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defaultThemeVersion="124226"/>
  <mc:AlternateContent xmlns:mc="http://schemas.openxmlformats.org/markup-compatibility/2006">
    <mc:Choice Requires="x15">
      <x15ac:absPath xmlns:x15ac="http://schemas.microsoft.com/office/spreadsheetml/2010/11/ac" url="/Users/k-ishigaki/Downloads/"/>
    </mc:Choice>
  </mc:AlternateContent>
  <xr:revisionPtr revIDLastSave="0" documentId="13_ncr:1_{4EAA4A36-6475-1C4D-8786-8E7CDC71D49E}" xr6:coauthVersionLast="47" xr6:coauthVersionMax="47" xr10:uidLastSave="{00000000-0000-0000-0000-000000000000}"/>
  <workbookProtection workbookAlgorithmName="SHA-512" workbookHashValue="/vx+cQoc1oFieR21bQtRDtGA2ITGGpGzRdtGC544IwqR2hNbbkr0qjoUevxV/UAKq8ONf4rPDoxMgloiva/kng==" workbookSaltValue="xq9USs/vQYZI+L5L4HRvDg==" workbookSpinCount="100000" lockStructure="1"/>
  <bookViews>
    <workbookView xWindow="0" yWindow="860" windowWidth="29600" windowHeight="22220" firstSheet="5" activeTab="8" xr2:uid="{00000000-000D-0000-FFFF-FFFF00000000}"/>
  </bookViews>
  <sheets>
    <sheet name="ent" sheetId="9" r:id="rId1"/>
    <sheet name="name" sheetId="10" r:id="rId2"/>
    <sheet name="staList" sheetId="25" r:id="rId3"/>
    <sheet name="staList " sheetId="59" r:id="rId4"/>
    <sheet name="pena" sheetId="26" r:id="rId5"/>
    <sheet name="retire" sheetId="27" r:id="rId6"/>
    <sheet name="stage" sheetId="1" r:id="rId7"/>
    <sheet name="total" sheetId="4" r:id="rId8"/>
    <sheet name="list" sheetId="8" r:id="rId9"/>
    <sheet name="JAF" sheetId="54" r:id="rId10"/>
    <sheet name="JAFlist" sheetId="60" r:id="rId11"/>
    <sheet name="sec(P)" sheetId="2" r:id="rId12"/>
    <sheet name="tsec" sheetId="3" r:id="rId13"/>
    <sheet name="SS1" sheetId="6" r:id="rId14"/>
    <sheet name="SS2" sheetId="35" r:id="rId15"/>
    <sheet name="SS3" sheetId="36" r:id="rId16"/>
    <sheet name="SS4" sheetId="37" r:id="rId17"/>
    <sheet name="SS5" sheetId="38" r:id="rId18"/>
    <sheet name="SS6" sheetId="39" r:id="rId19"/>
    <sheet name="SS7" sheetId="40" r:id="rId20"/>
    <sheet name="SS8" sheetId="41" r:id="rId21"/>
    <sheet name="SS9" sheetId="42" r:id="rId22"/>
    <sheet name="SS10" sheetId="43" r:id="rId23"/>
    <sheet name="SS11" sheetId="44" r:id="rId24"/>
    <sheet name="SS12" sheetId="45" r:id="rId25"/>
    <sheet name="SS13" sheetId="46" r:id="rId26"/>
    <sheet name="SS14" sheetId="47" r:id="rId27"/>
    <sheet name="SS15" sheetId="48" r:id="rId28"/>
    <sheet name="SS16" sheetId="49" r:id="rId29"/>
    <sheet name="SS17" sheetId="50" r:id="rId30"/>
    <sheet name="SS18" sheetId="51" r:id="rId31"/>
    <sheet name="SS19" sheetId="52" r:id="rId32"/>
    <sheet name="SS20" sheetId="53" r:id="rId33"/>
    <sheet name="SS21" sheetId="61" r:id="rId34"/>
    <sheet name="SS22" sheetId="62" r:id="rId35"/>
    <sheet name="SS23" sheetId="63" r:id="rId36"/>
    <sheet name="SS24" sheetId="64" r:id="rId37"/>
  </sheets>
  <definedNames>
    <definedName name="_xlnm.Print_Area" localSheetId="9">JAF!$A:$M</definedName>
    <definedName name="_xlnm.Print_Area" localSheetId="10">JAFlist!$A$1:$AZ$97</definedName>
    <definedName name="_xlnm.Print_Area" localSheetId="8">list!$A$1:$AT$97</definedName>
    <definedName name="_xlnm.Print_Area" localSheetId="4">pena!$A:$G</definedName>
    <definedName name="_xlnm.Print_Area" localSheetId="13">'SS1'!$A$4:$O$98</definedName>
    <definedName name="_xlnm.Print_Area" localSheetId="22">'SS10'!$A$4:$O$98</definedName>
    <definedName name="_xlnm.Print_Area" localSheetId="23">'SS11'!$A$4:$O$98</definedName>
    <definedName name="_xlnm.Print_Area" localSheetId="24">'SS12'!$A$4:$O$98</definedName>
    <definedName name="_xlnm.Print_Area" localSheetId="25">'SS13'!$A$4:$O$98</definedName>
    <definedName name="_xlnm.Print_Area" localSheetId="26">'SS14'!$A$4:$O$98</definedName>
    <definedName name="_xlnm.Print_Area" localSheetId="27">'SS15'!$A$4:$O$98</definedName>
    <definedName name="_xlnm.Print_Area" localSheetId="28">'SS16'!$A$4:$O$98</definedName>
    <definedName name="_xlnm.Print_Area" localSheetId="29">'SS17'!$A$4:$O$98</definedName>
    <definedName name="_xlnm.Print_Area" localSheetId="30">'SS18'!$A$4:$O$98</definedName>
    <definedName name="_xlnm.Print_Area" localSheetId="31">'SS19'!$A$4:$O$98</definedName>
    <definedName name="_xlnm.Print_Area" localSheetId="14">'SS2'!$A$4:$O$98</definedName>
    <definedName name="_xlnm.Print_Area" localSheetId="32">'SS20'!$A$4:$O$98</definedName>
    <definedName name="_xlnm.Print_Area" localSheetId="33">'SS21'!$A$4:$O$98</definedName>
    <definedName name="_xlnm.Print_Area" localSheetId="34">'SS22'!$A$4:$O$98</definedName>
    <definedName name="_xlnm.Print_Area" localSheetId="35">'SS23'!$A$4:$O$98</definedName>
    <definedName name="_xlnm.Print_Area" localSheetId="36">'SS24'!$A$4:$O$98</definedName>
    <definedName name="_xlnm.Print_Area" localSheetId="15">'SS3'!$A$4:$O$98</definedName>
    <definedName name="_xlnm.Print_Area" localSheetId="16">'SS4'!$A$4:$O$98</definedName>
    <definedName name="_xlnm.Print_Area" localSheetId="17">'SS5'!$A$4:$O$98</definedName>
    <definedName name="_xlnm.Print_Area" localSheetId="18">'SS6'!$A$4:$O$98</definedName>
    <definedName name="_xlnm.Print_Area" localSheetId="19">'SS7'!$A$4:$O$98</definedName>
    <definedName name="_xlnm.Print_Area" localSheetId="20">'SS8'!$A$4:$O$98</definedName>
    <definedName name="_xlnm.Print_Area" localSheetId="21">'SS9'!$A$4:$O$98</definedName>
    <definedName name="_xlnm.Print_Area" localSheetId="6">stage!$A$1:$BM$93</definedName>
    <definedName name="_xlnm.Print_Area" localSheetId="2">staList!$A$1:$H$100</definedName>
    <definedName name="_xlnm.Print_Area" localSheetId="3">'staList '!$A$1:$H$100</definedName>
    <definedName name="_xlnm.Print_Area" localSheetId="7">total!$A$1:$BM$91</definedName>
    <definedName name="_xlnm.Print_Titles" localSheetId="9">JAF!$1:$13</definedName>
    <definedName name="_xlnm.Print_Titles" localSheetId="10">JAFlist!$1:$6</definedName>
    <definedName name="_xlnm.Print_Titles" localSheetId="8">list!$1:$3</definedName>
    <definedName name="_xlnm.Print_Titles" localSheetId="4">pena!$1:$2</definedName>
    <definedName name="_xlnm.Print_Titles" localSheetId="5">retire!$1:$2</definedName>
    <definedName name="_xlnm.Print_Titles" localSheetId="13">'SS1'!$4:$8</definedName>
    <definedName name="_xlnm.Print_Titles" localSheetId="22">'SS10'!$4:$8</definedName>
    <definedName name="_xlnm.Print_Titles" localSheetId="23">'SS11'!$4:$8</definedName>
    <definedName name="_xlnm.Print_Titles" localSheetId="24">'SS12'!$4:$8</definedName>
    <definedName name="_xlnm.Print_Titles" localSheetId="25">'SS13'!$4:$8</definedName>
    <definedName name="_xlnm.Print_Titles" localSheetId="26">'SS14'!$4:$8</definedName>
    <definedName name="_xlnm.Print_Titles" localSheetId="27">'SS15'!$4:$8</definedName>
    <definedName name="_xlnm.Print_Titles" localSheetId="28">'SS16'!$4:$8</definedName>
    <definedName name="_xlnm.Print_Titles" localSheetId="29">'SS17'!$4:$8</definedName>
    <definedName name="_xlnm.Print_Titles" localSheetId="30">'SS18'!$4:$8</definedName>
    <definedName name="_xlnm.Print_Titles" localSheetId="31">'SS19'!$4:$8</definedName>
    <definedName name="_xlnm.Print_Titles" localSheetId="14">'SS2'!$4:$8</definedName>
    <definedName name="_xlnm.Print_Titles" localSheetId="32">'SS20'!$4:$8</definedName>
    <definedName name="_xlnm.Print_Titles" localSheetId="33">'SS21'!$4:$8</definedName>
    <definedName name="_xlnm.Print_Titles" localSheetId="34">'SS22'!$4:$8</definedName>
    <definedName name="_xlnm.Print_Titles" localSheetId="35">'SS23'!$4:$8</definedName>
    <definedName name="_xlnm.Print_Titles" localSheetId="36">'SS24'!$4:$8</definedName>
    <definedName name="_xlnm.Print_Titles" localSheetId="15">'SS3'!$4:$8</definedName>
    <definedName name="_xlnm.Print_Titles" localSheetId="16">'SS4'!$4:$8</definedName>
    <definedName name="_xlnm.Print_Titles" localSheetId="17">'SS5'!$4:$8</definedName>
    <definedName name="_xlnm.Print_Titles" localSheetId="18">'SS6'!$4:$8</definedName>
    <definedName name="_xlnm.Print_Titles" localSheetId="19">'SS7'!$4:$8</definedName>
    <definedName name="_xlnm.Print_Titles" localSheetId="20">'SS8'!$4:$8</definedName>
    <definedName name="_xlnm.Print_Titles" localSheetId="21">'SS9'!$4:$8</definedName>
    <definedName name="_xlnm.Print_Titles" localSheetId="6">stage!$1:$1</definedName>
    <definedName name="_xlnm.Print_Titles" localSheetId="2">staList!$1:$2</definedName>
    <definedName name="_xlnm.Print_Titles" localSheetId="3">'staList '!$1:$2</definedName>
    <definedName name="_xlnm.Print_Titles" localSheetId="7">total!$1:$1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91" i="1" l="1"/>
  <c r="BM90" i="1"/>
  <c r="BM89" i="1"/>
  <c r="BM88" i="1"/>
  <c r="BM87" i="1"/>
  <c r="BM86" i="1"/>
  <c r="BM85" i="1"/>
  <c r="BM84" i="1"/>
  <c r="BM83" i="1"/>
  <c r="BM82" i="1"/>
  <c r="BM81" i="1"/>
  <c r="BM80" i="1"/>
  <c r="BM79" i="1"/>
  <c r="BM78" i="1"/>
  <c r="BM77" i="1"/>
  <c r="BM76" i="1"/>
  <c r="BM75" i="1"/>
  <c r="BM74" i="1"/>
  <c r="BM73" i="1"/>
  <c r="BM72" i="1"/>
  <c r="BM71" i="1"/>
  <c r="BM70" i="1"/>
  <c r="BM69" i="1"/>
  <c r="BM68" i="1"/>
  <c r="BM67" i="1"/>
  <c r="BM66" i="1"/>
  <c r="BM65" i="1"/>
  <c r="BM64" i="1"/>
  <c r="BM63" i="1"/>
  <c r="BM62" i="1"/>
  <c r="BM61" i="1"/>
  <c r="BM60" i="1"/>
  <c r="BM59" i="1"/>
  <c r="BM58" i="1"/>
  <c r="BM57" i="1"/>
  <c r="BM56" i="1"/>
  <c r="BM55" i="1"/>
  <c r="BM54" i="1"/>
  <c r="BM53" i="1"/>
  <c r="BM52" i="1"/>
  <c r="BM51" i="1"/>
  <c r="BM50" i="1"/>
  <c r="BM49" i="1"/>
  <c r="BM48" i="1"/>
  <c r="BM47" i="1"/>
  <c r="BM46" i="1"/>
  <c r="BM45" i="1"/>
  <c r="BM44" i="1"/>
  <c r="BM43" i="1"/>
  <c r="BM42" i="1"/>
  <c r="BM41" i="1"/>
  <c r="BM40" i="1"/>
  <c r="BM39" i="1"/>
  <c r="BM38" i="1"/>
  <c r="BM37" i="1"/>
  <c r="BM36" i="1"/>
  <c r="BM35" i="1"/>
  <c r="BM34" i="1"/>
  <c r="BM33" i="1"/>
  <c r="BM32" i="1"/>
  <c r="BM31" i="1"/>
  <c r="BM30" i="1"/>
  <c r="BM29" i="1"/>
  <c r="BM28" i="1"/>
  <c r="BM27" i="1"/>
  <c r="BM26" i="1"/>
  <c r="BM25" i="1"/>
  <c r="BM24" i="1"/>
  <c r="BM23" i="1"/>
  <c r="BM22" i="1"/>
  <c r="BM21" i="1"/>
  <c r="BM20" i="1"/>
  <c r="BM19" i="1"/>
  <c r="BM18" i="1"/>
  <c r="BM17" i="1"/>
  <c r="BM16" i="1"/>
  <c r="BM15" i="1"/>
  <c r="BM14" i="1"/>
  <c r="BM13" i="1"/>
  <c r="BM12" i="1"/>
  <c r="BM11" i="1"/>
  <c r="BM10" i="1"/>
  <c r="BM9" i="1"/>
  <c r="BM8" i="1"/>
  <c r="BM7" i="1"/>
  <c r="BM6" i="1"/>
  <c r="BM5" i="1"/>
  <c r="BM4" i="1"/>
  <c r="BM3" i="1"/>
  <c r="BM2" i="1"/>
  <c r="BK91" i="1"/>
  <c r="BK90" i="1"/>
  <c r="BK89" i="1"/>
  <c r="BK88" i="1"/>
  <c r="BK87" i="1"/>
  <c r="BK86" i="1"/>
  <c r="BK85" i="1"/>
  <c r="BK84" i="1"/>
  <c r="BK83" i="1"/>
  <c r="BK82" i="1"/>
  <c r="BK81" i="1"/>
  <c r="BK80" i="1"/>
  <c r="BK79" i="1"/>
  <c r="BK78" i="1"/>
  <c r="BK77" i="1"/>
  <c r="BK76" i="1"/>
  <c r="BK75" i="1"/>
  <c r="BK74" i="1"/>
  <c r="BK73" i="1"/>
  <c r="BK72" i="1"/>
  <c r="BK71" i="1"/>
  <c r="BK70" i="1"/>
  <c r="BK69" i="1"/>
  <c r="BK68" i="1"/>
  <c r="BK67" i="1"/>
  <c r="BK66" i="1"/>
  <c r="BK65" i="1"/>
  <c r="BK64" i="1"/>
  <c r="BK63" i="1"/>
  <c r="BK62" i="1"/>
  <c r="BK61" i="1"/>
  <c r="BK60" i="1"/>
  <c r="BK59" i="1"/>
  <c r="BK58" i="1"/>
  <c r="BK57" i="1"/>
  <c r="BK56" i="1"/>
  <c r="BK55" i="1"/>
  <c r="BK54" i="1"/>
  <c r="BK53" i="1"/>
  <c r="BK52" i="1"/>
  <c r="BK51" i="1"/>
  <c r="BK50" i="1"/>
  <c r="BK49" i="1"/>
  <c r="BK48" i="1"/>
  <c r="BK47" i="1"/>
  <c r="BK46" i="1"/>
  <c r="BK45" i="1"/>
  <c r="BK44" i="1"/>
  <c r="BK43" i="1"/>
  <c r="BK42" i="1"/>
  <c r="BK41" i="1"/>
  <c r="BK40" i="1"/>
  <c r="BK39" i="1"/>
  <c r="BK38" i="1"/>
  <c r="BK37" i="1"/>
  <c r="BK36" i="1"/>
  <c r="BK35" i="1"/>
  <c r="BK34" i="1"/>
  <c r="BK33" i="1"/>
  <c r="BK32" i="1"/>
  <c r="BK31" i="1"/>
  <c r="BK30" i="1"/>
  <c r="BK29" i="1"/>
  <c r="BK28" i="1"/>
  <c r="BK27" i="1"/>
  <c r="BK26" i="1"/>
  <c r="BK25" i="1"/>
  <c r="BK24" i="1"/>
  <c r="BK23" i="1"/>
  <c r="BK22" i="1"/>
  <c r="BK21" i="1"/>
  <c r="BK20" i="1"/>
  <c r="BK19" i="1"/>
  <c r="BK18" i="1"/>
  <c r="BK17" i="1"/>
  <c r="BK16" i="1"/>
  <c r="BK15" i="1"/>
  <c r="BK14" i="1"/>
  <c r="BK13" i="1"/>
  <c r="BK12" i="1"/>
  <c r="BK11" i="1"/>
  <c r="BK10" i="1"/>
  <c r="BK9" i="1"/>
  <c r="BK8" i="1"/>
  <c r="BK7" i="1"/>
  <c r="BK6" i="1"/>
  <c r="BK5" i="1"/>
  <c r="BK4" i="1"/>
  <c r="BK3" i="1"/>
  <c r="BK2" i="1"/>
  <c r="BI91" i="1"/>
  <c r="BI90" i="1"/>
  <c r="BI89" i="1"/>
  <c r="BI88" i="1"/>
  <c r="BI87" i="1"/>
  <c r="BI86" i="1"/>
  <c r="BI85" i="1"/>
  <c r="BI84" i="1"/>
  <c r="BI83" i="1"/>
  <c r="BI82" i="1"/>
  <c r="BI81" i="1"/>
  <c r="BI80" i="1"/>
  <c r="BI79" i="1"/>
  <c r="BI78" i="1"/>
  <c r="BI77" i="1"/>
  <c r="BI76" i="1"/>
  <c r="BI75" i="1"/>
  <c r="BI74" i="1"/>
  <c r="BI73" i="1"/>
  <c r="BI72" i="1"/>
  <c r="BI71" i="1"/>
  <c r="BI70" i="1"/>
  <c r="BI69" i="1"/>
  <c r="BI68" i="1"/>
  <c r="BI67" i="1"/>
  <c r="BI66" i="1"/>
  <c r="BI65" i="1"/>
  <c r="BI64" i="1"/>
  <c r="BI63" i="1"/>
  <c r="BI62" i="1"/>
  <c r="BI61" i="1"/>
  <c r="BI60" i="1"/>
  <c r="BI59" i="1"/>
  <c r="BI58" i="1"/>
  <c r="BI57" i="1"/>
  <c r="BI56" i="1"/>
  <c r="BI55" i="1"/>
  <c r="BI54" i="1"/>
  <c r="BI53" i="1"/>
  <c r="BI52" i="1"/>
  <c r="BI51" i="1"/>
  <c r="BI50" i="1"/>
  <c r="BI49" i="1"/>
  <c r="BI48" i="1"/>
  <c r="BI47" i="1"/>
  <c r="BI46" i="1"/>
  <c r="BI45" i="1"/>
  <c r="BI44" i="1"/>
  <c r="BI43" i="1"/>
  <c r="BI42" i="1"/>
  <c r="BI41" i="1"/>
  <c r="BI40" i="1"/>
  <c r="BI39" i="1"/>
  <c r="BI38" i="1"/>
  <c r="BI37" i="1"/>
  <c r="BI36" i="1"/>
  <c r="BI35" i="1"/>
  <c r="BI34" i="1"/>
  <c r="BI33" i="1"/>
  <c r="BI32" i="1"/>
  <c r="BI31" i="1"/>
  <c r="BI30" i="1"/>
  <c r="BI29" i="1"/>
  <c r="BI28" i="1"/>
  <c r="BI27" i="1"/>
  <c r="BI26" i="1"/>
  <c r="BI25" i="1"/>
  <c r="BI24" i="1"/>
  <c r="BI23" i="1"/>
  <c r="BI22" i="1"/>
  <c r="BI21" i="1"/>
  <c r="BI20" i="1"/>
  <c r="BI19" i="1"/>
  <c r="BI18" i="1"/>
  <c r="BI17" i="1"/>
  <c r="BI16" i="1"/>
  <c r="BI15" i="1"/>
  <c r="BI14" i="1"/>
  <c r="BI13" i="1"/>
  <c r="BI12" i="1"/>
  <c r="BI11" i="1"/>
  <c r="BI10" i="1"/>
  <c r="BI9" i="1"/>
  <c r="BI8" i="1"/>
  <c r="BI7" i="1"/>
  <c r="BI6" i="1"/>
  <c r="BI5" i="1"/>
  <c r="BI4" i="1"/>
  <c r="BI3" i="1"/>
  <c r="BI2" i="1"/>
  <c r="BG91" i="1"/>
  <c r="BG90" i="1"/>
  <c r="BG89" i="1"/>
  <c r="BG88" i="1"/>
  <c r="BG87" i="1"/>
  <c r="BG86" i="1"/>
  <c r="BG85" i="1"/>
  <c r="BG84" i="1"/>
  <c r="BG83" i="1"/>
  <c r="BG82" i="1"/>
  <c r="BG81" i="1"/>
  <c r="BG80" i="1"/>
  <c r="BG79" i="1"/>
  <c r="BG78" i="1"/>
  <c r="BG77" i="1"/>
  <c r="BG76" i="1"/>
  <c r="BG75" i="1"/>
  <c r="BG74" i="1"/>
  <c r="BG73" i="1"/>
  <c r="BG72" i="1"/>
  <c r="BG71" i="1"/>
  <c r="BG70" i="1"/>
  <c r="BG69" i="1"/>
  <c r="BG68" i="1"/>
  <c r="BG67" i="1"/>
  <c r="BG66" i="1"/>
  <c r="BG65" i="1"/>
  <c r="BG64" i="1"/>
  <c r="BG63" i="1"/>
  <c r="BG62" i="1"/>
  <c r="BG61" i="1"/>
  <c r="BG60" i="1"/>
  <c r="BG59" i="1"/>
  <c r="BG58" i="1"/>
  <c r="BG57" i="1"/>
  <c r="BG56" i="1"/>
  <c r="BG55" i="1"/>
  <c r="BG54" i="1"/>
  <c r="BG53" i="1"/>
  <c r="BG52" i="1"/>
  <c r="BG51" i="1"/>
  <c r="BG50" i="1"/>
  <c r="BG49" i="1"/>
  <c r="BG48" i="1"/>
  <c r="BG47" i="1"/>
  <c r="BG46" i="1"/>
  <c r="BG45" i="1"/>
  <c r="BG44" i="1"/>
  <c r="BG43" i="1"/>
  <c r="BG42" i="1"/>
  <c r="BG41" i="1"/>
  <c r="BG40" i="1"/>
  <c r="BG39" i="1"/>
  <c r="BG38" i="1"/>
  <c r="BG37" i="1"/>
  <c r="BG36" i="1"/>
  <c r="BG35" i="1"/>
  <c r="BG34" i="1"/>
  <c r="BG33" i="1"/>
  <c r="BG32" i="1"/>
  <c r="BG31" i="1"/>
  <c r="BG30" i="1"/>
  <c r="BG29" i="1"/>
  <c r="BG28" i="1"/>
  <c r="BG27" i="1"/>
  <c r="BG26" i="1"/>
  <c r="BG25" i="1"/>
  <c r="BG24" i="1"/>
  <c r="BG23" i="1"/>
  <c r="BG22" i="1"/>
  <c r="BG21" i="1"/>
  <c r="BG20" i="1"/>
  <c r="BG19" i="1"/>
  <c r="BG18" i="1"/>
  <c r="BG17" i="1"/>
  <c r="BG16" i="1"/>
  <c r="BG15" i="1"/>
  <c r="BG14" i="1"/>
  <c r="BG13" i="1"/>
  <c r="BG12" i="1"/>
  <c r="BG11" i="1"/>
  <c r="BG10" i="1"/>
  <c r="BG9" i="1"/>
  <c r="BG8" i="1"/>
  <c r="BG7" i="1"/>
  <c r="BG6" i="1"/>
  <c r="BG5" i="1"/>
  <c r="BG4" i="1"/>
  <c r="BG3" i="1"/>
  <c r="BG2" i="1"/>
  <c r="BE91" i="1"/>
  <c r="BE90" i="1"/>
  <c r="BE89" i="1"/>
  <c r="BE88" i="1"/>
  <c r="BE87" i="1"/>
  <c r="BE86" i="1"/>
  <c r="BE85" i="1"/>
  <c r="BE84" i="1"/>
  <c r="BE83" i="1"/>
  <c r="BE82" i="1"/>
  <c r="BE81" i="1"/>
  <c r="BE80" i="1"/>
  <c r="BE79" i="1"/>
  <c r="BE78" i="1"/>
  <c r="BE77" i="1"/>
  <c r="BE76" i="1"/>
  <c r="BE75" i="1"/>
  <c r="BE74" i="1"/>
  <c r="BE73" i="1"/>
  <c r="BE72" i="1"/>
  <c r="BE71" i="1"/>
  <c r="BE70" i="1"/>
  <c r="BE69" i="1"/>
  <c r="BE68" i="1"/>
  <c r="BE67" i="1"/>
  <c r="BE66" i="1"/>
  <c r="BE65" i="1"/>
  <c r="BE64" i="1"/>
  <c r="BE63" i="1"/>
  <c r="BE62" i="1"/>
  <c r="BE61" i="1"/>
  <c r="BE60" i="1"/>
  <c r="BE59" i="1"/>
  <c r="BE58" i="1"/>
  <c r="BE57" i="1"/>
  <c r="BE56" i="1"/>
  <c r="BE55" i="1"/>
  <c r="BE54" i="1"/>
  <c r="BE53" i="1"/>
  <c r="BE52" i="1"/>
  <c r="BE51" i="1"/>
  <c r="BE50" i="1"/>
  <c r="BE49" i="1"/>
  <c r="BE48" i="1"/>
  <c r="BE47" i="1"/>
  <c r="BE46" i="1"/>
  <c r="BE45" i="1"/>
  <c r="BE44" i="1"/>
  <c r="BE43" i="1"/>
  <c r="BE42" i="1"/>
  <c r="BE41" i="1"/>
  <c r="BE40" i="1"/>
  <c r="BE39" i="1"/>
  <c r="BE38" i="1"/>
  <c r="BE37" i="1"/>
  <c r="BE36" i="1"/>
  <c r="BE35" i="1"/>
  <c r="BE34" i="1"/>
  <c r="BE33" i="1"/>
  <c r="BE32" i="1"/>
  <c r="BE31" i="1"/>
  <c r="BE30" i="1"/>
  <c r="BE29" i="1"/>
  <c r="BE28" i="1"/>
  <c r="BE27" i="1"/>
  <c r="BE26" i="1"/>
  <c r="BE25" i="1"/>
  <c r="BE24" i="1"/>
  <c r="BE23" i="1"/>
  <c r="BE22" i="1"/>
  <c r="BE21" i="1"/>
  <c r="BE20" i="1"/>
  <c r="BE19" i="1"/>
  <c r="BE18" i="1"/>
  <c r="BE17" i="1"/>
  <c r="BE16" i="1"/>
  <c r="BE15" i="1"/>
  <c r="BE14" i="1"/>
  <c r="BE13" i="1"/>
  <c r="BE12" i="1"/>
  <c r="BE11" i="1"/>
  <c r="BE10" i="1"/>
  <c r="BE9" i="1"/>
  <c r="BE8" i="1"/>
  <c r="BE7" i="1"/>
  <c r="BE6" i="1"/>
  <c r="BE5" i="1"/>
  <c r="BE4" i="1"/>
  <c r="BE3" i="1"/>
  <c r="BE2" i="1"/>
  <c r="BC91" i="1"/>
  <c r="BC90" i="1"/>
  <c r="BC89" i="1"/>
  <c r="BC88" i="1"/>
  <c r="BC87" i="1"/>
  <c r="BC86" i="1"/>
  <c r="BC85" i="1"/>
  <c r="BC84" i="1"/>
  <c r="BC83" i="1"/>
  <c r="BC82" i="1"/>
  <c r="BC81" i="1"/>
  <c r="BC80" i="1"/>
  <c r="BC79" i="1"/>
  <c r="BC78" i="1"/>
  <c r="BC77" i="1"/>
  <c r="BC76" i="1"/>
  <c r="BC75" i="1"/>
  <c r="BC74" i="1"/>
  <c r="BC73" i="1"/>
  <c r="BC72" i="1"/>
  <c r="BC71" i="1"/>
  <c r="BC70" i="1"/>
  <c r="BC69" i="1"/>
  <c r="BC68" i="1"/>
  <c r="BC67" i="1"/>
  <c r="BC66" i="1"/>
  <c r="BC65" i="1"/>
  <c r="BC64" i="1"/>
  <c r="BC63" i="1"/>
  <c r="BC62" i="1"/>
  <c r="BC61" i="1"/>
  <c r="BC60" i="1"/>
  <c r="BC59" i="1"/>
  <c r="BC58" i="1"/>
  <c r="BC57" i="1"/>
  <c r="BC56" i="1"/>
  <c r="BC55" i="1"/>
  <c r="BC54" i="1"/>
  <c r="BC53" i="1"/>
  <c r="BC52" i="1"/>
  <c r="BC51" i="1"/>
  <c r="BC50" i="1"/>
  <c r="BC49" i="1"/>
  <c r="BC48" i="1"/>
  <c r="BC47" i="1"/>
  <c r="BC46" i="1"/>
  <c r="BC45" i="1"/>
  <c r="BC44" i="1"/>
  <c r="BC43" i="1"/>
  <c r="BC42" i="1"/>
  <c r="BC41" i="1"/>
  <c r="BC40" i="1"/>
  <c r="BC39" i="1"/>
  <c r="BC38" i="1"/>
  <c r="BC37" i="1"/>
  <c r="BC36" i="1"/>
  <c r="BC35" i="1"/>
  <c r="BC34" i="1"/>
  <c r="BC33" i="1"/>
  <c r="BC32" i="1"/>
  <c r="BC31" i="1"/>
  <c r="BC30" i="1"/>
  <c r="BC29" i="1"/>
  <c r="BC28" i="1"/>
  <c r="BC27" i="1"/>
  <c r="BC26" i="1"/>
  <c r="BC25" i="1"/>
  <c r="BC24" i="1"/>
  <c r="BC23" i="1"/>
  <c r="BC22" i="1"/>
  <c r="BC21" i="1"/>
  <c r="BC20" i="1"/>
  <c r="BC19" i="1"/>
  <c r="BC18" i="1"/>
  <c r="BC17" i="1"/>
  <c r="BC16" i="1"/>
  <c r="BC15" i="1"/>
  <c r="BC14" i="1"/>
  <c r="BC13" i="1"/>
  <c r="BC12" i="1"/>
  <c r="BC11" i="1"/>
  <c r="BC10" i="1"/>
  <c r="BC9" i="1"/>
  <c r="BC8" i="1"/>
  <c r="BC7" i="1"/>
  <c r="BC6" i="1"/>
  <c r="BC5" i="1"/>
  <c r="BC4" i="1"/>
  <c r="BC3" i="1"/>
  <c r="BC2" i="1"/>
  <c r="BA91" i="1"/>
  <c r="BA90" i="1"/>
  <c r="BA89" i="1"/>
  <c r="BA88" i="1"/>
  <c r="BA87" i="1"/>
  <c r="BA86" i="1"/>
  <c r="BA85" i="1"/>
  <c r="BA84" i="1"/>
  <c r="BA83" i="1"/>
  <c r="BA82" i="1"/>
  <c r="BA81" i="1"/>
  <c r="BA80" i="1"/>
  <c r="BA79" i="1"/>
  <c r="BA78" i="1"/>
  <c r="BA77" i="1"/>
  <c r="BA76" i="1"/>
  <c r="BA75" i="1"/>
  <c r="BA74" i="1"/>
  <c r="BA73" i="1"/>
  <c r="BA72" i="1"/>
  <c r="BA71" i="1"/>
  <c r="BA70" i="1"/>
  <c r="BA69" i="1"/>
  <c r="BA68" i="1"/>
  <c r="BA67" i="1"/>
  <c r="BA66" i="1"/>
  <c r="BA65" i="1"/>
  <c r="BA64" i="1"/>
  <c r="BA63" i="1"/>
  <c r="BA62" i="1"/>
  <c r="BA61" i="1"/>
  <c r="BA60" i="1"/>
  <c r="BA59" i="1"/>
  <c r="BA58" i="1"/>
  <c r="BA57" i="1"/>
  <c r="BA56" i="1"/>
  <c r="BA55" i="1"/>
  <c r="BA54" i="1"/>
  <c r="BA53" i="1"/>
  <c r="BA52" i="1"/>
  <c r="BA51" i="1"/>
  <c r="BA50" i="1"/>
  <c r="BA49" i="1"/>
  <c r="BA48" i="1"/>
  <c r="BA47" i="1"/>
  <c r="BA46" i="1"/>
  <c r="BA45" i="1"/>
  <c r="BA44" i="1"/>
  <c r="BA43" i="1"/>
  <c r="BA42" i="1"/>
  <c r="BA41" i="1"/>
  <c r="BA40" i="1"/>
  <c r="BA39" i="1"/>
  <c r="BA38" i="1"/>
  <c r="BA37" i="1"/>
  <c r="BA36" i="1"/>
  <c r="BA35" i="1"/>
  <c r="BA34" i="1"/>
  <c r="BA33" i="1"/>
  <c r="BA32" i="1"/>
  <c r="BA31" i="1"/>
  <c r="BA30" i="1"/>
  <c r="BA29" i="1"/>
  <c r="BA28" i="1"/>
  <c r="BA27" i="1"/>
  <c r="BA26" i="1"/>
  <c r="BA25" i="1"/>
  <c r="BA24" i="1"/>
  <c r="BA23" i="1"/>
  <c r="BA22" i="1"/>
  <c r="BA21" i="1"/>
  <c r="BA20" i="1"/>
  <c r="BA19" i="1"/>
  <c r="BA18" i="1"/>
  <c r="BA17" i="1"/>
  <c r="BA16" i="1"/>
  <c r="BA15" i="1"/>
  <c r="BA14" i="1"/>
  <c r="BA13" i="1"/>
  <c r="BA12" i="1"/>
  <c r="BA11" i="1"/>
  <c r="BA10" i="1"/>
  <c r="BA9" i="1"/>
  <c r="BA8" i="1"/>
  <c r="BA7" i="1"/>
  <c r="BA6" i="1"/>
  <c r="BA5" i="1"/>
  <c r="BA4" i="1"/>
  <c r="BA3" i="1"/>
  <c r="BA2" i="1"/>
  <c r="AY91" i="1"/>
  <c r="AY90" i="1"/>
  <c r="AY89" i="1"/>
  <c r="AY88" i="1"/>
  <c r="AY87" i="1"/>
  <c r="AY86" i="1"/>
  <c r="AY85" i="1"/>
  <c r="AY84" i="1"/>
  <c r="AY83" i="1"/>
  <c r="AY82" i="1"/>
  <c r="AY81" i="1"/>
  <c r="AY80" i="1"/>
  <c r="AY79" i="1"/>
  <c r="AY78" i="1"/>
  <c r="AY77" i="1"/>
  <c r="AY76" i="1"/>
  <c r="AY75" i="1"/>
  <c r="AY74" i="1"/>
  <c r="AY73" i="1"/>
  <c r="AY72" i="1"/>
  <c r="AY71" i="1"/>
  <c r="AY70" i="1"/>
  <c r="AY69" i="1"/>
  <c r="AY68" i="1"/>
  <c r="AY67" i="1"/>
  <c r="AY66" i="1"/>
  <c r="AY65" i="1"/>
  <c r="AY64" i="1"/>
  <c r="AY63" i="1"/>
  <c r="AY62" i="1"/>
  <c r="AY61" i="1"/>
  <c r="AY60" i="1"/>
  <c r="AY59" i="1"/>
  <c r="AY58" i="1"/>
  <c r="AY57" i="1"/>
  <c r="AY56" i="1"/>
  <c r="AY55" i="1"/>
  <c r="AY54" i="1"/>
  <c r="AY53" i="1"/>
  <c r="AY52" i="1"/>
  <c r="AY51" i="1"/>
  <c r="AY50" i="1"/>
  <c r="AY49" i="1"/>
  <c r="AY48" i="1"/>
  <c r="AY47" i="1"/>
  <c r="AY46" i="1"/>
  <c r="AY45" i="1"/>
  <c r="AY44" i="1"/>
  <c r="AY43" i="1"/>
  <c r="AY42" i="1"/>
  <c r="AY41" i="1"/>
  <c r="AY40" i="1"/>
  <c r="AY39" i="1"/>
  <c r="AY38" i="1"/>
  <c r="AY37" i="1"/>
  <c r="AY36" i="1"/>
  <c r="AY35" i="1"/>
  <c r="AY34" i="1"/>
  <c r="AY33" i="1"/>
  <c r="AY32" i="1"/>
  <c r="AY31" i="1"/>
  <c r="AY30" i="1"/>
  <c r="AY29" i="1"/>
  <c r="AY28" i="1"/>
  <c r="AY27" i="1"/>
  <c r="AY26" i="1"/>
  <c r="AY25" i="1"/>
  <c r="AY24" i="1"/>
  <c r="AY23" i="1"/>
  <c r="AY22" i="1"/>
  <c r="AY21" i="1"/>
  <c r="AY20" i="1"/>
  <c r="AY19" i="1"/>
  <c r="AY18" i="1"/>
  <c r="AY17" i="1"/>
  <c r="AY16" i="1"/>
  <c r="AY15" i="1"/>
  <c r="AY14" i="1"/>
  <c r="AY13" i="1"/>
  <c r="AY12" i="1"/>
  <c r="AY11" i="1"/>
  <c r="AY10" i="1"/>
  <c r="AY9" i="1"/>
  <c r="AY8" i="1"/>
  <c r="AY7" i="1"/>
  <c r="AY6" i="1"/>
  <c r="AY5" i="1"/>
  <c r="AY4" i="1"/>
  <c r="AY3" i="1"/>
  <c r="AY2" i="1"/>
  <c r="AW91" i="1"/>
  <c r="AW90" i="1"/>
  <c r="AW89" i="1"/>
  <c r="AW88" i="1"/>
  <c r="AW87" i="1"/>
  <c r="AW86" i="1"/>
  <c r="AW85" i="1"/>
  <c r="AW84" i="1"/>
  <c r="AW83" i="1"/>
  <c r="AW82" i="1"/>
  <c r="AW81" i="1"/>
  <c r="AW80" i="1"/>
  <c r="AW79" i="1"/>
  <c r="AW78" i="1"/>
  <c r="AW77" i="1"/>
  <c r="AW76" i="1"/>
  <c r="AW75" i="1"/>
  <c r="AW74" i="1"/>
  <c r="AW73" i="1"/>
  <c r="AW72" i="1"/>
  <c r="AW71" i="1"/>
  <c r="AW70" i="1"/>
  <c r="AW69" i="1"/>
  <c r="AW68" i="1"/>
  <c r="AW67" i="1"/>
  <c r="AW66" i="1"/>
  <c r="AW65" i="1"/>
  <c r="AW64" i="1"/>
  <c r="AW63" i="1"/>
  <c r="AW62" i="1"/>
  <c r="AW61" i="1"/>
  <c r="AW60" i="1"/>
  <c r="AW59" i="1"/>
  <c r="AW58" i="1"/>
  <c r="AW57" i="1"/>
  <c r="AW56" i="1"/>
  <c r="AW55" i="1"/>
  <c r="AW54" i="1"/>
  <c r="AW53" i="1"/>
  <c r="AW52" i="1"/>
  <c r="AW51" i="1"/>
  <c r="AW50" i="1"/>
  <c r="AW49" i="1"/>
  <c r="AW48" i="1"/>
  <c r="AW47" i="1"/>
  <c r="AW46" i="1"/>
  <c r="AW45" i="1"/>
  <c r="AW44" i="1"/>
  <c r="AW43" i="1"/>
  <c r="AW42" i="1"/>
  <c r="AW41" i="1"/>
  <c r="AW40" i="1"/>
  <c r="AW39" i="1"/>
  <c r="AW38" i="1"/>
  <c r="AW37" i="1"/>
  <c r="AW36" i="1"/>
  <c r="AW35" i="1"/>
  <c r="AW34" i="1"/>
  <c r="AW33" i="1"/>
  <c r="AW32" i="1"/>
  <c r="AW31" i="1"/>
  <c r="AW30" i="1"/>
  <c r="AW29" i="1"/>
  <c r="AW28" i="1"/>
  <c r="AW27" i="1"/>
  <c r="AW26" i="1"/>
  <c r="AW25" i="1"/>
  <c r="AW24" i="1"/>
  <c r="AW23" i="1"/>
  <c r="AW22" i="1"/>
  <c r="AW21" i="1"/>
  <c r="AW20" i="1"/>
  <c r="AW19" i="1"/>
  <c r="AW18" i="1"/>
  <c r="AW17" i="1"/>
  <c r="AW16" i="1"/>
  <c r="AW15" i="1"/>
  <c r="AW14" i="1"/>
  <c r="AW13" i="1"/>
  <c r="AW12" i="1"/>
  <c r="AW11" i="1"/>
  <c r="AW10" i="1"/>
  <c r="AW9" i="1"/>
  <c r="AW8" i="1"/>
  <c r="AW7" i="1"/>
  <c r="AW6" i="1"/>
  <c r="AW5" i="1"/>
  <c r="AW4" i="1"/>
  <c r="AW3" i="1"/>
  <c r="AW2" i="1"/>
  <c r="AU91" i="1"/>
  <c r="AU90" i="1"/>
  <c r="AU89" i="1"/>
  <c r="AU88" i="1"/>
  <c r="AU87" i="1"/>
  <c r="AU86" i="1"/>
  <c r="AU85" i="1"/>
  <c r="AU84" i="1"/>
  <c r="AU83" i="1"/>
  <c r="AU82" i="1"/>
  <c r="AU81" i="1"/>
  <c r="AU80" i="1"/>
  <c r="AU79" i="1"/>
  <c r="AU78" i="1"/>
  <c r="AU77" i="1"/>
  <c r="AU76" i="1"/>
  <c r="AU75" i="1"/>
  <c r="AU74" i="1"/>
  <c r="AU73" i="1"/>
  <c r="AU72" i="1"/>
  <c r="AU71" i="1"/>
  <c r="AU70" i="1"/>
  <c r="AU69" i="1"/>
  <c r="AU68" i="1"/>
  <c r="AU67" i="1"/>
  <c r="AU66" i="1"/>
  <c r="AU65" i="1"/>
  <c r="AU64" i="1"/>
  <c r="AU63" i="1"/>
  <c r="AU62" i="1"/>
  <c r="AU61" i="1"/>
  <c r="AU60" i="1"/>
  <c r="AU59" i="1"/>
  <c r="AU58" i="1"/>
  <c r="AU57" i="1"/>
  <c r="AU56" i="1"/>
  <c r="AU55" i="1"/>
  <c r="AU54" i="1"/>
  <c r="AU53" i="1"/>
  <c r="AU52" i="1"/>
  <c r="AU51" i="1"/>
  <c r="AU50" i="1"/>
  <c r="AU49" i="1"/>
  <c r="AU48" i="1"/>
  <c r="AU47" i="1"/>
  <c r="AU46" i="1"/>
  <c r="AU45" i="1"/>
  <c r="AU44" i="1"/>
  <c r="AU43" i="1"/>
  <c r="AU42" i="1"/>
  <c r="AU41" i="1"/>
  <c r="AU40" i="1"/>
  <c r="AU39" i="1"/>
  <c r="AU38" i="1"/>
  <c r="AU37" i="1"/>
  <c r="AU36" i="1"/>
  <c r="AU35" i="1"/>
  <c r="AU34" i="1"/>
  <c r="AU33" i="1"/>
  <c r="AU32" i="1"/>
  <c r="AU31" i="1"/>
  <c r="AU30" i="1"/>
  <c r="AU29" i="1"/>
  <c r="AU28" i="1"/>
  <c r="AU27" i="1"/>
  <c r="AU26" i="1"/>
  <c r="AU25" i="1"/>
  <c r="AU24" i="1"/>
  <c r="AU23" i="1"/>
  <c r="AU22" i="1"/>
  <c r="AU21" i="1"/>
  <c r="AU20" i="1"/>
  <c r="AU19" i="1"/>
  <c r="AU18" i="1"/>
  <c r="AU17" i="1"/>
  <c r="AU16" i="1"/>
  <c r="AU15" i="1"/>
  <c r="AU14" i="1"/>
  <c r="AU13" i="1"/>
  <c r="AU12" i="1"/>
  <c r="AU11" i="1"/>
  <c r="AU10" i="1"/>
  <c r="AU9" i="1"/>
  <c r="AU8" i="1"/>
  <c r="AU7" i="1"/>
  <c r="AU6" i="1"/>
  <c r="AU5" i="1"/>
  <c r="AU4" i="1"/>
  <c r="AU3" i="1"/>
  <c r="AU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3" i="1"/>
  <c r="AS22" i="1"/>
  <c r="AS21" i="1"/>
  <c r="AS20" i="1"/>
  <c r="AS19" i="1"/>
  <c r="AS18" i="1"/>
  <c r="AS17" i="1"/>
  <c r="AS16" i="1"/>
  <c r="AS15" i="1"/>
  <c r="AS14" i="1"/>
  <c r="AS13" i="1"/>
  <c r="AS12" i="1"/>
  <c r="AS11" i="1"/>
  <c r="AS10" i="1"/>
  <c r="AS9" i="1"/>
  <c r="AS8" i="1"/>
  <c r="AS7" i="1"/>
  <c r="AS6" i="1"/>
  <c r="AS5" i="1"/>
  <c r="AS4" i="1"/>
  <c r="AS3" i="1"/>
  <c r="AS2" i="1"/>
  <c r="AQ91" i="1"/>
  <c r="AQ90" i="1"/>
  <c r="AQ89" i="1"/>
  <c r="AQ88" i="1"/>
  <c r="AQ87" i="1"/>
  <c r="AQ86" i="1"/>
  <c r="AQ85" i="1"/>
  <c r="AQ84" i="1"/>
  <c r="AQ83" i="1"/>
  <c r="AQ82" i="1"/>
  <c r="AQ81" i="1"/>
  <c r="AQ80" i="1"/>
  <c r="AQ79" i="1"/>
  <c r="AQ78" i="1"/>
  <c r="AQ77" i="1"/>
  <c r="AQ76" i="1"/>
  <c r="AQ75" i="1"/>
  <c r="AQ74" i="1"/>
  <c r="AQ73" i="1"/>
  <c r="AQ72" i="1"/>
  <c r="AQ71" i="1"/>
  <c r="AQ70" i="1"/>
  <c r="AQ69" i="1"/>
  <c r="AQ68" i="1"/>
  <c r="AQ67" i="1"/>
  <c r="AQ66" i="1"/>
  <c r="AQ65" i="1"/>
  <c r="AQ64" i="1"/>
  <c r="AQ63" i="1"/>
  <c r="AQ62" i="1"/>
  <c r="AQ61" i="1"/>
  <c r="AQ60" i="1"/>
  <c r="AQ59" i="1"/>
  <c r="AQ58" i="1"/>
  <c r="AQ57" i="1"/>
  <c r="AQ56" i="1"/>
  <c r="AQ55" i="1"/>
  <c r="AQ54" i="1"/>
  <c r="AQ53" i="1"/>
  <c r="AQ52" i="1"/>
  <c r="AQ51" i="1"/>
  <c r="AQ50" i="1"/>
  <c r="AQ49" i="1"/>
  <c r="AQ48" i="1"/>
  <c r="AQ47" i="1"/>
  <c r="AQ46" i="1"/>
  <c r="AQ45" i="1"/>
  <c r="AQ44" i="1"/>
  <c r="AQ43" i="1"/>
  <c r="AQ42" i="1"/>
  <c r="AQ41" i="1"/>
  <c r="AQ40" i="1"/>
  <c r="AQ39" i="1"/>
  <c r="AQ38" i="1"/>
  <c r="AQ37" i="1"/>
  <c r="AQ36" i="1"/>
  <c r="AQ35" i="1"/>
  <c r="AQ34" i="1"/>
  <c r="AQ33" i="1"/>
  <c r="AQ32" i="1"/>
  <c r="AQ31" i="1"/>
  <c r="AQ30" i="1"/>
  <c r="AQ29" i="1"/>
  <c r="AQ28" i="1"/>
  <c r="AQ27" i="1"/>
  <c r="AQ26" i="1"/>
  <c r="AQ25" i="1"/>
  <c r="AQ24" i="1"/>
  <c r="AQ23" i="1"/>
  <c r="AQ22" i="1"/>
  <c r="AQ21" i="1"/>
  <c r="AQ20" i="1"/>
  <c r="AQ19" i="1"/>
  <c r="AQ18" i="1"/>
  <c r="AQ17" i="1"/>
  <c r="AQ16" i="1"/>
  <c r="AQ15" i="1"/>
  <c r="AQ14" i="1"/>
  <c r="AQ13" i="1"/>
  <c r="AQ12" i="1"/>
  <c r="AQ11" i="1"/>
  <c r="AQ10" i="1"/>
  <c r="AQ9" i="1"/>
  <c r="AQ8" i="1"/>
  <c r="AQ7" i="1"/>
  <c r="AQ6" i="1"/>
  <c r="AQ5" i="1"/>
  <c r="AQ4" i="1"/>
  <c r="AQ3" i="1"/>
  <c r="AQ2" i="1"/>
  <c r="AO91" i="1"/>
  <c r="AO90" i="1"/>
  <c r="AO89" i="1"/>
  <c r="AO88" i="1"/>
  <c r="AO87" i="1"/>
  <c r="AO86" i="1"/>
  <c r="AO85" i="1"/>
  <c r="AO84" i="1"/>
  <c r="AO83" i="1"/>
  <c r="AO82" i="1"/>
  <c r="AO81" i="1"/>
  <c r="AO80" i="1"/>
  <c r="AO79" i="1"/>
  <c r="AO78" i="1"/>
  <c r="AO77" i="1"/>
  <c r="AO76" i="1"/>
  <c r="AO75" i="1"/>
  <c r="AO74" i="1"/>
  <c r="AO73" i="1"/>
  <c r="AO72" i="1"/>
  <c r="AO71" i="1"/>
  <c r="AO70" i="1"/>
  <c r="AO69" i="1"/>
  <c r="AO68" i="1"/>
  <c r="AO67" i="1"/>
  <c r="AO66" i="1"/>
  <c r="AO65" i="1"/>
  <c r="AO64" i="1"/>
  <c r="AO63" i="1"/>
  <c r="AO62" i="1"/>
  <c r="AO61" i="1"/>
  <c r="AO60" i="1"/>
  <c r="AO59" i="1"/>
  <c r="AO58" i="1"/>
  <c r="AO57" i="1"/>
  <c r="AO56" i="1"/>
  <c r="AO55" i="1"/>
  <c r="AO54" i="1"/>
  <c r="AO53" i="1"/>
  <c r="AO52" i="1"/>
  <c r="AO51" i="1"/>
  <c r="AO50" i="1"/>
  <c r="AO49" i="1"/>
  <c r="AO48" i="1"/>
  <c r="AO47" i="1"/>
  <c r="AO46" i="1"/>
  <c r="AO45" i="1"/>
  <c r="AO44" i="1"/>
  <c r="AO43" i="1"/>
  <c r="AO42" i="1"/>
  <c r="AO41" i="1"/>
  <c r="AO40" i="1"/>
  <c r="AO39" i="1"/>
  <c r="AO38" i="1"/>
  <c r="AO37" i="1"/>
  <c r="AO36" i="1"/>
  <c r="AO35" i="1"/>
  <c r="AO34" i="1"/>
  <c r="AO33" i="1"/>
  <c r="AO32" i="1"/>
  <c r="AO31" i="1"/>
  <c r="AO30" i="1"/>
  <c r="AO29" i="1"/>
  <c r="AO28" i="1"/>
  <c r="AO27" i="1"/>
  <c r="AO26" i="1"/>
  <c r="AO25" i="1"/>
  <c r="AO24" i="1"/>
  <c r="AO23" i="1"/>
  <c r="AO22" i="1"/>
  <c r="AO21" i="1"/>
  <c r="AO20" i="1"/>
  <c r="AO19" i="1"/>
  <c r="AO18" i="1"/>
  <c r="AO17" i="1"/>
  <c r="AO16" i="1"/>
  <c r="AO15" i="1"/>
  <c r="AO14" i="1"/>
  <c r="AO13" i="1"/>
  <c r="AO12" i="1"/>
  <c r="AO11" i="1"/>
  <c r="AO10" i="1"/>
  <c r="AO9" i="1"/>
  <c r="AO8" i="1"/>
  <c r="AO7" i="1"/>
  <c r="AO6" i="1"/>
  <c r="AO5" i="1"/>
  <c r="AO4" i="1"/>
  <c r="AO3" i="1"/>
  <c r="AO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AM13" i="1"/>
  <c r="AM12" i="1"/>
  <c r="AM11" i="1"/>
  <c r="AM10" i="1"/>
  <c r="AM9" i="1"/>
  <c r="AM8" i="1"/>
  <c r="AM7" i="1"/>
  <c r="AM6" i="1"/>
  <c r="AM5" i="1"/>
  <c r="AM4" i="1"/>
  <c r="AM3" i="1"/>
  <c r="AM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K3" i="1"/>
  <c r="AK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I10" i="1"/>
  <c r="AI9" i="1"/>
  <c r="AI8" i="1"/>
  <c r="AI7" i="1"/>
  <c r="AI6" i="1"/>
  <c r="AI5" i="1"/>
  <c r="AI4" i="1"/>
  <c r="AI3" i="1"/>
  <c r="AI2" i="1"/>
  <c r="AG91" i="1"/>
  <c r="AG90" i="1"/>
  <c r="AG89" i="1"/>
  <c r="AG88" i="1"/>
  <c r="AG87" i="1"/>
  <c r="AG86" i="1"/>
  <c r="AG85" i="1"/>
  <c r="AG84" i="1"/>
  <c r="AG83" i="1"/>
  <c r="AG82" i="1"/>
  <c r="AG81" i="1"/>
  <c r="AG80" i="1"/>
  <c r="AG79" i="1"/>
  <c r="AG78" i="1"/>
  <c r="AG77" i="1"/>
  <c r="AG76" i="1"/>
  <c r="AG75" i="1"/>
  <c r="AG74" i="1"/>
  <c r="AG73" i="1"/>
  <c r="AG72" i="1"/>
  <c r="AG71" i="1"/>
  <c r="AG70" i="1"/>
  <c r="AG69" i="1"/>
  <c r="AG68" i="1"/>
  <c r="AG67" i="1"/>
  <c r="AG66" i="1"/>
  <c r="AG65" i="1"/>
  <c r="AG64" i="1"/>
  <c r="AG63" i="1"/>
  <c r="AG62" i="1"/>
  <c r="AG61" i="1"/>
  <c r="AG60" i="1"/>
  <c r="AG59" i="1"/>
  <c r="AG58" i="1"/>
  <c r="AG57" i="1"/>
  <c r="AG56" i="1"/>
  <c r="AG55" i="1"/>
  <c r="AG54" i="1"/>
  <c r="AG53" i="1"/>
  <c r="AG52" i="1"/>
  <c r="AG51" i="1"/>
  <c r="AG50" i="1"/>
  <c r="AG49" i="1"/>
  <c r="AG48" i="1"/>
  <c r="AG47" i="1"/>
  <c r="AG46" i="1"/>
  <c r="AG45" i="1"/>
  <c r="AG44" i="1"/>
  <c r="AG43" i="1"/>
  <c r="AG42" i="1"/>
  <c r="AG41" i="1"/>
  <c r="AG40" i="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AG11" i="1"/>
  <c r="AG10" i="1"/>
  <c r="AG9" i="1"/>
  <c r="AG8" i="1"/>
  <c r="AG7" i="1"/>
  <c r="AG6" i="1"/>
  <c r="AG5" i="1"/>
  <c r="AG4" i="1"/>
  <c r="AG3" i="1"/>
  <c r="AG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E10" i="1"/>
  <c r="AE9" i="1"/>
  <c r="AE8" i="1"/>
  <c r="AE7" i="1"/>
  <c r="AE6" i="1"/>
  <c r="AE5" i="1"/>
  <c r="AE4" i="1"/>
  <c r="AE3" i="1"/>
  <c r="AE2" i="1"/>
  <c r="AC91" i="1"/>
  <c r="AC90" i="1"/>
  <c r="AC89" i="1"/>
  <c r="AC88" i="1"/>
  <c r="AC87" i="1"/>
  <c r="AC86" i="1"/>
  <c r="AC85" i="1"/>
  <c r="AC84" i="1"/>
  <c r="AC83" i="1"/>
  <c r="AC82" i="1"/>
  <c r="AC81" i="1"/>
  <c r="AC80" i="1"/>
  <c r="AC79" i="1"/>
  <c r="AC78" i="1"/>
  <c r="AC77" i="1"/>
  <c r="AC76" i="1"/>
  <c r="AC75" i="1"/>
  <c r="AC74" i="1"/>
  <c r="AC73" i="1"/>
  <c r="AC72" i="1"/>
  <c r="AC71" i="1"/>
  <c r="AC70" i="1"/>
  <c r="AC69" i="1"/>
  <c r="AC68" i="1"/>
  <c r="AC67" i="1"/>
  <c r="AC66" i="1"/>
  <c r="AC65" i="1"/>
  <c r="AC64" i="1"/>
  <c r="AC63" i="1"/>
  <c r="AC62" i="1"/>
  <c r="AC61" i="1"/>
  <c r="AC60" i="1"/>
  <c r="AC59" i="1"/>
  <c r="AC58" i="1"/>
  <c r="AC57" i="1"/>
  <c r="AC56" i="1"/>
  <c r="AC55" i="1"/>
  <c r="AC54" i="1"/>
  <c r="AC53" i="1"/>
  <c r="AC52" i="1"/>
  <c r="AC51" i="1"/>
  <c r="AC50" i="1"/>
  <c r="AC49" i="1"/>
  <c r="AC48" i="1"/>
  <c r="AC47" i="1"/>
  <c r="AC46" i="1"/>
  <c r="AC45" i="1"/>
  <c r="AC44" i="1"/>
  <c r="AC43" i="1"/>
  <c r="AC42" i="1"/>
  <c r="AC41" i="1"/>
  <c r="AC40" i="1"/>
  <c r="AC39" i="1"/>
  <c r="AC38" i="1"/>
  <c r="AC37" i="1"/>
  <c r="AC36" i="1"/>
  <c r="AC35" i="1"/>
  <c r="AC34" i="1"/>
  <c r="AC33" i="1"/>
  <c r="AC32" i="1"/>
  <c r="AC31" i="1"/>
  <c r="AC30" i="1"/>
  <c r="AC29" i="1"/>
  <c r="AC28" i="1"/>
  <c r="AC27" i="1"/>
  <c r="AC26" i="1"/>
  <c r="AC25" i="1"/>
  <c r="AC24" i="1"/>
  <c r="AC23" i="1"/>
  <c r="AC22" i="1"/>
  <c r="AC21" i="1"/>
  <c r="AC20" i="1"/>
  <c r="AC19" i="1"/>
  <c r="AC18" i="1"/>
  <c r="AC17" i="1"/>
  <c r="AC16" i="1"/>
  <c r="AC15" i="1"/>
  <c r="AC14" i="1"/>
  <c r="AC13" i="1"/>
  <c r="AC12" i="1"/>
  <c r="AC11" i="1"/>
  <c r="AC10" i="1"/>
  <c r="AC9" i="1"/>
  <c r="AC8" i="1"/>
  <c r="AC7" i="1"/>
  <c r="AC6" i="1"/>
  <c r="AC5" i="1"/>
  <c r="AC4" i="1"/>
  <c r="AC3" i="1"/>
  <c r="AC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AA5" i="1"/>
  <c r="AA4" i="1"/>
  <c r="AA3" i="1"/>
  <c r="AA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Y10" i="1"/>
  <c r="Y9" i="1"/>
  <c r="Y8" i="1"/>
  <c r="Y7" i="1"/>
  <c r="Y6" i="1"/>
  <c r="Y5" i="1"/>
  <c r="Y4" i="1"/>
  <c r="Y3" i="1"/>
  <c r="Y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 r="W8" i="1"/>
  <c r="W7" i="1"/>
  <c r="W6" i="1"/>
  <c r="W5" i="1"/>
  <c r="W4" i="1"/>
  <c r="W3" i="1"/>
  <c r="W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10" i="1"/>
  <c r="U9" i="1"/>
  <c r="U8" i="1"/>
  <c r="U7" i="1"/>
  <c r="U6" i="1"/>
  <c r="U5" i="1"/>
  <c r="U4" i="1"/>
  <c r="U3" i="1"/>
  <c r="U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 r="S17" i="1"/>
  <c r="S16" i="1"/>
  <c r="S15" i="1"/>
  <c r="S14" i="1"/>
  <c r="S13" i="1"/>
  <c r="S12" i="1"/>
  <c r="S11" i="1"/>
  <c r="S10" i="1"/>
  <c r="S9" i="1"/>
  <c r="S8" i="1"/>
  <c r="S7" i="1"/>
  <c r="S6" i="1"/>
  <c r="S5" i="1"/>
  <c r="S4" i="1"/>
  <c r="S3" i="1"/>
  <c r="S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7" i="1"/>
  <c r="Q6" i="1"/>
  <c r="Q5" i="1"/>
  <c r="Q4" i="1"/>
  <c r="Q3" i="1"/>
  <c r="Q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O9" i="1"/>
  <c r="O8" i="1"/>
  <c r="O7" i="1"/>
  <c r="O6" i="1"/>
  <c r="O5" i="1"/>
  <c r="O4" i="1"/>
  <c r="O3" i="1"/>
  <c r="O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 i="1"/>
  <c r="M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K3" i="1"/>
  <c r="K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I5" i="1"/>
  <c r="I4" i="1"/>
  <c r="I3" i="1"/>
  <c r="I2"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 r="G103" i="54" l="1"/>
  <c r="G102" i="54"/>
  <c r="G101" i="54"/>
  <c r="G100" i="54"/>
  <c r="G99" i="54"/>
  <c r="G98" i="54"/>
  <c r="G97" i="54"/>
  <c r="G96" i="54"/>
  <c r="G95" i="54"/>
  <c r="G94" i="54"/>
  <c r="G93" i="54"/>
  <c r="G92" i="54"/>
  <c r="G91" i="54"/>
  <c r="G90" i="54"/>
  <c r="G89" i="54"/>
  <c r="G88" i="54"/>
  <c r="G87" i="54"/>
  <c r="G86" i="54"/>
  <c r="G85" i="54"/>
  <c r="G84" i="54"/>
  <c r="G83" i="54"/>
  <c r="G82" i="54"/>
  <c r="G81" i="54"/>
  <c r="G80" i="54"/>
  <c r="G79" i="54"/>
  <c r="G78" i="54"/>
  <c r="G77" i="54"/>
  <c r="G76" i="54"/>
  <c r="G75" i="54"/>
  <c r="G74" i="54"/>
  <c r="G73" i="54"/>
  <c r="G72" i="54"/>
  <c r="G71" i="54"/>
  <c r="G70" i="54"/>
  <c r="G69" i="54"/>
  <c r="G68" i="54"/>
  <c r="G67" i="54"/>
  <c r="G66" i="54"/>
  <c r="G65" i="54"/>
  <c r="G64" i="54"/>
  <c r="G63" i="54"/>
  <c r="G62" i="54"/>
  <c r="G61" i="54"/>
  <c r="G60" i="54"/>
  <c r="G59" i="54"/>
  <c r="G58" i="54"/>
  <c r="G57" i="54"/>
  <c r="G56" i="54"/>
  <c r="G55" i="54"/>
  <c r="G54" i="54"/>
  <c r="G53" i="54"/>
  <c r="G52" i="54"/>
  <c r="G51" i="54"/>
  <c r="G50" i="54"/>
  <c r="G49" i="54"/>
  <c r="G48" i="54"/>
  <c r="G47" i="54"/>
  <c r="G46" i="54"/>
  <c r="G45" i="54"/>
  <c r="G44" i="54"/>
  <c r="G43" i="54"/>
  <c r="G42" i="54"/>
  <c r="G41" i="54"/>
  <c r="G40" i="54"/>
  <c r="G39" i="54"/>
  <c r="G38" i="54"/>
  <c r="G37" i="54"/>
  <c r="G36" i="54"/>
  <c r="G35" i="54"/>
  <c r="G34" i="54"/>
  <c r="G33" i="54"/>
  <c r="G32" i="54"/>
  <c r="G31" i="54"/>
  <c r="G30" i="54"/>
  <c r="G29" i="54"/>
  <c r="G28" i="54"/>
  <c r="G27" i="54"/>
  <c r="G26" i="54"/>
  <c r="G25" i="54"/>
  <c r="G24" i="54"/>
  <c r="G23" i="54"/>
  <c r="G22" i="54"/>
  <c r="G21" i="54"/>
  <c r="G20" i="54"/>
  <c r="G19" i="54"/>
  <c r="G18" i="54"/>
  <c r="G17" i="54"/>
  <c r="G16" i="54"/>
  <c r="G15" i="54"/>
  <c r="G14" i="54"/>
  <c r="H5" i="64"/>
  <c r="A4" i="64"/>
  <c r="H4" i="64"/>
  <c r="O4" i="64"/>
  <c r="AC8" i="64"/>
  <c r="A9" i="64"/>
  <c r="I9" i="64"/>
  <c r="AC9" i="64"/>
  <c r="A10" i="64"/>
  <c r="I10" i="64"/>
  <c r="Q10" i="64"/>
  <c r="T10" i="64" s="1"/>
  <c r="G10" i="64" s="1"/>
  <c r="R10" i="64"/>
  <c r="U10" i="64" s="1"/>
  <c r="O10" i="64" s="1"/>
  <c r="AC10" i="64"/>
  <c r="A11" i="64"/>
  <c r="I11" i="64"/>
  <c r="Q11" i="64"/>
  <c r="R11" i="64"/>
  <c r="U11" i="64" s="1"/>
  <c r="O11" i="64" s="1"/>
  <c r="AC11" i="64"/>
  <c r="A12" i="64"/>
  <c r="I12" i="64"/>
  <c r="Q12" i="64"/>
  <c r="T12" i="64" s="1"/>
  <c r="G12" i="64" s="1"/>
  <c r="R12" i="64"/>
  <c r="AC12" i="64"/>
  <c r="A13" i="64"/>
  <c r="I13" i="64"/>
  <c r="Q13" i="64"/>
  <c r="R13" i="64"/>
  <c r="U13" i="64" s="1"/>
  <c r="O13" i="64" s="1"/>
  <c r="AC13" i="64"/>
  <c r="A14" i="64"/>
  <c r="I14" i="64"/>
  <c r="Q14" i="64"/>
  <c r="R14" i="64"/>
  <c r="AC14" i="64"/>
  <c r="A15" i="64"/>
  <c r="I15" i="64"/>
  <c r="Q15" i="64"/>
  <c r="T15" i="64" s="1"/>
  <c r="G15" i="64" s="1"/>
  <c r="R15" i="64"/>
  <c r="U15" i="64" s="1"/>
  <c r="O15" i="64" s="1"/>
  <c r="AC15" i="64"/>
  <c r="A16" i="64"/>
  <c r="I16" i="64"/>
  <c r="Q16" i="64"/>
  <c r="R16" i="64"/>
  <c r="AC16" i="64"/>
  <c r="A17" i="64"/>
  <c r="I17" i="64"/>
  <c r="Q17" i="64"/>
  <c r="R17" i="64"/>
  <c r="U17" i="64" s="1"/>
  <c r="O17" i="64" s="1"/>
  <c r="AC17" i="64"/>
  <c r="A18" i="64"/>
  <c r="I18" i="64"/>
  <c r="Q18" i="64"/>
  <c r="T18" i="64" s="1"/>
  <c r="G18" i="64" s="1"/>
  <c r="R18" i="64"/>
  <c r="AC18" i="64"/>
  <c r="A19" i="64"/>
  <c r="I19" i="64"/>
  <c r="Q19" i="64"/>
  <c r="R19" i="64"/>
  <c r="U19" i="64" s="1"/>
  <c r="O19" i="64" s="1"/>
  <c r="AC19" i="64"/>
  <c r="A20" i="64"/>
  <c r="I20" i="64"/>
  <c r="Q20" i="64"/>
  <c r="T20" i="64" s="1"/>
  <c r="G20" i="64" s="1"/>
  <c r="R20" i="64"/>
  <c r="AC20" i="64"/>
  <c r="A21" i="64"/>
  <c r="I21" i="64"/>
  <c r="Q21" i="64"/>
  <c r="T21" i="64" s="1"/>
  <c r="G21" i="64" s="1"/>
  <c r="R21" i="64"/>
  <c r="U21" i="64" s="1"/>
  <c r="O21" i="64" s="1"/>
  <c r="AC21" i="64"/>
  <c r="A22" i="64"/>
  <c r="I22" i="64"/>
  <c r="Q22" i="64"/>
  <c r="W22" i="64" s="1"/>
  <c r="Z22" i="64" s="1"/>
  <c r="R22" i="64"/>
  <c r="AC22" i="64"/>
  <c r="A23" i="64"/>
  <c r="I23" i="64"/>
  <c r="Q23" i="64"/>
  <c r="R23" i="64"/>
  <c r="U23" i="64" s="1"/>
  <c r="O23" i="64" s="1"/>
  <c r="AC23" i="64"/>
  <c r="A24" i="64"/>
  <c r="I24" i="64"/>
  <c r="Q24" i="64"/>
  <c r="R24" i="64"/>
  <c r="AC24" i="64"/>
  <c r="A25" i="64"/>
  <c r="I25" i="64"/>
  <c r="Q25" i="64"/>
  <c r="R25" i="64"/>
  <c r="U25" i="64" s="1"/>
  <c r="O25" i="64" s="1"/>
  <c r="AC25" i="64"/>
  <c r="A26" i="64"/>
  <c r="I26" i="64"/>
  <c r="Q26" i="64"/>
  <c r="T26" i="64" s="1"/>
  <c r="G26" i="64" s="1"/>
  <c r="R26" i="64"/>
  <c r="AC26" i="64"/>
  <c r="A27" i="64"/>
  <c r="I27" i="64"/>
  <c r="Q27" i="64"/>
  <c r="R27" i="64"/>
  <c r="U27" i="64" s="1"/>
  <c r="O27" i="64" s="1"/>
  <c r="AC27" i="64"/>
  <c r="A28" i="64"/>
  <c r="I28" i="64"/>
  <c r="Q28" i="64"/>
  <c r="T28" i="64" s="1"/>
  <c r="G28" i="64" s="1"/>
  <c r="R28" i="64"/>
  <c r="AC28" i="64"/>
  <c r="A29" i="64"/>
  <c r="I29" i="64"/>
  <c r="Q29" i="64"/>
  <c r="T29" i="64" s="1"/>
  <c r="G29" i="64" s="1"/>
  <c r="R29" i="64"/>
  <c r="AC29" i="64"/>
  <c r="A30" i="64"/>
  <c r="I30" i="64"/>
  <c r="Q30" i="64"/>
  <c r="R30" i="64"/>
  <c r="AC30" i="64"/>
  <c r="A31" i="64"/>
  <c r="I31" i="64"/>
  <c r="Q31" i="64"/>
  <c r="R31" i="64"/>
  <c r="AC31" i="64"/>
  <c r="A32" i="64"/>
  <c r="I32" i="64"/>
  <c r="Q32" i="64"/>
  <c r="W33" i="64" s="1"/>
  <c r="Z33" i="64" s="1"/>
  <c r="R32" i="64"/>
  <c r="U32" i="64" s="1"/>
  <c r="O32" i="64" s="1"/>
  <c r="AC32" i="64"/>
  <c r="A33" i="64"/>
  <c r="I33" i="64"/>
  <c r="Q33" i="64"/>
  <c r="T33" i="64" s="1"/>
  <c r="G33" i="64" s="1"/>
  <c r="R33" i="64"/>
  <c r="U33" i="64" s="1"/>
  <c r="O33" i="64" s="1"/>
  <c r="AC33" i="64"/>
  <c r="A34" i="64"/>
  <c r="I34" i="64"/>
  <c r="Q34" i="64"/>
  <c r="R34" i="64"/>
  <c r="AC34" i="64"/>
  <c r="A35" i="64"/>
  <c r="I35" i="64"/>
  <c r="Q35" i="64"/>
  <c r="R35" i="64"/>
  <c r="AC35" i="64"/>
  <c r="A36" i="64"/>
  <c r="I36" i="64"/>
  <c r="Q36" i="64"/>
  <c r="T36" i="64" s="1"/>
  <c r="G36" i="64" s="1"/>
  <c r="R36" i="64"/>
  <c r="U36" i="64" s="1"/>
  <c r="O36" i="64" s="1"/>
  <c r="AC36" i="64"/>
  <c r="A37" i="64"/>
  <c r="I37" i="64"/>
  <c r="Q37" i="64"/>
  <c r="T37" i="64" s="1"/>
  <c r="G37" i="64" s="1"/>
  <c r="R37" i="64"/>
  <c r="AC37" i="64"/>
  <c r="A38" i="64"/>
  <c r="I38" i="64"/>
  <c r="Q38" i="64"/>
  <c r="R38" i="64"/>
  <c r="AC38" i="64"/>
  <c r="A39" i="64"/>
  <c r="I39" i="64"/>
  <c r="Q39" i="64"/>
  <c r="R39" i="64"/>
  <c r="AC39" i="64"/>
  <c r="A40" i="64"/>
  <c r="I40" i="64"/>
  <c r="Q40" i="64"/>
  <c r="R40" i="64"/>
  <c r="AC40" i="64"/>
  <c r="A41" i="64"/>
  <c r="I41" i="64"/>
  <c r="Q41" i="64"/>
  <c r="T41" i="64" s="1"/>
  <c r="G41" i="64" s="1"/>
  <c r="R41" i="64"/>
  <c r="U41" i="64" s="1"/>
  <c r="O41" i="64" s="1"/>
  <c r="AC41" i="64"/>
  <c r="A42" i="64"/>
  <c r="I42" i="64"/>
  <c r="Q42" i="64"/>
  <c r="R42" i="64"/>
  <c r="U42" i="64" s="1"/>
  <c r="O42" i="64" s="1"/>
  <c r="AC42" i="64"/>
  <c r="A43" i="64"/>
  <c r="I43" i="64"/>
  <c r="Q43" i="64"/>
  <c r="R43" i="64"/>
  <c r="AC43" i="64"/>
  <c r="A44" i="64"/>
  <c r="I44" i="64"/>
  <c r="Q44" i="64"/>
  <c r="R44" i="64"/>
  <c r="AC44" i="64"/>
  <c r="A45" i="64"/>
  <c r="I45" i="64"/>
  <c r="Q45" i="64"/>
  <c r="T45" i="64" s="1"/>
  <c r="G45" i="64" s="1"/>
  <c r="R45" i="64"/>
  <c r="AC45" i="64"/>
  <c r="A46" i="64"/>
  <c r="I46" i="64"/>
  <c r="Q46" i="64"/>
  <c r="R46" i="64"/>
  <c r="AC46" i="64"/>
  <c r="A47" i="64"/>
  <c r="I47" i="64"/>
  <c r="Q47" i="64"/>
  <c r="R47" i="64"/>
  <c r="AC47" i="64"/>
  <c r="A48" i="64"/>
  <c r="I48" i="64"/>
  <c r="Q48" i="64"/>
  <c r="T48" i="64" s="1"/>
  <c r="G48" i="64" s="1"/>
  <c r="R48" i="64"/>
  <c r="U48" i="64" s="1"/>
  <c r="O48" i="64" s="1"/>
  <c r="AC48" i="64"/>
  <c r="A49" i="64"/>
  <c r="I49" i="64"/>
  <c r="Q49" i="64"/>
  <c r="T49" i="64" s="1"/>
  <c r="G49" i="64" s="1"/>
  <c r="R49" i="64"/>
  <c r="U49" i="64" s="1"/>
  <c r="O49" i="64" s="1"/>
  <c r="AC49" i="64"/>
  <c r="A50" i="64"/>
  <c r="I50" i="64"/>
  <c r="Q50" i="64"/>
  <c r="T50" i="64" s="1"/>
  <c r="G50" i="64" s="1"/>
  <c r="R50" i="64"/>
  <c r="AC50" i="64"/>
  <c r="A51" i="64"/>
  <c r="I51" i="64"/>
  <c r="Q51" i="64"/>
  <c r="R51" i="64"/>
  <c r="AC51" i="64"/>
  <c r="A52" i="64"/>
  <c r="I52" i="64"/>
  <c r="Q52" i="64"/>
  <c r="R52" i="64"/>
  <c r="U52" i="64" s="1"/>
  <c r="O52" i="64" s="1"/>
  <c r="AC52" i="64"/>
  <c r="A53" i="64"/>
  <c r="I53" i="64"/>
  <c r="Q53" i="64"/>
  <c r="T53" i="64" s="1"/>
  <c r="G53" i="64" s="1"/>
  <c r="R53" i="64"/>
  <c r="AC53" i="64"/>
  <c r="A54" i="64"/>
  <c r="I54" i="64"/>
  <c r="Q54" i="64"/>
  <c r="T54" i="64" s="1"/>
  <c r="G54" i="64" s="1"/>
  <c r="R54" i="64"/>
  <c r="U54" i="64" s="1"/>
  <c r="O54" i="64" s="1"/>
  <c r="AC54" i="64"/>
  <c r="A55" i="64"/>
  <c r="I55" i="64"/>
  <c r="Q55" i="64"/>
  <c r="R55" i="64"/>
  <c r="U55" i="64" s="1"/>
  <c r="O55" i="64" s="1"/>
  <c r="AC55" i="64"/>
  <c r="A56" i="64"/>
  <c r="I56" i="64"/>
  <c r="Q56" i="64"/>
  <c r="R56" i="64"/>
  <c r="AC56" i="64"/>
  <c r="A57" i="64"/>
  <c r="I57" i="64"/>
  <c r="Q57" i="64"/>
  <c r="W57" i="64" s="1"/>
  <c r="Z57" i="64" s="1"/>
  <c r="R57" i="64"/>
  <c r="U57" i="64" s="1"/>
  <c r="O57" i="64" s="1"/>
  <c r="AC57" i="64"/>
  <c r="A58" i="64"/>
  <c r="I58" i="64"/>
  <c r="Q58" i="64"/>
  <c r="T58" i="64" s="1"/>
  <c r="G58" i="64" s="1"/>
  <c r="R58" i="64"/>
  <c r="AC58" i="64"/>
  <c r="A59" i="64"/>
  <c r="I59" i="64"/>
  <c r="Q59" i="64"/>
  <c r="T59" i="64" s="1"/>
  <c r="G59" i="64" s="1"/>
  <c r="R59" i="64"/>
  <c r="X59" i="64"/>
  <c r="AA59" i="64" s="1"/>
  <c r="AC59" i="64"/>
  <c r="A60" i="64"/>
  <c r="I60" i="64"/>
  <c r="Q60" i="64"/>
  <c r="R60" i="64"/>
  <c r="AC60" i="64"/>
  <c r="A61" i="64"/>
  <c r="I61" i="64"/>
  <c r="Q61" i="64"/>
  <c r="T61" i="64" s="1"/>
  <c r="G61" i="64" s="1"/>
  <c r="R61" i="64"/>
  <c r="AC61" i="64"/>
  <c r="A62" i="64"/>
  <c r="I62" i="64"/>
  <c r="Q62" i="64"/>
  <c r="R62" i="64"/>
  <c r="U62" i="64" s="1"/>
  <c r="O62" i="64" s="1"/>
  <c r="AC62" i="64"/>
  <c r="A63" i="64"/>
  <c r="I63" i="64"/>
  <c r="Q63" i="64"/>
  <c r="R63" i="64"/>
  <c r="AC63" i="64"/>
  <c r="A64" i="64"/>
  <c r="I64" i="64"/>
  <c r="Q64" i="64"/>
  <c r="R64" i="64"/>
  <c r="AC64" i="64"/>
  <c r="A65" i="64"/>
  <c r="I65" i="64"/>
  <c r="Q65" i="64"/>
  <c r="T65" i="64" s="1"/>
  <c r="G65" i="64" s="1"/>
  <c r="R65" i="64"/>
  <c r="U65" i="64" s="1"/>
  <c r="O65" i="64" s="1"/>
  <c r="AC65" i="64"/>
  <c r="A66" i="64"/>
  <c r="I66" i="64"/>
  <c r="Q66" i="64"/>
  <c r="R66" i="64"/>
  <c r="AC66" i="64"/>
  <c r="A67" i="64"/>
  <c r="I67" i="64"/>
  <c r="Q67" i="64"/>
  <c r="R67" i="64"/>
  <c r="AC67" i="64"/>
  <c r="A68" i="64"/>
  <c r="I68" i="64"/>
  <c r="Q68" i="64"/>
  <c r="R68" i="64"/>
  <c r="AC68" i="64"/>
  <c r="A69" i="64"/>
  <c r="I69" i="64"/>
  <c r="Q69" i="64"/>
  <c r="T69" i="64" s="1"/>
  <c r="G69" i="64" s="1"/>
  <c r="R69" i="64"/>
  <c r="AC69" i="64"/>
  <c r="A70" i="64"/>
  <c r="I70" i="64"/>
  <c r="Q70" i="64"/>
  <c r="R70" i="64"/>
  <c r="U70" i="64" s="1"/>
  <c r="O70" i="64" s="1"/>
  <c r="AC70" i="64"/>
  <c r="A71" i="64"/>
  <c r="I71" i="64"/>
  <c r="Q71" i="64"/>
  <c r="R71" i="64"/>
  <c r="AC71" i="64"/>
  <c r="A72" i="64"/>
  <c r="I72" i="64"/>
  <c r="Q72" i="64"/>
  <c r="T72" i="64" s="1"/>
  <c r="G72" i="64" s="1"/>
  <c r="R72" i="64"/>
  <c r="U72" i="64" s="1"/>
  <c r="O72" i="64" s="1"/>
  <c r="AC72" i="64"/>
  <c r="A73" i="64"/>
  <c r="I73" i="64"/>
  <c r="Q73" i="64"/>
  <c r="R73" i="64"/>
  <c r="AC73" i="64"/>
  <c r="A74" i="64"/>
  <c r="I74" i="64"/>
  <c r="Q74" i="64"/>
  <c r="R74" i="64"/>
  <c r="U74" i="64" s="1"/>
  <c r="O74" i="64" s="1"/>
  <c r="AC74" i="64"/>
  <c r="A75" i="64"/>
  <c r="I75" i="64"/>
  <c r="Q75" i="64"/>
  <c r="R75" i="64"/>
  <c r="AC75" i="64"/>
  <c r="A76" i="64"/>
  <c r="I76" i="64"/>
  <c r="Q76" i="64"/>
  <c r="R76" i="64"/>
  <c r="U76" i="64" s="1"/>
  <c r="O76" i="64" s="1"/>
  <c r="AC76" i="64"/>
  <c r="A77" i="64"/>
  <c r="I77" i="64"/>
  <c r="Q77" i="64"/>
  <c r="R77" i="64"/>
  <c r="AC77" i="64"/>
  <c r="A78" i="64"/>
  <c r="I78" i="64"/>
  <c r="Q78" i="64"/>
  <c r="R78" i="64"/>
  <c r="U78" i="64" s="1"/>
  <c r="O78" i="64" s="1"/>
  <c r="AC78" i="64"/>
  <c r="A79" i="64"/>
  <c r="I79" i="64"/>
  <c r="Q79" i="64"/>
  <c r="R79" i="64"/>
  <c r="AC79" i="64"/>
  <c r="A80" i="64"/>
  <c r="I80" i="64"/>
  <c r="Q80" i="64"/>
  <c r="R80" i="64"/>
  <c r="U80" i="64" s="1"/>
  <c r="O80" i="64" s="1"/>
  <c r="AC80" i="64"/>
  <c r="A81" i="64"/>
  <c r="I81" i="64"/>
  <c r="Q81" i="64"/>
  <c r="R81" i="64"/>
  <c r="T81" i="64"/>
  <c r="G81" i="64" s="1"/>
  <c r="AC81" i="64"/>
  <c r="A82" i="64"/>
  <c r="I82" i="64"/>
  <c r="Q82" i="64"/>
  <c r="R82" i="64"/>
  <c r="U82" i="64" s="1"/>
  <c r="O82" i="64" s="1"/>
  <c r="AC82" i="64"/>
  <c r="A83" i="64"/>
  <c r="I83" i="64"/>
  <c r="Q83" i="64"/>
  <c r="R83" i="64"/>
  <c r="AC83" i="64"/>
  <c r="A84" i="64"/>
  <c r="I84" i="64"/>
  <c r="Q84" i="64"/>
  <c r="T84" i="64" s="1"/>
  <c r="G84" i="64" s="1"/>
  <c r="R84" i="64"/>
  <c r="U84" i="64" s="1"/>
  <c r="O84" i="64" s="1"/>
  <c r="AC84" i="64"/>
  <c r="A85" i="64"/>
  <c r="I85" i="64"/>
  <c r="Q85" i="64"/>
  <c r="R85" i="64"/>
  <c r="AC85" i="64"/>
  <c r="A86" i="64"/>
  <c r="I86" i="64"/>
  <c r="Q86" i="64"/>
  <c r="T86" i="64" s="1"/>
  <c r="G86" i="64" s="1"/>
  <c r="R86" i="64"/>
  <c r="U86" i="64" s="1"/>
  <c r="O86" i="64" s="1"/>
  <c r="AC86" i="64"/>
  <c r="A87" i="64"/>
  <c r="I87" i="64"/>
  <c r="Q87" i="64"/>
  <c r="R87" i="64"/>
  <c r="AC87" i="64"/>
  <c r="A88" i="64"/>
  <c r="I88" i="64"/>
  <c r="Q88" i="64"/>
  <c r="R88" i="64"/>
  <c r="U88" i="64" s="1"/>
  <c r="O88" i="64" s="1"/>
  <c r="T88" i="64"/>
  <c r="G88" i="64" s="1"/>
  <c r="AC88" i="64"/>
  <c r="A89" i="64"/>
  <c r="I89" i="64"/>
  <c r="Q89" i="64"/>
  <c r="R89" i="64"/>
  <c r="AC89" i="64"/>
  <c r="A90" i="64"/>
  <c r="I90" i="64"/>
  <c r="Q90" i="64"/>
  <c r="T90" i="64" s="1"/>
  <c r="G90" i="64" s="1"/>
  <c r="R90" i="64"/>
  <c r="U90" i="64" s="1"/>
  <c r="O90" i="64" s="1"/>
  <c r="AC90" i="64"/>
  <c r="A91" i="64"/>
  <c r="I91" i="64"/>
  <c r="Q91" i="64"/>
  <c r="R91" i="64"/>
  <c r="AC91" i="64"/>
  <c r="A92" i="64"/>
  <c r="I92" i="64"/>
  <c r="Q92" i="64"/>
  <c r="T92" i="64" s="1"/>
  <c r="G92" i="64" s="1"/>
  <c r="R92" i="64"/>
  <c r="U92" i="64" s="1"/>
  <c r="O92" i="64" s="1"/>
  <c r="AC92" i="64"/>
  <c r="A93" i="64"/>
  <c r="I93" i="64"/>
  <c r="Q93" i="64"/>
  <c r="R93" i="64"/>
  <c r="AC93" i="64"/>
  <c r="A94" i="64"/>
  <c r="I94" i="64"/>
  <c r="Q94" i="64"/>
  <c r="R94" i="64"/>
  <c r="U94" i="64" s="1"/>
  <c r="O94" i="64" s="1"/>
  <c r="T94" i="64"/>
  <c r="G94" i="64" s="1"/>
  <c r="AC94" i="64"/>
  <c r="A95" i="64"/>
  <c r="I95" i="64"/>
  <c r="Q95" i="64"/>
  <c r="R95" i="64"/>
  <c r="AC95" i="64"/>
  <c r="A96" i="64"/>
  <c r="I96" i="64"/>
  <c r="Q96" i="64"/>
  <c r="T96" i="64" s="1"/>
  <c r="G96" i="64" s="1"/>
  <c r="R96" i="64"/>
  <c r="U96" i="64" s="1"/>
  <c r="O96" i="64" s="1"/>
  <c r="AC96" i="64"/>
  <c r="A97" i="64"/>
  <c r="I97" i="64"/>
  <c r="Q97" i="64"/>
  <c r="R97" i="64"/>
  <c r="AC97" i="64"/>
  <c r="A98" i="64"/>
  <c r="I98" i="64"/>
  <c r="Q98" i="64"/>
  <c r="T98" i="64" s="1"/>
  <c r="G98" i="64" s="1"/>
  <c r="R98" i="64"/>
  <c r="U98" i="64" s="1"/>
  <c r="O98" i="64" s="1"/>
  <c r="AC98" i="64"/>
  <c r="H5" i="63"/>
  <c r="A4" i="63"/>
  <c r="H4" i="63"/>
  <c r="O4" i="63"/>
  <c r="AC8" i="63"/>
  <c r="A9" i="63"/>
  <c r="I9" i="63"/>
  <c r="AC9" i="63"/>
  <c r="AD9" i="63" s="1"/>
  <c r="A10" i="63"/>
  <c r="I10" i="63"/>
  <c r="Q10" i="63"/>
  <c r="T10" i="63" s="1"/>
  <c r="G10" i="63" s="1"/>
  <c r="R10" i="63"/>
  <c r="U10" i="63" s="1"/>
  <c r="O10" i="63" s="1"/>
  <c r="AC10" i="63"/>
  <c r="A11" i="63"/>
  <c r="I11" i="63"/>
  <c r="Q11" i="63"/>
  <c r="R11" i="63"/>
  <c r="AC11" i="63"/>
  <c r="A12" i="63"/>
  <c r="I12" i="63"/>
  <c r="Q12" i="63"/>
  <c r="R12" i="63"/>
  <c r="AC12" i="63"/>
  <c r="A13" i="63"/>
  <c r="I13" i="63"/>
  <c r="Q13" i="63"/>
  <c r="T13" i="63" s="1"/>
  <c r="G13" i="63" s="1"/>
  <c r="R13" i="63"/>
  <c r="AC13" i="63"/>
  <c r="A14" i="63"/>
  <c r="I14" i="63"/>
  <c r="Q14" i="63"/>
  <c r="R14" i="63"/>
  <c r="AC14" i="63"/>
  <c r="A15" i="63"/>
  <c r="I15" i="63"/>
  <c r="Q15" i="63"/>
  <c r="R15" i="63"/>
  <c r="U15" i="63" s="1"/>
  <c r="O15" i="63" s="1"/>
  <c r="AC15" i="63"/>
  <c r="A16" i="63"/>
  <c r="I16" i="63"/>
  <c r="Q16" i="63"/>
  <c r="R16" i="63"/>
  <c r="AC16" i="63"/>
  <c r="A17" i="63"/>
  <c r="I17" i="63"/>
  <c r="Q17" i="63"/>
  <c r="T17" i="63" s="1"/>
  <c r="G17" i="63" s="1"/>
  <c r="R17" i="63"/>
  <c r="AC17" i="63"/>
  <c r="A18" i="63"/>
  <c r="I18" i="63"/>
  <c r="Q18" i="63"/>
  <c r="R18" i="63"/>
  <c r="AC18" i="63"/>
  <c r="A19" i="63"/>
  <c r="I19" i="63"/>
  <c r="Q19" i="63"/>
  <c r="R19" i="63"/>
  <c r="U19" i="63" s="1"/>
  <c r="O19" i="63" s="1"/>
  <c r="AC19" i="63"/>
  <c r="A20" i="63"/>
  <c r="I20" i="63"/>
  <c r="Q20" i="63"/>
  <c r="R20" i="63"/>
  <c r="U20" i="63"/>
  <c r="O20" i="63" s="1"/>
  <c r="AC20" i="63"/>
  <c r="A21" i="63"/>
  <c r="I21" i="63"/>
  <c r="Q21" i="63"/>
  <c r="T21" i="63" s="1"/>
  <c r="G21" i="63" s="1"/>
  <c r="R21" i="63"/>
  <c r="U21" i="63" s="1"/>
  <c r="O21" i="63" s="1"/>
  <c r="AC21" i="63"/>
  <c r="A22" i="63"/>
  <c r="I22" i="63"/>
  <c r="Q22" i="63"/>
  <c r="T22" i="63" s="1"/>
  <c r="G22" i="63" s="1"/>
  <c r="R22" i="63"/>
  <c r="AC22" i="63"/>
  <c r="A23" i="63"/>
  <c r="I23" i="63"/>
  <c r="Q23" i="63"/>
  <c r="R23" i="63"/>
  <c r="U23" i="63" s="1"/>
  <c r="O23" i="63" s="1"/>
  <c r="AC23" i="63"/>
  <c r="A24" i="63"/>
  <c r="I24" i="63"/>
  <c r="Q24" i="63"/>
  <c r="R24" i="63"/>
  <c r="AC24" i="63"/>
  <c r="A25" i="63"/>
  <c r="I25" i="63"/>
  <c r="Q25" i="63"/>
  <c r="R25" i="63"/>
  <c r="T25" i="63"/>
  <c r="G25" i="63" s="1"/>
  <c r="AC25" i="63"/>
  <c r="A26" i="63"/>
  <c r="I26" i="63"/>
  <c r="Q26" i="63"/>
  <c r="R26" i="63"/>
  <c r="AC26" i="63"/>
  <c r="A27" i="63"/>
  <c r="I27" i="63"/>
  <c r="Q27" i="63"/>
  <c r="R27" i="63"/>
  <c r="U27" i="63" s="1"/>
  <c r="O27" i="63" s="1"/>
  <c r="AC27" i="63"/>
  <c r="A28" i="63"/>
  <c r="I28" i="63"/>
  <c r="Q28" i="63"/>
  <c r="R28" i="63"/>
  <c r="AC28" i="63"/>
  <c r="A29" i="63"/>
  <c r="I29" i="63"/>
  <c r="Q29" i="63"/>
  <c r="T29" i="63" s="1"/>
  <c r="G29" i="63" s="1"/>
  <c r="R29" i="63"/>
  <c r="U29" i="63" s="1"/>
  <c r="O29" i="63" s="1"/>
  <c r="AC29" i="63"/>
  <c r="A30" i="63"/>
  <c r="I30" i="63"/>
  <c r="Q30" i="63"/>
  <c r="T30" i="63" s="1"/>
  <c r="G30" i="63" s="1"/>
  <c r="R30" i="63"/>
  <c r="AC30" i="63"/>
  <c r="A31" i="63"/>
  <c r="I31" i="63"/>
  <c r="Q31" i="63"/>
  <c r="R31" i="63"/>
  <c r="U31" i="63" s="1"/>
  <c r="O31" i="63" s="1"/>
  <c r="AC31" i="63"/>
  <c r="A32" i="63"/>
  <c r="I32" i="63"/>
  <c r="Q32" i="63"/>
  <c r="R32" i="63"/>
  <c r="AC32" i="63"/>
  <c r="A33" i="63"/>
  <c r="I33" i="63"/>
  <c r="Q33" i="63"/>
  <c r="T33" i="63" s="1"/>
  <c r="G33" i="63" s="1"/>
  <c r="R33" i="63"/>
  <c r="AC33" i="63"/>
  <c r="A34" i="63"/>
  <c r="I34" i="63"/>
  <c r="Q34" i="63"/>
  <c r="R34" i="63"/>
  <c r="AC34" i="63"/>
  <c r="A35" i="63"/>
  <c r="I35" i="63"/>
  <c r="Q35" i="63"/>
  <c r="R35" i="63"/>
  <c r="U35" i="63" s="1"/>
  <c r="O35" i="63" s="1"/>
  <c r="AC35" i="63"/>
  <c r="A36" i="63"/>
  <c r="I36" i="63"/>
  <c r="Q36" i="63"/>
  <c r="R36" i="63"/>
  <c r="U36" i="63" s="1"/>
  <c r="O36" i="63" s="1"/>
  <c r="AC36" i="63"/>
  <c r="A37" i="63"/>
  <c r="I37" i="63"/>
  <c r="Q37" i="63"/>
  <c r="T37" i="63" s="1"/>
  <c r="G37" i="63" s="1"/>
  <c r="R37" i="63"/>
  <c r="AC37" i="63"/>
  <c r="A38" i="63"/>
  <c r="I38" i="63"/>
  <c r="Q38" i="63"/>
  <c r="T38" i="63" s="1"/>
  <c r="G38" i="63" s="1"/>
  <c r="R38" i="63"/>
  <c r="AC38" i="63"/>
  <c r="A39" i="63"/>
  <c r="I39" i="63"/>
  <c r="Q39" i="63"/>
  <c r="R39" i="63"/>
  <c r="U39" i="63" s="1"/>
  <c r="O39" i="63" s="1"/>
  <c r="AC39" i="63"/>
  <c r="A40" i="63"/>
  <c r="I40" i="63"/>
  <c r="Q40" i="63"/>
  <c r="R40" i="63"/>
  <c r="AC40" i="63"/>
  <c r="A41" i="63"/>
  <c r="I41" i="63"/>
  <c r="Q41" i="63"/>
  <c r="T41" i="63" s="1"/>
  <c r="G41" i="63" s="1"/>
  <c r="R41" i="63"/>
  <c r="U41" i="63" s="1"/>
  <c r="O41" i="63" s="1"/>
  <c r="AC41" i="63"/>
  <c r="A42" i="63"/>
  <c r="I42" i="63"/>
  <c r="Q42" i="63"/>
  <c r="T42" i="63" s="1"/>
  <c r="G42" i="63" s="1"/>
  <c r="R42" i="63"/>
  <c r="AC42" i="63"/>
  <c r="A43" i="63"/>
  <c r="I43" i="63"/>
  <c r="Q43" i="63"/>
  <c r="R43" i="63"/>
  <c r="U43" i="63" s="1"/>
  <c r="O43" i="63" s="1"/>
  <c r="AC43" i="63"/>
  <c r="A44" i="63"/>
  <c r="I44" i="63"/>
  <c r="Q44" i="63"/>
  <c r="R44" i="63"/>
  <c r="AC44" i="63"/>
  <c r="A45" i="63"/>
  <c r="I45" i="63"/>
  <c r="Q45" i="63"/>
  <c r="T45" i="63" s="1"/>
  <c r="G45" i="63" s="1"/>
  <c r="R45" i="63"/>
  <c r="AC45" i="63"/>
  <c r="A46" i="63"/>
  <c r="I46" i="63"/>
  <c r="Q46" i="63"/>
  <c r="R46" i="63"/>
  <c r="U46" i="63" s="1"/>
  <c r="O46" i="63" s="1"/>
  <c r="AC46" i="63"/>
  <c r="A47" i="63"/>
  <c r="I47" i="63"/>
  <c r="Q47" i="63"/>
  <c r="R47" i="63"/>
  <c r="AC47" i="63"/>
  <c r="A48" i="63"/>
  <c r="I48" i="63"/>
  <c r="Q48" i="63"/>
  <c r="R48" i="63"/>
  <c r="U48" i="63" s="1"/>
  <c r="O48" i="63" s="1"/>
  <c r="AC48" i="63"/>
  <c r="A49" i="63"/>
  <c r="I49" i="63"/>
  <c r="Q49" i="63"/>
  <c r="R49" i="63"/>
  <c r="AC49" i="63"/>
  <c r="A50" i="63"/>
  <c r="I50" i="63"/>
  <c r="Q50" i="63"/>
  <c r="T50" i="63" s="1"/>
  <c r="G50" i="63" s="1"/>
  <c r="R50" i="63"/>
  <c r="U50" i="63" s="1"/>
  <c r="O50" i="63" s="1"/>
  <c r="AC50" i="63"/>
  <c r="A51" i="63"/>
  <c r="I51" i="63"/>
  <c r="Q51" i="63"/>
  <c r="T51" i="63" s="1"/>
  <c r="G51" i="63" s="1"/>
  <c r="R51" i="63"/>
  <c r="AC51" i="63"/>
  <c r="A52" i="63"/>
  <c r="I52" i="63"/>
  <c r="Q52" i="63"/>
  <c r="R52" i="63"/>
  <c r="AC52" i="63"/>
  <c r="A53" i="63"/>
  <c r="I53" i="63"/>
  <c r="Q53" i="63"/>
  <c r="T53" i="63" s="1"/>
  <c r="G53" i="63" s="1"/>
  <c r="R53" i="63"/>
  <c r="AC53" i="63"/>
  <c r="A54" i="63"/>
  <c r="I54" i="63"/>
  <c r="Q54" i="63"/>
  <c r="R54" i="63"/>
  <c r="AC54" i="63"/>
  <c r="A55" i="63"/>
  <c r="I55" i="63"/>
  <c r="Q55" i="63"/>
  <c r="R55" i="63"/>
  <c r="T55" i="63"/>
  <c r="G55" i="63" s="1"/>
  <c r="AC55" i="63"/>
  <c r="A56" i="63"/>
  <c r="I56" i="63"/>
  <c r="Q56" i="63"/>
  <c r="R56" i="63"/>
  <c r="U56" i="63" s="1"/>
  <c r="O56" i="63" s="1"/>
  <c r="AC56" i="63"/>
  <c r="A57" i="63"/>
  <c r="I57" i="63"/>
  <c r="Q57" i="63"/>
  <c r="T57" i="63" s="1"/>
  <c r="G57" i="63" s="1"/>
  <c r="R57" i="63"/>
  <c r="AC57" i="63"/>
  <c r="A58" i="63"/>
  <c r="I58" i="63"/>
  <c r="Q58" i="63"/>
  <c r="R58" i="63"/>
  <c r="U58" i="63" s="1"/>
  <c r="O58" i="63" s="1"/>
  <c r="AC58" i="63"/>
  <c r="A59" i="63"/>
  <c r="I59" i="63"/>
  <c r="Q59" i="63"/>
  <c r="T59" i="63" s="1"/>
  <c r="G59" i="63" s="1"/>
  <c r="R59" i="63"/>
  <c r="AC59" i="63"/>
  <c r="A60" i="63"/>
  <c r="I60" i="63"/>
  <c r="Q60" i="63"/>
  <c r="R60" i="63"/>
  <c r="AC60" i="63"/>
  <c r="A61" i="63"/>
  <c r="I61" i="63"/>
  <c r="Q61" i="63"/>
  <c r="T61" i="63" s="1"/>
  <c r="G61" i="63" s="1"/>
  <c r="R61" i="63"/>
  <c r="AC61" i="63"/>
  <c r="A62" i="63"/>
  <c r="I62" i="63"/>
  <c r="Q62" i="63"/>
  <c r="R62" i="63"/>
  <c r="U62" i="63" s="1"/>
  <c r="O62" i="63" s="1"/>
  <c r="AC62" i="63"/>
  <c r="A63" i="63"/>
  <c r="I63" i="63"/>
  <c r="Q63" i="63"/>
  <c r="R63" i="63"/>
  <c r="AC63" i="63"/>
  <c r="A64" i="63"/>
  <c r="I64" i="63"/>
  <c r="Q64" i="63"/>
  <c r="R64" i="63"/>
  <c r="T64" i="63"/>
  <c r="G64" i="63" s="1"/>
  <c r="AC64" i="63"/>
  <c r="A65" i="63"/>
  <c r="I65" i="63"/>
  <c r="Q65" i="63"/>
  <c r="T65" i="63" s="1"/>
  <c r="G65" i="63" s="1"/>
  <c r="R65" i="63"/>
  <c r="U65" i="63" s="1"/>
  <c r="O65" i="63" s="1"/>
  <c r="AC65" i="63"/>
  <c r="A66" i="63"/>
  <c r="I66" i="63"/>
  <c r="Q66" i="63"/>
  <c r="T66" i="63" s="1"/>
  <c r="G66" i="63" s="1"/>
  <c r="R66" i="63"/>
  <c r="U66" i="63" s="1"/>
  <c r="O66" i="63" s="1"/>
  <c r="AC66" i="63"/>
  <c r="A67" i="63"/>
  <c r="I67" i="63"/>
  <c r="Q67" i="63"/>
  <c r="R67" i="63"/>
  <c r="U67" i="63" s="1"/>
  <c r="O67" i="63" s="1"/>
  <c r="AC67" i="63"/>
  <c r="A68" i="63"/>
  <c r="I68" i="63"/>
  <c r="Q68" i="63"/>
  <c r="T68" i="63" s="1"/>
  <c r="G68" i="63" s="1"/>
  <c r="R68" i="63"/>
  <c r="U68" i="63" s="1"/>
  <c r="O68" i="63" s="1"/>
  <c r="AC68" i="63"/>
  <c r="A69" i="63"/>
  <c r="I69" i="63"/>
  <c r="Q69" i="63"/>
  <c r="R69" i="63"/>
  <c r="U69" i="63" s="1"/>
  <c r="O69" i="63" s="1"/>
  <c r="AC69" i="63"/>
  <c r="A70" i="63"/>
  <c r="I70" i="63"/>
  <c r="Q70" i="63"/>
  <c r="T70" i="63" s="1"/>
  <c r="G70" i="63" s="1"/>
  <c r="R70" i="63"/>
  <c r="U70" i="63" s="1"/>
  <c r="O70" i="63" s="1"/>
  <c r="AC70" i="63"/>
  <c r="A71" i="63"/>
  <c r="I71" i="63"/>
  <c r="Q71" i="63"/>
  <c r="T71" i="63" s="1"/>
  <c r="G71" i="63" s="1"/>
  <c r="R71" i="63"/>
  <c r="U71" i="63" s="1"/>
  <c r="O71" i="63" s="1"/>
  <c r="AC71" i="63"/>
  <c r="A72" i="63"/>
  <c r="I72" i="63"/>
  <c r="Q72" i="63"/>
  <c r="R72" i="63"/>
  <c r="U72" i="63" s="1"/>
  <c r="O72" i="63" s="1"/>
  <c r="AC72" i="63"/>
  <c r="A73" i="63"/>
  <c r="I73" i="63"/>
  <c r="Q73" i="63"/>
  <c r="T73" i="63" s="1"/>
  <c r="G73" i="63" s="1"/>
  <c r="R73" i="63"/>
  <c r="U73" i="63" s="1"/>
  <c r="O73" i="63" s="1"/>
  <c r="AC73" i="63"/>
  <c r="A74" i="63"/>
  <c r="I74" i="63"/>
  <c r="Q74" i="63"/>
  <c r="T74" i="63" s="1"/>
  <c r="G74" i="63" s="1"/>
  <c r="R74" i="63"/>
  <c r="U74" i="63" s="1"/>
  <c r="O74" i="63" s="1"/>
  <c r="AC74" i="63"/>
  <c r="A75" i="63"/>
  <c r="I75" i="63"/>
  <c r="Q75" i="63"/>
  <c r="T75" i="63" s="1"/>
  <c r="G75" i="63" s="1"/>
  <c r="R75" i="63"/>
  <c r="U75" i="63" s="1"/>
  <c r="O75" i="63" s="1"/>
  <c r="AC75" i="63"/>
  <c r="A76" i="63"/>
  <c r="I76" i="63"/>
  <c r="Q76" i="63"/>
  <c r="R76" i="63"/>
  <c r="U76" i="63" s="1"/>
  <c r="O76" i="63" s="1"/>
  <c r="AC76" i="63"/>
  <c r="A77" i="63"/>
  <c r="I77" i="63"/>
  <c r="Q77" i="63"/>
  <c r="R77" i="63"/>
  <c r="U77" i="63" s="1"/>
  <c r="O77" i="63" s="1"/>
  <c r="AC77" i="63"/>
  <c r="A78" i="63"/>
  <c r="I78" i="63"/>
  <c r="Q78" i="63"/>
  <c r="T78" i="63" s="1"/>
  <c r="G78" i="63" s="1"/>
  <c r="R78" i="63"/>
  <c r="U78" i="63" s="1"/>
  <c r="O78" i="63" s="1"/>
  <c r="AC78" i="63"/>
  <c r="A79" i="63"/>
  <c r="I79" i="63"/>
  <c r="Q79" i="63"/>
  <c r="R79" i="63"/>
  <c r="U79" i="63" s="1"/>
  <c r="O79" i="63" s="1"/>
  <c r="AC79" i="63"/>
  <c r="A80" i="63"/>
  <c r="I80" i="63"/>
  <c r="Q80" i="63"/>
  <c r="R80" i="63"/>
  <c r="U80" i="63" s="1"/>
  <c r="O80" i="63" s="1"/>
  <c r="AC80" i="63"/>
  <c r="A81" i="63"/>
  <c r="I81" i="63"/>
  <c r="Q81" i="63"/>
  <c r="T81" i="63" s="1"/>
  <c r="G81" i="63" s="1"/>
  <c r="R81" i="63"/>
  <c r="U81" i="63" s="1"/>
  <c r="O81" i="63" s="1"/>
  <c r="AC81" i="63"/>
  <c r="A82" i="63"/>
  <c r="I82" i="63"/>
  <c r="Q82" i="63"/>
  <c r="R82" i="63"/>
  <c r="U82" i="63" s="1"/>
  <c r="O82" i="63" s="1"/>
  <c r="AC82" i="63"/>
  <c r="A83" i="63"/>
  <c r="I83" i="63"/>
  <c r="Q83" i="63"/>
  <c r="T83" i="63" s="1"/>
  <c r="G83" i="63" s="1"/>
  <c r="R83" i="63"/>
  <c r="U83" i="63" s="1"/>
  <c r="O83" i="63" s="1"/>
  <c r="AC83" i="63"/>
  <c r="A84" i="63"/>
  <c r="I84" i="63"/>
  <c r="Q84" i="63"/>
  <c r="T84" i="63" s="1"/>
  <c r="G84" i="63" s="1"/>
  <c r="R84" i="63"/>
  <c r="AC84" i="63"/>
  <c r="A85" i="63"/>
  <c r="I85" i="63"/>
  <c r="Q85" i="63"/>
  <c r="R85" i="63"/>
  <c r="U85" i="63" s="1"/>
  <c r="O85" i="63" s="1"/>
  <c r="AC85" i="63"/>
  <c r="A86" i="63"/>
  <c r="I86" i="63"/>
  <c r="Q86" i="63"/>
  <c r="R86" i="63"/>
  <c r="AC86" i="63"/>
  <c r="A87" i="63"/>
  <c r="I87" i="63"/>
  <c r="Q87" i="63"/>
  <c r="W88" i="63" s="1"/>
  <c r="Z88" i="63" s="1"/>
  <c r="R87" i="63"/>
  <c r="U87" i="63" s="1"/>
  <c r="O87" i="63" s="1"/>
  <c r="AC87" i="63"/>
  <c r="A88" i="63"/>
  <c r="I88" i="63"/>
  <c r="Q88" i="63"/>
  <c r="T88" i="63" s="1"/>
  <c r="G88" i="63" s="1"/>
  <c r="R88" i="63"/>
  <c r="AC88" i="63"/>
  <c r="A89" i="63"/>
  <c r="I89" i="63"/>
  <c r="Q89" i="63"/>
  <c r="T89" i="63" s="1"/>
  <c r="G89" i="63" s="1"/>
  <c r="R89" i="63"/>
  <c r="U89" i="63" s="1"/>
  <c r="O89" i="63" s="1"/>
  <c r="AC89" i="63"/>
  <c r="A90" i="63"/>
  <c r="I90" i="63"/>
  <c r="Q90" i="63"/>
  <c r="R90" i="63"/>
  <c r="AC90" i="63"/>
  <c r="A91" i="63"/>
  <c r="I91" i="63"/>
  <c r="Q91" i="63"/>
  <c r="T91" i="63" s="1"/>
  <c r="G91" i="63" s="1"/>
  <c r="R91" i="63"/>
  <c r="U91" i="63" s="1"/>
  <c r="O91" i="63" s="1"/>
  <c r="AC91" i="63"/>
  <c r="A92" i="63"/>
  <c r="I92" i="63"/>
  <c r="Q92" i="63"/>
  <c r="R92" i="63"/>
  <c r="AC92" i="63"/>
  <c r="A93" i="63"/>
  <c r="I93" i="63"/>
  <c r="Q93" i="63"/>
  <c r="T93" i="63" s="1"/>
  <c r="G93" i="63" s="1"/>
  <c r="R93" i="63"/>
  <c r="U93" i="63" s="1"/>
  <c r="O93" i="63" s="1"/>
  <c r="AC93" i="63"/>
  <c r="A94" i="63"/>
  <c r="I94" i="63"/>
  <c r="Q94" i="63"/>
  <c r="T94" i="63" s="1"/>
  <c r="G94" i="63" s="1"/>
  <c r="R94" i="63"/>
  <c r="AC94" i="63"/>
  <c r="A95" i="63"/>
  <c r="I95" i="63"/>
  <c r="Q95" i="63"/>
  <c r="R95" i="63"/>
  <c r="AC95" i="63"/>
  <c r="A96" i="63"/>
  <c r="I96" i="63"/>
  <c r="Q96" i="63"/>
  <c r="T96" i="63" s="1"/>
  <c r="G96" i="63" s="1"/>
  <c r="R96" i="63"/>
  <c r="AC96" i="63"/>
  <c r="A97" i="63"/>
  <c r="I97" i="63"/>
  <c r="Q97" i="63"/>
  <c r="R97" i="63"/>
  <c r="AC97" i="63"/>
  <c r="A98" i="63"/>
  <c r="I98" i="63"/>
  <c r="Q98" i="63"/>
  <c r="R98" i="63"/>
  <c r="U98" i="63" s="1"/>
  <c r="O98" i="63" s="1"/>
  <c r="AC98" i="63"/>
  <c r="H5" i="62"/>
  <c r="A4" i="62"/>
  <c r="H4" i="62"/>
  <c r="O4" i="62"/>
  <c r="AC8" i="62"/>
  <c r="A9" i="62"/>
  <c r="I9" i="62"/>
  <c r="AC9" i="62"/>
  <c r="A10" i="62"/>
  <c r="I10" i="62"/>
  <c r="Q10" i="62"/>
  <c r="R10" i="62"/>
  <c r="U10" i="62" s="1"/>
  <c r="O10" i="62" s="1"/>
  <c r="AC10" i="62"/>
  <c r="A11" i="62"/>
  <c r="I11" i="62"/>
  <c r="Q11" i="62"/>
  <c r="R11" i="62"/>
  <c r="T11" i="62"/>
  <c r="G11" i="62" s="1"/>
  <c r="AC11" i="62"/>
  <c r="A12" i="62"/>
  <c r="I12" i="62"/>
  <c r="Q12" i="62"/>
  <c r="R12" i="62"/>
  <c r="U12" i="62" s="1"/>
  <c r="O12" i="62" s="1"/>
  <c r="AC12" i="62"/>
  <c r="A13" i="62"/>
  <c r="I13" i="62"/>
  <c r="Q13" i="62"/>
  <c r="R13" i="62"/>
  <c r="T13" i="62"/>
  <c r="G13" i="62" s="1"/>
  <c r="AC13" i="62"/>
  <c r="A14" i="62"/>
  <c r="I14" i="62"/>
  <c r="Q14" i="62"/>
  <c r="R14" i="62"/>
  <c r="U14" i="62" s="1"/>
  <c r="O14" i="62" s="1"/>
  <c r="AC14" i="62"/>
  <c r="A15" i="62"/>
  <c r="I15" i="62"/>
  <c r="Q15" i="62"/>
  <c r="R15" i="62"/>
  <c r="AC15" i="62"/>
  <c r="A16" i="62"/>
  <c r="I16" i="62"/>
  <c r="Q16" i="62"/>
  <c r="T16" i="62" s="1"/>
  <c r="G16" i="62" s="1"/>
  <c r="R16" i="62"/>
  <c r="U16" i="62" s="1"/>
  <c r="O16" i="62" s="1"/>
  <c r="AC16" i="62"/>
  <c r="A17" i="62"/>
  <c r="I17" i="62"/>
  <c r="Q17" i="62"/>
  <c r="R17" i="62"/>
  <c r="AC17" i="62"/>
  <c r="A18" i="62"/>
  <c r="I18" i="62"/>
  <c r="Q18" i="62"/>
  <c r="R18" i="62"/>
  <c r="U18" i="62" s="1"/>
  <c r="O18" i="62" s="1"/>
  <c r="W18" i="62"/>
  <c r="Z18" i="62" s="1"/>
  <c r="AC18" i="62"/>
  <c r="A19" i="62"/>
  <c r="I19" i="62"/>
  <c r="Q19" i="62"/>
  <c r="T19" i="62" s="1"/>
  <c r="G19" i="62" s="1"/>
  <c r="R19" i="62"/>
  <c r="AC19" i="62"/>
  <c r="A20" i="62"/>
  <c r="I20" i="62"/>
  <c r="Q20" i="62"/>
  <c r="R20" i="62"/>
  <c r="U20" i="62" s="1"/>
  <c r="O20" i="62" s="1"/>
  <c r="AC20" i="62"/>
  <c r="A21" i="62"/>
  <c r="I21" i="62"/>
  <c r="Q21" i="62"/>
  <c r="T21" i="62" s="1"/>
  <c r="G21" i="62" s="1"/>
  <c r="R21" i="62"/>
  <c r="AC21" i="62"/>
  <c r="A22" i="62"/>
  <c r="I22" i="62"/>
  <c r="Q22" i="62"/>
  <c r="R22" i="62"/>
  <c r="U22" i="62" s="1"/>
  <c r="O22" i="62" s="1"/>
  <c r="AC22" i="62"/>
  <c r="A23" i="62"/>
  <c r="I23" i="62"/>
  <c r="Q23" i="62"/>
  <c r="R23" i="62"/>
  <c r="AC23" i="62"/>
  <c r="A24" i="62"/>
  <c r="I24" i="62"/>
  <c r="Q24" i="62"/>
  <c r="R24" i="62"/>
  <c r="U24" i="62" s="1"/>
  <c r="O24" i="62" s="1"/>
  <c r="AC24" i="62"/>
  <c r="A25" i="62"/>
  <c r="I25" i="62"/>
  <c r="Q25" i="62"/>
  <c r="R25" i="62"/>
  <c r="AC25" i="62"/>
  <c r="A26" i="62"/>
  <c r="I26" i="62"/>
  <c r="Q26" i="62"/>
  <c r="T26" i="62" s="1"/>
  <c r="G26" i="62" s="1"/>
  <c r="R26" i="62"/>
  <c r="U26" i="62" s="1"/>
  <c r="O26" i="62" s="1"/>
  <c r="AC26" i="62"/>
  <c r="A27" i="62"/>
  <c r="I27" i="62"/>
  <c r="Q27" i="62"/>
  <c r="T27" i="62" s="1"/>
  <c r="G27" i="62" s="1"/>
  <c r="R27" i="62"/>
  <c r="AC27" i="62"/>
  <c r="A28" i="62"/>
  <c r="I28" i="62"/>
  <c r="Q28" i="62"/>
  <c r="R28" i="62"/>
  <c r="U28" i="62"/>
  <c r="O28" i="62" s="1"/>
  <c r="AC28" i="62"/>
  <c r="A29" i="62"/>
  <c r="I29" i="62"/>
  <c r="Q29" i="62"/>
  <c r="T29" i="62" s="1"/>
  <c r="G29" i="62" s="1"/>
  <c r="R29" i="62"/>
  <c r="AC29" i="62"/>
  <c r="A30" i="62"/>
  <c r="I30" i="62"/>
  <c r="Q30" i="62"/>
  <c r="R30" i="62"/>
  <c r="U30" i="62" s="1"/>
  <c r="O30" i="62" s="1"/>
  <c r="AC30" i="62"/>
  <c r="A31" i="62"/>
  <c r="I31" i="62"/>
  <c r="Q31" i="62"/>
  <c r="R31" i="62"/>
  <c r="AC31" i="62"/>
  <c r="A32" i="62"/>
  <c r="I32" i="62"/>
  <c r="Q32" i="62"/>
  <c r="T32" i="62" s="1"/>
  <c r="G32" i="62" s="1"/>
  <c r="R32" i="62"/>
  <c r="U32" i="62" s="1"/>
  <c r="O32" i="62" s="1"/>
  <c r="AC32" i="62"/>
  <c r="A33" i="62"/>
  <c r="I33" i="62"/>
  <c r="Q33" i="62"/>
  <c r="T33" i="62" s="1"/>
  <c r="G33" i="62" s="1"/>
  <c r="R33" i="62"/>
  <c r="AC33" i="62"/>
  <c r="A34" i="62"/>
  <c r="I34" i="62"/>
  <c r="Q34" i="62"/>
  <c r="R34" i="62"/>
  <c r="U34" i="62" s="1"/>
  <c r="O34" i="62" s="1"/>
  <c r="AC34" i="62"/>
  <c r="A35" i="62"/>
  <c r="I35" i="62"/>
  <c r="Q35" i="62"/>
  <c r="T35" i="62" s="1"/>
  <c r="G35" i="62" s="1"/>
  <c r="R35" i="62"/>
  <c r="AC35" i="62"/>
  <c r="A36" i="62"/>
  <c r="I36" i="62"/>
  <c r="Q36" i="62"/>
  <c r="R36" i="62"/>
  <c r="U36" i="62" s="1"/>
  <c r="O36" i="62" s="1"/>
  <c r="AC36" i="62"/>
  <c r="A37" i="62"/>
  <c r="I37" i="62"/>
  <c r="Q37" i="62"/>
  <c r="T37" i="62" s="1"/>
  <c r="G37" i="62" s="1"/>
  <c r="R37" i="62"/>
  <c r="AC37" i="62"/>
  <c r="A38" i="62"/>
  <c r="I38" i="62"/>
  <c r="Q38" i="62"/>
  <c r="T38" i="62" s="1"/>
  <c r="G38" i="62" s="1"/>
  <c r="R38" i="62"/>
  <c r="U38" i="62"/>
  <c r="O38" i="62" s="1"/>
  <c r="AC38" i="62"/>
  <c r="A39" i="62"/>
  <c r="I39" i="62"/>
  <c r="Q39" i="62"/>
  <c r="T39" i="62" s="1"/>
  <c r="G39" i="62" s="1"/>
  <c r="R39" i="62"/>
  <c r="AC39" i="62"/>
  <c r="A40" i="62"/>
  <c r="I40" i="62"/>
  <c r="Q40" i="62"/>
  <c r="R40" i="62"/>
  <c r="U40" i="62"/>
  <c r="O40" i="62" s="1"/>
  <c r="AC40" i="62"/>
  <c r="A41" i="62"/>
  <c r="I41" i="62"/>
  <c r="Q41" i="62"/>
  <c r="T41" i="62" s="1"/>
  <c r="G41" i="62" s="1"/>
  <c r="R41" i="62"/>
  <c r="AC41" i="62"/>
  <c r="A42" i="62"/>
  <c r="I42" i="62"/>
  <c r="Q42" i="62"/>
  <c r="T42" i="62" s="1"/>
  <c r="G42" i="62" s="1"/>
  <c r="R42" i="62"/>
  <c r="U42" i="62" s="1"/>
  <c r="O42" i="62" s="1"/>
  <c r="AC42" i="62"/>
  <c r="A43" i="62"/>
  <c r="I43" i="62"/>
  <c r="Q43" i="62"/>
  <c r="T43" i="62" s="1"/>
  <c r="G43" i="62" s="1"/>
  <c r="R43" i="62"/>
  <c r="AC43" i="62"/>
  <c r="A44" i="62"/>
  <c r="I44" i="62"/>
  <c r="Q44" i="62"/>
  <c r="T44" i="62" s="1"/>
  <c r="G44" i="62" s="1"/>
  <c r="R44" i="62"/>
  <c r="U44" i="62" s="1"/>
  <c r="O44" i="62" s="1"/>
  <c r="AC44" i="62"/>
  <c r="A45" i="62"/>
  <c r="I45" i="62"/>
  <c r="Q45" i="62"/>
  <c r="T45" i="62" s="1"/>
  <c r="G45" i="62" s="1"/>
  <c r="R45" i="62"/>
  <c r="AC45" i="62"/>
  <c r="A46" i="62"/>
  <c r="I46" i="62"/>
  <c r="Q46" i="62"/>
  <c r="T46" i="62" s="1"/>
  <c r="G46" i="62" s="1"/>
  <c r="R46" i="62"/>
  <c r="U46" i="62" s="1"/>
  <c r="O46" i="62" s="1"/>
  <c r="AC46" i="62"/>
  <c r="A47" i="62"/>
  <c r="I47" i="62"/>
  <c r="Q47" i="62"/>
  <c r="T47" i="62" s="1"/>
  <c r="G47" i="62" s="1"/>
  <c r="R47" i="62"/>
  <c r="AC47" i="62"/>
  <c r="A48" i="62"/>
  <c r="I48" i="62"/>
  <c r="Q48" i="62"/>
  <c r="R48" i="62"/>
  <c r="U48" i="62" s="1"/>
  <c r="O48" i="62" s="1"/>
  <c r="AC48" i="62"/>
  <c r="A49" i="62"/>
  <c r="I49" i="62"/>
  <c r="Q49" i="62"/>
  <c r="T49" i="62" s="1"/>
  <c r="G49" i="62" s="1"/>
  <c r="R49" i="62"/>
  <c r="AC49" i="62"/>
  <c r="A50" i="62"/>
  <c r="I50" i="62"/>
  <c r="Q50" i="62"/>
  <c r="R50" i="62"/>
  <c r="U50" i="62" s="1"/>
  <c r="O50" i="62" s="1"/>
  <c r="AC50" i="62"/>
  <c r="A51" i="62"/>
  <c r="I51" i="62"/>
  <c r="Q51" i="62"/>
  <c r="T51" i="62" s="1"/>
  <c r="G51" i="62" s="1"/>
  <c r="R51" i="62"/>
  <c r="AC51" i="62"/>
  <c r="A52" i="62"/>
  <c r="I52" i="62"/>
  <c r="Q52" i="62"/>
  <c r="T52" i="62" s="1"/>
  <c r="G52" i="62" s="1"/>
  <c r="R52" i="62"/>
  <c r="U52" i="62" s="1"/>
  <c r="O52" i="62" s="1"/>
  <c r="AC52" i="62"/>
  <c r="A53" i="62"/>
  <c r="I53" i="62"/>
  <c r="Q53" i="62"/>
  <c r="R53" i="62"/>
  <c r="T53" i="62"/>
  <c r="G53" i="62" s="1"/>
  <c r="AC53" i="62"/>
  <c r="A54" i="62"/>
  <c r="I54" i="62"/>
  <c r="Q54" i="62"/>
  <c r="R54" i="62"/>
  <c r="U54" i="62" s="1"/>
  <c r="O54" i="62" s="1"/>
  <c r="AC54" i="62"/>
  <c r="A55" i="62"/>
  <c r="I55" i="62"/>
  <c r="Q55" i="62"/>
  <c r="R55" i="62"/>
  <c r="AC55" i="62"/>
  <c r="A56" i="62"/>
  <c r="I56" i="62"/>
  <c r="Q56" i="62"/>
  <c r="R56" i="62"/>
  <c r="U56" i="62" s="1"/>
  <c r="O56" i="62" s="1"/>
  <c r="AC56" i="62"/>
  <c r="A57" i="62"/>
  <c r="I57" i="62"/>
  <c r="Q57" i="62"/>
  <c r="T57" i="62" s="1"/>
  <c r="G57" i="62" s="1"/>
  <c r="R57" i="62"/>
  <c r="AC57" i="62"/>
  <c r="A58" i="62"/>
  <c r="I58" i="62"/>
  <c r="Q58" i="62"/>
  <c r="T58" i="62" s="1"/>
  <c r="G58" i="62" s="1"/>
  <c r="R58" i="62"/>
  <c r="U58" i="62"/>
  <c r="O58" i="62" s="1"/>
  <c r="AC58" i="62"/>
  <c r="A59" i="62"/>
  <c r="I59" i="62"/>
  <c r="Q59" i="62"/>
  <c r="T59" i="62" s="1"/>
  <c r="G59" i="62" s="1"/>
  <c r="R59" i="62"/>
  <c r="AC59" i="62"/>
  <c r="A60" i="62"/>
  <c r="I60" i="62"/>
  <c r="Q60" i="62"/>
  <c r="R60" i="62"/>
  <c r="U60" i="62" s="1"/>
  <c r="O60" i="62" s="1"/>
  <c r="AC60" i="62"/>
  <c r="A61" i="62"/>
  <c r="I61" i="62"/>
  <c r="Q61" i="62"/>
  <c r="T61" i="62" s="1"/>
  <c r="G61" i="62" s="1"/>
  <c r="R61" i="62"/>
  <c r="AC61" i="62"/>
  <c r="A62" i="62"/>
  <c r="I62" i="62"/>
  <c r="Q62" i="62"/>
  <c r="R62" i="62"/>
  <c r="U62" i="62" s="1"/>
  <c r="O62" i="62" s="1"/>
  <c r="AC62" i="62"/>
  <c r="A63" i="62"/>
  <c r="I63" i="62"/>
  <c r="Q63" i="62"/>
  <c r="T63" i="62" s="1"/>
  <c r="G63" i="62" s="1"/>
  <c r="R63" i="62"/>
  <c r="AC63" i="62"/>
  <c r="A64" i="62"/>
  <c r="I64" i="62"/>
  <c r="Q64" i="62"/>
  <c r="R64" i="62"/>
  <c r="U64" i="62" s="1"/>
  <c r="O64" i="62" s="1"/>
  <c r="AC64" i="62"/>
  <c r="A65" i="62"/>
  <c r="I65" i="62"/>
  <c r="Q65" i="62"/>
  <c r="T65" i="62" s="1"/>
  <c r="G65" i="62" s="1"/>
  <c r="R65" i="62"/>
  <c r="AC65" i="62"/>
  <c r="A66" i="62"/>
  <c r="I66" i="62"/>
  <c r="Q66" i="62"/>
  <c r="R66" i="62"/>
  <c r="U66" i="62" s="1"/>
  <c r="O66" i="62" s="1"/>
  <c r="AC66" i="62"/>
  <c r="A67" i="62"/>
  <c r="I67" i="62"/>
  <c r="Q67" i="62"/>
  <c r="T67" i="62" s="1"/>
  <c r="G67" i="62" s="1"/>
  <c r="R67" i="62"/>
  <c r="AC67" i="62"/>
  <c r="A68" i="62"/>
  <c r="I68" i="62"/>
  <c r="Q68" i="62"/>
  <c r="R68" i="62"/>
  <c r="U68" i="62" s="1"/>
  <c r="O68" i="62" s="1"/>
  <c r="AC68" i="62"/>
  <c r="A69" i="62"/>
  <c r="I69" i="62"/>
  <c r="Q69" i="62"/>
  <c r="T69" i="62" s="1"/>
  <c r="G69" i="62" s="1"/>
  <c r="R69" i="62"/>
  <c r="AC69" i="62"/>
  <c r="A70" i="62"/>
  <c r="I70" i="62"/>
  <c r="Q70" i="62"/>
  <c r="R70" i="62"/>
  <c r="U70" i="62" s="1"/>
  <c r="O70" i="62" s="1"/>
  <c r="AC70" i="62"/>
  <c r="A71" i="62"/>
  <c r="I71" i="62"/>
  <c r="Q71" i="62"/>
  <c r="T71" i="62" s="1"/>
  <c r="G71" i="62" s="1"/>
  <c r="R71" i="62"/>
  <c r="AC71" i="62"/>
  <c r="A72" i="62"/>
  <c r="I72" i="62"/>
  <c r="Q72" i="62"/>
  <c r="R72" i="62"/>
  <c r="U72" i="62" s="1"/>
  <c r="O72" i="62" s="1"/>
  <c r="AC72" i="62"/>
  <c r="A73" i="62"/>
  <c r="I73" i="62"/>
  <c r="Q73" i="62"/>
  <c r="T73" i="62" s="1"/>
  <c r="G73" i="62" s="1"/>
  <c r="R73" i="62"/>
  <c r="AC73" i="62"/>
  <c r="A74" i="62"/>
  <c r="I74" i="62"/>
  <c r="Q74" i="62"/>
  <c r="R74" i="62"/>
  <c r="U74" i="62" s="1"/>
  <c r="O74" i="62" s="1"/>
  <c r="AC74" i="62"/>
  <c r="A75" i="62"/>
  <c r="I75" i="62"/>
  <c r="Q75" i="62"/>
  <c r="T75" i="62" s="1"/>
  <c r="G75" i="62" s="1"/>
  <c r="R75" i="62"/>
  <c r="AC75" i="62"/>
  <c r="A76" i="62"/>
  <c r="I76" i="62"/>
  <c r="Q76" i="62"/>
  <c r="R76" i="62"/>
  <c r="U76" i="62"/>
  <c r="O76" i="62" s="1"/>
  <c r="AC76" i="62"/>
  <c r="A77" i="62"/>
  <c r="I77" i="62"/>
  <c r="Q77" i="62"/>
  <c r="T77" i="62" s="1"/>
  <c r="G77" i="62" s="1"/>
  <c r="R77" i="62"/>
  <c r="AC77" i="62"/>
  <c r="A78" i="62"/>
  <c r="I78" i="62"/>
  <c r="Q78" i="62"/>
  <c r="R78" i="62"/>
  <c r="U78" i="62"/>
  <c r="O78" i="62" s="1"/>
  <c r="AC78" i="62"/>
  <c r="A79" i="62"/>
  <c r="I79" i="62"/>
  <c r="Q79" i="62"/>
  <c r="T79" i="62" s="1"/>
  <c r="G79" i="62" s="1"/>
  <c r="R79" i="62"/>
  <c r="AC79" i="62"/>
  <c r="A80" i="62"/>
  <c r="I80" i="62"/>
  <c r="Q80" i="62"/>
  <c r="R80" i="62"/>
  <c r="U80" i="62" s="1"/>
  <c r="O80" i="62" s="1"/>
  <c r="AC80" i="62"/>
  <c r="A81" i="62"/>
  <c r="I81" i="62"/>
  <c r="Q81" i="62"/>
  <c r="T81" i="62" s="1"/>
  <c r="G81" i="62" s="1"/>
  <c r="R81" i="62"/>
  <c r="AC81" i="62"/>
  <c r="A82" i="62"/>
  <c r="I82" i="62"/>
  <c r="Q82" i="62"/>
  <c r="R82" i="62"/>
  <c r="U82" i="62" s="1"/>
  <c r="O82" i="62" s="1"/>
  <c r="AC82" i="62"/>
  <c r="A83" i="62"/>
  <c r="I83" i="62"/>
  <c r="Q83" i="62"/>
  <c r="T83" i="62" s="1"/>
  <c r="G83" i="62" s="1"/>
  <c r="R83" i="62"/>
  <c r="AC83" i="62"/>
  <c r="A84" i="62"/>
  <c r="I84" i="62"/>
  <c r="Q84" i="62"/>
  <c r="R84" i="62"/>
  <c r="U84" i="62" s="1"/>
  <c r="O84" i="62" s="1"/>
  <c r="AC84" i="62"/>
  <c r="A85" i="62"/>
  <c r="I85" i="62"/>
  <c r="Q85" i="62"/>
  <c r="T85" i="62" s="1"/>
  <c r="G85" i="62" s="1"/>
  <c r="R85" i="62"/>
  <c r="AC85" i="62"/>
  <c r="A86" i="62"/>
  <c r="I86" i="62"/>
  <c r="Q86" i="62"/>
  <c r="R86" i="62"/>
  <c r="U86" i="62" s="1"/>
  <c r="O86" i="62" s="1"/>
  <c r="AC86" i="62"/>
  <c r="A87" i="62"/>
  <c r="I87" i="62"/>
  <c r="Q87" i="62"/>
  <c r="R87" i="62"/>
  <c r="AC87" i="62"/>
  <c r="A88" i="62"/>
  <c r="I88" i="62"/>
  <c r="Q88" i="62"/>
  <c r="T88" i="62" s="1"/>
  <c r="G88" i="62" s="1"/>
  <c r="R88" i="62"/>
  <c r="AC88" i="62"/>
  <c r="A89" i="62"/>
  <c r="I89" i="62"/>
  <c r="Q89" i="62"/>
  <c r="R89" i="62"/>
  <c r="AC89" i="62"/>
  <c r="A90" i="62"/>
  <c r="I90" i="62"/>
  <c r="Q90" i="62"/>
  <c r="R90" i="62"/>
  <c r="AC90" i="62"/>
  <c r="A91" i="62"/>
  <c r="I91" i="62"/>
  <c r="Q91" i="62"/>
  <c r="R91" i="62"/>
  <c r="AC91" i="62"/>
  <c r="A92" i="62"/>
  <c r="I92" i="62"/>
  <c r="Q92" i="62"/>
  <c r="R92" i="62"/>
  <c r="AC92" i="62"/>
  <c r="A93" i="62"/>
  <c r="I93" i="62"/>
  <c r="Q93" i="62"/>
  <c r="T93" i="62" s="1"/>
  <c r="G93" i="62" s="1"/>
  <c r="R93" i="62"/>
  <c r="AC93" i="62"/>
  <c r="A94" i="62"/>
  <c r="I94" i="62"/>
  <c r="Q94" i="62"/>
  <c r="R94" i="62"/>
  <c r="AC94" i="62"/>
  <c r="A95" i="62"/>
  <c r="I95" i="62"/>
  <c r="Q95" i="62"/>
  <c r="R95" i="62"/>
  <c r="U95" i="62" s="1"/>
  <c r="O95" i="62" s="1"/>
  <c r="AC95" i="62"/>
  <c r="A96" i="62"/>
  <c r="I96" i="62"/>
  <c r="Q96" i="62"/>
  <c r="T96" i="62" s="1"/>
  <c r="G96" i="62" s="1"/>
  <c r="R96" i="62"/>
  <c r="AC96" i="62"/>
  <c r="A97" i="62"/>
  <c r="I97" i="62"/>
  <c r="Q97" i="62"/>
  <c r="T97" i="62" s="1"/>
  <c r="G97" i="62" s="1"/>
  <c r="R97" i="62"/>
  <c r="AC97" i="62"/>
  <c r="A98" i="62"/>
  <c r="I98" i="62"/>
  <c r="Q98" i="62"/>
  <c r="R98" i="62"/>
  <c r="AC98" i="62"/>
  <c r="H5" i="61"/>
  <c r="A4" i="61"/>
  <c r="H4" i="61"/>
  <c r="O4" i="61"/>
  <c r="AC8" i="61"/>
  <c r="A9" i="61"/>
  <c r="I9" i="61"/>
  <c r="AC9" i="61"/>
  <c r="A10" i="61"/>
  <c r="I10" i="61"/>
  <c r="Q10" i="61"/>
  <c r="W11" i="61" s="1"/>
  <c r="Z11" i="61" s="1"/>
  <c r="R10" i="61"/>
  <c r="U10" i="61" s="1"/>
  <c r="O10" i="61" s="1"/>
  <c r="AC10" i="61"/>
  <c r="A11" i="61"/>
  <c r="I11" i="61"/>
  <c r="Q11" i="61"/>
  <c r="T11" i="61" s="1"/>
  <c r="G11" i="61" s="1"/>
  <c r="R11" i="61"/>
  <c r="U11" i="61" s="1"/>
  <c r="O11" i="61" s="1"/>
  <c r="AC11" i="61"/>
  <c r="A12" i="61"/>
  <c r="I12" i="61"/>
  <c r="Q12" i="61"/>
  <c r="T12" i="61" s="1"/>
  <c r="G12" i="61" s="1"/>
  <c r="R12" i="61"/>
  <c r="AC12" i="61"/>
  <c r="A13" i="61"/>
  <c r="I13" i="61"/>
  <c r="Q13" i="61"/>
  <c r="T13" i="61" s="1"/>
  <c r="G13" i="61" s="1"/>
  <c r="R13" i="61"/>
  <c r="AC13" i="61"/>
  <c r="A14" i="61"/>
  <c r="I14" i="61"/>
  <c r="Q14" i="61"/>
  <c r="R14" i="61"/>
  <c r="U14" i="61" s="1"/>
  <c r="O14" i="61" s="1"/>
  <c r="AC14" i="61"/>
  <c r="A15" i="61"/>
  <c r="I15" i="61"/>
  <c r="Q15" i="61"/>
  <c r="T15" i="61" s="1"/>
  <c r="G15" i="61" s="1"/>
  <c r="R15" i="61"/>
  <c r="U15" i="61" s="1"/>
  <c r="O15" i="61" s="1"/>
  <c r="AC15" i="61"/>
  <c r="A16" i="61"/>
  <c r="I16" i="61"/>
  <c r="Q16" i="61"/>
  <c r="T16" i="61" s="1"/>
  <c r="G16" i="61" s="1"/>
  <c r="R16" i="61"/>
  <c r="AC16" i="61"/>
  <c r="A17" i="61"/>
  <c r="I17" i="61"/>
  <c r="Q17" i="61"/>
  <c r="R17" i="61"/>
  <c r="U17" i="61"/>
  <c r="O17" i="61" s="1"/>
  <c r="AC17" i="61"/>
  <c r="A18" i="61"/>
  <c r="I18" i="61"/>
  <c r="Q18" i="61"/>
  <c r="R18" i="61"/>
  <c r="U18" i="61" s="1"/>
  <c r="O18" i="61" s="1"/>
  <c r="AC18" i="61"/>
  <c r="A19" i="61"/>
  <c r="I19" i="61"/>
  <c r="Q19" i="61"/>
  <c r="R19" i="61"/>
  <c r="U19" i="61" s="1"/>
  <c r="O19" i="61" s="1"/>
  <c r="AC19" i="61"/>
  <c r="A20" i="61"/>
  <c r="I20" i="61"/>
  <c r="Q20" i="61"/>
  <c r="T20" i="61" s="1"/>
  <c r="G20" i="61" s="1"/>
  <c r="R20" i="61"/>
  <c r="AC20" i="61"/>
  <c r="A21" i="61"/>
  <c r="I21" i="61"/>
  <c r="Q21" i="61"/>
  <c r="T21" i="61" s="1"/>
  <c r="G21" i="61" s="1"/>
  <c r="R21" i="61"/>
  <c r="AC21" i="61"/>
  <c r="A22" i="61"/>
  <c r="I22" i="61"/>
  <c r="Q22" i="61"/>
  <c r="R22" i="61"/>
  <c r="U22" i="61" s="1"/>
  <c r="O22" i="61" s="1"/>
  <c r="AC22" i="61"/>
  <c r="A23" i="61"/>
  <c r="I23" i="61"/>
  <c r="Q23" i="61"/>
  <c r="T23" i="61" s="1"/>
  <c r="G23" i="61" s="1"/>
  <c r="R23" i="61"/>
  <c r="U23" i="61" s="1"/>
  <c r="O23" i="61" s="1"/>
  <c r="AC23" i="61"/>
  <c r="A24" i="61"/>
  <c r="I24" i="61"/>
  <c r="Q24" i="61"/>
  <c r="R24" i="61"/>
  <c r="AC24" i="61"/>
  <c r="A25" i="61"/>
  <c r="I25" i="61"/>
  <c r="Q25" i="61"/>
  <c r="T25" i="61" s="1"/>
  <c r="G25" i="61" s="1"/>
  <c r="R25" i="61"/>
  <c r="AC25" i="61"/>
  <c r="A26" i="61"/>
  <c r="I26" i="61"/>
  <c r="Q26" i="61"/>
  <c r="T26" i="61" s="1"/>
  <c r="G26" i="61" s="1"/>
  <c r="R26" i="61"/>
  <c r="U26" i="61" s="1"/>
  <c r="O26" i="61" s="1"/>
  <c r="AC26" i="61"/>
  <c r="A27" i="61"/>
  <c r="I27" i="61"/>
  <c r="Q27" i="61"/>
  <c r="R27" i="61"/>
  <c r="U27" i="61" s="1"/>
  <c r="O27" i="61" s="1"/>
  <c r="T27" i="61"/>
  <c r="G27" i="61" s="1"/>
  <c r="AC27" i="61"/>
  <c r="A28" i="61"/>
  <c r="I28" i="61"/>
  <c r="Q28" i="61"/>
  <c r="T28" i="61" s="1"/>
  <c r="G28" i="61" s="1"/>
  <c r="R28" i="61"/>
  <c r="X28" i="61" s="1"/>
  <c r="AA28" i="61" s="1"/>
  <c r="AC28" i="61"/>
  <c r="A29" i="61"/>
  <c r="I29" i="61"/>
  <c r="Q29" i="61"/>
  <c r="R29" i="61"/>
  <c r="U29" i="61" s="1"/>
  <c r="O29" i="61" s="1"/>
  <c r="AC29" i="61"/>
  <c r="A30" i="61"/>
  <c r="I30" i="61"/>
  <c r="Q30" i="61"/>
  <c r="T30" i="61" s="1"/>
  <c r="G30" i="61" s="1"/>
  <c r="R30" i="61"/>
  <c r="AC30" i="61"/>
  <c r="A31" i="61"/>
  <c r="I31" i="61"/>
  <c r="Q31" i="61"/>
  <c r="T31" i="61" s="1"/>
  <c r="G31" i="61" s="1"/>
  <c r="R31" i="61"/>
  <c r="U31" i="61" s="1"/>
  <c r="O31" i="61" s="1"/>
  <c r="AC31" i="61"/>
  <c r="A32" i="61"/>
  <c r="I32" i="61"/>
  <c r="Q32" i="61"/>
  <c r="T32" i="61" s="1"/>
  <c r="G32" i="61" s="1"/>
  <c r="R32" i="61"/>
  <c r="AC32" i="61"/>
  <c r="A33" i="61"/>
  <c r="I33" i="61"/>
  <c r="Q33" i="61"/>
  <c r="T33" i="61" s="1"/>
  <c r="G33" i="61" s="1"/>
  <c r="R33" i="61"/>
  <c r="U33" i="61" s="1"/>
  <c r="O33" i="61" s="1"/>
  <c r="AC33" i="61"/>
  <c r="A34" i="61"/>
  <c r="I34" i="61"/>
  <c r="Q34" i="61"/>
  <c r="R34" i="61"/>
  <c r="U34" i="61" s="1"/>
  <c r="O34" i="61" s="1"/>
  <c r="AC34" i="61"/>
  <c r="A35" i="61"/>
  <c r="I35" i="61"/>
  <c r="Q35" i="61"/>
  <c r="T35" i="61" s="1"/>
  <c r="G35" i="61" s="1"/>
  <c r="R35" i="61"/>
  <c r="AC35" i="61"/>
  <c r="A36" i="61"/>
  <c r="I36" i="61"/>
  <c r="Q36" i="61"/>
  <c r="T36" i="61" s="1"/>
  <c r="G36" i="61" s="1"/>
  <c r="R36" i="61"/>
  <c r="AC36" i="61"/>
  <c r="A37" i="61"/>
  <c r="I37" i="61"/>
  <c r="Q37" i="61"/>
  <c r="R37" i="61"/>
  <c r="U37" i="61" s="1"/>
  <c r="O37" i="61" s="1"/>
  <c r="AC37" i="61"/>
  <c r="A38" i="61"/>
  <c r="I38" i="61"/>
  <c r="Q38" i="61"/>
  <c r="R38" i="61"/>
  <c r="U38" i="61" s="1"/>
  <c r="O38" i="61" s="1"/>
  <c r="AC38" i="61"/>
  <c r="A39" i="61"/>
  <c r="I39" i="61"/>
  <c r="Q39" i="61"/>
  <c r="R39" i="61"/>
  <c r="U39" i="61" s="1"/>
  <c r="O39" i="61" s="1"/>
  <c r="AC39" i="61"/>
  <c r="A40" i="61"/>
  <c r="I40" i="61"/>
  <c r="Q40" i="61"/>
  <c r="R40" i="61"/>
  <c r="AC40" i="61"/>
  <c r="A41" i="61"/>
  <c r="I41" i="61"/>
  <c r="Q41" i="61"/>
  <c r="T41" i="61" s="1"/>
  <c r="G41" i="61" s="1"/>
  <c r="R41" i="61"/>
  <c r="AC41" i="61"/>
  <c r="A42" i="61"/>
  <c r="I42" i="61"/>
  <c r="Q42" i="61"/>
  <c r="T42" i="61" s="1"/>
  <c r="G42" i="61" s="1"/>
  <c r="R42" i="61"/>
  <c r="U42" i="61" s="1"/>
  <c r="O42" i="61" s="1"/>
  <c r="AC42" i="61"/>
  <c r="A43" i="61"/>
  <c r="I43" i="61"/>
  <c r="Q43" i="61"/>
  <c r="T43" i="61" s="1"/>
  <c r="G43" i="61" s="1"/>
  <c r="R43" i="61"/>
  <c r="U43" i="61" s="1"/>
  <c r="O43" i="61" s="1"/>
  <c r="AC43" i="61"/>
  <c r="A44" i="61"/>
  <c r="I44" i="61"/>
  <c r="Q44" i="61"/>
  <c r="T44" i="61" s="1"/>
  <c r="G44" i="61" s="1"/>
  <c r="R44" i="61"/>
  <c r="U44" i="61" s="1"/>
  <c r="O44" i="61" s="1"/>
  <c r="AC44" i="61"/>
  <c r="A45" i="61"/>
  <c r="I45" i="61"/>
  <c r="Q45" i="61"/>
  <c r="R45" i="61"/>
  <c r="U45" i="61" s="1"/>
  <c r="O45" i="61" s="1"/>
  <c r="AC45" i="61"/>
  <c r="A46" i="61"/>
  <c r="I46" i="61"/>
  <c r="Q46" i="61"/>
  <c r="T46" i="61" s="1"/>
  <c r="G46" i="61" s="1"/>
  <c r="R46" i="61"/>
  <c r="U46" i="61" s="1"/>
  <c r="O46" i="61" s="1"/>
  <c r="AC46" i="61"/>
  <c r="A47" i="61"/>
  <c r="I47" i="61"/>
  <c r="Q47" i="61"/>
  <c r="T47" i="61" s="1"/>
  <c r="G47" i="61" s="1"/>
  <c r="R47" i="61"/>
  <c r="U47" i="61" s="1"/>
  <c r="O47" i="61" s="1"/>
  <c r="AC47" i="61"/>
  <c r="A48" i="61"/>
  <c r="I48" i="61"/>
  <c r="Q48" i="61"/>
  <c r="T48" i="61" s="1"/>
  <c r="G48" i="61" s="1"/>
  <c r="R48" i="61"/>
  <c r="U48" i="61" s="1"/>
  <c r="O48" i="61" s="1"/>
  <c r="AC48" i="61"/>
  <c r="A49" i="61"/>
  <c r="I49" i="61"/>
  <c r="Q49" i="61"/>
  <c r="T49" i="61" s="1"/>
  <c r="G49" i="61" s="1"/>
  <c r="R49" i="61"/>
  <c r="U49" i="61" s="1"/>
  <c r="O49" i="61" s="1"/>
  <c r="AC49" i="61"/>
  <c r="A50" i="61"/>
  <c r="I50" i="61"/>
  <c r="Q50" i="61"/>
  <c r="T50" i="61" s="1"/>
  <c r="G50" i="61" s="1"/>
  <c r="R50" i="61"/>
  <c r="U50" i="61" s="1"/>
  <c r="O50" i="61" s="1"/>
  <c r="AC50" i="61"/>
  <c r="A51" i="61"/>
  <c r="I51" i="61"/>
  <c r="Q51" i="61"/>
  <c r="R51" i="61"/>
  <c r="U51" i="61" s="1"/>
  <c r="O51" i="61" s="1"/>
  <c r="AC51" i="61"/>
  <c r="A52" i="61"/>
  <c r="I52" i="61"/>
  <c r="Q52" i="61"/>
  <c r="R52" i="61"/>
  <c r="U52" i="61" s="1"/>
  <c r="O52" i="61" s="1"/>
  <c r="AC52" i="61"/>
  <c r="A53" i="61"/>
  <c r="I53" i="61"/>
  <c r="Q53" i="61"/>
  <c r="T53" i="61" s="1"/>
  <c r="G53" i="61" s="1"/>
  <c r="R53" i="61"/>
  <c r="U53" i="61" s="1"/>
  <c r="O53" i="61" s="1"/>
  <c r="AC53" i="61"/>
  <c r="A54" i="61"/>
  <c r="I54" i="61"/>
  <c r="Q54" i="61"/>
  <c r="R54" i="61"/>
  <c r="U54" i="61" s="1"/>
  <c r="O54" i="61" s="1"/>
  <c r="AC54" i="61"/>
  <c r="A55" i="61"/>
  <c r="I55" i="61"/>
  <c r="Q55" i="61"/>
  <c r="R55" i="61"/>
  <c r="U55" i="61" s="1"/>
  <c r="O55" i="61" s="1"/>
  <c r="AC55" i="61"/>
  <c r="A56" i="61"/>
  <c r="I56" i="61"/>
  <c r="Q56" i="61"/>
  <c r="T56" i="61" s="1"/>
  <c r="G56" i="61" s="1"/>
  <c r="R56" i="61"/>
  <c r="U56" i="61" s="1"/>
  <c r="O56" i="61" s="1"/>
  <c r="AC56" i="61"/>
  <c r="A57" i="61"/>
  <c r="I57" i="61"/>
  <c r="Q57" i="61"/>
  <c r="T57" i="61" s="1"/>
  <c r="G57" i="61" s="1"/>
  <c r="R57" i="61"/>
  <c r="U57" i="61" s="1"/>
  <c r="O57" i="61" s="1"/>
  <c r="AC57" i="61"/>
  <c r="A58" i="61"/>
  <c r="I58" i="61"/>
  <c r="Q58" i="61"/>
  <c r="T58" i="61" s="1"/>
  <c r="G58" i="61" s="1"/>
  <c r="R58" i="61"/>
  <c r="U58" i="61" s="1"/>
  <c r="O58" i="61" s="1"/>
  <c r="AC58" i="61"/>
  <c r="A59" i="61"/>
  <c r="I59" i="61"/>
  <c r="Q59" i="61"/>
  <c r="R59" i="61"/>
  <c r="U59" i="61" s="1"/>
  <c r="O59" i="61" s="1"/>
  <c r="T59" i="61"/>
  <c r="G59" i="61" s="1"/>
  <c r="AC59" i="61"/>
  <c r="A60" i="61"/>
  <c r="I60" i="61"/>
  <c r="Q60" i="61"/>
  <c r="R60" i="61"/>
  <c r="U60" i="61" s="1"/>
  <c r="O60" i="61" s="1"/>
  <c r="AC60" i="61"/>
  <c r="A61" i="61"/>
  <c r="I61" i="61"/>
  <c r="Q61" i="61"/>
  <c r="R61" i="61"/>
  <c r="U61" i="61" s="1"/>
  <c r="O61" i="61" s="1"/>
  <c r="T61" i="61"/>
  <c r="G61" i="61" s="1"/>
  <c r="AC61" i="61"/>
  <c r="A62" i="61"/>
  <c r="I62" i="61"/>
  <c r="Q62" i="61"/>
  <c r="T62" i="61" s="1"/>
  <c r="G62" i="61" s="1"/>
  <c r="R62" i="61"/>
  <c r="U62" i="61" s="1"/>
  <c r="O62" i="61" s="1"/>
  <c r="AC62" i="61"/>
  <c r="A63" i="61"/>
  <c r="I63" i="61"/>
  <c r="Q63" i="61"/>
  <c r="T63" i="61" s="1"/>
  <c r="G63" i="61" s="1"/>
  <c r="R63" i="61"/>
  <c r="U63" i="61" s="1"/>
  <c r="O63" i="61" s="1"/>
  <c r="AC63" i="61"/>
  <c r="A64" i="61"/>
  <c r="I64" i="61"/>
  <c r="Q64" i="61"/>
  <c r="T64" i="61" s="1"/>
  <c r="G64" i="61" s="1"/>
  <c r="R64" i="61"/>
  <c r="U64" i="61" s="1"/>
  <c r="O64" i="61" s="1"/>
  <c r="AC64" i="61"/>
  <c r="A65" i="61"/>
  <c r="I65" i="61"/>
  <c r="Q65" i="61"/>
  <c r="T65" i="61" s="1"/>
  <c r="G65" i="61" s="1"/>
  <c r="R65" i="61"/>
  <c r="U65" i="61" s="1"/>
  <c r="O65" i="61" s="1"/>
  <c r="AC65" i="61"/>
  <c r="A66" i="61"/>
  <c r="I66" i="61"/>
  <c r="Q66" i="61"/>
  <c r="T66" i="61" s="1"/>
  <c r="G66" i="61" s="1"/>
  <c r="R66" i="61"/>
  <c r="U66" i="61" s="1"/>
  <c r="O66" i="61" s="1"/>
  <c r="AC66" i="61"/>
  <c r="A67" i="61"/>
  <c r="I67" i="61"/>
  <c r="Q67" i="61"/>
  <c r="R67" i="61"/>
  <c r="U67" i="61" s="1"/>
  <c r="O67" i="61" s="1"/>
  <c r="AC67" i="61"/>
  <c r="A68" i="61"/>
  <c r="I68" i="61"/>
  <c r="Q68" i="61"/>
  <c r="R68" i="61"/>
  <c r="U68" i="61" s="1"/>
  <c r="O68" i="61" s="1"/>
  <c r="AC68" i="61"/>
  <c r="A69" i="61"/>
  <c r="I69" i="61"/>
  <c r="Q69" i="61"/>
  <c r="T69" i="61" s="1"/>
  <c r="G69" i="61" s="1"/>
  <c r="R69" i="61"/>
  <c r="U69" i="61" s="1"/>
  <c r="O69" i="61" s="1"/>
  <c r="AC69" i="61"/>
  <c r="A70" i="61"/>
  <c r="I70" i="61"/>
  <c r="Q70" i="61"/>
  <c r="T70" i="61" s="1"/>
  <c r="G70" i="61" s="1"/>
  <c r="R70" i="61"/>
  <c r="U70" i="61" s="1"/>
  <c r="O70" i="61" s="1"/>
  <c r="AC70" i="61"/>
  <c r="A71" i="61"/>
  <c r="I71" i="61"/>
  <c r="Q71" i="61"/>
  <c r="R71" i="61"/>
  <c r="U71" i="61" s="1"/>
  <c r="O71" i="61" s="1"/>
  <c r="AC71" i="61"/>
  <c r="A72" i="61"/>
  <c r="I72" i="61"/>
  <c r="Q72" i="61"/>
  <c r="R72" i="61"/>
  <c r="U72" i="61" s="1"/>
  <c r="O72" i="61" s="1"/>
  <c r="AC72" i="61"/>
  <c r="A73" i="61"/>
  <c r="I73" i="61"/>
  <c r="Q73" i="61"/>
  <c r="R73" i="61"/>
  <c r="U73" i="61" s="1"/>
  <c r="O73" i="61" s="1"/>
  <c r="AC73" i="61"/>
  <c r="A74" i="61"/>
  <c r="I74" i="61"/>
  <c r="Q74" i="61"/>
  <c r="R74" i="61"/>
  <c r="U74" i="61" s="1"/>
  <c r="O74" i="61" s="1"/>
  <c r="T74" i="61"/>
  <c r="G74" i="61" s="1"/>
  <c r="AC74" i="61"/>
  <c r="A75" i="61"/>
  <c r="I75" i="61"/>
  <c r="Q75" i="61"/>
  <c r="T75" i="61" s="1"/>
  <c r="G75" i="61" s="1"/>
  <c r="R75" i="61"/>
  <c r="U75" i="61" s="1"/>
  <c r="O75" i="61" s="1"/>
  <c r="AC75" i="61"/>
  <c r="A76" i="61"/>
  <c r="I76" i="61"/>
  <c r="Q76" i="61"/>
  <c r="R76" i="61"/>
  <c r="U76" i="61" s="1"/>
  <c r="O76" i="61" s="1"/>
  <c r="AC76" i="61"/>
  <c r="A77" i="61"/>
  <c r="I77" i="61"/>
  <c r="Q77" i="61"/>
  <c r="T77" i="61" s="1"/>
  <c r="G77" i="61" s="1"/>
  <c r="R77" i="61"/>
  <c r="U77" i="61"/>
  <c r="O77" i="61" s="1"/>
  <c r="AC77" i="61"/>
  <c r="A78" i="61"/>
  <c r="I78" i="61"/>
  <c r="Q78" i="61"/>
  <c r="T78" i="61" s="1"/>
  <c r="G78" i="61" s="1"/>
  <c r="R78" i="61"/>
  <c r="U78" i="61" s="1"/>
  <c r="O78" i="61" s="1"/>
  <c r="AC78" i="61"/>
  <c r="A79" i="61"/>
  <c r="I79" i="61"/>
  <c r="Q79" i="61"/>
  <c r="T79" i="61" s="1"/>
  <c r="G79" i="61" s="1"/>
  <c r="R79" i="61"/>
  <c r="U79" i="61" s="1"/>
  <c r="O79" i="61" s="1"/>
  <c r="AC79" i="61"/>
  <c r="A80" i="61"/>
  <c r="I80" i="61"/>
  <c r="Q80" i="61"/>
  <c r="R80" i="61"/>
  <c r="U80" i="61" s="1"/>
  <c r="O80" i="61" s="1"/>
  <c r="AC80" i="61"/>
  <c r="A81" i="61"/>
  <c r="I81" i="61"/>
  <c r="Q81" i="61"/>
  <c r="T81" i="61" s="1"/>
  <c r="G81" i="61" s="1"/>
  <c r="R81" i="61"/>
  <c r="U81" i="61" s="1"/>
  <c r="O81" i="61" s="1"/>
  <c r="AC81" i="61"/>
  <c r="A82" i="61"/>
  <c r="I82" i="61"/>
  <c r="Q82" i="61"/>
  <c r="T82" i="61" s="1"/>
  <c r="G82" i="61" s="1"/>
  <c r="R82" i="61"/>
  <c r="U82" i="61" s="1"/>
  <c r="O82" i="61" s="1"/>
  <c r="AC82" i="61"/>
  <c r="A83" i="61"/>
  <c r="I83" i="61"/>
  <c r="Q83" i="61"/>
  <c r="R83" i="61"/>
  <c r="U83" i="61" s="1"/>
  <c r="O83" i="61" s="1"/>
  <c r="AC83" i="61"/>
  <c r="A84" i="61"/>
  <c r="I84" i="61"/>
  <c r="Q84" i="61"/>
  <c r="R84" i="61"/>
  <c r="U84" i="61" s="1"/>
  <c r="O84" i="61" s="1"/>
  <c r="AC84" i="61"/>
  <c r="A85" i="61"/>
  <c r="I85" i="61"/>
  <c r="Q85" i="61"/>
  <c r="T85" i="61" s="1"/>
  <c r="G85" i="61" s="1"/>
  <c r="R85" i="61"/>
  <c r="U85" i="61" s="1"/>
  <c r="O85" i="61" s="1"/>
  <c r="AC85" i="61"/>
  <c r="A86" i="61"/>
  <c r="I86" i="61"/>
  <c r="Q86" i="61"/>
  <c r="T86" i="61" s="1"/>
  <c r="G86" i="61" s="1"/>
  <c r="R86" i="61"/>
  <c r="U86" i="61" s="1"/>
  <c r="O86" i="61" s="1"/>
  <c r="AC86" i="61"/>
  <c r="A87" i="61"/>
  <c r="I87" i="61"/>
  <c r="Q87" i="61"/>
  <c r="T87" i="61" s="1"/>
  <c r="G87" i="61" s="1"/>
  <c r="R87" i="61"/>
  <c r="U87" i="61" s="1"/>
  <c r="O87" i="61" s="1"/>
  <c r="AC87" i="61"/>
  <c r="A88" i="61"/>
  <c r="I88" i="61"/>
  <c r="Q88" i="61"/>
  <c r="T88" i="61" s="1"/>
  <c r="G88" i="61" s="1"/>
  <c r="R88" i="61"/>
  <c r="U88" i="61" s="1"/>
  <c r="O88" i="61" s="1"/>
  <c r="AC88" i="61"/>
  <c r="A89" i="61"/>
  <c r="I89" i="61"/>
  <c r="Q89" i="61"/>
  <c r="T89" i="61" s="1"/>
  <c r="G89" i="61" s="1"/>
  <c r="R89" i="61"/>
  <c r="AC89" i="61"/>
  <c r="A90" i="61"/>
  <c r="I90" i="61"/>
  <c r="Q90" i="61"/>
  <c r="T90" i="61" s="1"/>
  <c r="G90" i="61" s="1"/>
  <c r="R90" i="61"/>
  <c r="AC90" i="61"/>
  <c r="A91" i="61"/>
  <c r="I91" i="61"/>
  <c r="Q91" i="61"/>
  <c r="R91" i="61"/>
  <c r="U91" i="61" s="1"/>
  <c r="O91" i="61" s="1"/>
  <c r="AC91" i="61"/>
  <c r="A92" i="61"/>
  <c r="I92" i="61"/>
  <c r="Q92" i="61"/>
  <c r="T92" i="61" s="1"/>
  <c r="G92" i="61" s="1"/>
  <c r="R92" i="61"/>
  <c r="AC92" i="61"/>
  <c r="A93" i="61"/>
  <c r="I93" i="61"/>
  <c r="Q93" i="61"/>
  <c r="T93" i="61" s="1"/>
  <c r="G93" i="61" s="1"/>
  <c r="R93" i="61"/>
  <c r="AC93" i="61"/>
  <c r="A94" i="61"/>
  <c r="I94" i="61"/>
  <c r="Q94" i="61"/>
  <c r="T94" i="61" s="1"/>
  <c r="G94" i="61" s="1"/>
  <c r="R94" i="61"/>
  <c r="AC94" i="61"/>
  <c r="A95" i="61"/>
  <c r="I95" i="61"/>
  <c r="Q95" i="61"/>
  <c r="R95" i="61"/>
  <c r="U95" i="61" s="1"/>
  <c r="O95" i="61" s="1"/>
  <c r="AC95" i="61"/>
  <c r="A96" i="61"/>
  <c r="I96" i="61"/>
  <c r="Q96" i="61"/>
  <c r="T96" i="61" s="1"/>
  <c r="G96" i="61" s="1"/>
  <c r="R96" i="61"/>
  <c r="AC96" i="61"/>
  <c r="A97" i="61"/>
  <c r="I97" i="61"/>
  <c r="Q97" i="61"/>
  <c r="R97" i="61"/>
  <c r="U97" i="61" s="1"/>
  <c r="O97" i="61" s="1"/>
  <c r="AC97" i="61"/>
  <c r="A98" i="61"/>
  <c r="I98" i="61"/>
  <c r="Q98" i="61"/>
  <c r="T98" i="61" s="1"/>
  <c r="G98" i="61" s="1"/>
  <c r="R98" i="61"/>
  <c r="U98" i="61" s="1"/>
  <c r="O98" i="61" s="1"/>
  <c r="AC98" i="61"/>
  <c r="H4" i="60"/>
  <c r="E1" i="60"/>
  <c r="L7" i="60"/>
  <c r="AO96" i="60"/>
  <c r="AN96" i="60"/>
  <c r="AM96" i="60"/>
  <c r="AL96" i="60"/>
  <c r="AK96" i="60"/>
  <c r="AJ96" i="60"/>
  <c r="AI96" i="60"/>
  <c r="AH96" i="60"/>
  <c r="AG96" i="60"/>
  <c r="AF96" i="60"/>
  <c r="AE96" i="60"/>
  <c r="AD96" i="60"/>
  <c r="AC96" i="60"/>
  <c r="AB96" i="60"/>
  <c r="AA96" i="60"/>
  <c r="Z96" i="60"/>
  <c r="Y96" i="60"/>
  <c r="X96" i="60"/>
  <c r="W96" i="60"/>
  <c r="V96" i="60"/>
  <c r="U96" i="60"/>
  <c r="T96" i="60"/>
  <c r="S96" i="60"/>
  <c r="R96" i="60"/>
  <c r="Q96" i="60"/>
  <c r="P96" i="60"/>
  <c r="O96" i="60"/>
  <c r="N96" i="60"/>
  <c r="M96" i="60"/>
  <c r="L96" i="60"/>
  <c r="K96" i="60"/>
  <c r="H96" i="60"/>
  <c r="E96" i="60"/>
  <c r="B96" i="60"/>
  <c r="A96" i="60"/>
  <c r="AO95" i="60"/>
  <c r="AN95"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H95" i="60"/>
  <c r="E95" i="60"/>
  <c r="B95" i="60"/>
  <c r="A95" i="60"/>
  <c r="AO94" i="60"/>
  <c r="AN94" i="60"/>
  <c r="AM94" i="60"/>
  <c r="AL94" i="60"/>
  <c r="AK94" i="60"/>
  <c r="AJ94" i="60"/>
  <c r="AI94" i="60"/>
  <c r="AH94" i="60"/>
  <c r="AG94" i="60"/>
  <c r="AF94" i="60"/>
  <c r="AE94" i="60"/>
  <c r="AD94" i="60"/>
  <c r="AC94" i="60"/>
  <c r="AB94" i="60"/>
  <c r="AA94" i="60"/>
  <c r="Z94" i="60"/>
  <c r="Y94" i="60"/>
  <c r="X94" i="60"/>
  <c r="W94" i="60"/>
  <c r="V94" i="60"/>
  <c r="U94" i="60"/>
  <c r="T94" i="60"/>
  <c r="S94" i="60"/>
  <c r="R94" i="60"/>
  <c r="Q94" i="60"/>
  <c r="P94" i="60"/>
  <c r="O94" i="60"/>
  <c r="N94" i="60"/>
  <c r="M94" i="60"/>
  <c r="L94" i="60"/>
  <c r="K94" i="60"/>
  <c r="H94" i="60"/>
  <c r="E94" i="60"/>
  <c r="B94" i="60"/>
  <c r="A94" i="60"/>
  <c r="AO93" i="60"/>
  <c r="AN93" i="60"/>
  <c r="AM93" i="60"/>
  <c r="AL93" i="60"/>
  <c r="AK93" i="60"/>
  <c r="AJ93" i="60"/>
  <c r="AI93" i="60"/>
  <c r="AH93" i="60"/>
  <c r="AG93" i="60"/>
  <c r="AF93" i="60"/>
  <c r="AE93" i="60"/>
  <c r="AD93" i="60"/>
  <c r="AC93" i="60"/>
  <c r="AB93" i="60"/>
  <c r="AA93" i="60"/>
  <c r="Z93" i="60"/>
  <c r="Y93" i="60"/>
  <c r="X93" i="60"/>
  <c r="W93" i="60"/>
  <c r="V93" i="60"/>
  <c r="U93" i="60"/>
  <c r="T93" i="60"/>
  <c r="S93" i="60"/>
  <c r="R93" i="60"/>
  <c r="Q93" i="60"/>
  <c r="P93" i="60"/>
  <c r="O93" i="60"/>
  <c r="N93" i="60"/>
  <c r="M93" i="60"/>
  <c r="L93" i="60"/>
  <c r="K93" i="60"/>
  <c r="H93" i="60"/>
  <c r="E93" i="60"/>
  <c r="B93" i="60"/>
  <c r="A93" i="60"/>
  <c r="AO92" i="60"/>
  <c r="AN92" i="60"/>
  <c r="AM92" i="60"/>
  <c r="AL92" i="60"/>
  <c r="AK92" i="60"/>
  <c r="AJ92" i="60"/>
  <c r="AI92" i="60"/>
  <c r="AH92" i="60"/>
  <c r="AG92" i="60"/>
  <c r="AF92" i="60"/>
  <c r="AE92" i="60"/>
  <c r="AD92" i="60"/>
  <c r="AC92" i="60"/>
  <c r="AB92" i="60"/>
  <c r="AA92" i="60"/>
  <c r="Z92" i="60"/>
  <c r="Y92" i="60"/>
  <c r="X92" i="60"/>
  <c r="W92" i="60"/>
  <c r="V92" i="60"/>
  <c r="U92" i="60"/>
  <c r="T92" i="60"/>
  <c r="S92" i="60"/>
  <c r="R92" i="60"/>
  <c r="Q92" i="60"/>
  <c r="P92" i="60"/>
  <c r="O92" i="60"/>
  <c r="N92" i="60"/>
  <c r="M92" i="60"/>
  <c r="L92" i="60"/>
  <c r="K92" i="60"/>
  <c r="H92" i="60"/>
  <c r="E92" i="60"/>
  <c r="B92" i="60"/>
  <c r="A92" i="60"/>
  <c r="AO91" i="60"/>
  <c r="AN91" i="60"/>
  <c r="AM91" i="60"/>
  <c r="AL91" i="60"/>
  <c r="AK91" i="60"/>
  <c r="AJ91" i="60"/>
  <c r="AI91" i="60"/>
  <c r="AH91" i="60"/>
  <c r="AG91" i="60"/>
  <c r="AF91" i="60"/>
  <c r="AE91" i="60"/>
  <c r="AD91" i="60"/>
  <c r="AC91" i="60"/>
  <c r="AB91" i="60"/>
  <c r="AA91" i="60"/>
  <c r="Z91" i="60"/>
  <c r="Y91" i="60"/>
  <c r="X91" i="60"/>
  <c r="W91" i="60"/>
  <c r="V91" i="60"/>
  <c r="U91" i="60"/>
  <c r="T91" i="60"/>
  <c r="S91" i="60"/>
  <c r="R91" i="60"/>
  <c r="Q91" i="60"/>
  <c r="P91" i="60"/>
  <c r="O91" i="60"/>
  <c r="N91" i="60"/>
  <c r="M91" i="60"/>
  <c r="L91" i="60"/>
  <c r="K91" i="60"/>
  <c r="H91" i="60"/>
  <c r="E91" i="60"/>
  <c r="B91" i="60"/>
  <c r="A91" i="60"/>
  <c r="AO90" i="60"/>
  <c r="AN90" i="60"/>
  <c r="AM90" i="60"/>
  <c r="AL90" i="60"/>
  <c r="AK90" i="60"/>
  <c r="AJ90" i="60"/>
  <c r="AI90" i="60"/>
  <c r="AH90" i="60"/>
  <c r="AG90" i="60"/>
  <c r="AF90" i="60"/>
  <c r="AE90" i="60"/>
  <c r="AD90" i="60"/>
  <c r="AC90" i="60"/>
  <c r="AB90" i="60"/>
  <c r="AA90" i="60"/>
  <c r="Z90" i="60"/>
  <c r="Y90" i="60"/>
  <c r="X90" i="60"/>
  <c r="W90" i="60"/>
  <c r="V90" i="60"/>
  <c r="U90" i="60"/>
  <c r="T90" i="60"/>
  <c r="S90" i="60"/>
  <c r="R90" i="60"/>
  <c r="Q90" i="60"/>
  <c r="P90" i="60"/>
  <c r="O90" i="60"/>
  <c r="N90" i="60"/>
  <c r="M90" i="60"/>
  <c r="L90" i="60"/>
  <c r="K90" i="60"/>
  <c r="H90" i="60"/>
  <c r="E90" i="60"/>
  <c r="B90" i="60"/>
  <c r="A90" i="60"/>
  <c r="AO89" i="60"/>
  <c r="AN89" i="60"/>
  <c r="AM89" i="60"/>
  <c r="AL89" i="60"/>
  <c r="AK89" i="60"/>
  <c r="AJ89" i="60"/>
  <c r="AI89" i="60"/>
  <c r="AH89" i="60"/>
  <c r="AG89" i="60"/>
  <c r="AF89" i="60"/>
  <c r="AE89" i="60"/>
  <c r="AD89" i="60"/>
  <c r="AC89" i="60"/>
  <c r="AB89" i="60"/>
  <c r="AA89" i="60"/>
  <c r="Z89" i="60"/>
  <c r="Y89" i="60"/>
  <c r="X89" i="60"/>
  <c r="W89" i="60"/>
  <c r="V89" i="60"/>
  <c r="U89" i="60"/>
  <c r="T89" i="60"/>
  <c r="S89" i="60"/>
  <c r="R89" i="60"/>
  <c r="Q89" i="60"/>
  <c r="P89" i="60"/>
  <c r="O89" i="60"/>
  <c r="N89" i="60"/>
  <c r="M89" i="60"/>
  <c r="L89" i="60"/>
  <c r="K89" i="60"/>
  <c r="H89" i="60"/>
  <c r="E89" i="60"/>
  <c r="B89" i="60"/>
  <c r="A89" i="60"/>
  <c r="AO88" i="60"/>
  <c r="AN88" i="60"/>
  <c r="AM88" i="60"/>
  <c r="AL88" i="60"/>
  <c r="AK88" i="60"/>
  <c r="AJ88" i="60"/>
  <c r="AI88" i="60"/>
  <c r="AH88" i="60"/>
  <c r="AG88" i="60"/>
  <c r="AF88" i="60"/>
  <c r="AE88" i="60"/>
  <c r="AD88" i="60"/>
  <c r="AC88" i="60"/>
  <c r="AB88" i="60"/>
  <c r="AA88" i="60"/>
  <c r="Z88" i="60"/>
  <c r="Y88" i="60"/>
  <c r="X88" i="60"/>
  <c r="W88" i="60"/>
  <c r="V88" i="60"/>
  <c r="U88" i="60"/>
  <c r="T88" i="60"/>
  <c r="S88" i="60"/>
  <c r="R88" i="60"/>
  <c r="Q88" i="60"/>
  <c r="P88" i="60"/>
  <c r="O88" i="60"/>
  <c r="N88" i="60"/>
  <c r="M88" i="60"/>
  <c r="L88" i="60"/>
  <c r="K88" i="60"/>
  <c r="H88" i="60"/>
  <c r="E88" i="60"/>
  <c r="B88" i="60"/>
  <c r="A88" i="60"/>
  <c r="AO87" i="60"/>
  <c r="AN87" i="60"/>
  <c r="AM87" i="60"/>
  <c r="AL87" i="60"/>
  <c r="AK87" i="60"/>
  <c r="AJ87" i="60"/>
  <c r="AI87" i="60"/>
  <c r="AH87" i="60"/>
  <c r="AG87" i="60"/>
  <c r="AF87" i="60"/>
  <c r="AE87" i="60"/>
  <c r="AD87" i="60"/>
  <c r="AC87" i="60"/>
  <c r="AB87" i="60"/>
  <c r="AA87" i="60"/>
  <c r="Z87" i="60"/>
  <c r="Y87" i="60"/>
  <c r="X87" i="60"/>
  <c r="W87" i="60"/>
  <c r="V87" i="60"/>
  <c r="U87" i="60"/>
  <c r="T87" i="60"/>
  <c r="S87" i="60"/>
  <c r="R87" i="60"/>
  <c r="Q87" i="60"/>
  <c r="P87" i="60"/>
  <c r="O87" i="60"/>
  <c r="N87" i="60"/>
  <c r="M87" i="60"/>
  <c r="L87" i="60"/>
  <c r="K87" i="60"/>
  <c r="H87" i="60"/>
  <c r="E87" i="60"/>
  <c r="B87" i="60"/>
  <c r="A87" i="60"/>
  <c r="AO86" i="60"/>
  <c r="AN86" i="60"/>
  <c r="AM86" i="60"/>
  <c r="AL86" i="60"/>
  <c r="AK86" i="60"/>
  <c r="AJ86" i="60"/>
  <c r="AI86" i="60"/>
  <c r="AH86" i="60"/>
  <c r="AG86" i="60"/>
  <c r="AF86" i="60"/>
  <c r="AE86" i="60"/>
  <c r="AD86" i="60"/>
  <c r="AC86" i="60"/>
  <c r="AB86" i="60"/>
  <c r="AA86" i="60"/>
  <c r="Z86" i="60"/>
  <c r="Y86" i="60"/>
  <c r="X86" i="60"/>
  <c r="W86" i="60"/>
  <c r="V86" i="60"/>
  <c r="U86" i="60"/>
  <c r="T86" i="60"/>
  <c r="S86" i="60"/>
  <c r="R86" i="60"/>
  <c r="Q86" i="60"/>
  <c r="P86" i="60"/>
  <c r="O86" i="60"/>
  <c r="N86" i="60"/>
  <c r="M86" i="60"/>
  <c r="L86" i="60"/>
  <c r="K86" i="60"/>
  <c r="H86" i="60"/>
  <c r="E86" i="60"/>
  <c r="B86" i="60"/>
  <c r="A86" i="60"/>
  <c r="AO85" i="60"/>
  <c r="AN85" i="60"/>
  <c r="AM85" i="60"/>
  <c r="AL85" i="60"/>
  <c r="AK85" i="60"/>
  <c r="AJ85" i="60"/>
  <c r="AI85" i="60"/>
  <c r="AH85" i="60"/>
  <c r="AG85" i="60"/>
  <c r="AF85" i="60"/>
  <c r="AE85" i="60"/>
  <c r="AD85" i="60"/>
  <c r="AC85" i="60"/>
  <c r="AB85" i="60"/>
  <c r="AA85" i="60"/>
  <c r="Z85" i="60"/>
  <c r="Y85" i="60"/>
  <c r="X85" i="60"/>
  <c r="W85" i="60"/>
  <c r="V85" i="60"/>
  <c r="U85" i="60"/>
  <c r="T85" i="60"/>
  <c r="S85" i="60"/>
  <c r="R85" i="60"/>
  <c r="Q85" i="60"/>
  <c r="P85" i="60"/>
  <c r="O85" i="60"/>
  <c r="N85" i="60"/>
  <c r="M85" i="60"/>
  <c r="L85" i="60"/>
  <c r="K85" i="60"/>
  <c r="H85" i="60"/>
  <c r="E85" i="60"/>
  <c r="B85" i="60"/>
  <c r="A85" i="60"/>
  <c r="AO84" i="60"/>
  <c r="AN84" i="60"/>
  <c r="AM84" i="60"/>
  <c r="AL84" i="60"/>
  <c r="AK84" i="60"/>
  <c r="AJ84" i="60"/>
  <c r="AI84" i="60"/>
  <c r="AH84" i="60"/>
  <c r="AG84" i="60"/>
  <c r="AF84" i="60"/>
  <c r="AE84" i="60"/>
  <c r="AD84" i="60"/>
  <c r="AC84" i="60"/>
  <c r="AB84" i="60"/>
  <c r="AA84" i="60"/>
  <c r="Z84" i="60"/>
  <c r="Y84" i="60"/>
  <c r="X84" i="60"/>
  <c r="W84" i="60"/>
  <c r="V84" i="60"/>
  <c r="U84" i="60"/>
  <c r="T84" i="60"/>
  <c r="S84" i="60"/>
  <c r="R84" i="60"/>
  <c r="Q84" i="60"/>
  <c r="P84" i="60"/>
  <c r="O84" i="60"/>
  <c r="N84" i="60"/>
  <c r="M84" i="60"/>
  <c r="L84" i="60"/>
  <c r="K84" i="60"/>
  <c r="H84" i="60"/>
  <c r="E84" i="60"/>
  <c r="B84" i="60"/>
  <c r="A84" i="60"/>
  <c r="AO83" i="60"/>
  <c r="AN83" i="60"/>
  <c r="AM83" i="60"/>
  <c r="AL83" i="60"/>
  <c r="AK83" i="60"/>
  <c r="AJ83" i="60"/>
  <c r="AI83" i="60"/>
  <c r="AH83" i="60"/>
  <c r="AG83" i="60"/>
  <c r="AF83" i="60"/>
  <c r="AE83" i="60"/>
  <c r="AD83" i="60"/>
  <c r="AC83" i="60"/>
  <c r="AB83" i="60"/>
  <c r="AA83" i="60"/>
  <c r="Z83" i="60"/>
  <c r="Y83" i="60"/>
  <c r="X83" i="60"/>
  <c r="W83" i="60"/>
  <c r="V83" i="60"/>
  <c r="U83" i="60"/>
  <c r="T83" i="60"/>
  <c r="S83" i="60"/>
  <c r="R83" i="60"/>
  <c r="Q83" i="60"/>
  <c r="P83" i="60"/>
  <c r="O83" i="60"/>
  <c r="N83" i="60"/>
  <c r="M83" i="60"/>
  <c r="L83" i="60"/>
  <c r="K83" i="60"/>
  <c r="H83" i="60"/>
  <c r="E83" i="60"/>
  <c r="B83" i="60"/>
  <c r="A83" i="60"/>
  <c r="AO82" i="60"/>
  <c r="AN82" i="60"/>
  <c r="AM82" i="60"/>
  <c r="AL82" i="60"/>
  <c r="AK82" i="60"/>
  <c r="AJ82" i="60"/>
  <c r="AI82" i="60"/>
  <c r="AH82" i="60"/>
  <c r="AG82" i="60"/>
  <c r="AF82" i="60"/>
  <c r="AE82" i="60"/>
  <c r="AD82" i="60"/>
  <c r="AC82" i="60"/>
  <c r="AB82" i="60"/>
  <c r="AA82" i="60"/>
  <c r="Z82" i="60"/>
  <c r="Y82" i="60"/>
  <c r="X82" i="60"/>
  <c r="W82" i="60"/>
  <c r="V82" i="60"/>
  <c r="U82" i="60"/>
  <c r="T82" i="60"/>
  <c r="S82" i="60"/>
  <c r="R82" i="60"/>
  <c r="Q82" i="60"/>
  <c r="P82" i="60"/>
  <c r="O82" i="60"/>
  <c r="N82" i="60"/>
  <c r="M82" i="60"/>
  <c r="L82" i="60"/>
  <c r="K82" i="60"/>
  <c r="H82" i="60"/>
  <c r="E82" i="60"/>
  <c r="B82" i="60"/>
  <c r="A82" i="60"/>
  <c r="AO81" i="60"/>
  <c r="AN81" i="60"/>
  <c r="AM81" i="60"/>
  <c r="AL81" i="60"/>
  <c r="AK81" i="60"/>
  <c r="AJ81" i="60"/>
  <c r="AI81" i="60"/>
  <c r="AH81" i="60"/>
  <c r="AG81" i="60"/>
  <c r="AF81" i="60"/>
  <c r="AE81" i="60"/>
  <c r="AD81" i="60"/>
  <c r="AC81" i="60"/>
  <c r="AB81" i="60"/>
  <c r="AA81" i="60"/>
  <c r="Z81" i="60"/>
  <c r="Y81" i="60"/>
  <c r="X81" i="60"/>
  <c r="W81" i="60"/>
  <c r="V81" i="60"/>
  <c r="U81" i="60"/>
  <c r="T81" i="60"/>
  <c r="S81" i="60"/>
  <c r="R81" i="60"/>
  <c r="Q81" i="60"/>
  <c r="P81" i="60"/>
  <c r="O81" i="60"/>
  <c r="N81" i="60"/>
  <c r="M81" i="60"/>
  <c r="L81" i="60"/>
  <c r="K81" i="60"/>
  <c r="H81" i="60"/>
  <c r="E81" i="60"/>
  <c r="B81" i="60"/>
  <c r="A81" i="60"/>
  <c r="AO80" i="60"/>
  <c r="AN80" i="60"/>
  <c r="AM80" i="60"/>
  <c r="AL80" i="60"/>
  <c r="AK80" i="60"/>
  <c r="AJ80" i="60"/>
  <c r="AI80" i="60"/>
  <c r="AH80" i="60"/>
  <c r="AG80" i="60"/>
  <c r="AF80" i="60"/>
  <c r="AE80" i="60"/>
  <c r="AD80" i="60"/>
  <c r="AC80" i="60"/>
  <c r="AB80" i="60"/>
  <c r="AA80" i="60"/>
  <c r="Z80" i="60"/>
  <c r="Y80" i="60"/>
  <c r="X80" i="60"/>
  <c r="W80" i="60"/>
  <c r="V80" i="60"/>
  <c r="U80" i="60"/>
  <c r="T80" i="60"/>
  <c r="S80" i="60"/>
  <c r="R80" i="60"/>
  <c r="Q80" i="60"/>
  <c r="P80" i="60"/>
  <c r="O80" i="60"/>
  <c r="N80" i="60"/>
  <c r="M80" i="60"/>
  <c r="L80" i="60"/>
  <c r="K80" i="60"/>
  <c r="H80" i="60"/>
  <c r="E80" i="60"/>
  <c r="B80" i="60"/>
  <c r="A80" i="60"/>
  <c r="AO79" i="60"/>
  <c r="AN79" i="60"/>
  <c r="AM79" i="60"/>
  <c r="AL79" i="60"/>
  <c r="AK79" i="60"/>
  <c r="AJ79" i="60"/>
  <c r="AI79" i="60"/>
  <c r="AH79" i="60"/>
  <c r="AG79" i="60"/>
  <c r="AF79" i="60"/>
  <c r="AE79" i="60"/>
  <c r="AD79" i="60"/>
  <c r="AC79" i="60"/>
  <c r="AB79" i="60"/>
  <c r="AA79" i="60"/>
  <c r="Z79" i="60"/>
  <c r="Y79" i="60"/>
  <c r="X79" i="60"/>
  <c r="W79" i="60"/>
  <c r="V79" i="60"/>
  <c r="U79" i="60"/>
  <c r="T79" i="60"/>
  <c r="S79" i="60"/>
  <c r="R79" i="60"/>
  <c r="Q79" i="60"/>
  <c r="P79" i="60"/>
  <c r="O79" i="60"/>
  <c r="N79" i="60"/>
  <c r="M79" i="60"/>
  <c r="L79" i="60"/>
  <c r="K79" i="60"/>
  <c r="H79" i="60"/>
  <c r="E79" i="60"/>
  <c r="B79" i="60"/>
  <c r="A79" i="60"/>
  <c r="AO78" i="60"/>
  <c r="AN78" i="60"/>
  <c r="AM78" i="60"/>
  <c r="AL78" i="60"/>
  <c r="AK78" i="60"/>
  <c r="AJ78" i="60"/>
  <c r="AI78" i="60"/>
  <c r="AH78" i="60"/>
  <c r="AG78" i="60"/>
  <c r="AF78" i="60"/>
  <c r="AE78" i="60"/>
  <c r="AD78" i="60"/>
  <c r="AC78" i="60"/>
  <c r="AB78" i="60"/>
  <c r="AA78" i="60"/>
  <c r="Z78" i="60"/>
  <c r="Y78" i="60"/>
  <c r="X78" i="60"/>
  <c r="W78" i="60"/>
  <c r="V78" i="60"/>
  <c r="U78" i="60"/>
  <c r="T78" i="60"/>
  <c r="S78" i="60"/>
  <c r="R78" i="60"/>
  <c r="Q78" i="60"/>
  <c r="P78" i="60"/>
  <c r="O78" i="60"/>
  <c r="N78" i="60"/>
  <c r="M78" i="60"/>
  <c r="L78" i="60"/>
  <c r="K78" i="60"/>
  <c r="H78" i="60"/>
  <c r="E78" i="60"/>
  <c r="B78" i="60"/>
  <c r="A78" i="60"/>
  <c r="AO77" i="60"/>
  <c r="AN77" i="60"/>
  <c r="AM77" i="60"/>
  <c r="AL77" i="60"/>
  <c r="AK77" i="60"/>
  <c r="AJ77" i="60"/>
  <c r="AI77" i="60"/>
  <c r="AH77" i="60"/>
  <c r="AG77" i="60"/>
  <c r="AF77" i="60"/>
  <c r="AE77" i="60"/>
  <c r="AD77" i="60"/>
  <c r="AC77" i="60"/>
  <c r="AB77" i="60"/>
  <c r="AA77" i="60"/>
  <c r="Z77" i="60"/>
  <c r="Y77" i="60"/>
  <c r="X77" i="60"/>
  <c r="W77" i="60"/>
  <c r="V77" i="60"/>
  <c r="U77" i="60"/>
  <c r="T77" i="60"/>
  <c r="S77" i="60"/>
  <c r="R77" i="60"/>
  <c r="Q77" i="60"/>
  <c r="P77" i="60"/>
  <c r="O77" i="60"/>
  <c r="N77" i="60"/>
  <c r="M77" i="60"/>
  <c r="L77" i="60"/>
  <c r="K77" i="60"/>
  <c r="H77" i="60"/>
  <c r="E77" i="60"/>
  <c r="B77" i="60"/>
  <c r="A77" i="60"/>
  <c r="AO76" i="60"/>
  <c r="AN76" i="60"/>
  <c r="AM76" i="60"/>
  <c r="AL76" i="60"/>
  <c r="AK76" i="60"/>
  <c r="AJ76" i="60"/>
  <c r="AI76" i="60"/>
  <c r="AH76" i="60"/>
  <c r="AG76" i="60"/>
  <c r="AF76" i="60"/>
  <c r="AE76" i="60"/>
  <c r="AD76" i="60"/>
  <c r="AC76" i="60"/>
  <c r="AB76" i="60"/>
  <c r="AA76" i="60"/>
  <c r="Z76" i="60"/>
  <c r="Y76" i="60"/>
  <c r="X76" i="60"/>
  <c r="W76" i="60"/>
  <c r="V76" i="60"/>
  <c r="U76" i="60"/>
  <c r="T76" i="60"/>
  <c r="S76" i="60"/>
  <c r="R76" i="60"/>
  <c r="Q76" i="60"/>
  <c r="P76" i="60"/>
  <c r="O76" i="60"/>
  <c r="N76" i="60"/>
  <c r="M76" i="60"/>
  <c r="L76" i="60"/>
  <c r="K76" i="60"/>
  <c r="H76" i="60"/>
  <c r="E76" i="60"/>
  <c r="B76" i="60"/>
  <c r="A76" i="60"/>
  <c r="AO75" i="60"/>
  <c r="AN75" i="60"/>
  <c r="AM75" i="60"/>
  <c r="AL75" i="60"/>
  <c r="AK75" i="60"/>
  <c r="AJ75" i="60"/>
  <c r="AI75" i="60"/>
  <c r="AH75" i="60"/>
  <c r="AG75" i="60"/>
  <c r="AF75" i="60"/>
  <c r="AE75" i="60"/>
  <c r="AD75" i="60"/>
  <c r="AC75" i="60"/>
  <c r="AB75" i="60"/>
  <c r="AA75" i="60"/>
  <c r="Z75" i="60"/>
  <c r="Y75" i="60"/>
  <c r="X75" i="60"/>
  <c r="W75" i="60"/>
  <c r="V75" i="60"/>
  <c r="U75" i="60"/>
  <c r="T75" i="60"/>
  <c r="S75" i="60"/>
  <c r="R75" i="60"/>
  <c r="Q75" i="60"/>
  <c r="P75" i="60"/>
  <c r="O75" i="60"/>
  <c r="N75" i="60"/>
  <c r="M75" i="60"/>
  <c r="L75" i="60"/>
  <c r="K75" i="60"/>
  <c r="H75" i="60"/>
  <c r="E75" i="60"/>
  <c r="B75" i="60"/>
  <c r="A75" i="60"/>
  <c r="AO74" i="60"/>
  <c r="AN74" i="60"/>
  <c r="AM74" i="60"/>
  <c r="AL74" i="60"/>
  <c r="AK74" i="60"/>
  <c r="AJ74" i="60"/>
  <c r="AI74" i="60"/>
  <c r="AH74" i="60"/>
  <c r="AG74" i="60"/>
  <c r="AF74" i="60"/>
  <c r="AE74" i="60"/>
  <c r="AD74" i="60"/>
  <c r="AC74" i="60"/>
  <c r="AB74" i="60"/>
  <c r="AA74" i="60"/>
  <c r="Z74" i="60"/>
  <c r="Y74" i="60"/>
  <c r="X74" i="60"/>
  <c r="W74" i="60"/>
  <c r="V74" i="60"/>
  <c r="U74" i="60"/>
  <c r="T74" i="60"/>
  <c r="S74" i="60"/>
  <c r="R74" i="60"/>
  <c r="Q74" i="60"/>
  <c r="P74" i="60"/>
  <c r="O74" i="60"/>
  <c r="N74" i="60"/>
  <c r="M74" i="60"/>
  <c r="L74" i="60"/>
  <c r="K74" i="60"/>
  <c r="H74" i="60"/>
  <c r="E74" i="60"/>
  <c r="B74" i="60"/>
  <c r="A74" i="60"/>
  <c r="AO73" i="60"/>
  <c r="AN73" i="60"/>
  <c r="AM73" i="60"/>
  <c r="AL73" i="60"/>
  <c r="AK73" i="60"/>
  <c r="AJ73" i="60"/>
  <c r="AI73" i="60"/>
  <c r="AH73" i="60"/>
  <c r="AG73" i="60"/>
  <c r="AF73" i="60"/>
  <c r="AE73" i="60"/>
  <c r="AD73" i="60"/>
  <c r="AC73" i="60"/>
  <c r="AB73" i="60"/>
  <c r="AA73" i="60"/>
  <c r="Z73" i="60"/>
  <c r="Y73" i="60"/>
  <c r="X73" i="60"/>
  <c r="W73" i="60"/>
  <c r="V73" i="60"/>
  <c r="U73" i="60"/>
  <c r="T73" i="60"/>
  <c r="S73" i="60"/>
  <c r="R73" i="60"/>
  <c r="Q73" i="60"/>
  <c r="P73" i="60"/>
  <c r="O73" i="60"/>
  <c r="N73" i="60"/>
  <c r="M73" i="60"/>
  <c r="L73" i="60"/>
  <c r="K73" i="60"/>
  <c r="H73" i="60"/>
  <c r="E73" i="60"/>
  <c r="B73" i="60"/>
  <c r="A73" i="60"/>
  <c r="AO72" i="60"/>
  <c r="AN72" i="60"/>
  <c r="AM72" i="60"/>
  <c r="AL72" i="60"/>
  <c r="AK72" i="60"/>
  <c r="AJ72" i="60"/>
  <c r="AI72" i="60"/>
  <c r="AH72" i="60"/>
  <c r="AG72" i="60"/>
  <c r="AF72" i="60"/>
  <c r="AE72" i="60"/>
  <c r="AD72" i="60"/>
  <c r="AC72" i="60"/>
  <c r="AB72" i="60"/>
  <c r="AA72" i="60"/>
  <c r="Z72" i="60"/>
  <c r="Y72" i="60"/>
  <c r="X72" i="60"/>
  <c r="W72" i="60"/>
  <c r="V72" i="60"/>
  <c r="U72" i="60"/>
  <c r="T72" i="60"/>
  <c r="S72" i="60"/>
  <c r="R72" i="60"/>
  <c r="Q72" i="60"/>
  <c r="P72" i="60"/>
  <c r="O72" i="60"/>
  <c r="N72" i="60"/>
  <c r="M72" i="60"/>
  <c r="L72" i="60"/>
  <c r="K72" i="60"/>
  <c r="H72" i="60"/>
  <c r="E72" i="60"/>
  <c r="B72" i="60"/>
  <c r="A72" i="60"/>
  <c r="AO71" i="60"/>
  <c r="AN71" i="60"/>
  <c r="AM71" i="60"/>
  <c r="AL71" i="60"/>
  <c r="AK71" i="60"/>
  <c r="AJ71" i="60"/>
  <c r="AI71" i="60"/>
  <c r="AH71" i="60"/>
  <c r="AG71" i="60"/>
  <c r="AF71" i="60"/>
  <c r="AE71" i="60"/>
  <c r="AD71" i="60"/>
  <c r="AC71" i="60"/>
  <c r="AB71" i="60"/>
  <c r="AA71" i="60"/>
  <c r="Z71" i="60"/>
  <c r="Y71" i="60"/>
  <c r="X71" i="60"/>
  <c r="W71" i="60"/>
  <c r="V71" i="60"/>
  <c r="U71" i="60"/>
  <c r="T71" i="60"/>
  <c r="S71" i="60"/>
  <c r="R71" i="60"/>
  <c r="Q71" i="60"/>
  <c r="P71" i="60"/>
  <c r="O71" i="60"/>
  <c r="N71" i="60"/>
  <c r="M71" i="60"/>
  <c r="L71" i="60"/>
  <c r="K71" i="60"/>
  <c r="H71" i="60"/>
  <c r="E71" i="60"/>
  <c r="B71" i="60"/>
  <c r="A71" i="60"/>
  <c r="AO70" i="60"/>
  <c r="AN70" i="60"/>
  <c r="AM70" i="60"/>
  <c r="AL70" i="60"/>
  <c r="AK70" i="60"/>
  <c r="AJ70" i="60"/>
  <c r="AI70" i="60"/>
  <c r="AH70" i="60"/>
  <c r="AG70" i="60"/>
  <c r="AF70" i="60"/>
  <c r="AE70" i="60"/>
  <c r="AD70" i="60"/>
  <c r="AC70" i="60"/>
  <c r="AB70" i="60"/>
  <c r="AA70" i="60"/>
  <c r="Z70" i="60"/>
  <c r="Y70" i="60"/>
  <c r="X70" i="60"/>
  <c r="W70" i="60"/>
  <c r="V70" i="60"/>
  <c r="U70" i="60"/>
  <c r="T70" i="60"/>
  <c r="S70" i="60"/>
  <c r="R70" i="60"/>
  <c r="Q70" i="60"/>
  <c r="P70" i="60"/>
  <c r="O70" i="60"/>
  <c r="N70" i="60"/>
  <c r="M70" i="60"/>
  <c r="L70" i="60"/>
  <c r="K70" i="60"/>
  <c r="H70" i="60"/>
  <c r="E70" i="60"/>
  <c r="B70" i="60"/>
  <c r="A70" i="60"/>
  <c r="AO69" i="60"/>
  <c r="AN69" i="60"/>
  <c r="AM69"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H69" i="60"/>
  <c r="E69" i="60"/>
  <c r="B69" i="60"/>
  <c r="A69" i="60"/>
  <c r="AO68" i="60"/>
  <c r="AN68" i="60"/>
  <c r="AM68" i="60"/>
  <c r="AL68" i="60"/>
  <c r="AK68" i="60"/>
  <c r="AJ68" i="60"/>
  <c r="AI68" i="60"/>
  <c r="AH68" i="60"/>
  <c r="AG68" i="60"/>
  <c r="AF68" i="60"/>
  <c r="AE68" i="60"/>
  <c r="AD68" i="60"/>
  <c r="AC68" i="60"/>
  <c r="AB68" i="60"/>
  <c r="AA68" i="60"/>
  <c r="Z68" i="60"/>
  <c r="Y68" i="60"/>
  <c r="X68" i="60"/>
  <c r="W68" i="60"/>
  <c r="V68" i="60"/>
  <c r="U68" i="60"/>
  <c r="T68" i="60"/>
  <c r="S68" i="60"/>
  <c r="R68" i="60"/>
  <c r="Q68" i="60"/>
  <c r="P68" i="60"/>
  <c r="O68" i="60"/>
  <c r="N68" i="60"/>
  <c r="M68" i="60"/>
  <c r="L68" i="60"/>
  <c r="K68" i="60"/>
  <c r="H68" i="60"/>
  <c r="E68" i="60"/>
  <c r="B68" i="60"/>
  <c r="A68" i="60"/>
  <c r="AO67" i="60"/>
  <c r="AN67" i="60"/>
  <c r="AM67" i="60"/>
  <c r="AL67" i="60"/>
  <c r="AK67" i="60"/>
  <c r="AJ67" i="60"/>
  <c r="AI67" i="60"/>
  <c r="AH67" i="60"/>
  <c r="AG67" i="60"/>
  <c r="AF67" i="60"/>
  <c r="AE67" i="60"/>
  <c r="AD67" i="60"/>
  <c r="AC67" i="60"/>
  <c r="AB67" i="60"/>
  <c r="AA67" i="60"/>
  <c r="Z67" i="60"/>
  <c r="Y67" i="60"/>
  <c r="X67" i="60"/>
  <c r="W67" i="60"/>
  <c r="V67" i="60"/>
  <c r="U67" i="60"/>
  <c r="T67" i="60"/>
  <c r="S67" i="60"/>
  <c r="R67" i="60"/>
  <c r="Q67" i="60"/>
  <c r="P67" i="60"/>
  <c r="O67" i="60"/>
  <c r="N67" i="60"/>
  <c r="M67" i="60"/>
  <c r="L67" i="60"/>
  <c r="K67" i="60"/>
  <c r="H67" i="60"/>
  <c r="E67" i="60"/>
  <c r="B67" i="60"/>
  <c r="A67" i="60"/>
  <c r="AO66" i="60"/>
  <c r="AN66" i="60"/>
  <c r="AM66" i="60"/>
  <c r="AL66" i="60"/>
  <c r="AK66" i="60"/>
  <c r="AJ66" i="60"/>
  <c r="AI66" i="60"/>
  <c r="AH66" i="60"/>
  <c r="AG66" i="60"/>
  <c r="AF66" i="60"/>
  <c r="AE66" i="60"/>
  <c r="AD66" i="60"/>
  <c r="AC66" i="60"/>
  <c r="AB66" i="60"/>
  <c r="AA66" i="60"/>
  <c r="Z66" i="60"/>
  <c r="Y66" i="60"/>
  <c r="X66" i="60"/>
  <c r="W66" i="60"/>
  <c r="V66" i="60"/>
  <c r="U66" i="60"/>
  <c r="T66" i="60"/>
  <c r="S66" i="60"/>
  <c r="R66" i="60"/>
  <c r="Q66" i="60"/>
  <c r="P66" i="60"/>
  <c r="O66" i="60"/>
  <c r="N66" i="60"/>
  <c r="M66" i="60"/>
  <c r="L66" i="60"/>
  <c r="K66" i="60"/>
  <c r="H66" i="60"/>
  <c r="E66" i="60"/>
  <c r="B66" i="60"/>
  <c r="A66" i="60"/>
  <c r="AO65" i="60"/>
  <c r="AN65" i="60"/>
  <c r="AM65" i="60"/>
  <c r="AL65" i="60"/>
  <c r="AK65" i="60"/>
  <c r="AJ65" i="60"/>
  <c r="AI65" i="60"/>
  <c r="AH65" i="60"/>
  <c r="AG65" i="60"/>
  <c r="AF65" i="60"/>
  <c r="AE65" i="60"/>
  <c r="AD65" i="60"/>
  <c r="AC65" i="60"/>
  <c r="AB65" i="60"/>
  <c r="AA65" i="60"/>
  <c r="Z65" i="60"/>
  <c r="Y65" i="60"/>
  <c r="X65" i="60"/>
  <c r="W65" i="60"/>
  <c r="V65" i="60"/>
  <c r="U65" i="60"/>
  <c r="T65" i="60"/>
  <c r="S65" i="60"/>
  <c r="R65" i="60"/>
  <c r="Q65" i="60"/>
  <c r="P65" i="60"/>
  <c r="O65" i="60"/>
  <c r="N65" i="60"/>
  <c r="M65" i="60"/>
  <c r="L65" i="60"/>
  <c r="K65" i="60"/>
  <c r="H65" i="60"/>
  <c r="E65" i="60"/>
  <c r="B65" i="60"/>
  <c r="A65" i="60"/>
  <c r="AO64" i="60"/>
  <c r="AN64" i="60"/>
  <c r="AM64" i="60"/>
  <c r="AL64" i="60"/>
  <c r="AK64" i="60"/>
  <c r="AJ64" i="60"/>
  <c r="AI64" i="60"/>
  <c r="AH64" i="60"/>
  <c r="AG64" i="60"/>
  <c r="AF64" i="60"/>
  <c r="AE64" i="60"/>
  <c r="AD64" i="60"/>
  <c r="AC64" i="60"/>
  <c r="AB64" i="60"/>
  <c r="AA64" i="60"/>
  <c r="Z64" i="60"/>
  <c r="Y64" i="60"/>
  <c r="X64" i="60"/>
  <c r="W64" i="60"/>
  <c r="V64" i="60"/>
  <c r="U64" i="60"/>
  <c r="T64" i="60"/>
  <c r="S64" i="60"/>
  <c r="R64" i="60"/>
  <c r="Q64" i="60"/>
  <c r="P64" i="60"/>
  <c r="O64" i="60"/>
  <c r="N64" i="60"/>
  <c r="M64" i="60"/>
  <c r="L64" i="60"/>
  <c r="K64" i="60"/>
  <c r="H64" i="60"/>
  <c r="E64" i="60"/>
  <c r="B64" i="60"/>
  <c r="A64" i="60"/>
  <c r="AO63" i="60"/>
  <c r="AN63" i="60"/>
  <c r="AM63" i="60"/>
  <c r="AL63" i="60"/>
  <c r="AK63" i="60"/>
  <c r="AJ63" i="60"/>
  <c r="AI63" i="60"/>
  <c r="AH63" i="60"/>
  <c r="AG63" i="60"/>
  <c r="AF63" i="60"/>
  <c r="AE63" i="60"/>
  <c r="AD63" i="60"/>
  <c r="AC63" i="60"/>
  <c r="AB63" i="60"/>
  <c r="AA63" i="60"/>
  <c r="Z63" i="60"/>
  <c r="Y63" i="60"/>
  <c r="X63" i="60"/>
  <c r="W63" i="60"/>
  <c r="V63" i="60"/>
  <c r="U63" i="60"/>
  <c r="T63" i="60"/>
  <c r="S63" i="60"/>
  <c r="R63" i="60"/>
  <c r="Q63" i="60"/>
  <c r="P63" i="60"/>
  <c r="O63" i="60"/>
  <c r="N63" i="60"/>
  <c r="M63" i="60"/>
  <c r="L63" i="60"/>
  <c r="K63" i="60"/>
  <c r="H63" i="60"/>
  <c r="E63" i="60"/>
  <c r="B63" i="60"/>
  <c r="A63" i="60"/>
  <c r="AO62" i="60"/>
  <c r="AN62" i="60"/>
  <c r="AM62" i="60"/>
  <c r="AL62" i="60"/>
  <c r="AK62" i="60"/>
  <c r="AJ62" i="60"/>
  <c r="AI62" i="60"/>
  <c r="AH62" i="60"/>
  <c r="AG62" i="60"/>
  <c r="AF62" i="60"/>
  <c r="AE62" i="60"/>
  <c r="AD62" i="60"/>
  <c r="AC62" i="60"/>
  <c r="AB62" i="60"/>
  <c r="AA62" i="60"/>
  <c r="Z62" i="60"/>
  <c r="Y62" i="60"/>
  <c r="X62" i="60"/>
  <c r="W62" i="60"/>
  <c r="V62" i="60"/>
  <c r="U62" i="60"/>
  <c r="T62" i="60"/>
  <c r="S62" i="60"/>
  <c r="R62" i="60"/>
  <c r="Q62" i="60"/>
  <c r="P62" i="60"/>
  <c r="O62" i="60"/>
  <c r="N62" i="60"/>
  <c r="M62" i="60"/>
  <c r="L62" i="60"/>
  <c r="K62" i="60"/>
  <c r="H62" i="60"/>
  <c r="E62" i="60"/>
  <c r="B62" i="60"/>
  <c r="A62" i="60"/>
  <c r="AO61" i="60"/>
  <c r="AN61" i="60"/>
  <c r="AM61" i="60"/>
  <c r="AL61" i="60"/>
  <c r="AK61" i="60"/>
  <c r="AJ61" i="60"/>
  <c r="AI61" i="60"/>
  <c r="AH61" i="60"/>
  <c r="AG61" i="60"/>
  <c r="AF61" i="60"/>
  <c r="AE61" i="60"/>
  <c r="AD61" i="60"/>
  <c r="AC61" i="60"/>
  <c r="AB61" i="60"/>
  <c r="AA61" i="60"/>
  <c r="Z61" i="60"/>
  <c r="Y61" i="60"/>
  <c r="X61" i="60"/>
  <c r="W61" i="60"/>
  <c r="V61" i="60"/>
  <c r="U61" i="60"/>
  <c r="T61" i="60"/>
  <c r="S61" i="60"/>
  <c r="R61" i="60"/>
  <c r="Q61" i="60"/>
  <c r="P61" i="60"/>
  <c r="O61" i="60"/>
  <c r="N61" i="60"/>
  <c r="M61" i="60"/>
  <c r="L61" i="60"/>
  <c r="K61" i="60"/>
  <c r="H61" i="60"/>
  <c r="E61" i="60"/>
  <c r="B61" i="60"/>
  <c r="A61" i="60"/>
  <c r="AO60" i="60"/>
  <c r="AN60" i="60"/>
  <c r="AM60" i="60"/>
  <c r="AL60" i="60"/>
  <c r="AK60" i="60"/>
  <c r="AJ60" i="60"/>
  <c r="AI60" i="60"/>
  <c r="AH60" i="60"/>
  <c r="AG60" i="60"/>
  <c r="AF60" i="60"/>
  <c r="AE60" i="60"/>
  <c r="AD60" i="60"/>
  <c r="AC60" i="60"/>
  <c r="AB60" i="60"/>
  <c r="AA60" i="60"/>
  <c r="Z60" i="60"/>
  <c r="Y60" i="60"/>
  <c r="X60" i="60"/>
  <c r="W60" i="60"/>
  <c r="V60" i="60"/>
  <c r="U60" i="60"/>
  <c r="T60" i="60"/>
  <c r="S60" i="60"/>
  <c r="R60" i="60"/>
  <c r="Q60" i="60"/>
  <c r="P60" i="60"/>
  <c r="O60" i="60"/>
  <c r="N60" i="60"/>
  <c r="M60" i="60"/>
  <c r="L60" i="60"/>
  <c r="K60" i="60"/>
  <c r="H60" i="60"/>
  <c r="E60" i="60"/>
  <c r="B60" i="60"/>
  <c r="A60" i="60"/>
  <c r="AO59" i="60"/>
  <c r="AN59" i="60"/>
  <c r="AM59" i="60"/>
  <c r="AL59" i="60"/>
  <c r="AK59" i="60"/>
  <c r="AJ59" i="60"/>
  <c r="AI59" i="60"/>
  <c r="AH59" i="60"/>
  <c r="AG59" i="60"/>
  <c r="AF59" i="60"/>
  <c r="AE59" i="60"/>
  <c r="AD59" i="60"/>
  <c r="AC59" i="60"/>
  <c r="AB59" i="60"/>
  <c r="AA59" i="60"/>
  <c r="Z59" i="60"/>
  <c r="Y59" i="60"/>
  <c r="X59" i="60"/>
  <c r="W59" i="60"/>
  <c r="V59" i="60"/>
  <c r="U59" i="60"/>
  <c r="T59" i="60"/>
  <c r="S59" i="60"/>
  <c r="R59" i="60"/>
  <c r="Q59" i="60"/>
  <c r="P59" i="60"/>
  <c r="O59" i="60"/>
  <c r="N59" i="60"/>
  <c r="M59" i="60"/>
  <c r="L59" i="60"/>
  <c r="K59" i="60"/>
  <c r="H59" i="60"/>
  <c r="E59" i="60"/>
  <c r="B59" i="60"/>
  <c r="A59" i="60"/>
  <c r="AO58" i="60"/>
  <c r="AN58" i="60"/>
  <c r="AM58" i="60"/>
  <c r="AL58" i="60"/>
  <c r="AK58" i="60"/>
  <c r="AJ58" i="60"/>
  <c r="AI58" i="60"/>
  <c r="AH58" i="60"/>
  <c r="AG58" i="60"/>
  <c r="AF58" i="60"/>
  <c r="AE58" i="60"/>
  <c r="AD58" i="60"/>
  <c r="AC58" i="60"/>
  <c r="AB58" i="60"/>
  <c r="AA58" i="60"/>
  <c r="Z58" i="60"/>
  <c r="Y58" i="60"/>
  <c r="X58" i="60"/>
  <c r="W58" i="60"/>
  <c r="V58" i="60"/>
  <c r="U58" i="60"/>
  <c r="T58" i="60"/>
  <c r="S58" i="60"/>
  <c r="R58" i="60"/>
  <c r="Q58" i="60"/>
  <c r="P58" i="60"/>
  <c r="O58" i="60"/>
  <c r="N58" i="60"/>
  <c r="M58" i="60"/>
  <c r="L58" i="60"/>
  <c r="K58" i="60"/>
  <c r="H58" i="60"/>
  <c r="E58" i="60"/>
  <c r="B58" i="60"/>
  <c r="A58" i="60"/>
  <c r="AO57" i="60"/>
  <c r="AN57" i="60"/>
  <c r="AM57" i="60"/>
  <c r="AL57" i="60"/>
  <c r="AK57" i="60"/>
  <c r="AJ57" i="60"/>
  <c r="AI57" i="60"/>
  <c r="AH57" i="60"/>
  <c r="AG57" i="60"/>
  <c r="AF57" i="60"/>
  <c r="AE57" i="60"/>
  <c r="AD57" i="60"/>
  <c r="AC57" i="60"/>
  <c r="AB57" i="60"/>
  <c r="AA57" i="60"/>
  <c r="Z57" i="60"/>
  <c r="Y57" i="60"/>
  <c r="X57" i="60"/>
  <c r="W57" i="60"/>
  <c r="V57" i="60"/>
  <c r="U57" i="60"/>
  <c r="T57" i="60"/>
  <c r="S57" i="60"/>
  <c r="R57" i="60"/>
  <c r="Q57" i="60"/>
  <c r="P57" i="60"/>
  <c r="O57" i="60"/>
  <c r="N57" i="60"/>
  <c r="M57" i="60"/>
  <c r="L57" i="60"/>
  <c r="K57" i="60"/>
  <c r="H57" i="60"/>
  <c r="E57" i="60"/>
  <c r="B57" i="60"/>
  <c r="A57" i="60"/>
  <c r="AO56" i="60"/>
  <c r="AN56" i="60"/>
  <c r="AM56" i="60"/>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N56" i="60"/>
  <c r="M56" i="60"/>
  <c r="L56" i="60"/>
  <c r="K56" i="60"/>
  <c r="H56" i="60"/>
  <c r="E56" i="60"/>
  <c r="B56" i="60"/>
  <c r="A56" i="60"/>
  <c r="AO55" i="60"/>
  <c r="AN55" i="60"/>
  <c r="AM55"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N55" i="60"/>
  <c r="M55" i="60"/>
  <c r="L55" i="60"/>
  <c r="K55" i="60"/>
  <c r="H55" i="60"/>
  <c r="E55" i="60"/>
  <c r="B55" i="60"/>
  <c r="A55" i="60"/>
  <c r="AO54" i="60"/>
  <c r="AN54" i="60"/>
  <c r="AM54"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N54" i="60"/>
  <c r="M54" i="60"/>
  <c r="L54" i="60"/>
  <c r="K54" i="60"/>
  <c r="H54" i="60"/>
  <c r="E54" i="60"/>
  <c r="B54" i="60"/>
  <c r="A54" i="60"/>
  <c r="AO53" i="60"/>
  <c r="AN53" i="60"/>
  <c r="AM53"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N53" i="60"/>
  <c r="M53" i="60"/>
  <c r="L53" i="60"/>
  <c r="K53" i="60"/>
  <c r="H53" i="60"/>
  <c r="E53" i="60"/>
  <c r="B53" i="60"/>
  <c r="A53" i="60"/>
  <c r="AO52" i="60"/>
  <c r="AN52" i="60"/>
  <c r="AM52"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N52" i="60"/>
  <c r="M52" i="60"/>
  <c r="L52" i="60"/>
  <c r="K52" i="60"/>
  <c r="H52" i="60"/>
  <c r="E52" i="60"/>
  <c r="B52" i="60"/>
  <c r="A52" i="60"/>
  <c r="AO51" i="60"/>
  <c r="AN51" i="60"/>
  <c r="AM51"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N51" i="60"/>
  <c r="M51" i="60"/>
  <c r="L51" i="60"/>
  <c r="K51" i="60"/>
  <c r="H51" i="60"/>
  <c r="E51" i="60"/>
  <c r="B51" i="60"/>
  <c r="A51" i="60"/>
  <c r="AO50" i="60"/>
  <c r="AN50" i="60"/>
  <c r="AM50"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N50" i="60"/>
  <c r="M50" i="60"/>
  <c r="L50" i="60"/>
  <c r="K50" i="60"/>
  <c r="H50" i="60"/>
  <c r="E50" i="60"/>
  <c r="B50" i="60"/>
  <c r="A50" i="60"/>
  <c r="AO49" i="60"/>
  <c r="AN49" i="60"/>
  <c r="AM49"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N49" i="60"/>
  <c r="M49" i="60"/>
  <c r="L49" i="60"/>
  <c r="K49" i="60"/>
  <c r="H49" i="60"/>
  <c r="E49" i="60"/>
  <c r="B49" i="60"/>
  <c r="A49" i="60"/>
  <c r="AO48" i="60"/>
  <c r="AN48" i="60"/>
  <c r="AM48"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N48" i="60"/>
  <c r="M48" i="60"/>
  <c r="L48" i="60"/>
  <c r="K48" i="60"/>
  <c r="H48" i="60"/>
  <c r="E48" i="60"/>
  <c r="B48" i="60"/>
  <c r="A48" i="60"/>
  <c r="AO47" i="60"/>
  <c r="AN47" i="60"/>
  <c r="AM47"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N47" i="60"/>
  <c r="M47" i="60"/>
  <c r="L47" i="60"/>
  <c r="K47" i="60"/>
  <c r="H47" i="60"/>
  <c r="E47" i="60"/>
  <c r="B47" i="60"/>
  <c r="A47" i="60"/>
  <c r="AO46" i="60"/>
  <c r="AN46" i="60"/>
  <c r="AM46"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N46" i="60"/>
  <c r="M46" i="60"/>
  <c r="L46" i="60"/>
  <c r="K46" i="60"/>
  <c r="H46" i="60"/>
  <c r="E46" i="60"/>
  <c r="B46" i="60"/>
  <c r="A46" i="60"/>
  <c r="AO45" i="60"/>
  <c r="AN45" i="60"/>
  <c r="AM45"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N45" i="60"/>
  <c r="M45" i="60"/>
  <c r="L45" i="60"/>
  <c r="K45" i="60"/>
  <c r="H45" i="60"/>
  <c r="E45" i="60"/>
  <c r="B45" i="60"/>
  <c r="A45" i="60"/>
  <c r="AO44" i="60"/>
  <c r="AN44" i="60"/>
  <c r="AM44"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N44" i="60"/>
  <c r="M44" i="60"/>
  <c r="L44" i="60"/>
  <c r="K44" i="60"/>
  <c r="H44" i="60"/>
  <c r="E44" i="60"/>
  <c r="B44" i="60"/>
  <c r="A44" i="60"/>
  <c r="AO43" i="60"/>
  <c r="AN43" i="60"/>
  <c r="AM43"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N43" i="60"/>
  <c r="M43" i="60"/>
  <c r="L43" i="60"/>
  <c r="K43" i="60"/>
  <c r="H43" i="60"/>
  <c r="E43" i="60"/>
  <c r="B43" i="60"/>
  <c r="A43" i="60"/>
  <c r="AO42" i="60"/>
  <c r="AN42" i="60"/>
  <c r="AM42"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N42" i="60"/>
  <c r="M42" i="60"/>
  <c r="L42" i="60"/>
  <c r="K42" i="60"/>
  <c r="H42" i="60"/>
  <c r="E42" i="60"/>
  <c r="B42" i="60"/>
  <c r="A42" i="60"/>
  <c r="AO41" i="60"/>
  <c r="AN41" i="60"/>
  <c r="AM41"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N41" i="60"/>
  <c r="M41" i="60"/>
  <c r="L41" i="60"/>
  <c r="K41" i="60"/>
  <c r="H41" i="60"/>
  <c r="E41" i="60"/>
  <c r="B41" i="60"/>
  <c r="A41" i="60"/>
  <c r="AO40" i="60"/>
  <c r="AN40" i="60"/>
  <c r="AM40"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N40" i="60"/>
  <c r="M40" i="60"/>
  <c r="L40" i="60"/>
  <c r="K40" i="60"/>
  <c r="H40" i="60"/>
  <c r="E40" i="60"/>
  <c r="B40" i="60"/>
  <c r="A40" i="60"/>
  <c r="AO39" i="60"/>
  <c r="AN39" i="60"/>
  <c r="AM39"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N39" i="60"/>
  <c r="M39" i="60"/>
  <c r="L39" i="60"/>
  <c r="K39" i="60"/>
  <c r="H39" i="60"/>
  <c r="E39" i="60"/>
  <c r="B39" i="60"/>
  <c r="A39" i="60"/>
  <c r="AO38" i="60"/>
  <c r="AN38" i="60"/>
  <c r="AM38"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N38" i="60"/>
  <c r="M38" i="60"/>
  <c r="L38" i="60"/>
  <c r="K38" i="60"/>
  <c r="H38" i="60"/>
  <c r="E38" i="60"/>
  <c r="B38" i="60"/>
  <c r="A38" i="60"/>
  <c r="AO37" i="60"/>
  <c r="AN37" i="60"/>
  <c r="AM37"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N37" i="60"/>
  <c r="M37" i="60"/>
  <c r="L37" i="60"/>
  <c r="K37" i="60"/>
  <c r="H37" i="60"/>
  <c r="E37" i="60"/>
  <c r="B37" i="60"/>
  <c r="A37" i="60"/>
  <c r="AO36" i="60"/>
  <c r="AN36" i="60"/>
  <c r="AM36"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N36" i="60"/>
  <c r="M36" i="60"/>
  <c r="L36" i="60"/>
  <c r="K36" i="60"/>
  <c r="H36" i="60"/>
  <c r="E36" i="60"/>
  <c r="B36" i="60"/>
  <c r="A36" i="60"/>
  <c r="AO35" i="60"/>
  <c r="AN35" i="60"/>
  <c r="AM35"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N35" i="60"/>
  <c r="M35" i="60"/>
  <c r="L35" i="60"/>
  <c r="K35" i="60"/>
  <c r="H35" i="60"/>
  <c r="E35" i="60"/>
  <c r="B35" i="60"/>
  <c r="A35" i="60"/>
  <c r="AO34" i="60"/>
  <c r="AN34" i="60"/>
  <c r="AM34"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N34" i="60"/>
  <c r="M34" i="60"/>
  <c r="L34" i="60"/>
  <c r="K34" i="60"/>
  <c r="H34" i="60"/>
  <c r="E34" i="60"/>
  <c r="B34" i="60"/>
  <c r="A34" i="60"/>
  <c r="AO33" i="60"/>
  <c r="AN33" i="60"/>
  <c r="AM33"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N33" i="60"/>
  <c r="M33" i="60"/>
  <c r="L33" i="60"/>
  <c r="K33" i="60"/>
  <c r="H33" i="60"/>
  <c r="E33" i="60"/>
  <c r="B33" i="60"/>
  <c r="A33" i="60"/>
  <c r="AO32" i="60"/>
  <c r="AN32" i="60"/>
  <c r="AM32"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N32" i="60"/>
  <c r="M32" i="60"/>
  <c r="L32" i="60"/>
  <c r="K32" i="60"/>
  <c r="H32" i="60"/>
  <c r="E32" i="60"/>
  <c r="B32" i="60"/>
  <c r="A32" i="60"/>
  <c r="AO31" i="60"/>
  <c r="AN31" i="60"/>
  <c r="AM31"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N31" i="60"/>
  <c r="M31" i="60"/>
  <c r="L31" i="60"/>
  <c r="K31" i="60"/>
  <c r="H31" i="60"/>
  <c r="E31" i="60"/>
  <c r="B31" i="60"/>
  <c r="A31" i="60"/>
  <c r="AO30" i="60"/>
  <c r="AN30" i="60"/>
  <c r="AM30"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N30" i="60"/>
  <c r="M30" i="60"/>
  <c r="L30" i="60"/>
  <c r="K30" i="60"/>
  <c r="H30" i="60"/>
  <c r="E30" i="60"/>
  <c r="B30" i="60"/>
  <c r="A30" i="60"/>
  <c r="AO29" i="60"/>
  <c r="AN29" i="60"/>
  <c r="AM29"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N29" i="60"/>
  <c r="M29" i="60"/>
  <c r="L29" i="60"/>
  <c r="K29" i="60"/>
  <c r="H29" i="60"/>
  <c r="E29" i="60"/>
  <c r="B29" i="60"/>
  <c r="A29" i="60"/>
  <c r="AO28" i="60"/>
  <c r="AN28" i="60"/>
  <c r="AM28"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N28" i="60"/>
  <c r="M28" i="60"/>
  <c r="L28" i="60"/>
  <c r="K28" i="60"/>
  <c r="H28" i="60"/>
  <c r="E28" i="60"/>
  <c r="B28" i="60"/>
  <c r="A28" i="60"/>
  <c r="AO27" i="60"/>
  <c r="AN27" i="60"/>
  <c r="AM27"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N27" i="60"/>
  <c r="M27" i="60"/>
  <c r="L27" i="60"/>
  <c r="K27" i="60"/>
  <c r="H27" i="60"/>
  <c r="E27" i="60"/>
  <c r="B27" i="60"/>
  <c r="A27" i="60"/>
  <c r="AO26" i="60"/>
  <c r="AN26" i="60"/>
  <c r="AM26"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N26" i="60"/>
  <c r="M26" i="60"/>
  <c r="L26" i="60"/>
  <c r="K26" i="60"/>
  <c r="H26" i="60"/>
  <c r="E26" i="60"/>
  <c r="B26" i="60"/>
  <c r="A26" i="60"/>
  <c r="AO25" i="60"/>
  <c r="AN25" i="60"/>
  <c r="AM25"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N25" i="60"/>
  <c r="M25" i="60"/>
  <c r="L25" i="60"/>
  <c r="K25" i="60"/>
  <c r="H25" i="60"/>
  <c r="E25" i="60"/>
  <c r="B25" i="60"/>
  <c r="A25" i="60"/>
  <c r="AO24" i="60"/>
  <c r="AN24" i="60"/>
  <c r="AM24"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N24" i="60"/>
  <c r="M24" i="60"/>
  <c r="L24" i="60"/>
  <c r="K24" i="60"/>
  <c r="H24" i="60"/>
  <c r="E24" i="60"/>
  <c r="B24" i="60"/>
  <c r="A24" i="60"/>
  <c r="AO23" i="60"/>
  <c r="AN23" i="60"/>
  <c r="AM23"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N23" i="60"/>
  <c r="M23" i="60"/>
  <c r="L23" i="60"/>
  <c r="K23" i="60"/>
  <c r="H23" i="60"/>
  <c r="E23" i="60"/>
  <c r="B23" i="60"/>
  <c r="A23" i="60"/>
  <c r="AO22" i="60"/>
  <c r="AN22" i="60"/>
  <c r="AM22"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N22" i="60"/>
  <c r="M22" i="60"/>
  <c r="L22" i="60"/>
  <c r="K22" i="60"/>
  <c r="H22" i="60"/>
  <c r="E22" i="60"/>
  <c r="B22" i="60"/>
  <c r="A22" i="60"/>
  <c r="AO21" i="60"/>
  <c r="AN21" i="60"/>
  <c r="AM21"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N21" i="60"/>
  <c r="M21" i="60"/>
  <c r="L21" i="60"/>
  <c r="K21" i="60"/>
  <c r="H21" i="60"/>
  <c r="E21" i="60"/>
  <c r="B21" i="60"/>
  <c r="A21" i="60"/>
  <c r="AO20" i="60"/>
  <c r="AN20" i="60"/>
  <c r="AM20"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N20" i="60"/>
  <c r="M20" i="60"/>
  <c r="L20" i="60"/>
  <c r="K20" i="60"/>
  <c r="H20" i="60"/>
  <c r="E20" i="60"/>
  <c r="B20" i="60"/>
  <c r="A20" i="60"/>
  <c r="AO19" i="60"/>
  <c r="AN19" i="60"/>
  <c r="AM19"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N19" i="60"/>
  <c r="M19" i="60"/>
  <c r="L19" i="60"/>
  <c r="K19" i="60"/>
  <c r="H19" i="60"/>
  <c r="E19" i="60"/>
  <c r="B19" i="60"/>
  <c r="A19" i="60"/>
  <c r="AO18" i="60"/>
  <c r="AN18" i="60"/>
  <c r="AM18"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N18" i="60"/>
  <c r="M18" i="60"/>
  <c r="L18" i="60"/>
  <c r="K18" i="60"/>
  <c r="H18" i="60"/>
  <c r="E18" i="60"/>
  <c r="B18" i="60"/>
  <c r="A18" i="60"/>
  <c r="AO17" i="60"/>
  <c r="AN17" i="60"/>
  <c r="AM17"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N17" i="60"/>
  <c r="M17" i="60"/>
  <c r="L17" i="60"/>
  <c r="K17" i="60"/>
  <c r="H17" i="60"/>
  <c r="E17" i="60"/>
  <c r="B17" i="60"/>
  <c r="A17" i="60"/>
  <c r="AO16" i="60"/>
  <c r="AN16" i="60"/>
  <c r="AM16"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N16" i="60"/>
  <c r="M16" i="60"/>
  <c r="L16" i="60"/>
  <c r="K16" i="60"/>
  <c r="H16" i="60"/>
  <c r="E16" i="60"/>
  <c r="B16" i="60"/>
  <c r="A16" i="60"/>
  <c r="AO15" i="60"/>
  <c r="AN15" i="60"/>
  <c r="AM15"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N15" i="60"/>
  <c r="M15" i="60"/>
  <c r="L15" i="60"/>
  <c r="K15" i="60"/>
  <c r="H15" i="60"/>
  <c r="E15" i="60"/>
  <c r="B15" i="60"/>
  <c r="A15" i="60"/>
  <c r="AO14" i="60"/>
  <c r="AN14" i="60"/>
  <c r="AM14"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N14" i="60"/>
  <c r="M14" i="60"/>
  <c r="L14" i="60"/>
  <c r="K14" i="60"/>
  <c r="H14" i="60"/>
  <c r="E14" i="60"/>
  <c r="B14" i="60"/>
  <c r="A14" i="60"/>
  <c r="AO13" i="60"/>
  <c r="AN13" i="60"/>
  <c r="AM13"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N13" i="60"/>
  <c r="M13" i="60"/>
  <c r="L13" i="60"/>
  <c r="K13" i="60"/>
  <c r="H13" i="60"/>
  <c r="E13" i="60"/>
  <c r="B13" i="60"/>
  <c r="A13" i="60"/>
  <c r="AO12" i="60"/>
  <c r="AN12" i="60"/>
  <c r="AM12"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N12" i="60"/>
  <c r="M12" i="60"/>
  <c r="L12" i="60"/>
  <c r="K12" i="60"/>
  <c r="H12" i="60"/>
  <c r="E12" i="60"/>
  <c r="B12" i="60"/>
  <c r="A12" i="60"/>
  <c r="AO11" i="60"/>
  <c r="AN11" i="60"/>
  <c r="AM11" i="60"/>
  <c r="AL11" i="60"/>
  <c r="AK11" i="60"/>
  <c r="AJ11" i="60"/>
  <c r="AI11" i="60"/>
  <c r="AH11" i="60"/>
  <c r="AG11" i="60"/>
  <c r="AF11" i="60"/>
  <c r="AE11" i="60"/>
  <c r="AD11" i="60"/>
  <c r="AC11" i="60"/>
  <c r="AB11" i="60"/>
  <c r="AA11" i="60"/>
  <c r="Z11" i="60"/>
  <c r="Y11" i="60"/>
  <c r="X11" i="60"/>
  <c r="W11" i="60"/>
  <c r="V11" i="60"/>
  <c r="U11" i="60"/>
  <c r="T11" i="60"/>
  <c r="S11" i="60"/>
  <c r="R11" i="60"/>
  <c r="Q11" i="60"/>
  <c r="P11" i="60"/>
  <c r="O11" i="60"/>
  <c r="N11" i="60"/>
  <c r="M11" i="60"/>
  <c r="L11" i="60"/>
  <c r="K11" i="60"/>
  <c r="H11" i="60"/>
  <c r="E11" i="60"/>
  <c r="B11" i="60"/>
  <c r="A11" i="60"/>
  <c r="AO10" i="60"/>
  <c r="AN10" i="60"/>
  <c r="AM10" i="60"/>
  <c r="AL10" i="60"/>
  <c r="AK10" i="60"/>
  <c r="AJ10" i="60"/>
  <c r="AI10" i="60"/>
  <c r="AH10" i="60"/>
  <c r="AG10" i="60"/>
  <c r="AF10" i="60"/>
  <c r="AE10" i="60"/>
  <c r="AD10" i="60"/>
  <c r="AC10" i="60"/>
  <c r="AB10" i="60"/>
  <c r="AA10" i="60"/>
  <c r="Z10" i="60"/>
  <c r="Y10" i="60"/>
  <c r="X10" i="60"/>
  <c r="W10" i="60"/>
  <c r="V10" i="60"/>
  <c r="U10" i="60"/>
  <c r="T10" i="60"/>
  <c r="S10" i="60"/>
  <c r="R10" i="60"/>
  <c r="Q10" i="60"/>
  <c r="P10" i="60"/>
  <c r="O10" i="60"/>
  <c r="N10" i="60"/>
  <c r="M10" i="60"/>
  <c r="L10" i="60"/>
  <c r="K10" i="60"/>
  <c r="H10" i="60"/>
  <c r="E10" i="60"/>
  <c r="B10" i="60"/>
  <c r="A10" i="60"/>
  <c r="AO9" i="60"/>
  <c r="AN9" i="60"/>
  <c r="AM9" i="60"/>
  <c r="AL9" i="60"/>
  <c r="AK9" i="60"/>
  <c r="AJ9" i="60"/>
  <c r="AI9" i="60"/>
  <c r="AH9" i="60"/>
  <c r="AG9" i="60"/>
  <c r="AF9" i="60"/>
  <c r="AE9" i="60"/>
  <c r="AD9" i="60"/>
  <c r="AC9" i="60"/>
  <c r="AB9" i="60"/>
  <c r="AA9" i="60"/>
  <c r="Z9" i="60"/>
  <c r="Y9" i="60"/>
  <c r="X9" i="60"/>
  <c r="W9" i="60"/>
  <c r="V9" i="60"/>
  <c r="U9" i="60"/>
  <c r="T9" i="60"/>
  <c r="S9" i="60"/>
  <c r="R9" i="60"/>
  <c r="Q9" i="60"/>
  <c r="P9" i="60"/>
  <c r="O9" i="60"/>
  <c r="N9" i="60"/>
  <c r="M9" i="60"/>
  <c r="L9" i="60"/>
  <c r="K9" i="60"/>
  <c r="H9" i="60"/>
  <c r="E9" i="60"/>
  <c r="B9" i="60"/>
  <c r="A9" i="60"/>
  <c r="AO8" i="60"/>
  <c r="AN8" i="60"/>
  <c r="AM8" i="60"/>
  <c r="AL8" i="60"/>
  <c r="AK8" i="60"/>
  <c r="AJ8" i="60"/>
  <c r="AI8" i="60"/>
  <c r="AH8" i="60"/>
  <c r="AG8" i="60"/>
  <c r="AF8" i="60"/>
  <c r="AE8" i="60"/>
  <c r="AD8" i="60"/>
  <c r="AC8" i="60"/>
  <c r="AB8" i="60"/>
  <c r="AA8" i="60"/>
  <c r="Z8" i="60"/>
  <c r="Y8" i="60"/>
  <c r="X8" i="60"/>
  <c r="W8" i="60"/>
  <c r="V8" i="60"/>
  <c r="U8" i="60"/>
  <c r="T8" i="60"/>
  <c r="S8" i="60"/>
  <c r="R8" i="60"/>
  <c r="Q8" i="60"/>
  <c r="P8" i="60"/>
  <c r="O8" i="60"/>
  <c r="N8" i="60"/>
  <c r="M8" i="60"/>
  <c r="L8" i="60"/>
  <c r="K8" i="60"/>
  <c r="H8" i="60"/>
  <c r="E8" i="60"/>
  <c r="B8" i="60"/>
  <c r="A8" i="60"/>
  <c r="AO7" i="60"/>
  <c r="AN7" i="60"/>
  <c r="AM7" i="60"/>
  <c r="AL7" i="60"/>
  <c r="AK7" i="60"/>
  <c r="AJ7" i="60"/>
  <c r="AI7" i="60"/>
  <c r="AH7" i="60"/>
  <c r="AG7" i="60"/>
  <c r="AF7" i="60"/>
  <c r="AE7" i="60"/>
  <c r="AD7" i="60"/>
  <c r="AC7" i="60"/>
  <c r="AB7" i="60"/>
  <c r="AA7" i="60"/>
  <c r="Z7" i="60"/>
  <c r="Y7" i="60"/>
  <c r="X7" i="60"/>
  <c r="W7" i="60"/>
  <c r="V7" i="60"/>
  <c r="U7" i="60"/>
  <c r="T7" i="60"/>
  <c r="S7" i="60"/>
  <c r="R7" i="60"/>
  <c r="Q7" i="60"/>
  <c r="P7" i="60"/>
  <c r="O7" i="60"/>
  <c r="N7" i="60"/>
  <c r="M7" i="60"/>
  <c r="K7" i="60"/>
  <c r="H7" i="60"/>
  <c r="E7" i="60"/>
  <c r="B7" i="60"/>
  <c r="A7" i="60"/>
  <c r="A1" i="27"/>
  <c r="A1" i="26"/>
  <c r="A1" i="59"/>
  <c r="A1" i="25"/>
  <c r="G4" i="59"/>
  <c r="G5" i="59" s="1"/>
  <c r="G6" i="59" s="1"/>
  <c r="G7" i="59" s="1"/>
  <c r="G8" i="59" s="1"/>
  <c r="G9" i="59" s="1"/>
  <c r="G10" i="59" s="1"/>
  <c r="G11" i="59" s="1"/>
  <c r="G12" i="59" s="1"/>
  <c r="G13" i="59" s="1"/>
  <c r="G14" i="59" s="1"/>
  <c r="G15" i="59" s="1"/>
  <c r="G16" i="59" s="1"/>
  <c r="G17" i="59" s="1"/>
  <c r="G18" i="59" s="1"/>
  <c r="G19" i="59" s="1"/>
  <c r="G20" i="59" s="1"/>
  <c r="G21" i="59" s="1"/>
  <c r="G22" i="59" s="1"/>
  <c r="G23" i="59" s="1"/>
  <c r="G24" i="59" s="1"/>
  <c r="G25" i="59" s="1"/>
  <c r="G26" i="59" s="1"/>
  <c r="G27" i="59" s="1"/>
  <c r="G28" i="59" s="1"/>
  <c r="G29" i="59" s="1"/>
  <c r="G30" i="59" s="1"/>
  <c r="G31" i="59" s="1"/>
  <c r="G32" i="59" s="1"/>
  <c r="G33" i="59" s="1"/>
  <c r="G34" i="59" s="1"/>
  <c r="G35" i="59" s="1"/>
  <c r="G36" i="59" s="1"/>
  <c r="G37" i="59" s="1"/>
  <c r="G38" i="59" s="1"/>
  <c r="G39" i="59" s="1"/>
  <c r="G40" i="59" s="1"/>
  <c r="G41" i="59" s="1"/>
  <c r="G42" i="59" s="1"/>
  <c r="G43" i="59" s="1"/>
  <c r="G44" i="59" s="1"/>
  <c r="G45" i="59" s="1"/>
  <c r="G46" i="59" s="1"/>
  <c r="G47" i="59" s="1"/>
  <c r="G48" i="59" s="1"/>
  <c r="G49" i="59" s="1"/>
  <c r="G50" i="59" s="1"/>
  <c r="G51" i="59" s="1"/>
  <c r="G52" i="59" s="1"/>
  <c r="G53" i="59" s="1"/>
  <c r="G54" i="59" s="1"/>
  <c r="G55" i="59" s="1"/>
  <c r="G56" i="59" s="1"/>
  <c r="G57" i="59" s="1"/>
  <c r="G58" i="59" s="1"/>
  <c r="G59" i="59" s="1"/>
  <c r="G60" i="59" s="1"/>
  <c r="G61" i="59" s="1"/>
  <c r="G62" i="59" s="1"/>
  <c r="G63" i="59" s="1"/>
  <c r="G64" i="59" s="1"/>
  <c r="G65" i="59" s="1"/>
  <c r="G66" i="59" s="1"/>
  <c r="G67" i="59" s="1"/>
  <c r="G68" i="59" s="1"/>
  <c r="G69" i="59" s="1"/>
  <c r="G70" i="59" s="1"/>
  <c r="G71" i="59" s="1"/>
  <c r="G72" i="59" s="1"/>
  <c r="G73" i="59" s="1"/>
  <c r="G74" i="59" s="1"/>
  <c r="G75" i="59" s="1"/>
  <c r="G76" i="59" s="1"/>
  <c r="G77" i="59" s="1"/>
  <c r="G78" i="59" s="1"/>
  <c r="G79" i="59" s="1"/>
  <c r="G80" i="59" s="1"/>
  <c r="G81" i="59" s="1"/>
  <c r="G82" i="59" s="1"/>
  <c r="G83" i="59" s="1"/>
  <c r="G84" i="59" s="1"/>
  <c r="G85" i="59" s="1"/>
  <c r="G86" i="59" s="1"/>
  <c r="G87" i="59" s="1"/>
  <c r="G88" i="59" s="1"/>
  <c r="G89" i="59" s="1"/>
  <c r="G90" i="59" s="1"/>
  <c r="G91" i="59" s="1"/>
  <c r="G92" i="59" s="1"/>
  <c r="H5" i="53"/>
  <c r="H5" i="52"/>
  <c r="H5" i="51"/>
  <c r="H5" i="50"/>
  <c r="H5" i="49"/>
  <c r="H5" i="48"/>
  <c r="H5" i="47"/>
  <c r="H5" i="46"/>
  <c r="H5" i="45"/>
  <c r="H5" i="44"/>
  <c r="H5" i="43"/>
  <c r="H5" i="42"/>
  <c r="H5" i="41"/>
  <c r="H5" i="40"/>
  <c r="H5" i="39"/>
  <c r="H5" i="38"/>
  <c r="H5" i="37"/>
  <c r="H5" i="36"/>
  <c r="H5" i="35"/>
  <c r="H5" i="6"/>
  <c r="H10" i="54"/>
  <c r="S103" i="54"/>
  <c r="S102" i="54"/>
  <c r="S101" i="54"/>
  <c r="S100" i="54"/>
  <c r="S99" i="54"/>
  <c r="E99" i="54" s="1"/>
  <c r="S98" i="54"/>
  <c r="S97" i="54"/>
  <c r="S96" i="54"/>
  <c r="S95" i="54"/>
  <c r="S94" i="54"/>
  <c r="S93" i="54"/>
  <c r="S92" i="54"/>
  <c r="S91" i="54"/>
  <c r="S90" i="54"/>
  <c r="S89" i="54"/>
  <c r="S88" i="54"/>
  <c r="S87" i="54"/>
  <c r="S86" i="54"/>
  <c r="S85" i="54"/>
  <c r="S84" i="54"/>
  <c r="S83" i="54"/>
  <c r="S82" i="54"/>
  <c r="S81" i="54"/>
  <c r="S80" i="54"/>
  <c r="S79" i="54"/>
  <c r="S78" i="54"/>
  <c r="S77" i="54"/>
  <c r="S76" i="54"/>
  <c r="S75" i="54"/>
  <c r="S74" i="54"/>
  <c r="S73" i="54"/>
  <c r="S72" i="54"/>
  <c r="S71" i="54"/>
  <c r="S70" i="54"/>
  <c r="S69" i="54"/>
  <c r="S68" i="54"/>
  <c r="S67" i="54"/>
  <c r="S66" i="54"/>
  <c r="S65" i="54"/>
  <c r="S64" i="54"/>
  <c r="S63" i="54"/>
  <c r="S62" i="54"/>
  <c r="S61" i="54"/>
  <c r="S60" i="54"/>
  <c r="S59" i="54"/>
  <c r="S58" i="54"/>
  <c r="S57" i="54"/>
  <c r="S56" i="54"/>
  <c r="S55" i="54"/>
  <c r="S54" i="54"/>
  <c r="S53" i="54"/>
  <c r="S52" i="54"/>
  <c r="S51" i="54"/>
  <c r="S50" i="54"/>
  <c r="S49" i="54"/>
  <c r="S48" i="54"/>
  <c r="S47" i="54"/>
  <c r="S46" i="54"/>
  <c r="S45" i="54"/>
  <c r="S44" i="54"/>
  <c r="S43" i="54"/>
  <c r="S42" i="54"/>
  <c r="S41" i="54"/>
  <c r="S40" i="54"/>
  <c r="S39" i="54"/>
  <c r="S38" i="54"/>
  <c r="S37" i="54"/>
  <c r="S36" i="54"/>
  <c r="S35" i="54"/>
  <c r="S34" i="54"/>
  <c r="S33" i="54"/>
  <c r="S32" i="54"/>
  <c r="S31" i="54"/>
  <c r="S30" i="54"/>
  <c r="S29" i="54"/>
  <c r="S28" i="54"/>
  <c r="S27" i="54"/>
  <c r="S26" i="54"/>
  <c r="S25" i="54"/>
  <c r="S24" i="54"/>
  <c r="S23" i="54"/>
  <c r="S22" i="54"/>
  <c r="S21" i="54"/>
  <c r="E21" i="54" s="1"/>
  <c r="S20" i="54"/>
  <c r="S19" i="54"/>
  <c r="S18" i="54"/>
  <c r="S17" i="54"/>
  <c r="S16" i="54"/>
  <c r="S15" i="54"/>
  <c r="S14" i="54"/>
  <c r="V103" i="54"/>
  <c r="I103" i="54" s="1"/>
  <c r="P103" i="54"/>
  <c r="O103" i="54"/>
  <c r="B103" i="54" s="1"/>
  <c r="N103" i="54"/>
  <c r="D103" i="54" s="1"/>
  <c r="V102" i="54"/>
  <c r="I102" i="54" s="1"/>
  <c r="P102" i="54"/>
  <c r="E102" i="54" s="1"/>
  <c r="O102" i="54"/>
  <c r="B102" i="54" s="1"/>
  <c r="N102" i="54"/>
  <c r="D102" i="54" s="1"/>
  <c r="V101" i="54"/>
  <c r="I101" i="54" s="1"/>
  <c r="P101" i="54"/>
  <c r="O101" i="54"/>
  <c r="B101" i="54" s="1"/>
  <c r="N101" i="54"/>
  <c r="D101" i="54" s="1"/>
  <c r="V100" i="54"/>
  <c r="I100" i="54" s="1"/>
  <c r="P100" i="54"/>
  <c r="O100" i="54"/>
  <c r="B100" i="54" s="1"/>
  <c r="N100" i="54"/>
  <c r="D100" i="54" s="1"/>
  <c r="V99" i="54"/>
  <c r="I99" i="54" s="1"/>
  <c r="P99" i="54"/>
  <c r="O99" i="54"/>
  <c r="B99" i="54" s="1"/>
  <c r="N99" i="54"/>
  <c r="D99" i="54" s="1"/>
  <c r="V98" i="54"/>
  <c r="P98" i="54"/>
  <c r="O98" i="54"/>
  <c r="B98" i="54" s="1"/>
  <c r="N98" i="54"/>
  <c r="D98" i="54" s="1"/>
  <c r="V97" i="54"/>
  <c r="I97" i="54" s="1"/>
  <c r="P97" i="54"/>
  <c r="O97" i="54"/>
  <c r="B97" i="54" s="1"/>
  <c r="N97" i="54"/>
  <c r="D97" i="54" s="1"/>
  <c r="V96" i="54"/>
  <c r="I96" i="54" s="1"/>
  <c r="P96" i="54"/>
  <c r="O96" i="54"/>
  <c r="B96" i="54" s="1"/>
  <c r="N96" i="54"/>
  <c r="D96" i="54" s="1"/>
  <c r="V95" i="54"/>
  <c r="I95" i="54" s="1"/>
  <c r="P95" i="54"/>
  <c r="O95" i="54"/>
  <c r="B95" i="54" s="1"/>
  <c r="N95" i="54"/>
  <c r="D95" i="54" s="1"/>
  <c r="V94" i="54"/>
  <c r="I94" i="54" s="1"/>
  <c r="P94" i="54"/>
  <c r="O94" i="54"/>
  <c r="B94" i="54" s="1"/>
  <c r="N94" i="54"/>
  <c r="D94" i="54" s="1"/>
  <c r="V93" i="54"/>
  <c r="I93" i="54" s="1"/>
  <c r="P93" i="54"/>
  <c r="O93" i="54"/>
  <c r="B93" i="54" s="1"/>
  <c r="N93" i="54"/>
  <c r="D93" i="54" s="1"/>
  <c r="V92" i="54"/>
  <c r="I92" i="54" s="1"/>
  <c r="P92" i="54"/>
  <c r="O92" i="54"/>
  <c r="B92" i="54" s="1"/>
  <c r="N92" i="54"/>
  <c r="D92" i="54" s="1"/>
  <c r="V91" i="54"/>
  <c r="I91" i="54" s="1"/>
  <c r="P91" i="54"/>
  <c r="O91" i="54"/>
  <c r="B91" i="54" s="1"/>
  <c r="N91" i="54"/>
  <c r="D91" i="54" s="1"/>
  <c r="V90" i="54"/>
  <c r="I90" i="54" s="1"/>
  <c r="P90" i="54"/>
  <c r="O90" i="54"/>
  <c r="B90" i="54" s="1"/>
  <c r="N90" i="54"/>
  <c r="D90" i="54" s="1"/>
  <c r="V89" i="54"/>
  <c r="I89" i="54" s="1"/>
  <c r="P89" i="54"/>
  <c r="O89" i="54"/>
  <c r="B89" i="54" s="1"/>
  <c r="N89" i="54"/>
  <c r="D89" i="54" s="1"/>
  <c r="V88" i="54"/>
  <c r="I88" i="54" s="1"/>
  <c r="P88" i="54"/>
  <c r="O88" i="54"/>
  <c r="B88" i="54" s="1"/>
  <c r="N88" i="54"/>
  <c r="D88" i="54" s="1"/>
  <c r="V87" i="54"/>
  <c r="I87" i="54" s="1"/>
  <c r="P87" i="54"/>
  <c r="O87" i="54"/>
  <c r="B87" i="54"/>
  <c r="N87" i="54"/>
  <c r="D87" i="54" s="1"/>
  <c r="V86" i="54"/>
  <c r="I86" i="54" s="1"/>
  <c r="P86" i="54"/>
  <c r="O86" i="54"/>
  <c r="B86" i="54" s="1"/>
  <c r="N86" i="54"/>
  <c r="V85" i="54"/>
  <c r="I85" i="54" s="1"/>
  <c r="P85" i="54"/>
  <c r="O85" i="54"/>
  <c r="B85" i="54" s="1"/>
  <c r="N85" i="54"/>
  <c r="D85" i="54" s="1"/>
  <c r="V84" i="54"/>
  <c r="I84" i="54" s="1"/>
  <c r="P84" i="54"/>
  <c r="O84" i="54"/>
  <c r="B84" i="54" s="1"/>
  <c r="N84" i="54"/>
  <c r="D84" i="54" s="1"/>
  <c r="V83" i="54"/>
  <c r="I83" i="54" s="1"/>
  <c r="P83" i="54"/>
  <c r="O83" i="54"/>
  <c r="B83" i="54" s="1"/>
  <c r="N83" i="54"/>
  <c r="D83" i="54" s="1"/>
  <c r="V82" i="54"/>
  <c r="P82" i="54"/>
  <c r="O82" i="54"/>
  <c r="B82" i="54" s="1"/>
  <c r="N82" i="54"/>
  <c r="D82" i="54" s="1"/>
  <c r="V81" i="54"/>
  <c r="I81" i="54"/>
  <c r="P81" i="54"/>
  <c r="O81" i="54"/>
  <c r="B81" i="54" s="1"/>
  <c r="N81" i="54"/>
  <c r="D81" i="54" s="1"/>
  <c r="V80" i="54"/>
  <c r="I80" i="54" s="1"/>
  <c r="P80" i="54"/>
  <c r="O80" i="54"/>
  <c r="B80" i="54" s="1"/>
  <c r="N80" i="54"/>
  <c r="D80" i="54" s="1"/>
  <c r="V79" i="54"/>
  <c r="I79" i="54" s="1"/>
  <c r="P79" i="54"/>
  <c r="O79" i="54"/>
  <c r="B79" i="54" s="1"/>
  <c r="N79" i="54"/>
  <c r="D79" i="54" s="1"/>
  <c r="V78" i="54"/>
  <c r="I78" i="54" s="1"/>
  <c r="P78" i="54"/>
  <c r="E78" i="54" s="1"/>
  <c r="O78" i="54"/>
  <c r="B78" i="54" s="1"/>
  <c r="N78" i="54"/>
  <c r="D78" i="54" s="1"/>
  <c r="V77" i="54"/>
  <c r="I77" i="54" s="1"/>
  <c r="P77" i="54"/>
  <c r="O77" i="54"/>
  <c r="B77" i="54" s="1"/>
  <c r="N77" i="54"/>
  <c r="V76" i="54"/>
  <c r="I76" i="54" s="1"/>
  <c r="P76" i="54"/>
  <c r="O76" i="54"/>
  <c r="B76" i="54" s="1"/>
  <c r="N76" i="54"/>
  <c r="D76" i="54" s="1"/>
  <c r="V75" i="54"/>
  <c r="I75" i="54" s="1"/>
  <c r="P75" i="54"/>
  <c r="E75" i="54" s="1"/>
  <c r="O75" i="54"/>
  <c r="B75" i="54" s="1"/>
  <c r="N75" i="54"/>
  <c r="D75" i="54" s="1"/>
  <c r="V74" i="54"/>
  <c r="P74" i="54"/>
  <c r="O74" i="54"/>
  <c r="B74" i="54" s="1"/>
  <c r="N74" i="54"/>
  <c r="D74" i="54" s="1"/>
  <c r="V73" i="54"/>
  <c r="I73" i="54" s="1"/>
  <c r="P73" i="54"/>
  <c r="O73" i="54"/>
  <c r="B73" i="54" s="1"/>
  <c r="N73" i="54"/>
  <c r="D73" i="54" s="1"/>
  <c r="V72" i="54"/>
  <c r="I72" i="54" s="1"/>
  <c r="P72" i="54"/>
  <c r="O72" i="54"/>
  <c r="B72" i="54" s="1"/>
  <c r="N72" i="54"/>
  <c r="D72" i="54" s="1"/>
  <c r="V71" i="54"/>
  <c r="I71" i="54" s="1"/>
  <c r="P71" i="54"/>
  <c r="O71" i="54"/>
  <c r="B71" i="54" s="1"/>
  <c r="N71" i="54"/>
  <c r="D71" i="54" s="1"/>
  <c r="V70" i="54"/>
  <c r="I70" i="54" s="1"/>
  <c r="P70" i="54"/>
  <c r="O70" i="54"/>
  <c r="B70" i="54" s="1"/>
  <c r="N70" i="54"/>
  <c r="D70" i="54" s="1"/>
  <c r="V69" i="54"/>
  <c r="I69" i="54" s="1"/>
  <c r="P69" i="54"/>
  <c r="O69" i="54"/>
  <c r="B69" i="54" s="1"/>
  <c r="N69" i="54"/>
  <c r="D69" i="54" s="1"/>
  <c r="V68" i="54"/>
  <c r="I68" i="54" s="1"/>
  <c r="P68" i="54"/>
  <c r="O68" i="54"/>
  <c r="B68" i="54" s="1"/>
  <c r="N68" i="54"/>
  <c r="D68" i="54" s="1"/>
  <c r="V67" i="54"/>
  <c r="I67" i="54" s="1"/>
  <c r="P67" i="54"/>
  <c r="O67" i="54"/>
  <c r="B67" i="54" s="1"/>
  <c r="N67" i="54"/>
  <c r="D67" i="54" s="1"/>
  <c r="V66" i="54"/>
  <c r="I66" i="54" s="1"/>
  <c r="P66" i="54"/>
  <c r="O66" i="54"/>
  <c r="B66" i="54" s="1"/>
  <c r="N66" i="54"/>
  <c r="D66" i="54" s="1"/>
  <c r="V65" i="54"/>
  <c r="I65" i="54" s="1"/>
  <c r="P65" i="54"/>
  <c r="O65" i="54"/>
  <c r="B65" i="54" s="1"/>
  <c r="N65" i="54"/>
  <c r="D65" i="54" s="1"/>
  <c r="V64" i="54"/>
  <c r="I64" i="54" s="1"/>
  <c r="P64" i="54"/>
  <c r="O64" i="54"/>
  <c r="B64" i="54" s="1"/>
  <c r="N64" i="54"/>
  <c r="D64" i="54" s="1"/>
  <c r="V63" i="54"/>
  <c r="I63" i="54" s="1"/>
  <c r="P63" i="54"/>
  <c r="O63" i="54"/>
  <c r="B63" i="54" s="1"/>
  <c r="N63" i="54"/>
  <c r="D63" i="54" s="1"/>
  <c r="V62" i="54"/>
  <c r="I62" i="54" s="1"/>
  <c r="P62" i="54"/>
  <c r="O62" i="54"/>
  <c r="B62" i="54" s="1"/>
  <c r="N62" i="54"/>
  <c r="D62" i="54" s="1"/>
  <c r="V61" i="54"/>
  <c r="I61" i="54" s="1"/>
  <c r="P61" i="54"/>
  <c r="O61" i="54"/>
  <c r="B61" i="54" s="1"/>
  <c r="N61" i="54"/>
  <c r="D61" i="54" s="1"/>
  <c r="V60" i="54"/>
  <c r="I60" i="54" s="1"/>
  <c r="P60" i="54"/>
  <c r="O60" i="54"/>
  <c r="B60" i="54" s="1"/>
  <c r="N60" i="54"/>
  <c r="D60" i="54" s="1"/>
  <c r="V59" i="54"/>
  <c r="I59" i="54" s="1"/>
  <c r="P59" i="54"/>
  <c r="O59" i="54"/>
  <c r="B59" i="54" s="1"/>
  <c r="N59" i="54"/>
  <c r="D59" i="54" s="1"/>
  <c r="V58" i="54"/>
  <c r="I58" i="54" s="1"/>
  <c r="P58" i="54"/>
  <c r="O58" i="54"/>
  <c r="B58" i="54" s="1"/>
  <c r="N58" i="54"/>
  <c r="D58" i="54" s="1"/>
  <c r="V57" i="54"/>
  <c r="I57" i="54" s="1"/>
  <c r="P57" i="54"/>
  <c r="O57" i="54"/>
  <c r="B57" i="54" s="1"/>
  <c r="N57" i="54"/>
  <c r="D57" i="54" s="1"/>
  <c r="V56" i="54"/>
  <c r="I56" i="54" s="1"/>
  <c r="P56" i="54"/>
  <c r="O56" i="54"/>
  <c r="B56" i="54" s="1"/>
  <c r="N56" i="54"/>
  <c r="D56" i="54" s="1"/>
  <c r="V55" i="54"/>
  <c r="I55" i="54" s="1"/>
  <c r="P55" i="54"/>
  <c r="O55" i="54"/>
  <c r="B55" i="54" s="1"/>
  <c r="N55" i="54"/>
  <c r="D55" i="54"/>
  <c r="V54" i="54"/>
  <c r="I54" i="54" s="1"/>
  <c r="P54" i="54"/>
  <c r="O54" i="54"/>
  <c r="B54" i="54" s="1"/>
  <c r="N54" i="54"/>
  <c r="D54" i="54" s="1"/>
  <c r="V53" i="54"/>
  <c r="I53" i="54" s="1"/>
  <c r="P53" i="54"/>
  <c r="O53" i="54"/>
  <c r="B53" i="54" s="1"/>
  <c r="N53" i="54"/>
  <c r="D53" i="54" s="1"/>
  <c r="V52" i="54"/>
  <c r="I52" i="54" s="1"/>
  <c r="P52" i="54"/>
  <c r="O52" i="54"/>
  <c r="B52" i="54" s="1"/>
  <c r="N52" i="54"/>
  <c r="D52" i="54" s="1"/>
  <c r="V51" i="54"/>
  <c r="I51" i="54" s="1"/>
  <c r="P51" i="54"/>
  <c r="O51" i="54"/>
  <c r="B51" i="54" s="1"/>
  <c r="N51" i="54"/>
  <c r="D51" i="54" s="1"/>
  <c r="V50" i="54"/>
  <c r="I50" i="54" s="1"/>
  <c r="P50" i="54"/>
  <c r="O50" i="54"/>
  <c r="B50" i="54" s="1"/>
  <c r="N50" i="54"/>
  <c r="D50" i="54" s="1"/>
  <c r="V49" i="54"/>
  <c r="I49" i="54" s="1"/>
  <c r="P49" i="54"/>
  <c r="O49" i="54"/>
  <c r="B49" i="54" s="1"/>
  <c r="N49" i="54"/>
  <c r="D49" i="54" s="1"/>
  <c r="V48" i="54"/>
  <c r="I48" i="54" s="1"/>
  <c r="P48" i="54"/>
  <c r="O48" i="54"/>
  <c r="B48" i="54" s="1"/>
  <c r="N48" i="54"/>
  <c r="D48" i="54" s="1"/>
  <c r="V47" i="54"/>
  <c r="I47" i="54" s="1"/>
  <c r="P47" i="54"/>
  <c r="E47" i="54" s="1"/>
  <c r="O47" i="54"/>
  <c r="B47" i="54" s="1"/>
  <c r="N47" i="54"/>
  <c r="D47" i="54" s="1"/>
  <c r="V46" i="54"/>
  <c r="I46" i="54" s="1"/>
  <c r="P46" i="54"/>
  <c r="O46" i="54"/>
  <c r="B46" i="54" s="1"/>
  <c r="N46" i="54"/>
  <c r="D46" i="54" s="1"/>
  <c r="V45" i="54"/>
  <c r="I45" i="54" s="1"/>
  <c r="P45" i="54"/>
  <c r="O45" i="54"/>
  <c r="B45" i="54" s="1"/>
  <c r="N45" i="54"/>
  <c r="D45" i="54" s="1"/>
  <c r="V44" i="54"/>
  <c r="I44" i="54" s="1"/>
  <c r="P44" i="54"/>
  <c r="O44" i="54"/>
  <c r="B44" i="54" s="1"/>
  <c r="N44" i="54"/>
  <c r="D44" i="54" s="1"/>
  <c r="V43" i="54"/>
  <c r="I43" i="54" s="1"/>
  <c r="P43" i="54"/>
  <c r="O43" i="54"/>
  <c r="B43" i="54" s="1"/>
  <c r="N43" i="54"/>
  <c r="D43" i="54" s="1"/>
  <c r="V42" i="54"/>
  <c r="I42" i="54" s="1"/>
  <c r="P42" i="54"/>
  <c r="O42" i="54"/>
  <c r="B42" i="54" s="1"/>
  <c r="N42" i="54"/>
  <c r="D42" i="54" s="1"/>
  <c r="V41" i="54"/>
  <c r="I41" i="54" s="1"/>
  <c r="P41" i="54"/>
  <c r="O41" i="54"/>
  <c r="B41" i="54" s="1"/>
  <c r="N41" i="54"/>
  <c r="D41" i="54" s="1"/>
  <c r="V40" i="54"/>
  <c r="I40" i="54" s="1"/>
  <c r="P40" i="54"/>
  <c r="O40" i="54"/>
  <c r="B40" i="54" s="1"/>
  <c r="N40" i="54"/>
  <c r="D40" i="54" s="1"/>
  <c r="V39" i="54"/>
  <c r="I39" i="54" s="1"/>
  <c r="P39" i="54"/>
  <c r="E39" i="54" s="1"/>
  <c r="O39" i="54"/>
  <c r="B39" i="54" s="1"/>
  <c r="N39" i="54"/>
  <c r="D39" i="54" s="1"/>
  <c r="V38" i="54"/>
  <c r="I38" i="54" s="1"/>
  <c r="P38" i="54"/>
  <c r="O38" i="54"/>
  <c r="B38" i="54" s="1"/>
  <c r="N38" i="54"/>
  <c r="D38" i="54" s="1"/>
  <c r="V37" i="54"/>
  <c r="I37" i="54" s="1"/>
  <c r="P37" i="54"/>
  <c r="O37" i="54"/>
  <c r="B37" i="54" s="1"/>
  <c r="N37" i="54"/>
  <c r="V36" i="54"/>
  <c r="I36" i="54" s="1"/>
  <c r="P36" i="54"/>
  <c r="E36" i="54" s="1"/>
  <c r="O36" i="54"/>
  <c r="B36" i="54" s="1"/>
  <c r="N36" i="54"/>
  <c r="D36" i="54" s="1"/>
  <c r="V35" i="54"/>
  <c r="I35" i="54" s="1"/>
  <c r="P35" i="54"/>
  <c r="O35" i="54"/>
  <c r="B35" i="54" s="1"/>
  <c r="N35" i="54"/>
  <c r="D35" i="54" s="1"/>
  <c r="V34" i="54"/>
  <c r="I34" i="54" s="1"/>
  <c r="P34" i="54"/>
  <c r="O34" i="54"/>
  <c r="B34" i="54" s="1"/>
  <c r="N34" i="54"/>
  <c r="D34" i="54" s="1"/>
  <c r="V33" i="54"/>
  <c r="I33" i="54" s="1"/>
  <c r="P33" i="54"/>
  <c r="O33" i="54"/>
  <c r="B33" i="54" s="1"/>
  <c r="N33" i="54"/>
  <c r="D33" i="54" s="1"/>
  <c r="V32" i="54"/>
  <c r="I32" i="54" s="1"/>
  <c r="P32" i="54"/>
  <c r="O32" i="54"/>
  <c r="B32" i="54" s="1"/>
  <c r="N32" i="54"/>
  <c r="D32" i="54" s="1"/>
  <c r="V31" i="54"/>
  <c r="I31" i="54"/>
  <c r="P31" i="54"/>
  <c r="O31" i="54"/>
  <c r="B31" i="54" s="1"/>
  <c r="N31" i="54"/>
  <c r="D31" i="54" s="1"/>
  <c r="V30" i="54"/>
  <c r="I30" i="54" s="1"/>
  <c r="P30" i="54"/>
  <c r="O30" i="54"/>
  <c r="B30" i="54" s="1"/>
  <c r="N30" i="54"/>
  <c r="D30" i="54" s="1"/>
  <c r="V29" i="54"/>
  <c r="I29" i="54" s="1"/>
  <c r="P29" i="54"/>
  <c r="O29" i="54"/>
  <c r="B29" i="54" s="1"/>
  <c r="N29" i="54"/>
  <c r="D29" i="54" s="1"/>
  <c r="V28" i="54"/>
  <c r="I28" i="54" s="1"/>
  <c r="P28" i="54"/>
  <c r="O28" i="54"/>
  <c r="B28" i="54" s="1"/>
  <c r="N28" i="54"/>
  <c r="D28" i="54" s="1"/>
  <c r="V27" i="54"/>
  <c r="I27" i="54" s="1"/>
  <c r="P27" i="54"/>
  <c r="O27" i="54"/>
  <c r="B27" i="54" s="1"/>
  <c r="N27" i="54"/>
  <c r="D27" i="54" s="1"/>
  <c r="V26" i="54"/>
  <c r="I26" i="54" s="1"/>
  <c r="P26" i="54"/>
  <c r="O26" i="54"/>
  <c r="B26" i="54" s="1"/>
  <c r="N26" i="54"/>
  <c r="V25" i="54"/>
  <c r="I25" i="54" s="1"/>
  <c r="P25" i="54"/>
  <c r="O25" i="54"/>
  <c r="B25" i="54" s="1"/>
  <c r="N25" i="54"/>
  <c r="D25" i="54" s="1"/>
  <c r="V24" i="54"/>
  <c r="I24" i="54" s="1"/>
  <c r="P24" i="54"/>
  <c r="O24" i="54"/>
  <c r="B24" i="54" s="1"/>
  <c r="N24" i="54"/>
  <c r="D24" i="54" s="1"/>
  <c r="V23" i="54"/>
  <c r="I23" i="54" s="1"/>
  <c r="P23" i="54"/>
  <c r="O23" i="54"/>
  <c r="B23" i="54" s="1"/>
  <c r="N23" i="54"/>
  <c r="D23" i="54" s="1"/>
  <c r="V22" i="54"/>
  <c r="I22" i="54" s="1"/>
  <c r="P22" i="54"/>
  <c r="O22" i="54"/>
  <c r="B22" i="54" s="1"/>
  <c r="N22" i="54"/>
  <c r="D22" i="54" s="1"/>
  <c r="V21" i="54"/>
  <c r="I21" i="54" s="1"/>
  <c r="P21" i="54"/>
  <c r="O21" i="54"/>
  <c r="B21" i="54" s="1"/>
  <c r="N21" i="54"/>
  <c r="D21" i="54" s="1"/>
  <c r="V20" i="54"/>
  <c r="I20" i="54" s="1"/>
  <c r="P20" i="54"/>
  <c r="E20" i="54" s="1"/>
  <c r="O20" i="54"/>
  <c r="B20" i="54" s="1"/>
  <c r="N20" i="54"/>
  <c r="D20" i="54" s="1"/>
  <c r="V19" i="54"/>
  <c r="I19" i="54" s="1"/>
  <c r="P19" i="54"/>
  <c r="O19" i="54"/>
  <c r="B19" i="54" s="1"/>
  <c r="N19" i="54"/>
  <c r="D19" i="54" s="1"/>
  <c r="V18" i="54"/>
  <c r="I18" i="54" s="1"/>
  <c r="P18" i="54"/>
  <c r="O18" i="54"/>
  <c r="B18" i="54" s="1"/>
  <c r="N18" i="54"/>
  <c r="D18" i="54" s="1"/>
  <c r="V17" i="54"/>
  <c r="I17" i="54" s="1"/>
  <c r="P17" i="54"/>
  <c r="O17" i="54"/>
  <c r="B17" i="54"/>
  <c r="N17" i="54"/>
  <c r="D17" i="54" s="1"/>
  <c r="V16" i="54"/>
  <c r="I16" i="54" s="1"/>
  <c r="P16" i="54"/>
  <c r="O16" i="54"/>
  <c r="B16" i="54" s="1"/>
  <c r="N16" i="54"/>
  <c r="D16" i="54" s="1"/>
  <c r="V15" i="54"/>
  <c r="I15" i="54" s="1"/>
  <c r="P15" i="54"/>
  <c r="O15" i="54"/>
  <c r="B15" i="54" s="1"/>
  <c r="N15" i="54"/>
  <c r="D15" i="54" s="1"/>
  <c r="V14" i="54"/>
  <c r="I14" i="54" s="1"/>
  <c r="P14" i="54"/>
  <c r="O14" i="54"/>
  <c r="B14" i="54" s="1"/>
  <c r="N14" i="54"/>
  <c r="D4" i="54"/>
  <c r="K103" i="54"/>
  <c r="J103" i="54"/>
  <c r="H103" i="54"/>
  <c r="K102" i="54"/>
  <c r="J102" i="54"/>
  <c r="H102" i="54"/>
  <c r="K101" i="54"/>
  <c r="J101" i="54"/>
  <c r="H101" i="54"/>
  <c r="K100" i="54"/>
  <c r="J100" i="54"/>
  <c r="H100" i="54"/>
  <c r="K99" i="54"/>
  <c r="J99" i="54"/>
  <c r="H99" i="54"/>
  <c r="K98" i="54"/>
  <c r="J98" i="54"/>
  <c r="I98" i="54"/>
  <c r="H98" i="54"/>
  <c r="K97" i="54"/>
  <c r="J97" i="54"/>
  <c r="H97" i="54"/>
  <c r="K96" i="54"/>
  <c r="J96" i="54"/>
  <c r="H96" i="54"/>
  <c r="K95" i="54"/>
  <c r="J95" i="54"/>
  <c r="H95" i="54"/>
  <c r="K94" i="54"/>
  <c r="J94" i="54"/>
  <c r="H94" i="54"/>
  <c r="K93" i="54"/>
  <c r="J93" i="54"/>
  <c r="H93" i="54"/>
  <c r="K92" i="54"/>
  <c r="J92" i="54"/>
  <c r="H92" i="54"/>
  <c r="K91" i="54"/>
  <c r="J91" i="54"/>
  <c r="H91" i="54"/>
  <c r="K90" i="54"/>
  <c r="J90" i="54"/>
  <c r="H90" i="54"/>
  <c r="K89" i="54"/>
  <c r="J89" i="54"/>
  <c r="H89" i="54"/>
  <c r="K88" i="54"/>
  <c r="J88" i="54"/>
  <c r="H88" i="54"/>
  <c r="K87" i="54"/>
  <c r="J87" i="54"/>
  <c r="H87" i="54"/>
  <c r="K86" i="54"/>
  <c r="J86" i="54"/>
  <c r="H86" i="54"/>
  <c r="D86" i="54"/>
  <c r="K85" i="54"/>
  <c r="J85" i="54"/>
  <c r="H85" i="54"/>
  <c r="K84" i="54"/>
  <c r="J84" i="54"/>
  <c r="H84" i="54"/>
  <c r="K83" i="54"/>
  <c r="J83" i="54"/>
  <c r="H83" i="54"/>
  <c r="K82" i="54"/>
  <c r="J82" i="54"/>
  <c r="I82" i="54"/>
  <c r="H82" i="54"/>
  <c r="K81" i="54"/>
  <c r="J81" i="54"/>
  <c r="H81" i="54"/>
  <c r="K80" i="54"/>
  <c r="J80" i="54"/>
  <c r="H80" i="54"/>
  <c r="K79" i="54"/>
  <c r="J79" i="54"/>
  <c r="H79" i="54"/>
  <c r="K78" i="54"/>
  <c r="J78" i="54"/>
  <c r="H78" i="54"/>
  <c r="K77" i="54"/>
  <c r="J77" i="54"/>
  <c r="H77" i="54"/>
  <c r="D77" i="54"/>
  <c r="K76" i="54"/>
  <c r="J76" i="54"/>
  <c r="H76" i="54"/>
  <c r="K75" i="54"/>
  <c r="J75" i="54"/>
  <c r="H75" i="54"/>
  <c r="K74" i="54"/>
  <c r="J74" i="54"/>
  <c r="I74" i="54"/>
  <c r="H74" i="54"/>
  <c r="K73" i="54"/>
  <c r="J73" i="54"/>
  <c r="H73" i="54"/>
  <c r="K72" i="54"/>
  <c r="J72" i="54"/>
  <c r="H72" i="54"/>
  <c r="K71" i="54"/>
  <c r="J71" i="54"/>
  <c r="H71" i="54"/>
  <c r="K70" i="54"/>
  <c r="J70" i="54"/>
  <c r="H70" i="54"/>
  <c r="K69" i="54"/>
  <c r="J69" i="54"/>
  <c r="H69" i="54"/>
  <c r="K68" i="54"/>
  <c r="J68" i="54"/>
  <c r="H68" i="54"/>
  <c r="K67" i="54"/>
  <c r="J67" i="54"/>
  <c r="H67" i="54"/>
  <c r="K66" i="54"/>
  <c r="J66" i="54"/>
  <c r="H66" i="54"/>
  <c r="K65" i="54"/>
  <c r="J65" i="54"/>
  <c r="H65" i="54"/>
  <c r="K64" i="54"/>
  <c r="J64" i="54"/>
  <c r="H64" i="54"/>
  <c r="K63" i="54"/>
  <c r="J63" i="54"/>
  <c r="H63" i="54"/>
  <c r="K62" i="54"/>
  <c r="J62" i="54"/>
  <c r="H62" i="54"/>
  <c r="K61" i="54"/>
  <c r="J61" i="54"/>
  <c r="H61" i="54"/>
  <c r="K60" i="54"/>
  <c r="J60" i="54"/>
  <c r="H60" i="54"/>
  <c r="K59" i="54"/>
  <c r="J59" i="54"/>
  <c r="H59" i="54"/>
  <c r="K58" i="54"/>
  <c r="J58" i="54"/>
  <c r="H58" i="54"/>
  <c r="K57" i="54"/>
  <c r="J57" i="54"/>
  <c r="H57" i="54"/>
  <c r="K56" i="54"/>
  <c r="J56" i="54"/>
  <c r="H56" i="54"/>
  <c r="K55" i="54"/>
  <c r="J55" i="54"/>
  <c r="H55" i="54"/>
  <c r="K54" i="54"/>
  <c r="J54" i="54"/>
  <c r="H54" i="54"/>
  <c r="K53" i="54"/>
  <c r="J53" i="54"/>
  <c r="H53" i="54"/>
  <c r="K52" i="54"/>
  <c r="J52" i="54"/>
  <c r="H52" i="54"/>
  <c r="K51" i="54"/>
  <c r="J51" i="54"/>
  <c r="H51" i="54"/>
  <c r="K50" i="54"/>
  <c r="J50" i="54"/>
  <c r="H50" i="54"/>
  <c r="K49" i="54"/>
  <c r="J49" i="54"/>
  <c r="H49" i="54"/>
  <c r="K48" i="54"/>
  <c r="J48" i="54"/>
  <c r="H48" i="54"/>
  <c r="K47" i="54"/>
  <c r="J47" i="54"/>
  <c r="H47" i="54"/>
  <c r="K46" i="54"/>
  <c r="J46" i="54"/>
  <c r="H46" i="54"/>
  <c r="K45" i="54"/>
  <c r="J45" i="54"/>
  <c r="H45" i="54"/>
  <c r="K44" i="54"/>
  <c r="J44" i="54"/>
  <c r="H44" i="54"/>
  <c r="K43" i="54"/>
  <c r="J43" i="54"/>
  <c r="H43" i="54"/>
  <c r="K42" i="54"/>
  <c r="J42" i="54"/>
  <c r="H42" i="54"/>
  <c r="K41" i="54"/>
  <c r="J41" i="54"/>
  <c r="H41" i="54"/>
  <c r="K40" i="54"/>
  <c r="J40" i="54"/>
  <c r="H40" i="54"/>
  <c r="K39" i="54"/>
  <c r="J39" i="54"/>
  <c r="H39" i="54"/>
  <c r="K38" i="54"/>
  <c r="J38" i="54"/>
  <c r="H38" i="54"/>
  <c r="K37" i="54"/>
  <c r="J37" i="54"/>
  <c r="H37" i="54"/>
  <c r="D37" i="54"/>
  <c r="K36" i="54"/>
  <c r="J36" i="54"/>
  <c r="H36" i="54"/>
  <c r="K35" i="54"/>
  <c r="J35" i="54"/>
  <c r="H35" i="54"/>
  <c r="K34" i="54"/>
  <c r="J34" i="54"/>
  <c r="H34" i="54"/>
  <c r="K33" i="54"/>
  <c r="J33" i="54"/>
  <c r="H33" i="54"/>
  <c r="K32" i="54"/>
  <c r="J32" i="54"/>
  <c r="H32" i="54"/>
  <c r="K31" i="54"/>
  <c r="J31" i="54"/>
  <c r="H31" i="54"/>
  <c r="K30" i="54"/>
  <c r="J30" i="54"/>
  <c r="H30" i="54"/>
  <c r="K29" i="54"/>
  <c r="J29" i="54"/>
  <c r="H29" i="54"/>
  <c r="K28" i="54"/>
  <c r="J28" i="54"/>
  <c r="H28" i="54"/>
  <c r="K27" i="54"/>
  <c r="J27" i="54"/>
  <c r="H27" i="54"/>
  <c r="K26" i="54"/>
  <c r="J26" i="54"/>
  <c r="H26" i="54"/>
  <c r="D26" i="54"/>
  <c r="K25" i="54"/>
  <c r="J25" i="54"/>
  <c r="H25" i="54"/>
  <c r="K24" i="54"/>
  <c r="J24" i="54"/>
  <c r="H24" i="54"/>
  <c r="K23" i="54"/>
  <c r="J23" i="54"/>
  <c r="H23" i="54"/>
  <c r="K22" i="54"/>
  <c r="J22" i="54"/>
  <c r="H22" i="54"/>
  <c r="K21" i="54"/>
  <c r="J21" i="54"/>
  <c r="H21" i="54"/>
  <c r="K20" i="54"/>
  <c r="J20" i="54"/>
  <c r="H20" i="54"/>
  <c r="K19" i="54"/>
  <c r="J19" i="54"/>
  <c r="H19" i="54"/>
  <c r="K18" i="54"/>
  <c r="J18" i="54"/>
  <c r="H18" i="54"/>
  <c r="K17" i="54"/>
  <c r="J17" i="54"/>
  <c r="H17" i="54"/>
  <c r="K16" i="54"/>
  <c r="J16" i="54"/>
  <c r="H16" i="54"/>
  <c r="K15" i="54"/>
  <c r="J15" i="54"/>
  <c r="H15" i="54"/>
  <c r="K14" i="54"/>
  <c r="J14" i="54"/>
  <c r="H14" i="54"/>
  <c r="D14" i="54"/>
  <c r="A4" i="53"/>
  <c r="H4" i="53"/>
  <c r="O4" i="53"/>
  <c r="AC8" i="53"/>
  <c r="A9" i="53"/>
  <c r="I9" i="53"/>
  <c r="AC9" i="53"/>
  <c r="AD9" i="53" s="1"/>
  <c r="A10" i="53"/>
  <c r="Q10" i="53"/>
  <c r="T10" i="53" s="1"/>
  <c r="G10" i="53" s="1"/>
  <c r="I10" i="53"/>
  <c r="R10" i="53"/>
  <c r="U10" i="53" s="1"/>
  <c r="O10" i="53" s="1"/>
  <c r="AC10" i="53"/>
  <c r="A11" i="53"/>
  <c r="Q11" i="53"/>
  <c r="T11" i="53" s="1"/>
  <c r="G11" i="53" s="1"/>
  <c r="I11" i="53"/>
  <c r="R11" i="53"/>
  <c r="U11" i="53" s="1"/>
  <c r="O11" i="53" s="1"/>
  <c r="AC11" i="53"/>
  <c r="A12" i="53"/>
  <c r="Q12" i="53"/>
  <c r="T12" i="53" s="1"/>
  <c r="G12" i="53" s="1"/>
  <c r="I12" i="53"/>
  <c r="R12" i="53"/>
  <c r="U12" i="53" s="1"/>
  <c r="O12" i="53" s="1"/>
  <c r="AC12" i="53"/>
  <c r="A13" i="53"/>
  <c r="Q13" i="53"/>
  <c r="T13" i="53" s="1"/>
  <c r="G13" i="53" s="1"/>
  <c r="I13" i="53"/>
  <c r="R13" i="53"/>
  <c r="U13" i="53" s="1"/>
  <c r="O13" i="53" s="1"/>
  <c r="AC13" i="53"/>
  <c r="A14" i="53"/>
  <c r="Q14" i="53"/>
  <c r="T14" i="53" s="1"/>
  <c r="G14" i="53" s="1"/>
  <c r="I14" i="53"/>
  <c r="R14" i="53"/>
  <c r="U14" i="53" s="1"/>
  <c r="O14" i="53" s="1"/>
  <c r="AC14" i="53"/>
  <c r="A15" i="53"/>
  <c r="Q15" i="53"/>
  <c r="T15" i="53" s="1"/>
  <c r="G15" i="53" s="1"/>
  <c r="I15" i="53"/>
  <c r="R15" i="53"/>
  <c r="U15" i="53" s="1"/>
  <c r="O15" i="53" s="1"/>
  <c r="AC15" i="53"/>
  <c r="A16" i="53"/>
  <c r="Q16" i="53"/>
  <c r="T16" i="53" s="1"/>
  <c r="G16" i="53" s="1"/>
  <c r="I16" i="53"/>
  <c r="R16" i="53"/>
  <c r="U16" i="53" s="1"/>
  <c r="O16" i="53" s="1"/>
  <c r="AC16" i="53"/>
  <c r="A17" i="53"/>
  <c r="Q17" i="53"/>
  <c r="T17" i="53" s="1"/>
  <c r="G17" i="53" s="1"/>
  <c r="I17" i="53"/>
  <c r="R17" i="53"/>
  <c r="U17" i="53" s="1"/>
  <c r="O17" i="53" s="1"/>
  <c r="AC17" i="53"/>
  <c r="A18" i="53"/>
  <c r="Q18" i="53"/>
  <c r="T18" i="53"/>
  <c r="G18" i="53" s="1"/>
  <c r="I18" i="53"/>
  <c r="R18" i="53"/>
  <c r="U18" i="53" s="1"/>
  <c r="O18" i="53" s="1"/>
  <c r="AC18" i="53"/>
  <c r="A19" i="53"/>
  <c r="Q19" i="53"/>
  <c r="T19" i="53" s="1"/>
  <c r="G19" i="53" s="1"/>
  <c r="I19" i="53"/>
  <c r="R19" i="53"/>
  <c r="U19" i="53" s="1"/>
  <c r="O19" i="53" s="1"/>
  <c r="AC19" i="53"/>
  <c r="A20" i="53"/>
  <c r="Q20" i="53"/>
  <c r="I20" i="53"/>
  <c r="R20" i="53"/>
  <c r="U20" i="53" s="1"/>
  <c r="O20" i="53" s="1"/>
  <c r="AC20" i="53"/>
  <c r="A21" i="53"/>
  <c r="Q21" i="53"/>
  <c r="I21" i="53"/>
  <c r="R21" i="53"/>
  <c r="U21" i="53" s="1"/>
  <c r="O21" i="53" s="1"/>
  <c r="AC21" i="53"/>
  <c r="A22" i="53"/>
  <c r="Q22" i="53"/>
  <c r="I22" i="53"/>
  <c r="R22" i="53"/>
  <c r="U22" i="53" s="1"/>
  <c r="O22" i="53" s="1"/>
  <c r="AC22" i="53"/>
  <c r="A23" i="53"/>
  <c r="Q23" i="53"/>
  <c r="I23" i="53"/>
  <c r="R23" i="53"/>
  <c r="U23" i="53" s="1"/>
  <c r="O23" i="53" s="1"/>
  <c r="AC23" i="53"/>
  <c r="A24" i="53"/>
  <c r="Q24" i="53"/>
  <c r="I24" i="53"/>
  <c r="R24" i="53"/>
  <c r="U24" i="53" s="1"/>
  <c r="O24" i="53" s="1"/>
  <c r="AC24" i="53"/>
  <c r="A25" i="53"/>
  <c r="Q25" i="53"/>
  <c r="I25" i="53"/>
  <c r="R25" i="53"/>
  <c r="U25" i="53" s="1"/>
  <c r="O25" i="53" s="1"/>
  <c r="AC25" i="53"/>
  <c r="A26" i="53"/>
  <c r="Q26" i="53"/>
  <c r="I26" i="53"/>
  <c r="R26" i="53"/>
  <c r="U26" i="53" s="1"/>
  <c r="O26" i="53" s="1"/>
  <c r="AC26" i="53"/>
  <c r="A27" i="53"/>
  <c r="Q27" i="53"/>
  <c r="I27" i="53"/>
  <c r="R27" i="53"/>
  <c r="U27" i="53" s="1"/>
  <c r="O27" i="53" s="1"/>
  <c r="AC27" i="53"/>
  <c r="A28" i="53"/>
  <c r="Q28" i="53"/>
  <c r="I28" i="53"/>
  <c r="R28" i="53"/>
  <c r="U28" i="53" s="1"/>
  <c r="O28" i="53" s="1"/>
  <c r="AC28" i="53"/>
  <c r="A29" i="53"/>
  <c r="Q29" i="53"/>
  <c r="T29" i="53" s="1"/>
  <c r="G29" i="53" s="1"/>
  <c r="I29" i="53"/>
  <c r="R29" i="53"/>
  <c r="U29" i="53" s="1"/>
  <c r="O29" i="53" s="1"/>
  <c r="AC29" i="53"/>
  <c r="A30" i="53"/>
  <c r="Q30" i="53"/>
  <c r="T30" i="53" s="1"/>
  <c r="G30" i="53" s="1"/>
  <c r="I30" i="53"/>
  <c r="R30" i="53"/>
  <c r="U30" i="53" s="1"/>
  <c r="O30" i="53" s="1"/>
  <c r="AC30" i="53"/>
  <c r="A31" i="53"/>
  <c r="Q31" i="53"/>
  <c r="T31" i="53" s="1"/>
  <c r="G31" i="53" s="1"/>
  <c r="I31" i="53"/>
  <c r="R31" i="53"/>
  <c r="U31" i="53" s="1"/>
  <c r="O31" i="53" s="1"/>
  <c r="AC31" i="53"/>
  <c r="A32" i="53"/>
  <c r="Q32" i="53"/>
  <c r="T32" i="53"/>
  <c r="G32" i="53" s="1"/>
  <c r="I32" i="53"/>
  <c r="R32" i="53"/>
  <c r="U32" i="53" s="1"/>
  <c r="O32" i="53" s="1"/>
  <c r="AC32" i="53"/>
  <c r="A33" i="53"/>
  <c r="Q33" i="53"/>
  <c r="T33" i="53" s="1"/>
  <c r="G33" i="53" s="1"/>
  <c r="I33" i="53"/>
  <c r="R33" i="53"/>
  <c r="U33" i="53"/>
  <c r="O33" i="53" s="1"/>
  <c r="AC33" i="53"/>
  <c r="A34" i="53"/>
  <c r="Q34" i="53"/>
  <c r="T34" i="53" s="1"/>
  <c r="G34" i="53" s="1"/>
  <c r="I34" i="53"/>
  <c r="R34" i="53"/>
  <c r="U34" i="53" s="1"/>
  <c r="O34" i="53" s="1"/>
  <c r="AC34" i="53"/>
  <c r="A35" i="53"/>
  <c r="Q35" i="53"/>
  <c r="T35" i="53" s="1"/>
  <c r="G35" i="53" s="1"/>
  <c r="I35" i="53"/>
  <c r="R35" i="53"/>
  <c r="U35" i="53" s="1"/>
  <c r="O35" i="53" s="1"/>
  <c r="AC35" i="53"/>
  <c r="A36" i="53"/>
  <c r="Q36" i="53"/>
  <c r="T36" i="53" s="1"/>
  <c r="G36" i="53" s="1"/>
  <c r="I36" i="53"/>
  <c r="R36" i="53"/>
  <c r="U36" i="53" s="1"/>
  <c r="O36" i="53" s="1"/>
  <c r="AC36" i="53"/>
  <c r="A37" i="53"/>
  <c r="Q37" i="53"/>
  <c r="T37" i="53" s="1"/>
  <c r="G37" i="53" s="1"/>
  <c r="I37" i="53"/>
  <c r="R37" i="53"/>
  <c r="U37" i="53" s="1"/>
  <c r="O37" i="53" s="1"/>
  <c r="AC37" i="53"/>
  <c r="A38" i="53"/>
  <c r="Q38" i="53"/>
  <c r="T38" i="53" s="1"/>
  <c r="G38" i="53" s="1"/>
  <c r="I38" i="53"/>
  <c r="R38" i="53"/>
  <c r="U38" i="53" s="1"/>
  <c r="O38" i="53" s="1"/>
  <c r="AC38" i="53"/>
  <c r="A39" i="53"/>
  <c r="Q39" i="53"/>
  <c r="T39" i="53" s="1"/>
  <c r="G39" i="53" s="1"/>
  <c r="I39" i="53"/>
  <c r="R39" i="53"/>
  <c r="U39" i="53" s="1"/>
  <c r="O39" i="53" s="1"/>
  <c r="AC39" i="53"/>
  <c r="A40" i="53"/>
  <c r="Q40" i="53"/>
  <c r="T40" i="53"/>
  <c r="G40" i="53" s="1"/>
  <c r="I40" i="53"/>
  <c r="R40" i="53"/>
  <c r="U40" i="53" s="1"/>
  <c r="O40" i="53" s="1"/>
  <c r="AC40" i="53"/>
  <c r="A41" i="53"/>
  <c r="Q41" i="53"/>
  <c r="T41" i="53" s="1"/>
  <c r="G41" i="53" s="1"/>
  <c r="I41" i="53"/>
  <c r="R41" i="53"/>
  <c r="U41" i="53" s="1"/>
  <c r="O41" i="53" s="1"/>
  <c r="AC41" i="53"/>
  <c r="A42" i="53"/>
  <c r="Q42" i="53"/>
  <c r="T42" i="53" s="1"/>
  <c r="G42" i="53" s="1"/>
  <c r="I42" i="53"/>
  <c r="R42" i="53"/>
  <c r="U42" i="53" s="1"/>
  <c r="O42" i="53" s="1"/>
  <c r="AC42" i="53"/>
  <c r="A43" i="53"/>
  <c r="Q43" i="53"/>
  <c r="T43" i="53" s="1"/>
  <c r="G43" i="53" s="1"/>
  <c r="I43" i="53"/>
  <c r="R43" i="53"/>
  <c r="U43" i="53" s="1"/>
  <c r="O43" i="53" s="1"/>
  <c r="AC43" i="53"/>
  <c r="A44" i="53"/>
  <c r="Q44" i="53"/>
  <c r="I44" i="53"/>
  <c r="R44" i="53"/>
  <c r="U44" i="53" s="1"/>
  <c r="O44" i="53" s="1"/>
  <c r="AC44" i="53"/>
  <c r="A45" i="53"/>
  <c r="Q45" i="53"/>
  <c r="I45" i="53"/>
  <c r="R45" i="53"/>
  <c r="U45" i="53" s="1"/>
  <c r="O45" i="53" s="1"/>
  <c r="AC45" i="53"/>
  <c r="A46" i="53"/>
  <c r="Q46" i="53"/>
  <c r="I46" i="53"/>
  <c r="R46" i="53"/>
  <c r="U46" i="53" s="1"/>
  <c r="O46" i="53" s="1"/>
  <c r="AC46" i="53"/>
  <c r="A47" i="53"/>
  <c r="Q47" i="53"/>
  <c r="I47" i="53"/>
  <c r="R47" i="53"/>
  <c r="U47" i="53" s="1"/>
  <c r="O47" i="53" s="1"/>
  <c r="AC47" i="53"/>
  <c r="A48" i="53"/>
  <c r="Q48" i="53"/>
  <c r="I48" i="53"/>
  <c r="R48" i="53"/>
  <c r="U48" i="53" s="1"/>
  <c r="O48" i="53" s="1"/>
  <c r="AC48" i="53"/>
  <c r="A49" i="53"/>
  <c r="Q49" i="53"/>
  <c r="I49" i="53"/>
  <c r="R49" i="53"/>
  <c r="U49" i="53" s="1"/>
  <c r="O49" i="53" s="1"/>
  <c r="AC49" i="53"/>
  <c r="A50" i="53"/>
  <c r="Q50" i="53"/>
  <c r="I50" i="53"/>
  <c r="R50" i="53"/>
  <c r="U50" i="53" s="1"/>
  <c r="O50" i="53" s="1"/>
  <c r="AC50" i="53"/>
  <c r="A51" i="53"/>
  <c r="Q51" i="53"/>
  <c r="I51" i="53"/>
  <c r="R51" i="53"/>
  <c r="U51" i="53" s="1"/>
  <c r="O51" i="53" s="1"/>
  <c r="AC51" i="53"/>
  <c r="A52" i="53"/>
  <c r="Q52" i="53"/>
  <c r="I52" i="53"/>
  <c r="R52" i="53"/>
  <c r="U52" i="53" s="1"/>
  <c r="O52" i="53" s="1"/>
  <c r="AC52" i="53"/>
  <c r="A53" i="53"/>
  <c r="Q53" i="53"/>
  <c r="I53" i="53"/>
  <c r="R53" i="53"/>
  <c r="U53" i="53" s="1"/>
  <c r="O53" i="53" s="1"/>
  <c r="AC53" i="53"/>
  <c r="A54" i="53"/>
  <c r="Q54" i="53"/>
  <c r="I54" i="53"/>
  <c r="R54" i="53"/>
  <c r="U54" i="53" s="1"/>
  <c r="O54" i="53" s="1"/>
  <c r="AC54" i="53"/>
  <c r="A55" i="53"/>
  <c r="Q55" i="53"/>
  <c r="I55" i="53"/>
  <c r="R55" i="53"/>
  <c r="U55" i="53" s="1"/>
  <c r="O55" i="53" s="1"/>
  <c r="AC55" i="53"/>
  <c r="A56" i="53"/>
  <c r="Q56" i="53"/>
  <c r="I56" i="53"/>
  <c r="R56" i="53"/>
  <c r="U56" i="53" s="1"/>
  <c r="O56" i="53" s="1"/>
  <c r="AC56" i="53"/>
  <c r="A57" i="53"/>
  <c r="Q57" i="53"/>
  <c r="I57" i="53"/>
  <c r="R57" i="53"/>
  <c r="U57" i="53" s="1"/>
  <c r="O57" i="53" s="1"/>
  <c r="AC57" i="53"/>
  <c r="A58" i="53"/>
  <c r="Q58" i="53"/>
  <c r="I58" i="53"/>
  <c r="R58" i="53"/>
  <c r="U58" i="53" s="1"/>
  <c r="O58" i="53" s="1"/>
  <c r="AC58" i="53"/>
  <c r="A59" i="53"/>
  <c r="Q59" i="53"/>
  <c r="I59" i="53"/>
  <c r="R59" i="53"/>
  <c r="U59" i="53" s="1"/>
  <c r="O59" i="53" s="1"/>
  <c r="AC59" i="53"/>
  <c r="A60" i="53"/>
  <c r="Q60" i="53"/>
  <c r="I60" i="53"/>
  <c r="R60" i="53"/>
  <c r="U60" i="53" s="1"/>
  <c r="O60" i="53" s="1"/>
  <c r="AC60" i="53"/>
  <c r="A61" i="53"/>
  <c r="Q61" i="53"/>
  <c r="I61" i="53"/>
  <c r="R61" i="53"/>
  <c r="U61" i="53" s="1"/>
  <c r="O61" i="53" s="1"/>
  <c r="AC61" i="53"/>
  <c r="A62" i="53"/>
  <c r="Q62" i="53"/>
  <c r="I62" i="53"/>
  <c r="R62" i="53"/>
  <c r="U62" i="53" s="1"/>
  <c r="O62" i="53" s="1"/>
  <c r="AC62" i="53"/>
  <c r="A63" i="53"/>
  <c r="Q63" i="53"/>
  <c r="I63" i="53"/>
  <c r="R63" i="53"/>
  <c r="U63" i="53" s="1"/>
  <c r="O63" i="53" s="1"/>
  <c r="AC63" i="53"/>
  <c r="A64" i="53"/>
  <c r="Q64" i="53"/>
  <c r="I64" i="53"/>
  <c r="R64" i="53"/>
  <c r="U64" i="53" s="1"/>
  <c r="O64" i="53" s="1"/>
  <c r="AC64" i="53"/>
  <c r="A65" i="53"/>
  <c r="Q65" i="53"/>
  <c r="I65" i="53"/>
  <c r="R65" i="53"/>
  <c r="U65" i="53" s="1"/>
  <c r="O65" i="53" s="1"/>
  <c r="AC65" i="53"/>
  <c r="A66" i="53"/>
  <c r="Q66" i="53"/>
  <c r="I66" i="53"/>
  <c r="R66" i="53"/>
  <c r="U66" i="53" s="1"/>
  <c r="O66" i="53" s="1"/>
  <c r="AC66" i="53"/>
  <c r="A67" i="53"/>
  <c r="Q67" i="53"/>
  <c r="I67" i="53"/>
  <c r="R67" i="53"/>
  <c r="U67" i="53" s="1"/>
  <c r="O67" i="53" s="1"/>
  <c r="AC67" i="53"/>
  <c r="A68" i="53"/>
  <c r="Q68" i="53"/>
  <c r="I68" i="53"/>
  <c r="R68" i="53"/>
  <c r="U68" i="53" s="1"/>
  <c r="O68" i="53" s="1"/>
  <c r="AC68" i="53"/>
  <c r="A69" i="53"/>
  <c r="Q69" i="53"/>
  <c r="I69" i="53"/>
  <c r="R69" i="53"/>
  <c r="U69" i="53" s="1"/>
  <c r="O69" i="53" s="1"/>
  <c r="AC69" i="53"/>
  <c r="A70" i="53"/>
  <c r="Q70" i="53"/>
  <c r="I70" i="53"/>
  <c r="R70" i="53"/>
  <c r="U70" i="53" s="1"/>
  <c r="O70" i="53" s="1"/>
  <c r="AC70" i="53"/>
  <c r="A71" i="53"/>
  <c r="Q71" i="53"/>
  <c r="I71" i="53"/>
  <c r="R71" i="53"/>
  <c r="U71" i="53" s="1"/>
  <c r="O71" i="53" s="1"/>
  <c r="AC71" i="53"/>
  <c r="A72" i="53"/>
  <c r="Q72" i="53"/>
  <c r="I72" i="53"/>
  <c r="R72" i="53"/>
  <c r="U72" i="53" s="1"/>
  <c r="O72" i="53" s="1"/>
  <c r="AC72" i="53"/>
  <c r="A73" i="53"/>
  <c r="Q73" i="53"/>
  <c r="I73" i="53"/>
  <c r="R73" i="53"/>
  <c r="U73" i="53" s="1"/>
  <c r="O73" i="53" s="1"/>
  <c r="AC73" i="53"/>
  <c r="A74" i="53"/>
  <c r="Q74" i="53"/>
  <c r="I74" i="53"/>
  <c r="R74" i="53"/>
  <c r="U74" i="53" s="1"/>
  <c r="O74" i="53" s="1"/>
  <c r="AC74" i="53"/>
  <c r="A75" i="53"/>
  <c r="Q75" i="53"/>
  <c r="I75" i="53"/>
  <c r="R75" i="53"/>
  <c r="U75" i="53" s="1"/>
  <c r="O75" i="53" s="1"/>
  <c r="AC75" i="53"/>
  <c r="A76" i="53"/>
  <c r="Q76" i="53"/>
  <c r="I76" i="53"/>
  <c r="R76" i="53"/>
  <c r="U76" i="53" s="1"/>
  <c r="O76" i="53" s="1"/>
  <c r="AC76" i="53"/>
  <c r="A77" i="53"/>
  <c r="Q77" i="53"/>
  <c r="I77" i="53"/>
  <c r="R77" i="53"/>
  <c r="U77" i="53" s="1"/>
  <c r="O77" i="53" s="1"/>
  <c r="AC77" i="53"/>
  <c r="A78" i="53"/>
  <c r="Q78" i="53"/>
  <c r="I78" i="53"/>
  <c r="R78" i="53"/>
  <c r="U78" i="53" s="1"/>
  <c r="O78" i="53" s="1"/>
  <c r="AC78" i="53"/>
  <c r="A79" i="53"/>
  <c r="Q79" i="53"/>
  <c r="I79" i="53"/>
  <c r="R79" i="53"/>
  <c r="U79" i="53" s="1"/>
  <c r="O79" i="53" s="1"/>
  <c r="AC79" i="53"/>
  <c r="A80" i="53"/>
  <c r="Q80" i="53"/>
  <c r="I80" i="53"/>
  <c r="R80" i="53"/>
  <c r="U80" i="53" s="1"/>
  <c r="O80" i="53" s="1"/>
  <c r="AC80" i="53"/>
  <c r="A81" i="53"/>
  <c r="Q81" i="53"/>
  <c r="I81" i="53"/>
  <c r="R81" i="53"/>
  <c r="U81" i="53" s="1"/>
  <c r="O81" i="53" s="1"/>
  <c r="AC81" i="53"/>
  <c r="A82" i="53"/>
  <c r="Q82" i="53"/>
  <c r="I82" i="53"/>
  <c r="R82" i="53"/>
  <c r="U82" i="53" s="1"/>
  <c r="O82" i="53" s="1"/>
  <c r="AC82" i="53"/>
  <c r="A83" i="53"/>
  <c r="Q83" i="53"/>
  <c r="I83" i="53"/>
  <c r="R83" i="53"/>
  <c r="U83" i="53" s="1"/>
  <c r="O83" i="53" s="1"/>
  <c r="AC83" i="53"/>
  <c r="A84" i="53"/>
  <c r="Q84" i="53"/>
  <c r="I84" i="53"/>
  <c r="R84" i="53"/>
  <c r="U84" i="53" s="1"/>
  <c r="O84" i="53" s="1"/>
  <c r="AC84" i="53"/>
  <c r="A85" i="53"/>
  <c r="Q85" i="53"/>
  <c r="I85" i="53"/>
  <c r="R85" i="53"/>
  <c r="U85" i="53" s="1"/>
  <c r="O85" i="53" s="1"/>
  <c r="AC85" i="53"/>
  <c r="A86" i="53"/>
  <c r="Q86" i="53"/>
  <c r="I86" i="53"/>
  <c r="R86" i="53"/>
  <c r="U86" i="53" s="1"/>
  <c r="O86" i="53" s="1"/>
  <c r="AC86" i="53"/>
  <c r="A87" i="53"/>
  <c r="Q87" i="53"/>
  <c r="I87" i="53"/>
  <c r="R87" i="53"/>
  <c r="U87" i="53" s="1"/>
  <c r="O87" i="53" s="1"/>
  <c r="AC87" i="53"/>
  <c r="A88" i="53"/>
  <c r="Q88" i="53"/>
  <c r="I88" i="53"/>
  <c r="R88" i="53"/>
  <c r="U88" i="53" s="1"/>
  <c r="O88" i="53" s="1"/>
  <c r="AC88" i="53"/>
  <c r="A89" i="53"/>
  <c r="Q89" i="53"/>
  <c r="I89" i="53"/>
  <c r="R89" i="53"/>
  <c r="U89" i="53" s="1"/>
  <c r="O89" i="53" s="1"/>
  <c r="AC89" i="53"/>
  <c r="A90" i="53"/>
  <c r="Q90" i="53"/>
  <c r="I90" i="53"/>
  <c r="R90" i="53"/>
  <c r="U90" i="53" s="1"/>
  <c r="O90" i="53" s="1"/>
  <c r="AC90" i="53"/>
  <c r="A91" i="53"/>
  <c r="Q91" i="53"/>
  <c r="T91" i="53" s="1"/>
  <c r="G91" i="53" s="1"/>
  <c r="I91" i="53"/>
  <c r="R91" i="53"/>
  <c r="U91" i="53" s="1"/>
  <c r="O91" i="53" s="1"/>
  <c r="AC91" i="53"/>
  <c r="A92" i="53"/>
  <c r="Q92" i="53"/>
  <c r="T92" i="53" s="1"/>
  <c r="G92" i="53" s="1"/>
  <c r="I92" i="53"/>
  <c r="R92" i="53"/>
  <c r="U92" i="53" s="1"/>
  <c r="O92" i="53" s="1"/>
  <c r="AC92" i="53"/>
  <c r="A93" i="53"/>
  <c r="Q93" i="53"/>
  <c r="T93" i="53" s="1"/>
  <c r="G93" i="53" s="1"/>
  <c r="I93" i="53"/>
  <c r="R93" i="53"/>
  <c r="U93" i="53" s="1"/>
  <c r="O93" i="53"/>
  <c r="AC93" i="53"/>
  <c r="A94" i="53"/>
  <c r="Q94" i="53"/>
  <c r="T94" i="53" s="1"/>
  <c r="G94" i="53" s="1"/>
  <c r="I94" i="53"/>
  <c r="R94" i="53"/>
  <c r="U94" i="53" s="1"/>
  <c r="O94" i="53" s="1"/>
  <c r="AC94" i="53"/>
  <c r="A95" i="53"/>
  <c r="Q95" i="53"/>
  <c r="T95" i="53" s="1"/>
  <c r="G95" i="53" s="1"/>
  <c r="I95" i="53"/>
  <c r="R95" i="53"/>
  <c r="U95" i="53" s="1"/>
  <c r="O95" i="53" s="1"/>
  <c r="AC95" i="53"/>
  <c r="A96" i="53"/>
  <c r="Q96" i="53"/>
  <c r="T96" i="53" s="1"/>
  <c r="G96" i="53" s="1"/>
  <c r="I96" i="53"/>
  <c r="R96" i="53"/>
  <c r="U96" i="53" s="1"/>
  <c r="O96" i="53" s="1"/>
  <c r="AC96" i="53"/>
  <c r="A97" i="53"/>
  <c r="Q97" i="53"/>
  <c r="T97" i="53" s="1"/>
  <c r="G97" i="53" s="1"/>
  <c r="I97" i="53"/>
  <c r="R97" i="53"/>
  <c r="U97" i="53" s="1"/>
  <c r="O97" i="53" s="1"/>
  <c r="AC97" i="53"/>
  <c r="A98" i="53"/>
  <c r="Q98" i="53"/>
  <c r="T98" i="53" s="1"/>
  <c r="G98" i="53" s="1"/>
  <c r="I98" i="53"/>
  <c r="R98" i="53"/>
  <c r="U98" i="53" s="1"/>
  <c r="O98" i="53" s="1"/>
  <c r="AC98" i="53"/>
  <c r="A4" i="52"/>
  <c r="H4" i="52"/>
  <c r="O4" i="52"/>
  <c r="AC8" i="52"/>
  <c r="A9" i="52"/>
  <c r="I9" i="52"/>
  <c r="AC9" i="52"/>
  <c r="A10" i="52"/>
  <c r="Q10" i="52"/>
  <c r="T10" i="52" s="1"/>
  <c r="G10" i="52" s="1"/>
  <c r="I10" i="52"/>
  <c r="R10" i="52"/>
  <c r="U10" i="52" s="1"/>
  <c r="O10" i="52" s="1"/>
  <c r="AC10" i="52"/>
  <c r="A11" i="52"/>
  <c r="Q11" i="52"/>
  <c r="T11" i="52" s="1"/>
  <c r="G11" i="52" s="1"/>
  <c r="I11" i="52"/>
  <c r="R11" i="52"/>
  <c r="U11" i="52" s="1"/>
  <c r="O11" i="52" s="1"/>
  <c r="AC11" i="52"/>
  <c r="A12" i="52"/>
  <c r="Q12" i="52"/>
  <c r="T12" i="52" s="1"/>
  <c r="G12" i="52" s="1"/>
  <c r="I12" i="52"/>
  <c r="R12" i="52"/>
  <c r="U12" i="52" s="1"/>
  <c r="O12" i="52" s="1"/>
  <c r="AC12" i="52"/>
  <c r="A13" i="52"/>
  <c r="Q13" i="52"/>
  <c r="T13" i="52" s="1"/>
  <c r="G13" i="52" s="1"/>
  <c r="I13" i="52"/>
  <c r="R13" i="52"/>
  <c r="U13" i="52"/>
  <c r="O13" i="52" s="1"/>
  <c r="AC13" i="52"/>
  <c r="A14" i="52"/>
  <c r="Q14" i="52"/>
  <c r="T14" i="52" s="1"/>
  <c r="G14" i="52" s="1"/>
  <c r="I14" i="52"/>
  <c r="R14" i="52"/>
  <c r="U14" i="52" s="1"/>
  <c r="O14" i="52" s="1"/>
  <c r="AC14" i="52"/>
  <c r="A15" i="52"/>
  <c r="Q15" i="52"/>
  <c r="T15" i="52" s="1"/>
  <c r="G15" i="52" s="1"/>
  <c r="I15" i="52"/>
  <c r="R15" i="52"/>
  <c r="U15" i="52" s="1"/>
  <c r="O15" i="52" s="1"/>
  <c r="AC15" i="52"/>
  <c r="A16" i="52"/>
  <c r="Q16" i="52"/>
  <c r="T16" i="52" s="1"/>
  <c r="G16" i="52" s="1"/>
  <c r="I16" i="52"/>
  <c r="R16" i="52"/>
  <c r="U16" i="52" s="1"/>
  <c r="O16" i="52" s="1"/>
  <c r="AC16" i="52"/>
  <c r="A17" i="52"/>
  <c r="Q17" i="52"/>
  <c r="T17" i="52"/>
  <c r="G17" i="52" s="1"/>
  <c r="I17" i="52"/>
  <c r="R17" i="52"/>
  <c r="U17" i="52" s="1"/>
  <c r="O17" i="52" s="1"/>
  <c r="AC17" i="52"/>
  <c r="A18" i="52"/>
  <c r="Q18" i="52"/>
  <c r="T18" i="52" s="1"/>
  <c r="G18" i="52" s="1"/>
  <c r="I18" i="52"/>
  <c r="R18" i="52"/>
  <c r="U18" i="52" s="1"/>
  <c r="O18" i="52" s="1"/>
  <c r="AC18" i="52"/>
  <c r="A19" i="52"/>
  <c r="Q19" i="52"/>
  <c r="T19" i="52" s="1"/>
  <c r="G19" i="52" s="1"/>
  <c r="I19" i="52"/>
  <c r="R19" i="52"/>
  <c r="U19" i="52" s="1"/>
  <c r="O19" i="52" s="1"/>
  <c r="AC19" i="52"/>
  <c r="A20" i="52"/>
  <c r="Q20" i="52"/>
  <c r="T20" i="52" s="1"/>
  <c r="G20" i="52" s="1"/>
  <c r="I20" i="52"/>
  <c r="R20" i="52"/>
  <c r="U20" i="52" s="1"/>
  <c r="O20" i="52" s="1"/>
  <c r="AC20" i="52"/>
  <c r="A21" i="52"/>
  <c r="Q21" i="52"/>
  <c r="T21" i="52" s="1"/>
  <c r="G21" i="52" s="1"/>
  <c r="I21" i="52"/>
  <c r="R21" i="52"/>
  <c r="U21" i="52" s="1"/>
  <c r="O21" i="52" s="1"/>
  <c r="AC21" i="52"/>
  <c r="A22" i="52"/>
  <c r="Q22" i="52"/>
  <c r="T22" i="52" s="1"/>
  <c r="G22" i="52" s="1"/>
  <c r="I22" i="52"/>
  <c r="R22" i="52"/>
  <c r="U22" i="52" s="1"/>
  <c r="O22" i="52" s="1"/>
  <c r="AC22" i="52"/>
  <c r="A23" i="52"/>
  <c r="Q23" i="52"/>
  <c r="T23" i="52" s="1"/>
  <c r="G23" i="52" s="1"/>
  <c r="I23" i="52"/>
  <c r="R23" i="52"/>
  <c r="U23" i="52" s="1"/>
  <c r="O23" i="52" s="1"/>
  <c r="AC23" i="52"/>
  <c r="A24" i="52"/>
  <c r="Q24" i="52"/>
  <c r="T24" i="52" s="1"/>
  <c r="G24" i="52" s="1"/>
  <c r="I24" i="52"/>
  <c r="R24" i="52"/>
  <c r="U24" i="52" s="1"/>
  <c r="O24" i="52" s="1"/>
  <c r="AC24" i="52"/>
  <c r="A25" i="52"/>
  <c r="Q25" i="52"/>
  <c r="T25" i="52" s="1"/>
  <c r="G25" i="52" s="1"/>
  <c r="I25" i="52"/>
  <c r="R25" i="52"/>
  <c r="U25" i="52" s="1"/>
  <c r="O25" i="52" s="1"/>
  <c r="AC25" i="52"/>
  <c r="A26" i="52"/>
  <c r="Q26" i="52"/>
  <c r="T26" i="52" s="1"/>
  <c r="G26" i="52" s="1"/>
  <c r="I26" i="52"/>
  <c r="R26" i="52"/>
  <c r="U26" i="52" s="1"/>
  <c r="O26" i="52" s="1"/>
  <c r="AC26" i="52"/>
  <c r="A27" i="52"/>
  <c r="Q27" i="52"/>
  <c r="T27" i="52" s="1"/>
  <c r="G27" i="52" s="1"/>
  <c r="I27" i="52"/>
  <c r="R27" i="52"/>
  <c r="U27" i="52" s="1"/>
  <c r="O27" i="52" s="1"/>
  <c r="AC27" i="52"/>
  <c r="A28" i="52"/>
  <c r="Q28" i="52"/>
  <c r="T28" i="52" s="1"/>
  <c r="G28" i="52" s="1"/>
  <c r="I28" i="52"/>
  <c r="R28" i="52"/>
  <c r="U28" i="52" s="1"/>
  <c r="O28" i="52" s="1"/>
  <c r="AC28" i="52"/>
  <c r="A29" i="52"/>
  <c r="Q29" i="52"/>
  <c r="T29" i="52" s="1"/>
  <c r="G29" i="52" s="1"/>
  <c r="I29" i="52"/>
  <c r="R29" i="52"/>
  <c r="U29" i="52" s="1"/>
  <c r="O29" i="52" s="1"/>
  <c r="AC29" i="52"/>
  <c r="A30" i="52"/>
  <c r="Q30" i="52"/>
  <c r="T30" i="52" s="1"/>
  <c r="G30" i="52" s="1"/>
  <c r="I30" i="52"/>
  <c r="R30" i="52"/>
  <c r="U30" i="52" s="1"/>
  <c r="O30" i="52" s="1"/>
  <c r="AC30" i="52"/>
  <c r="A31" i="52"/>
  <c r="Q31" i="52"/>
  <c r="T31" i="52" s="1"/>
  <c r="G31" i="52" s="1"/>
  <c r="I31" i="52"/>
  <c r="R31" i="52"/>
  <c r="U31" i="52" s="1"/>
  <c r="O31" i="52" s="1"/>
  <c r="AC31" i="52"/>
  <c r="A32" i="52"/>
  <c r="Q32" i="52"/>
  <c r="T32" i="52" s="1"/>
  <c r="G32" i="52" s="1"/>
  <c r="I32" i="52"/>
  <c r="R32" i="52"/>
  <c r="U32" i="52" s="1"/>
  <c r="O32" i="52" s="1"/>
  <c r="AC32" i="52"/>
  <c r="A33" i="52"/>
  <c r="Q33" i="52"/>
  <c r="T33" i="52" s="1"/>
  <c r="G33" i="52" s="1"/>
  <c r="I33" i="52"/>
  <c r="R33" i="52"/>
  <c r="U33" i="52" s="1"/>
  <c r="O33" i="52" s="1"/>
  <c r="AC33" i="52"/>
  <c r="A34" i="52"/>
  <c r="Q34" i="52"/>
  <c r="T34" i="52" s="1"/>
  <c r="G34" i="52" s="1"/>
  <c r="I34" i="52"/>
  <c r="R34" i="52"/>
  <c r="U34" i="52" s="1"/>
  <c r="O34" i="52" s="1"/>
  <c r="AC34" i="52"/>
  <c r="A35" i="52"/>
  <c r="Q35" i="52"/>
  <c r="T35" i="52" s="1"/>
  <c r="G35" i="52" s="1"/>
  <c r="I35" i="52"/>
  <c r="R35" i="52"/>
  <c r="U35" i="52" s="1"/>
  <c r="O35" i="52" s="1"/>
  <c r="AC35" i="52"/>
  <c r="A36" i="52"/>
  <c r="Q36" i="52"/>
  <c r="T36" i="52" s="1"/>
  <c r="G36" i="52" s="1"/>
  <c r="I36" i="52"/>
  <c r="R36" i="52"/>
  <c r="U36" i="52" s="1"/>
  <c r="O36" i="52" s="1"/>
  <c r="AC36" i="52"/>
  <c r="A37" i="52"/>
  <c r="Q37" i="52"/>
  <c r="T37" i="52" s="1"/>
  <c r="G37" i="52" s="1"/>
  <c r="I37" i="52"/>
  <c r="R37" i="52"/>
  <c r="U37" i="52" s="1"/>
  <c r="O37" i="52" s="1"/>
  <c r="AC37" i="52"/>
  <c r="A38" i="52"/>
  <c r="Q38" i="52"/>
  <c r="T38" i="52" s="1"/>
  <c r="G38" i="52" s="1"/>
  <c r="I38" i="52"/>
  <c r="R38" i="52"/>
  <c r="U38" i="52" s="1"/>
  <c r="O38" i="52" s="1"/>
  <c r="AC38" i="52"/>
  <c r="A39" i="52"/>
  <c r="Q39" i="52"/>
  <c r="T39" i="52" s="1"/>
  <c r="G39" i="52" s="1"/>
  <c r="I39" i="52"/>
  <c r="R39" i="52"/>
  <c r="U39" i="52" s="1"/>
  <c r="O39" i="52" s="1"/>
  <c r="AC39" i="52"/>
  <c r="A40" i="52"/>
  <c r="Q40" i="52"/>
  <c r="T40" i="52" s="1"/>
  <c r="G40" i="52" s="1"/>
  <c r="I40" i="52"/>
  <c r="R40" i="52"/>
  <c r="U40" i="52" s="1"/>
  <c r="O40" i="52" s="1"/>
  <c r="AC40" i="52"/>
  <c r="A41" i="52"/>
  <c r="Q41" i="52"/>
  <c r="T41" i="52" s="1"/>
  <c r="G41" i="52" s="1"/>
  <c r="I41" i="52"/>
  <c r="R41" i="52"/>
  <c r="U41" i="52" s="1"/>
  <c r="O41" i="52" s="1"/>
  <c r="AC41" i="52"/>
  <c r="A42" i="52"/>
  <c r="Q42" i="52"/>
  <c r="T42" i="52" s="1"/>
  <c r="G42" i="52" s="1"/>
  <c r="I42" i="52"/>
  <c r="R42" i="52"/>
  <c r="U42" i="52" s="1"/>
  <c r="O42" i="52" s="1"/>
  <c r="AC42" i="52"/>
  <c r="A43" i="52"/>
  <c r="Q43" i="52"/>
  <c r="T43" i="52" s="1"/>
  <c r="G43" i="52" s="1"/>
  <c r="I43" i="52"/>
  <c r="R43" i="52"/>
  <c r="U43" i="52" s="1"/>
  <c r="O43" i="52" s="1"/>
  <c r="AC43" i="52"/>
  <c r="A44" i="52"/>
  <c r="Q44" i="52"/>
  <c r="T44" i="52" s="1"/>
  <c r="G44" i="52" s="1"/>
  <c r="I44" i="52"/>
  <c r="R44" i="52"/>
  <c r="U44" i="52" s="1"/>
  <c r="O44" i="52" s="1"/>
  <c r="AC44" i="52"/>
  <c r="A45" i="52"/>
  <c r="Q45" i="52"/>
  <c r="T45" i="52" s="1"/>
  <c r="G45" i="52" s="1"/>
  <c r="I45" i="52"/>
  <c r="R45" i="52"/>
  <c r="U45" i="52" s="1"/>
  <c r="O45" i="52" s="1"/>
  <c r="AC45" i="52"/>
  <c r="A46" i="52"/>
  <c r="Q46" i="52"/>
  <c r="T46" i="52" s="1"/>
  <c r="G46" i="52" s="1"/>
  <c r="I46" i="52"/>
  <c r="R46" i="52"/>
  <c r="U46" i="52" s="1"/>
  <c r="O46" i="52" s="1"/>
  <c r="AC46" i="52"/>
  <c r="A47" i="52"/>
  <c r="Q47" i="52"/>
  <c r="T47" i="52" s="1"/>
  <c r="G47" i="52" s="1"/>
  <c r="I47" i="52"/>
  <c r="R47" i="52"/>
  <c r="U47" i="52" s="1"/>
  <c r="O47" i="52" s="1"/>
  <c r="AC47" i="52"/>
  <c r="A48" i="52"/>
  <c r="Q48" i="52"/>
  <c r="T48" i="52" s="1"/>
  <c r="G48" i="52" s="1"/>
  <c r="I48" i="52"/>
  <c r="R48" i="52"/>
  <c r="U48" i="52" s="1"/>
  <c r="O48" i="52" s="1"/>
  <c r="AC48" i="52"/>
  <c r="A49" i="52"/>
  <c r="Q49" i="52"/>
  <c r="T49" i="52" s="1"/>
  <c r="G49" i="52" s="1"/>
  <c r="I49" i="52"/>
  <c r="R49" i="52"/>
  <c r="U49" i="52" s="1"/>
  <c r="O49" i="52" s="1"/>
  <c r="AC49" i="52"/>
  <c r="A50" i="52"/>
  <c r="Q50" i="52"/>
  <c r="T50" i="52" s="1"/>
  <c r="G50" i="52" s="1"/>
  <c r="I50" i="52"/>
  <c r="R50" i="52"/>
  <c r="U50" i="52" s="1"/>
  <c r="O50" i="52" s="1"/>
  <c r="AC50" i="52"/>
  <c r="A51" i="52"/>
  <c r="Q51" i="52"/>
  <c r="T51" i="52" s="1"/>
  <c r="G51" i="52" s="1"/>
  <c r="I51" i="52"/>
  <c r="R51" i="52"/>
  <c r="U51" i="52" s="1"/>
  <c r="O51" i="52" s="1"/>
  <c r="AC51" i="52"/>
  <c r="A52" i="52"/>
  <c r="Q52" i="52"/>
  <c r="T52" i="52" s="1"/>
  <c r="G52" i="52" s="1"/>
  <c r="I52" i="52"/>
  <c r="R52" i="52"/>
  <c r="U52" i="52" s="1"/>
  <c r="O52" i="52" s="1"/>
  <c r="AC52" i="52"/>
  <c r="A53" i="52"/>
  <c r="Q53" i="52"/>
  <c r="I53" i="52"/>
  <c r="R53" i="52"/>
  <c r="U53" i="52" s="1"/>
  <c r="O53" i="52" s="1"/>
  <c r="AC53" i="52"/>
  <c r="A54" i="52"/>
  <c r="Q54" i="52"/>
  <c r="I54" i="52"/>
  <c r="R54" i="52"/>
  <c r="U54" i="52" s="1"/>
  <c r="O54" i="52" s="1"/>
  <c r="AC54" i="52"/>
  <c r="A55" i="52"/>
  <c r="Q55" i="52"/>
  <c r="I55" i="52"/>
  <c r="R55" i="52"/>
  <c r="U55" i="52"/>
  <c r="O55" i="52" s="1"/>
  <c r="AC55" i="52"/>
  <c r="A56" i="52"/>
  <c r="Q56" i="52"/>
  <c r="T56" i="52" s="1"/>
  <c r="G56" i="52" s="1"/>
  <c r="I56" i="52"/>
  <c r="R56" i="52"/>
  <c r="U56" i="52" s="1"/>
  <c r="O56" i="52" s="1"/>
  <c r="AC56" i="52"/>
  <c r="A57" i="52"/>
  <c r="Q57" i="52"/>
  <c r="I57" i="52"/>
  <c r="R57" i="52"/>
  <c r="U57" i="52" s="1"/>
  <c r="O57" i="52" s="1"/>
  <c r="AC57" i="52"/>
  <c r="A58" i="52"/>
  <c r="Q58" i="52"/>
  <c r="I58" i="52"/>
  <c r="R58" i="52"/>
  <c r="U58" i="52" s="1"/>
  <c r="O58" i="52" s="1"/>
  <c r="AC58" i="52"/>
  <c r="A59" i="52"/>
  <c r="Q59" i="52"/>
  <c r="I59" i="52"/>
  <c r="R59" i="52"/>
  <c r="U59" i="52" s="1"/>
  <c r="O59" i="52" s="1"/>
  <c r="AC59" i="52"/>
  <c r="A60" i="52"/>
  <c r="Q60" i="52"/>
  <c r="I60" i="52"/>
  <c r="R60" i="52"/>
  <c r="U60" i="52" s="1"/>
  <c r="O60" i="52" s="1"/>
  <c r="AC60" i="52"/>
  <c r="A61" i="52"/>
  <c r="Q61" i="52"/>
  <c r="I61" i="52"/>
  <c r="R61" i="52"/>
  <c r="U61" i="52" s="1"/>
  <c r="O61" i="52" s="1"/>
  <c r="AC61" i="52"/>
  <c r="A62" i="52"/>
  <c r="Q62" i="52"/>
  <c r="I62" i="52"/>
  <c r="R62" i="52"/>
  <c r="U62" i="52" s="1"/>
  <c r="O62" i="52" s="1"/>
  <c r="AC62" i="52"/>
  <c r="A63" i="52"/>
  <c r="Q63" i="52"/>
  <c r="I63" i="52"/>
  <c r="R63" i="52"/>
  <c r="U63" i="52" s="1"/>
  <c r="O63" i="52" s="1"/>
  <c r="AC63" i="52"/>
  <c r="A64" i="52"/>
  <c r="Q64" i="52"/>
  <c r="I64" i="52"/>
  <c r="R64" i="52"/>
  <c r="U64" i="52" s="1"/>
  <c r="O64" i="52" s="1"/>
  <c r="AC64" i="52"/>
  <c r="A65" i="52"/>
  <c r="Q65" i="52"/>
  <c r="I65" i="52"/>
  <c r="R65" i="52"/>
  <c r="U65" i="52" s="1"/>
  <c r="O65" i="52" s="1"/>
  <c r="AC65" i="52"/>
  <c r="A66" i="52"/>
  <c r="Q66" i="52"/>
  <c r="I66" i="52"/>
  <c r="R66" i="52"/>
  <c r="U66" i="52" s="1"/>
  <c r="O66" i="52" s="1"/>
  <c r="AC66" i="52"/>
  <c r="A67" i="52"/>
  <c r="Q67" i="52"/>
  <c r="I67" i="52"/>
  <c r="R67" i="52"/>
  <c r="U67" i="52" s="1"/>
  <c r="O67" i="52" s="1"/>
  <c r="AC67" i="52"/>
  <c r="A68" i="52"/>
  <c r="Q68" i="52"/>
  <c r="I68" i="52"/>
  <c r="R68" i="52"/>
  <c r="U68" i="52" s="1"/>
  <c r="O68" i="52" s="1"/>
  <c r="AC68" i="52"/>
  <c r="A69" i="52"/>
  <c r="Q69" i="52"/>
  <c r="I69" i="52"/>
  <c r="R69" i="52"/>
  <c r="U69" i="52" s="1"/>
  <c r="O69" i="52" s="1"/>
  <c r="AC69" i="52"/>
  <c r="A70" i="52"/>
  <c r="Q70" i="52"/>
  <c r="I70" i="52"/>
  <c r="R70" i="52"/>
  <c r="U70" i="52" s="1"/>
  <c r="O70" i="52" s="1"/>
  <c r="AC70" i="52"/>
  <c r="A71" i="52"/>
  <c r="Q71" i="52"/>
  <c r="I71" i="52"/>
  <c r="R71" i="52"/>
  <c r="U71" i="52" s="1"/>
  <c r="O71" i="52" s="1"/>
  <c r="AC71" i="52"/>
  <c r="A72" i="52"/>
  <c r="Q72" i="52"/>
  <c r="I72" i="52"/>
  <c r="R72" i="52"/>
  <c r="U72" i="52" s="1"/>
  <c r="O72" i="52" s="1"/>
  <c r="AC72" i="52"/>
  <c r="A73" i="52"/>
  <c r="Q73" i="52"/>
  <c r="I73" i="52"/>
  <c r="R73" i="52"/>
  <c r="U73" i="52" s="1"/>
  <c r="O73" i="52" s="1"/>
  <c r="AC73" i="52"/>
  <c r="A74" i="52"/>
  <c r="Q74" i="52"/>
  <c r="I74" i="52"/>
  <c r="R74" i="52"/>
  <c r="U74" i="52" s="1"/>
  <c r="O74" i="52" s="1"/>
  <c r="AC74" i="52"/>
  <c r="A75" i="52"/>
  <c r="Q75" i="52"/>
  <c r="I75" i="52"/>
  <c r="R75" i="52"/>
  <c r="U75" i="52" s="1"/>
  <c r="O75" i="52" s="1"/>
  <c r="AC75" i="52"/>
  <c r="A76" i="52"/>
  <c r="Q76" i="52"/>
  <c r="I76" i="52"/>
  <c r="R76" i="52"/>
  <c r="U76" i="52" s="1"/>
  <c r="O76" i="52" s="1"/>
  <c r="AC76" i="52"/>
  <c r="A77" i="52"/>
  <c r="Q77" i="52"/>
  <c r="I77" i="52"/>
  <c r="R77" i="52"/>
  <c r="U77" i="52" s="1"/>
  <c r="O77" i="52" s="1"/>
  <c r="AC77" i="52"/>
  <c r="A78" i="52"/>
  <c r="Q78" i="52"/>
  <c r="I78" i="52"/>
  <c r="R78" i="52"/>
  <c r="U78" i="52" s="1"/>
  <c r="O78" i="52" s="1"/>
  <c r="AC78" i="52"/>
  <c r="A79" i="52"/>
  <c r="Q79" i="52"/>
  <c r="I79" i="52"/>
  <c r="R79" i="52"/>
  <c r="U79" i="52" s="1"/>
  <c r="O79" i="52" s="1"/>
  <c r="AC79" i="52"/>
  <c r="A80" i="52"/>
  <c r="Q80" i="52"/>
  <c r="I80" i="52"/>
  <c r="R80" i="52"/>
  <c r="U80" i="52"/>
  <c r="O80" i="52" s="1"/>
  <c r="AC80" i="52"/>
  <c r="A81" i="52"/>
  <c r="Q81" i="52"/>
  <c r="I81" i="52"/>
  <c r="R81" i="52"/>
  <c r="U81" i="52" s="1"/>
  <c r="O81" i="52" s="1"/>
  <c r="AC81" i="52"/>
  <c r="A82" i="52"/>
  <c r="Q82" i="52"/>
  <c r="I82" i="52"/>
  <c r="R82" i="52"/>
  <c r="U82" i="52" s="1"/>
  <c r="O82" i="52" s="1"/>
  <c r="AC82" i="52"/>
  <c r="A83" i="52"/>
  <c r="Q83" i="52"/>
  <c r="I83" i="52"/>
  <c r="R83" i="52"/>
  <c r="U83" i="52" s="1"/>
  <c r="O83" i="52" s="1"/>
  <c r="AC83" i="52"/>
  <c r="A84" i="52"/>
  <c r="Q84" i="52"/>
  <c r="I84" i="52"/>
  <c r="R84" i="52"/>
  <c r="U84" i="52" s="1"/>
  <c r="O84" i="52" s="1"/>
  <c r="AC84" i="52"/>
  <c r="A85" i="52"/>
  <c r="Q85" i="52"/>
  <c r="I85" i="52"/>
  <c r="R85" i="52"/>
  <c r="U85" i="52" s="1"/>
  <c r="O85" i="52" s="1"/>
  <c r="AC85" i="52"/>
  <c r="A86" i="52"/>
  <c r="Q86" i="52"/>
  <c r="I86" i="52"/>
  <c r="R86" i="52"/>
  <c r="U86" i="52" s="1"/>
  <c r="O86" i="52" s="1"/>
  <c r="AC86" i="52"/>
  <c r="A87" i="52"/>
  <c r="Q87" i="52"/>
  <c r="I87" i="52"/>
  <c r="R87" i="52"/>
  <c r="U87" i="52" s="1"/>
  <c r="O87" i="52" s="1"/>
  <c r="AC87" i="52"/>
  <c r="A88" i="52"/>
  <c r="Q88" i="52"/>
  <c r="I88" i="52"/>
  <c r="R88" i="52"/>
  <c r="U88" i="52" s="1"/>
  <c r="O88" i="52" s="1"/>
  <c r="AC88" i="52"/>
  <c r="A89" i="52"/>
  <c r="Q89" i="52"/>
  <c r="I89" i="52"/>
  <c r="R89" i="52"/>
  <c r="U89" i="52" s="1"/>
  <c r="O89" i="52" s="1"/>
  <c r="AC89" i="52"/>
  <c r="A90" i="52"/>
  <c r="Q90" i="52"/>
  <c r="I90" i="52"/>
  <c r="R90" i="52"/>
  <c r="U90" i="52" s="1"/>
  <c r="O90" i="52" s="1"/>
  <c r="AC90" i="52"/>
  <c r="A91" i="52"/>
  <c r="Q91" i="52"/>
  <c r="I91" i="52"/>
  <c r="R91" i="52"/>
  <c r="U91" i="52" s="1"/>
  <c r="O91" i="52" s="1"/>
  <c r="AC91" i="52"/>
  <c r="A92" i="52"/>
  <c r="Q92" i="52"/>
  <c r="I92" i="52"/>
  <c r="R92" i="52"/>
  <c r="U92" i="52" s="1"/>
  <c r="O92" i="52" s="1"/>
  <c r="AC92" i="52"/>
  <c r="A93" i="52"/>
  <c r="Q93" i="52"/>
  <c r="I93" i="52"/>
  <c r="R93" i="52"/>
  <c r="U93" i="52" s="1"/>
  <c r="O93" i="52" s="1"/>
  <c r="AC93" i="52"/>
  <c r="A94" i="52"/>
  <c r="Q94" i="52"/>
  <c r="T94" i="52" s="1"/>
  <c r="G94" i="52" s="1"/>
  <c r="I94" i="52"/>
  <c r="R94" i="52"/>
  <c r="U94" i="52" s="1"/>
  <c r="O94" i="52" s="1"/>
  <c r="AC94" i="52"/>
  <c r="A95" i="52"/>
  <c r="Q95" i="52"/>
  <c r="I95" i="52"/>
  <c r="R95" i="52"/>
  <c r="U95" i="52" s="1"/>
  <c r="O95" i="52" s="1"/>
  <c r="AC95" i="52"/>
  <c r="A96" i="52"/>
  <c r="Q96" i="52"/>
  <c r="I96" i="52"/>
  <c r="R96" i="52"/>
  <c r="U96" i="52" s="1"/>
  <c r="O96" i="52" s="1"/>
  <c r="AC96" i="52"/>
  <c r="A97" i="52"/>
  <c r="Q97" i="52"/>
  <c r="I97" i="52"/>
  <c r="R97" i="52"/>
  <c r="U97" i="52" s="1"/>
  <c r="O97" i="52" s="1"/>
  <c r="AC97" i="52"/>
  <c r="A98" i="52"/>
  <c r="Q98" i="52"/>
  <c r="I98" i="52"/>
  <c r="R98" i="52"/>
  <c r="U98" i="52" s="1"/>
  <c r="O98" i="52" s="1"/>
  <c r="AC98" i="52"/>
  <c r="A4" i="51"/>
  <c r="H4" i="51"/>
  <c r="O4" i="51"/>
  <c r="AC8" i="51"/>
  <c r="A9" i="51"/>
  <c r="I9" i="51"/>
  <c r="AC9" i="51"/>
  <c r="AD9" i="51" s="1"/>
  <c r="A10" i="51"/>
  <c r="Q10" i="51"/>
  <c r="T10" i="51" s="1"/>
  <c r="G10" i="51" s="1"/>
  <c r="I10" i="51"/>
  <c r="R10" i="51"/>
  <c r="U10" i="51" s="1"/>
  <c r="O10" i="51" s="1"/>
  <c r="AC10" i="51"/>
  <c r="A11" i="51"/>
  <c r="Q11" i="51"/>
  <c r="I11" i="51"/>
  <c r="R11" i="51"/>
  <c r="U11" i="51" s="1"/>
  <c r="O11" i="51" s="1"/>
  <c r="AC11" i="51"/>
  <c r="A12" i="51"/>
  <c r="Q12" i="51"/>
  <c r="I12" i="51"/>
  <c r="R12" i="51"/>
  <c r="U12" i="51" s="1"/>
  <c r="O12" i="51" s="1"/>
  <c r="AC12" i="51"/>
  <c r="A13" i="51"/>
  <c r="Q13" i="51"/>
  <c r="I13" i="51"/>
  <c r="R13" i="51"/>
  <c r="U13" i="51" s="1"/>
  <c r="O13" i="51" s="1"/>
  <c r="AC13" i="51"/>
  <c r="A14" i="51"/>
  <c r="Q14" i="51"/>
  <c r="I14" i="51"/>
  <c r="R14" i="51"/>
  <c r="U14" i="51" s="1"/>
  <c r="O14" i="51" s="1"/>
  <c r="AC14" i="51"/>
  <c r="A15" i="51"/>
  <c r="Q15" i="51"/>
  <c r="I15" i="51"/>
  <c r="R15" i="51"/>
  <c r="U15" i="51" s="1"/>
  <c r="O15" i="51" s="1"/>
  <c r="AC15" i="51"/>
  <c r="A16" i="51"/>
  <c r="Q16" i="51"/>
  <c r="I16" i="51"/>
  <c r="R16" i="51"/>
  <c r="U16" i="51" s="1"/>
  <c r="O16" i="51" s="1"/>
  <c r="AC16" i="51"/>
  <c r="A17" i="51"/>
  <c r="Q17" i="51"/>
  <c r="I17" i="51"/>
  <c r="R17" i="51"/>
  <c r="U17" i="51" s="1"/>
  <c r="O17" i="51" s="1"/>
  <c r="AC17" i="51"/>
  <c r="A18" i="51"/>
  <c r="Q18" i="51"/>
  <c r="I18" i="51"/>
  <c r="R18" i="51"/>
  <c r="U18" i="51" s="1"/>
  <c r="O18" i="51" s="1"/>
  <c r="AC18" i="51"/>
  <c r="A19" i="51"/>
  <c r="Q19" i="51"/>
  <c r="I19" i="51"/>
  <c r="R19" i="51"/>
  <c r="U19" i="51" s="1"/>
  <c r="O19" i="51" s="1"/>
  <c r="AC19" i="51"/>
  <c r="A20" i="51"/>
  <c r="Q20" i="51"/>
  <c r="I20" i="51"/>
  <c r="R20" i="51"/>
  <c r="U20" i="51" s="1"/>
  <c r="O20" i="51" s="1"/>
  <c r="AC20" i="51"/>
  <c r="A21" i="51"/>
  <c r="Q21" i="51"/>
  <c r="I21" i="51"/>
  <c r="R21" i="51"/>
  <c r="U21" i="51" s="1"/>
  <c r="O21" i="51" s="1"/>
  <c r="AC21" i="51"/>
  <c r="A22" i="51"/>
  <c r="Q22" i="51"/>
  <c r="I22" i="51"/>
  <c r="R22" i="51"/>
  <c r="U22" i="51" s="1"/>
  <c r="O22" i="51" s="1"/>
  <c r="AC22" i="51"/>
  <c r="A23" i="51"/>
  <c r="Q23" i="51"/>
  <c r="T23" i="51" s="1"/>
  <c r="G23" i="51" s="1"/>
  <c r="I23" i="51"/>
  <c r="R23" i="51"/>
  <c r="U23" i="51" s="1"/>
  <c r="O23" i="51" s="1"/>
  <c r="AC23" i="51"/>
  <c r="A24" i="51"/>
  <c r="Q24" i="51"/>
  <c r="I24" i="51"/>
  <c r="R24" i="51"/>
  <c r="U24" i="51"/>
  <c r="O24" i="51" s="1"/>
  <c r="AC24" i="51"/>
  <c r="A25" i="51"/>
  <c r="Q25" i="51"/>
  <c r="I25" i="51"/>
  <c r="R25" i="51"/>
  <c r="U25" i="51" s="1"/>
  <c r="O25" i="51" s="1"/>
  <c r="AC25" i="51"/>
  <c r="A26" i="51"/>
  <c r="Q26" i="51"/>
  <c r="I26" i="51"/>
  <c r="R26" i="51"/>
  <c r="U26" i="51" s="1"/>
  <c r="O26" i="51" s="1"/>
  <c r="AC26" i="51"/>
  <c r="A27" i="51"/>
  <c r="Q27" i="51"/>
  <c r="I27" i="51"/>
  <c r="R27" i="51"/>
  <c r="U27" i="51" s="1"/>
  <c r="O27" i="51" s="1"/>
  <c r="AC27" i="51"/>
  <c r="A28" i="51"/>
  <c r="Q28" i="51"/>
  <c r="T28" i="51" s="1"/>
  <c r="G28" i="51" s="1"/>
  <c r="I28" i="51"/>
  <c r="R28" i="51"/>
  <c r="U28" i="51" s="1"/>
  <c r="O28" i="51" s="1"/>
  <c r="AC28" i="51"/>
  <c r="A29" i="51"/>
  <c r="Q29" i="51"/>
  <c r="T29" i="51" s="1"/>
  <c r="G29" i="51" s="1"/>
  <c r="I29" i="51"/>
  <c r="R29" i="51"/>
  <c r="U29" i="51" s="1"/>
  <c r="O29" i="51" s="1"/>
  <c r="AC29" i="51"/>
  <c r="A30" i="51"/>
  <c r="Q30" i="51"/>
  <c r="T30" i="51" s="1"/>
  <c r="G30" i="51" s="1"/>
  <c r="I30" i="51"/>
  <c r="R30" i="51"/>
  <c r="U30" i="51" s="1"/>
  <c r="O30" i="51" s="1"/>
  <c r="AC30" i="51"/>
  <c r="A31" i="51"/>
  <c r="Q31" i="51"/>
  <c r="T31" i="51" s="1"/>
  <c r="G31" i="51" s="1"/>
  <c r="I31" i="51"/>
  <c r="R31" i="51"/>
  <c r="U31" i="51" s="1"/>
  <c r="O31" i="51" s="1"/>
  <c r="AC31" i="51"/>
  <c r="A32" i="51"/>
  <c r="Q32" i="51"/>
  <c r="T32" i="51" s="1"/>
  <c r="G32" i="51" s="1"/>
  <c r="I32" i="51"/>
  <c r="R32" i="51"/>
  <c r="U32" i="51" s="1"/>
  <c r="O32" i="51" s="1"/>
  <c r="AC32" i="51"/>
  <c r="A33" i="51"/>
  <c r="Q33" i="51"/>
  <c r="T33" i="51" s="1"/>
  <c r="G33" i="51" s="1"/>
  <c r="I33" i="51"/>
  <c r="R33" i="51"/>
  <c r="U33" i="51" s="1"/>
  <c r="O33" i="51" s="1"/>
  <c r="AC33" i="51"/>
  <c r="A34" i="51"/>
  <c r="Q34" i="51"/>
  <c r="T34" i="51" s="1"/>
  <c r="G34" i="51" s="1"/>
  <c r="I34" i="51"/>
  <c r="R34" i="51"/>
  <c r="U34" i="51" s="1"/>
  <c r="O34" i="51" s="1"/>
  <c r="AC34" i="51"/>
  <c r="A35" i="51"/>
  <c r="Q35" i="51"/>
  <c r="T35" i="51" s="1"/>
  <c r="G35" i="51" s="1"/>
  <c r="I35" i="51"/>
  <c r="R35" i="51"/>
  <c r="U35" i="51" s="1"/>
  <c r="O35" i="51" s="1"/>
  <c r="AC35" i="51"/>
  <c r="A36" i="51"/>
  <c r="Q36" i="51"/>
  <c r="T36" i="51" s="1"/>
  <c r="G36" i="51" s="1"/>
  <c r="I36" i="51"/>
  <c r="R36" i="51"/>
  <c r="U36" i="51" s="1"/>
  <c r="O36" i="51" s="1"/>
  <c r="AC36" i="51"/>
  <c r="A37" i="51"/>
  <c r="Q37" i="51"/>
  <c r="T37" i="51" s="1"/>
  <c r="G37" i="51" s="1"/>
  <c r="I37" i="51"/>
  <c r="R37" i="51"/>
  <c r="U37" i="51"/>
  <c r="O37" i="51" s="1"/>
  <c r="AC37" i="51"/>
  <c r="A38" i="51"/>
  <c r="Q38" i="51"/>
  <c r="T38" i="51" s="1"/>
  <c r="G38" i="51" s="1"/>
  <c r="I38" i="51"/>
  <c r="R38" i="51"/>
  <c r="U38" i="51" s="1"/>
  <c r="O38" i="51" s="1"/>
  <c r="AC38" i="51"/>
  <c r="A39" i="51"/>
  <c r="Q39" i="51"/>
  <c r="T39" i="51" s="1"/>
  <c r="G39" i="51" s="1"/>
  <c r="I39" i="51"/>
  <c r="R39" i="51"/>
  <c r="U39" i="51" s="1"/>
  <c r="O39" i="51" s="1"/>
  <c r="AC39" i="51"/>
  <c r="A40" i="51"/>
  <c r="Q40" i="51"/>
  <c r="T40" i="51" s="1"/>
  <c r="G40" i="51" s="1"/>
  <c r="I40" i="51"/>
  <c r="R40" i="51"/>
  <c r="U40" i="51" s="1"/>
  <c r="O40" i="51" s="1"/>
  <c r="AC40" i="51"/>
  <c r="A41" i="51"/>
  <c r="Q41" i="51"/>
  <c r="T41" i="51" s="1"/>
  <c r="G41" i="51" s="1"/>
  <c r="I41" i="51"/>
  <c r="R41" i="51"/>
  <c r="U41" i="51" s="1"/>
  <c r="O41" i="51" s="1"/>
  <c r="AC41" i="51"/>
  <c r="A42" i="51"/>
  <c r="Q42" i="51"/>
  <c r="T42" i="51" s="1"/>
  <c r="G42" i="51" s="1"/>
  <c r="I42" i="51"/>
  <c r="R42" i="51"/>
  <c r="U42" i="51" s="1"/>
  <c r="O42" i="51" s="1"/>
  <c r="AC42" i="51"/>
  <c r="A43" i="51"/>
  <c r="Q43" i="51"/>
  <c r="T43" i="51" s="1"/>
  <c r="G43" i="51" s="1"/>
  <c r="I43" i="51"/>
  <c r="R43" i="51"/>
  <c r="U43" i="51" s="1"/>
  <c r="O43" i="51" s="1"/>
  <c r="AC43" i="51"/>
  <c r="A44" i="51"/>
  <c r="Q44" i="51"/>
  <c r="T44" i="51" s="1"/>
  <c r="G44" i="51" s="1"/>
  <c r="I44" i="51"/>
  <c r="R44" i="51"/>
  <c r="U44" i="51" s="1"/>
  <c r="O44" i="51" s="1"/>
  <c r="AC44" i="51"/>
  <c r="A45" i="51"/>
  <c r="Q45" i="51"/>
  <c r="T45" i="51" s="1"/>
  <c r="G45" i="51" s="1"/>
  <c r="I45" i="51"/>
  <c r="R45" i="51"/>
  <c r="U45" i="51" s="1"/>
  <c r="O45" i="51" s="1"/>
  <c r="AC45" i="51"/>
  <c r="A46" i="51"/>
  <c r="Q46" i="51"/>
  <c r="T46" i="51" s="1"/>
  <c r="G46" i="51" s="1"/>
  <c r="I46" i="51"/>
  <c r="R46" i="51"/>
  <c r="U46" i="51"/>
  <c r="O46" i="51" s="1"/>
  <c r="AC46" i="51"/>
  <c r="A47" i="51"/>
  <c r="Q47" i="51"/>
  <c r="T47" i="51" s="1"/>
  <c r="G47" i="51" s="1"/>
  <c r="I47" i="51"/>
  <c r="R47" i="51"/>
  <c r="U47" i="51" s="1"/>
  <c r="O47" i="51" s="1"/>
  <c r="AC47" i="51"/>
  <c r="A48" i="51"/>
  <c r="Q48" i="51"/>
  <c r="T48" i="51" s="1"/>
  <c r="G48" i="51" s="1"/>
  <c r="I48" i="51"/>
  <c r="R48" i="51"/>
  <c r="U48" i="51" s="1"/>
  <c r="O48" i="51" s="1"/>
  <c r="AC48" i="51"/>
  <c r="A49" i="51"/>
  <c r="Q49" i="51"/>
  <c r="T49" i="51" s="1"/>
  <c r="G49" i="51" s="1"/>
  <c r="I49" i="51"/>
  <c r="R49" i="51"/>
  <c r="U49" i="51"/>
  <c r="O49" i="51" s="1"/>
  <c r="AC49" i="51"/>
  <c r="A50" i="51"/>
  <c r="Q50" i="51"/>
  <c r="T50" i="51" s="1"/>
  <c r="G50" i="51" s="1"/>
  <c r="I50" i="51"/>
  <c r="R50" i="51"/>
  <c r="U50" i="51" s="1"/>
  <c r="O50" i="51" s="1"/>
  <c r="AC50" i="51"/>
  <c r="A51" i="51"/>
  <c r="Q51" i="51"/>
  <c r="T51" i="51" s="1"/>
  <c r="G51" i="51" s="1"/>
  <c r="I51" i="51"/>
  <c r="R51" i="51"/>
  <c r="U51" i="51" s="1"/>
  <c r="O51" i="51" s="1"/>
  <c r="AC51" i="51"/>
  <c r="A52" i="51"/>
  <c r="Q52" i="51"/>
  <c r="T52" i="51" s="1"/>
  <c r="G52" i="51" s="1"/>
  <c r="I52" i="51"/>
  <c r="R52" i="51"/>
  <c r="U52" i="51" s="1"/>
  <c r="O52" i="51" s="1"/>
  <c r="AC52" i="51"/>
  <c r="A53" i="51"/>
  <c r="Q53" i="51"/>
  <c r="T53" i="51" s="1"/>
  <c r="G53" i="51" s="1"/>
  <c r="I53" i="51"/>
  <c r="R53" i="51"/>
  <c r="U53" i="51"/>
  <c r="O53" i="51" s="1"/>
  <c r="AC53" i="51"/>
  <c r="A54" i="51"/>
  <c r="Q54" i="51"/>
  <c r="T54" i="51" s="1"/>
  <c r="G54" i="51" s="1"/>
  <c r="I54" i="51"/>
  <c r="R54" i="51"/>
  <c r="U54" i="51" s="1"/>
  <c r="O54" i="51" s="1"/>
  <c r="AC54" i="51"/>
  <c r="A55" i="51"/>
  <c r="Q55" i="51"/>
  <c r="T55" i="51" s="1"/>
  <c r="G55" i="51" s="1"/>
  <c r="I55" i="51"/>
  <c r="R55" i="51"/>
  <c r="U55" i="51" s="1"/>
  <c r="O55" i="51" s="1"/>
  <c r="AC55" i="51"/>
  <c r="A56" i="51"/>
  <c r="Q56" i="51"/>
  <c r="T56" i="51" s="1"/>
  <c r="G56" i="51" s="1"/>
  <c r="I56" i="51"/>
  <c r="R56" i="51"/>
  <c r="U56" i="51" s="1"/>
  <c r="O56" i="51" s="1"/>
  <c r="AC56" i="51"/>
  <c r="A57" i="51"/>
  <c r="Q57" i="51"/>
  <c r="T57" i="51"/>
  <c r="G57" i="51" s="1"/>
  <c r="I57" i="51"/>
  <c r="R57" i="51"/>
  <c r="U57" i="51" s="1"/>
  <c r="O57" i="51" s="1"/>
  <c r="AC57" i="51"/>
  <c r="A58" i="51"/>
  <c r="Q58" i="51"/>
  <c r="T58" i="51" s="1"/>
  <c r="G58" i="51" s="1"/>
  <c r="I58" i="51"/>
  <c r="R58" i="51"/>
  <c r="U58" i="51" s="1"/>
  <c r="O58" i="51" s="1"/>
  <c r="AC58" i="51"/>
  <c r="A59" i="51"/>
  <c r="Q59" i="51"/>
  <c r="T59" i="51" s="1"/>
  <c r="G59" i="51" s="1"/>
  <c r="I59" i="51"/>
  <c r="R59" i="51"/>
  <c r="U59" i="51" s="1"/>
  <c r="O59" i="51" s="1"/>
  <c r="AC59" i="51"/>
  <c r="A60" i="51"/>
  <c r="Q60" i="51"/>
  <c r="T60" i="51" s="1"/>
  <c r="G60" i="51" s="1"/>
  <c r="I60" i="51"/>
  <c r="R60" i="51"/>
  <c r="U60" i="51" s="1"/>
  <c r="O60" i="51" s="1"/>
  <c r="AC60" i="51"/>
  <c r="A61" i="51"/>
  <c r="Q61" i="51"/>
  <c r="T61" i="51" s="1"/>
  <c r="G61" i="51" s="1"/>
  <c r="I61" i="51"/>
  <c r="R61" i="51"/>
  <c r="U61" i="51"/>
  <c r="O61" i="51" s="1"/>
  <c r="AC61" i="51"/>
  <c r="A62" i="51"/>
  <c r="Q62" i="51"/>
  <c r="T62" i="51" s="1"/>
  <c r="G62" i="51" s="1"/>
  <c r="I62" i="51"/>
  <c r="R62" i="51"/>
  <c r="U62" i="51"/>
  <c r="O62" i="51" s="1"/>
  <c r="AC62" i="51"/>
  <c r="A63" i="51"/>
  <c r="Q63" i="51"/>
  <c r="T63" i="51" s="1"/>
  <c r="G63" i="51" s="1"/>
  <c r="I63" i="51"/>
  <c r="R63" i="51"/>
  <c r="U63" i="51" s="1"/>
  <c r="O63" i="51" s="1"/>
  <c r="AC63" i="51"/>
  <c r="A64" i="51"/>
  <c r="Q64" i="51"/>
  <c r="T64" i="51" s="1"/>
  <c r="G64" i="51" s="1"/>
  <c r="I64" i="51"/>
  <c r="R64" i="51"/>
  <c r="U64" i="51" s="1"/>
  <c r="O64" i="51" s="1"/>
  <c r="AC64" i="51"/>
  <c r="A65" i="51"/>
  <c r="Q65" i="51"/>
  <c r="T65" i="51" s="1"/>
  <c r="G65" i="51" s="1"/>
  <c r="I65" i="51"/>
  <c r="R65" i="51"/>
  <c r="U65" i="51"/>
  <c r="O65" i="51" s="1"/>
  <c r="AC65" i="51"/>
  <c r="A66" i="51"/>
  <c r="Q66" i="51"/>
  <c r="T66" i="51" s="1"/>
  <c r="G66" i="51" s="1"/>
  <c r="I66" i="51"/>
  <c r="R66" i="51"/>
  <c r="U66" i="51" s="1"/>
  <c r="O66" i="51" s="1"/>
  <c r="AC66" i="51"/>
  <c r="A67" i="51"/>
  <c r="Q67" i="51"/>
  <c r="T67" i="51" s="1"/>
  <c r="G67" i="51" s="1"/>
  <c r="I67" i="51"/>
  <c r="R67" i="51"/>
  <c r="U67" i="51" s="1"/>
  <c r="O67" i="51" s="1"/>
  <c r="AC67" i="51"/>
  <c r="A68" i="51"/>
  <c r="Q68" i="51"/>
  <c r="T68" i="51" s="1"/>
  <c r="G68" i="51" s="1"/>
  <c r="I68" i="51"/>
  <c r="R68" i="51"/>
  <c r="U68" i="51" s="1"/>
  <c r="O68" i="51" s="1"/>
  <c r="AC68" i="51"/>
  <c r="A69" i="51"/>
  <c r="Q69" i="51"/>
  <c r="T69" i="51"/>
  <c r="G69" i="51" s="1"/>
  <c r="I69" i="51"/>
  <c r="R69" i="51"/>
  <c r="U69" i="51" s="1"/>
  <c r="O69" i="51" s="1"/>
  <c r="AC69" i="51"/>
  <c r="A70" i="51"/>
  <c r="Q70" i="51"/>
  <c r="T70" i="51" s="1"/>
  <c r="G70" i="51" s="1"/>
  <c r="I70" i="51"/>
  <c r="R70" i="51"/>
  <c r="U70" i="51" s="1"/>
  <c r="O70" i="51" s="1"/>
  <c r="AC70" i="51"/>
  <c r="A71" i="51"/>
  <c r="Q71" i="51"/>
  <c r="T71" i="51" s="1"/>
  <c r="G71" i="51" s="1"/>
  <c r="I71" i="51"/>
  <c r="R71" i="51"/>
  <c r="U71" i="51" s="1"/>
  <c r="O71" i="51" s="1"/>
  <c r="AC71" i="51"/>
  <c r="A72" i="51"/>
  <c r="Q72" i="51"/>
  <c r="T72" i="51" s="1"/>
  <c r="G72" i="51" s="1"/>
  <c r="I72" i="51"/>
  <c r="R72" i="51"/>
  <c r="U72" i="51" s="1"/>
  <c r="O72" i="51" s="1"/>
  <c r="AC72" i="51"/>
  <c r="A73" i="51"/>
  <c r="Q73" i="51"/>
  <c r="T73" i="51" s="1"/>
  <c r="G73" i="51" s="1"/>
  <c r="I73" i="51"/>
  <c r="R73" i="51"/>
  <c r="U73" i="51" s="1"/>
  <c r="O73" i="51" s="1"/>
  <c r="AC73" i="51"/>
  <c r="A74" i="51"/>
  <c r="Q74" i="51"/>
  <c r="I74" i="51"/>
  <c r="R74" i="51"/>
  <c r="U74" i="51" s="1"/>
  <c r="O74" i="51" s="1"/>
  <c r="AC74" i="51"/>
  <c r="A75" i="51"/>
  <c r="Q75" i="51"/>
  <c r="I75" i="51"/>
  <c r="R75" i="51"/>
  <c r="U75" i="51"/>
  <c r="O75" i="51" s="1"/>
  <c r="AC75" i="51"/>
  <c r="A76" i="51"/>
  <c r="Q76" i="51"/>
  <c r="I76" i="51"/>
  <c r="R76" i="51"/>
  <c r="AC76" i="51"/>
  <c r="A77" i="51"/>
  <c r="Q77" i="51"/>
  <c r="T77" i="51"/>
  <c r="G77" i="51" s="1"/>
  <c r="I77" i="51"/>
  <c r="R77" i="51"/>
  <c r="U77" i="51" s="1"/>
  <c r="O77" i="51" s="1"/>
  <c r="AC77" i="51"/>
  <c r="A78" i="51"/>
  <c r="Q78" i="51"/>
  <c r="I78" i="51"/>
  <c r="R78" i="51"/>
  <c r="AC78" i="51"/>
  <c r="A79" i="51"/>
  <c r="Q79" i="51"/>
  <c r="T79" i="51"/>
  <c r="G79" i="51" s="1"/>
  <c r="I79" i="51"/>
  <c r="R79" i="51"/>
  <c r="U79" i="51" s="1"/>
  <c r="O79" i="51" s="1"/>
  <c r="AC79" i="51"/>
  <c r="A80" i="51"/>
  <c r="Q80" i="51"/>
  <c r="I80" i="51"/>
  <c r="R80" i="51"/>
  <c r="AC80" i="51"/>
  <c r="A81" i="51"/>
  <c r="Q81" i="51"/>
  <c r="T81" i="51" s="1"/>
  <c r="G81" i="51" s="1"/>
  <c r="I81" i="51"/>
  <c r="R81" i="51"/>
  <c r="U81" i="51" s="1"/>
  <c r="O81" i="51" s="1"/>
  <c r="AC81" i="51"/>
  <c r="A82" i="51"/>
  <c r="Q82" i="51"/>
  <c r="I82" i="51"/>
  <c r="R82" i="51"/>
  <c r="AC82" i="51"/>
  <c r="A83" i="51"/>
  <c r="Q83" i="51"/>
  <c r="T83" i="51" s="1"/>
  <c r="G83" i="51" s="1"/>
  <c r="I83" i="51"/>
  <c r="R83" i="51"/>
  <c r="U83" i="51" s="1"/>
  <c r="O83" i="51"/>
  <c r="AC83" i="51"/>
  <c r="A84" i="51"/>
  <c r="Q84" i="51"/>
  <c r="I84" i="51"/>
  <c r="R84" i="51"/>
  <c r="AC84" i="51"/>
  <c r="A85" i="51"/>
  <c r="Q85" i="51"/>
  <c r="T85" i="51" s="1"/>
  <c r="G85" i="51" s="1"/>
  <c r="I85" i="51"/>
  <c r="R85" i="51"/>
  <c r="U85" i="51" s="1"/>
  <c r="O85" i="51" s="1"/>
  <c r="AC85" i="51"/>
  <c r="A86" i="51"/>
  <c r="Q86" i="51"/>
  <c r="I86" i="51"/>
  <c r="R86" i="51"/>
  <c r="AC86" i="51"/>
  <c r="A87" i="51"/>
  <c r="Q87" i="51"/>
  <c r="T87" i="51" s="1"/>
  <c r="G87" i="51"/>
  <c r="I87" i="51"/>
  <c r="R87" i="51"/>
  <c r="U87" i="51" s="1"/>
  <c r="O87" i="51"/>
  <c r="AC87" i="51"/>
  <c r="A88" i="51"/>
  <c r="Q88" i="51"/>
  <c r="I88" i="51"/>
  <c r="R88" i="51"/>
  <c r="AC88" i="51"/>
  <c r="A89" i="51"/>
  <c r="Q89" i="51"/>
  <c r="T89" i="51" s="1"/>
  <c r="G89" i="51" s="1"/>
  <c r="I89" i="51"/>
  <c r="R89" i="51"/>
  <c r="U89" i="51" s="1"/>
  <c r="O89" i="51" s="1"/>
  <c r="AC89" i="51"/>
  <c r="A90" i="51"/>
  <c r="Q90" i="51"/>
  <c r="I90" i="51"/>
  <c r="R90" i="51"/>
  <c r="AC90" i="51"/>
  <c r="A91" i="51"/>
  <c r="Q91" i="51"/>
  <c r="T91" i="51" s="1"/>
  <c r="G91" i="51" s="1"/>
  <c r="I91" i="51"/>
  <c r="R91" i="51"/>
  <c r="U91" i="51"/>
  <c r="O91" i="51" s="1"/>
  <c r="AC91" i="51"/>
  <c r="A92" i="51"/>
  <c r="Q92" i="51"/>
  <c r="I92" i="51"/>
  <c r="R92" i="51"/>
  <c r="U92" i="51" s="1"/>
  <c r="O92" i="51" s="1"/>
  <c r="AC92" i="51"/>
  <c r="A93" i="51"/>
  <c r="Q93" i="51"/>
  <c r="T93" i="51" s="1"/>
  <c r="G93" i="51" s="1"/>
  <c r="I93" i="51"/>
  <c r="R93" i="51"/>
  <c r="U93" i="51"/>
  <c r="O93" i="51" s="1"/>
  <c r="AC93" i="51"/>
  <c r="A94" i="51"/>
  <c r="Q94" i="51"/>
  <c r="T94" i="51" s="1"/>
  <c r="G94" i="51" s="1"/>
  <c r="I94" i="51"/>
  <c r="R94" i="51"/>
  <c r="AC94" i="51"/>
  <c r="A95" i="51"/>
  <c r="Q95" i="51"/>
  <c r="I95" i="51"/>
  <c r="R95" i="51"/>
  <c r="U95" i="51" s="1"/>
  <c r="O95" i="51" s="1"/>
  <c r="AC95" i="51"/>
  <c r="A96" i="51"/>
  <c r="Q96" i="51"/>
  <c r="T96" i="51" s="1"/>
  <c r="G96" i="51" s="1"/>
  <c r="I96" i="51"/>
  <c r="R96" i="51"/>
  <c r="AC96" i="51"/>
  <c r="A97" i="51"/>
  <c r="Q97" i="51"/>
  <c r="T97" i="51" s="1"/>
  <c r="G97" i="51" s="1"/>
  <c r="I97" i="51"/>
  <c r="R97" i="51"/>
  <c r="U97" i="51" s="1"/>
  <c r="O97" i="51" s="1"/>
  <c r="AC97" i="51"/>
  <c r="A98" i="51"/>
  <c r="Q98" i="51"/>
  <c r="T98" i="51" s="1"/>
  <c r="G98" i="51" s="1"/>
  <c r="I98" i="51"/>
  <c r="R98" i="51"/>
  <c r="U98" i="51" s="1"/>
  <c r="O98" i="51" s="1"/>
  <c r="AC98" i="51"/>
  <c r="A4" i="50"/>
  <c r="H4" i="50"/>
  <c r="O4" i="50"/>
  <c r="AC8" i="50"/>
  <c r="A9" i="50"/>
  <c r="I9" i="50"/>
  <c r="AC9" i="50"/>
  <c r="A10" i="50"/>
  <c r="Q10" i="50"/>
  <c r="T10" i="50" s="1"/>
  <c r="G10" i="50" s="1"/>
  <c r="I10" i="50"/>
  <c r="R10" i="50"/>
  <c r="U10" i="50" s="1"/>
  <c r="O10" i="50" s="1"/>
  <c r="AC10" i="50"/>
  <c r="A11" i="50"/>
  <c r="Q11" i="50"/>
  <c r="T11" i="50" s="1"/>
  <c r="G11" i="50" s="1"/>
  <c r="I11" i="50"/>
  <c r="R11" i="50"/>
  <c r="U11" i="50" s="1"/>
  <c r="O11" i="50" s="1"/>
  <c r="AC11" i="50"/>
  <c r="A12" i="50"/>
  <c r="Q12" i="50"/>
  <c r="T12" i="50" s="1"/>
  <c r="G12" i="50" s="1"/>
  <c r="I12" i="50"/>
  <c r="R12" i="50"/>
  <c r="U12" i="50" s="1"/>
  <c r="O12" i="50" s="1"/>
  <c r="AC12" i="50"/>
  <c r="A13" i="50"/>
  <c r="Q13" i="50"/>
  <c r="T13" i="50" s="1"/>
  <c r="G13" i="50" s="1"/>
  <c r="I13" i="50"/>
  <c r="R13" i="50"/>
  <c r="U13" i="50" s="1"/>
  <c r="O13" i="50" s="1"/>
  <c r="AC13" i="50"/>
  <c r="A14" i="50"/>
  <c r="Q14" i="50"/>
  <c r="T14" i="50" s="1"/>
  <c r="G14" i="50" s="1"/>
  <c r="I14" i="50"/>
  <c r="R14" i="50"/>
  <c r="U14" i="50" s="1"/>
  <c r="O14" i="50" s="1"/>
  <c r="AC14" i="50"/>
  <c r="A15" i="50"/>
  <c r="Q15" i="50"/>
  <c r="T15" i="50" s="1"/>
  <c r="G15" i="50" s="1"/>
  <c r="I15" i="50"/>
  <c r="R15" i="50"/>
  <c r="U15" i="50" s="1"/>
  <c r="O15" i="50" s="1"/>
  <c r="AC15" i="50"/>
  <c r="A16" i="50"/>
  <c r="Q16" i="50"/>
  <c r="T16" i="50" s="1"/>
  <c r="G16" i="50" s="1"/>
  <c r="I16" i="50"/>
  <c r="R16" i="50"/>
  <c r="U16" i="50" s="1"/>
  <c r="O16" i="50" s="1"/>
  <c r="AC16" i="50"/>
  <c r="A17" i="50"/>
  <c r="Q17" i="50"/>
  <c r="T17" i="50" s="1"/>
  <c r="G17" i="50" s="1"/>
  <c r="I17" i="50"/>
  <c r="R17" i="50"/>
  <c r="U17" i="50" s="1"/>
  <c r="O17" i="50" s="1"/>
  <c r="AC17" i="50"/>
  <c r="A18" i="50"/>
  <c r="Q18" i="50"/>
  <c r="T18" i="50" s="1"/>
  <c r="G18" i="50" s="1"/>
  <c r="I18" i="50"/>
  <c r="R18" i="50"/>
  <c r="U18" i="50" s="1"/>
  <c r="O18" i="50" s="1"/>
  <c r="AC18" i="50"/>
  <c r="A19" i="50"/>
  <c r="Q19" i="50"/>
  <c r="T19" i="50" s="1"/>
  <c r="G19" i="50" s="1"/>
  <c r="I19" i="50"/>
  <c r="R19" i="50"/>
  <c r="U19" i="50" s="1"/>
  <c r="O19" i="50" s="1"/>
  <c r="AC19" i="50"/>
  <c r="A20" i="50"/>
  <c r="Q20" i="50"/>
  <c r="T20" i="50" s="1"/>
  <c r="G20" i="50" s="1"/>
  <c r="I20" i="50"/>
  <c r="R20" i="50"/>
  <c r="U20" i="50" s="1"/>
  <c r="O20" i="50" s="1"/>
  <c r="AC20" i="50"/>
  <c r="A21" i="50"/>
  <c r="Q21" i="50"/>
  <c r="T21" i="50" s="1"/>
  <c r="G21" i="50" s="1"/>
  <c r="I21" i="50"/>
  <c r="R21" i="50"/>
  <c r="U21" i="50"/>
  <c r="O21" i="50" s="1"/>
  <c r="AC21" i="50"/>
  <c r="A22" i="50"/>
  <c r="Q22" i="50"/>
  <c r="T22" i="50" s="1"/>
  <c r="G22" i="50" s="1"/>
  <c r="I22" i="50"/>
  <c r="R22" i="50"/>
  <c r="U22" i="50" s="1"/>
  <c r="O22" i="50" s="1"/>
  <c r="AC22" i="50"/>
  <c r="A23" i="50"/>
  <c r="Q23" i="50"/>
  <c r="T23" i="50" s="1"/>
  <c r="G23" i="50" s="1"/>
  <c r="I23" i="50"/>
  <c r="R23" i="50"/>
  <c r="U23" i="50"/>
  <c r="O23" i="50" s="1"/>
  <c r="AC23" i="50"/>
  <c r="A24" i="50"/>
  <c r="Q24" i="50"/>
  <c r="T24" i="50" s="1"/>
  <c r="G24" i="50"/>
  <c r="I24" i="50"/>
  <c r="R24" i="50"/>
  <c r="U24" i="50" s="1"/>
  <c r="O24" i="50" s="1"/>
  <c r="AC24" i="50"/>
  <c r="A25" i="50"/>
  <c r="Q25" i="50"/>
  <c r="T25" i="50" s="1"/>
  <c r="G25" i="50" s="1"/>
  <c r="I25" i="50"/>
  <c r="R25" i="50"/>
  <c r="U25" i="50"/>
  <c r="O25" i="50" s="1"/>
  <c r="AC25" i="50"/>
  <c r="A26" i="50"/>
  <c r="Q26" i="50"/>
  <c r="T26" i="50" s="1"/>
  <c r="G26" i="50" s="1"/>
  <c r="I26" i="50"/>
  <c r="R26" i="50"/>
  <c r="U26" i="50" s="1"/>
  <c r="O26" i="50" s="1"/>
  <c r="AC26" i="50"/>
  <c r="A27" i="50"/>
  <c r="Q27" i="50"/>
  <c r="T27" i="50" s="1"/>
  <c r="G27" i="50" s="1"/>
  <c r="I27" i="50"/>
  <c r="R27" i="50"/>
  <c r="U27" i="50" s="1"/>
  <c r="O27" i="50" s="1"/>
  <c r="AC27" i="50"/>
  <c r="A28" i="50"/>
  <c r="Q28" i="50"/>
  <c r="T28" i="50" s="1"/>
  <c r="G28" i="50" s="1"/>
  <c r="I28" i="50"/>
  <c r="R28" i="50"/>
  <c r="U28" i="50"/>
  <c r="O28" i="50" s="1"/>
  <c r="AC28" i="50"/>
  <c r="A29" i="50"/>
  <c r="Q29" i="50"/>
  <c r="T29" i="50" s="1"/>
  <c r="G29" i="50" s="1"/>
  <c r="I29" i="50"/>
  <c r="R29" i="50"/>
  <c r="U29" i="50" s="1"/>
  <c r="O29" i="50" s="1"/>
  <c r="AC29" i="50"/>
  <c r="A30" i="50"/>
  <c r="Q30" i="50"/>
  <c r="T30" i="50" s="1"/>
  <c r="G30" i="50" s="1"/>
  <c r="I30" i="50"/>
  <c r="R30" i="50"/>
  <c r="U30" i="50" s="1"/>
  <c r="O30" i="50" s="1"/>
  <c r="AC30" i="50"/>
  <c r="A31" i="50"/>
  <c r="Q31" i="50"/>
  <c r="T31" i="50" s="1"/>
  <c r="G31" i="50" s="1"/>
  <c r="I31" i="50"/>
  <c r="R31" i="50"/>
  <c r="U31" i="50" s="1"/>
  <c r="O31" i="50" s="1"/>
  <c r="AC31" i="50"/>
  <c r="A32" i="50"/>
  <c r="Q32" i="50"/>
  <c r="T32" i="50" s="1"/>
  <c r="G32" i="50" s="1"/>
  <c r="I32" i="50"/>
  <c r="R32" i="50"/>
  <c r="U32" i="50" s="1"/>
  <c r="O32" i="50" s="1"/>
  <c r="AC32" i="50"/>
  <c r="A33" i="50"/>
  <c r="Q33" i="50"/>
  <c r="I33" i="50"/>
  <c r="R33" i="50"/>
  <c r="U33" i="50" s="1"/>
  <c r="O33" i="50" s="1"/>
  <c r="AC33" i="50"/>
  <c r="A34" i="50"/>
  <c r="Q34" i="50"/>
  <c r="I34" i="50"/>
  <c r="R34" i="50"/>
  <c r="U34" i="50" s="1"/>
  <c r="O34" i="50" s="1"/>
  <c r="AC34" i="50"/>
  <c r="A35" i="50"/>
  <c r="Q35" i="50"/>
  <c r="I35" i="50"/>
  <c r="R35" i="50"/>
  <c r="U35" i="50" s="1"/>
  <c r="O35" i="50" s="1"/>
  <c r="AC35" i="50"/>
  <c r="A36" i="50"/>
  <c r="Q36" i="50"/>
  <c r="I36" i="50"/>
  <c r="R36" i="50"/>
  <c r="AC36" i="50"/>
  <c r="A37" i="50"/>
  <c r="Q37" i="50"/>
  <c r="T37" i="50" s="1"/>
  <c r="G37" i="50" s="1"/>
  <c r="I37" i="50"/>
  <c r="R37" i="50"/>
  <c r="U37" i="50" s="1"/>
  <c r="O37" i="50" s="1"/>
  <c r="AC37" i="50"/>
  <c r="A38" i="50"/>
  <c r="Q38" i="50"/>
  <c r="T38" i="50" s="1"/>
  <c r="G38" i="50" s="1"/>
  <c r="I38" i="50"/>
  <c r="R38" i="50"/>
  <c r="U38" i="50" s="1"/>
  <c r="O38" i="50" s="1"/>
  <c r="AC38" i="50"/>
  <c r="A39" i="50"/>
  <c r="Q39" i="50"/>
  <c r="T39" i="50" s="1"/>
  <c r="G39" i="50" s="1"/>
  <c r="I39" i="50"/>
  <c r="R39" i="50"/>
  <c r="U39" i="50" s="1"/>
  <c r="O39" i="50" s="1"/>
  <c r="AC39" i="50"/>
  <c r="A40" i="50"/>
  <c r="Q40" i="50"/>
  <c r="T40" i="50" s="1"/>
  <c r="G40" i="50" s="1"/>
  <c r="I40" i="50"/>
  <c r="R40" i="50"/>
  <c r="U40" i="50" s="1"/>
  <c r="O40" i="50" s="1"/>
  <c r="AC40" i="50"/>
  <c r="A41" i="50"/>
  <c r="Q41" i="50"/>
  <c r="T41" i="50" s="1"/>
  <c r="G41" i="50" s="1"/>
  <c r="I41" i="50"/>
  <c r="R41" i="50"/>
  <c r="U41" i="50" s="1"/>
  <c r="O41" i="50" s="1"/>
  <c r="AC41" i="50"/>
  <c r="A42" i="50"/>
  <c r="Q42" i="50"/>
  <c r="T42" i="50" s="1"/>
  <c r="G42" i="50" s="1"/>
  <c r="I42" i="50"/>
  <c r="R42" i="50"/>
  <c r="U42" i="50" s="1"/>
  <c r="O42" i="50" s="1"/>
  <c r="AC42" i="50"/>
  <c r="A43" i="50"/>
  <c r="Q43" i="50"/>
  <c r="T43" i="50"/>
  <c r="G43" i="50" s="1"/>
  <c r="I43" i="50"/>
  <c r="R43" i="50"/>
  <c r="U43" i="50" s="1"/>
  <c r="O43" i="50" s="1"/>
  <c r="AC43" i="50"/>
  <c r="A44" i="50"/>
  <c r="Q44" i="50"/>
  <c r="T44" i="50" s="1"/>
  <c r="G44" i="50" s="1"/>
  <c r="I44" i="50"/>
  <c r="R44" i="50"/>
  <c r="U44" i="50" s="1"/>
  <c r="O44" i="50" s="1"/>
  <c r="AC44" i="50"/>
  <c r="A45" i="50"/>
  <c r="Q45" i="50"/>
  <c r="T45" i="50" s="1"/>
  <c r="G45" i="50"/>
  <c r="I45" i="50"/>
  <c r="R45" i="50"/>
  <c r="U45" i="50" s="1"/>
  <c r="O45" i="50" s="1"/>
  <c r="AC45" i="50"/>
  <c r="A46" i="50"/>
  <c r="Q46" i="50"/>
  <c r="I46" i="50"/>
  <c r="R46" i="50"/>
  <c r="AC46" i="50"/>
  <c r="A47" i="50"/>
  <c r="Q47" i="50"/>
  <c r="T47" i="50"/>
  <c r="G47" i="50" s="1"/>
  <c r="I47" i="50"/>
  <c r="R47" i="50"/>
  <c r="U47" i="50" s="1"/>
  <c r="O47" i="50" s="1"/>
  <c r="AC47" i="50"/>
  <c r="A48" i="50"/>
  <c r="Q48" i="50"/>
  <c r="I48" i="50"/>
  <c r="R48" i="50"/>
  <c r="AC48" i="50"/>
  <c r="A49" i="50"/>
  <c r="Q49" i="50"/>
  <c r="T49" i="50" s="1"/>
  <c r="G49" i="50" s="1"/>
  <c r="I49" i="50"/>
  <c r="R49" i="50"/>
  <c r="U49" i="50" s="1"/>
  <c r="O49" i="50" s="1"/>
  <c r="AC49" i="50"/>
  <c r="A50" i="50"/>
  <c r="Q50" i="50"/>
  <c r="I50" i="50"/>
  <c r="R50" i="50"/>
  <c r="AC50" i="50"/>
  <c r="A51" i="50"/>
  <c r="Q51" i="50"/>
  <c r="T51" i="50"/>
  <c r="G51" i="50" s="1"/>
  <c r="I51" i="50"/>
  <c r="R51" i="50"/>
  <c r="U51" i="50" s="1"/>
  <c r="O51" i="50" s="1"/>
  <c r="AC51" i="50"/>
  <c r="A52" i="50"/>
  <c r="Q52" i="50"/>
  <c r="I52" i="50"/>
  <c r="R52" i="50"/>
  <c r="AC52" i="50"/>
  <c r="A53" i="50"/>
  <c r="Q53" i="50"/>
  <c r="T53" i="50" s="1"/>
  <c r="G53" i="50"/>
  <c r="I53" i="50"/>
  <c r="R53" i="50"/>
  <c r="U53" i="50" s="1"/>
  <c r="O53" i="50" s="1"/>
  <c r="AC53" i="50"/>
  <c r="A54" i="50"/>
  <c r="Q54" i="50"/>
  <c r="I54" i="50"/>
  <c r="R54" i="50"/>
  <c r="AC54" i="50"/>
  <c r="A55" i="50"/>
  <c r="Q55" i="50"/>
  <c r="T55" i="50" s="1"/>
  <c r="G55" i="50" s="1"/>
  <c r="I55" i="50"/>
  <c r="R55" i="50"/>
  <c r="U55" i="50" s="1"/>
  <c r="O55" i="50" s="1"/>
  <c r="AC55" i="50"/>
  <c r="A56" i="50"/>
  <c r="Q56" i="50"/>
  <c r="I56" i="50"/>
  <c r="R56" i="50"/>
  <c r="AC56" i="50"/>
  <c r="A57" i="50"/>
  <c r="Q57" i="50"/>
  <c r="T57" i="50" s="1"/>
  <c r="G57" i="50" s="1"/>
  <c r="I57" i="50"/>
  <c r="R57" i="50"/>
  <c r="U57" i="50" s="1"/>
  <c r="O57" i="50" s="1"/>
  <c r="AC57" i="50"/>
  <c r="A58" i="50"/>
  <c r="Q58" i="50"/>
  <c r="I58" i="50"/>
  <c r="R58" i="50"/>
  <c r="AC58" i="50"/>
  <c r="A59" i="50"/>
  <c r="Q59" i="50"/>
  <c r="T59" i="50" s="1"/>
  <c r="G59" i="50" s="1"/>
  <c r="I59" i="50"/>
  <c r="R59" i="50"/>
  <c r="U59" i="50" s="1"/>
  <c r="O59" i="50" s="1"/>
  <c r="AC59" i="50"/>
  <c r="A60" i="50"/>
  <c r="Q60" i="50"/>
  <c r="I60" i="50"/>
  <c r="R60" i="50"/>
  <c r="AC60" i="50"/>
  <c r="A61" i="50"/>
  <c r="Q61" i="50"/>
  <c r="T61" i="50" s="1"/>
  <c r="G61" i="50" s="1"/>
  <c r="I61" i="50"/>
  <c r="R61" i="50"/>
  <c r="U61" i="50" s="1"/>
  <c r="O61" i="50" s="1"/>
  <c r="AC61" i="50"/>
  <c r="A62" i="50"/>
  <c r="Q62" i="50"/>
  <c r="I62" i="50"/>
  <c r="R62" i="50"/>
  <c r="AC62" i="50"/>
  <c r="A63" i="50"/>
  <c r="Q63" i="50"/>
  <c r="T63" i="50" s="1"/>
  <c r="G63" i="50" s="1"/>
  <c r="I63" i="50"/>
  <c r="R63" i="50"/>
  <c r="U63" i="50" s="1"/>
  <c r="O63" i="50" s="1"/>
  <c r="AC63" i="50"/>
  <c r="A64" i="50"/>
  <c r="Q64" i="50"/>
  <c r="I64" i="50"/>
  <c r="R64" i="50"/>
  <c r="AC64" i="50"/>
  <c r="A65" i="50"/>
  <c r="Q65" i="50"/>
  <c r="T65" i="50" s="1"/>
  <c r="G65" i="50" s="1"/>
  <c r="I65" i="50"/>
  <c r="R65" i="50"/>
  <c r="U65" i="50" s="1"/>
  <c r="O65" i="50" s="1"/>
  <c r="AC65" i="50"/>
  <c r="A66" i="50"/>
  <c r="Q66" i="50"/>
  <c r="I66" i="50"/>
  <c r="R66" i="50"/>
  <c r="AC66" i="50"/>
  <c r="A67" i="50"/>
  <c r="Q67" i="50"/>
  <c r="T67" i="50" s="1"/>
  <c r="G67" i="50" s="1"/>
  <c r="I67" i="50"/>
  <c r="R67" i="50"/>
  <c r="U67" i="50" s="1"/>
  <c r="O67" i="50" s="1"/>
  <c r="AC67" i="50"/>
  <c r="A68" i="50"/>
  <c r="Q68" i="50"/>
  <c r="I68" i="50"/>
  <c r="R68" i="50"/>
  <c r="AC68" i="50"/>
  <c r="A69" i="50"/>
  <c r="Q69" i="50"/>
  <c r="T69" i="50" s="1"/>
  <c r="G69" i="50" s="1"/>
  <c r="I69" i="50"/>
  <c r="R69" i="50"/>
  <c r="U69" i="50" s="1"/>
  <c r="O69" i="50"/>
  <c r="AC69" i="50"/>
  <c r="A70" i="50"/>
  <c r="Q70" i="50"/>
  <c r="I70" i="50"/>
  <c r="R70" i="50"/>
  <c r="AC70" i="50"/>
  <c r="A71" i="50"/>
  <c r="Q71" i="50"/>
  <c r="T71" i="50" s="1"/>
  <c r="G71" i="50" s="1"/>
  <c r="I71" i="50"/>
  <c r="R71" i="50"/>
  <c r="U71" i="50" s="1"/>
  <c r="O71" i="50" s="1"/>
  <c r="AC71" i="50"/>
  <c r="A72" i="50"/>
  <c r="Q72" i="50"/>
  <c r="I72" i="50"/>
  <c r="R72" i="50"/>
  <c r="AC72" i="50"/>
  <c r="A73" i="50"/>
  <c r="Q73" i="50"/>
  <c r="T73" i="50" s="1"/>
  <c r="G73" i="50" s="1"/>
  <c r="I73" i="50"/>
  <c r="R73" i="50"/>
  <c r="U73" i="50" s="1"/>
  <c r="O73" i="50" s="1"/>
  <c r="AC73" i="50"/>
  <c r="A74" i="50"/>
  <c r="Q74" i="50"/>
  <c r="I74" i="50"/>
  <c r="R74" i="50"/>
  <c r="AC74" i="50"/>
  <c r="A75" i="50"/>
  <c r="Q75" i="50"/>
  <c r="T75" i="50" s="1"/>
  <c r="G75" i="50" s="1"/>
  <c r="I75" i="50"/>
  <c r="R75" i="50"/>
  <c r="U75" i="50" s="1"/>
  <c r="O75" i="50" s="1"/>
  <c r="AC75" i="50"/>
  <c r="A76" i="50"/>
  <c r="Q76" i="50"/>
  <c r="I76" i="50"/>
  <c r="R76" i="50"/>
  <c r="AC76" i="50"/>
  <c r="A77" i="50"/>
  <c r="Q77" i="50"/>
  <c r="T77" i="50" s="1"/>
  <c r="G77" i="50" s="1"/>
  <c r="I77" i="50"/>
  <c r="R77" i="50"/>
  <c r="U77" i="50"/>
  <c r="O77" i="50" s="1"/>
  <c r="AC77" i="50"/>
  <c r="A78" i="50"/>
  <c r="Q78" i="50"/>
  <c r="I78" i="50"/>
  <c r="R78" i="50"/>
  <c r="AC78" i="50"/>
  <c r="A79" i="50"/>
  <c r="Q79" i="50"/>
  <c r="T79" i="50" s="1"/>
  <c r="G79" i="50" s="1"/>
  <c r="I79" i="50"/>
  <c r="R79" i="50"/>
  <c r="U79" i="50" s="1"/>
  <c r="O79" i="50" s="1"/>
  <c r="AC79" i="50"/>
  <c r="A80" i="50"/>
  <c r="Q80" i="50"/>
  <c r="I80" i="50"/>
  <c r="R80" i="50"/>
  <c r="AC80" i="50"/>
  <c r="A81" i="50"/>
  <c r="Q81" i="50"/>
  <c r="T81" i="50" s="1"/>
  <c r="G81" i="50" s="1"/>
  <c r="I81" i="50"/>
  <c r="R81" i="50"/>
  <c r="U81" i="50" s="1"/>
  <c r="O81" i="50" s="1"/>
  <c r="AC81" i="50"/>
  <c r="A82" i="50"/>
  <c r="Q82" i="50"/>
  <c r="I82" i="50"/>
  <c r="R82" i="50"/>
  <c r="AC82" i="50"/>
  <c r="A83" i="50"/>
  <c r="Q83" i="50"/>
  <c r="T83" i="50" s="1"/>
  <c r="G83" i="50" s="1"/>
  <c r="I83" i="50"/>
  <c r="R83" i="50"/>
  <c r="U83" i="50" s="1"/>
  <c r="O83" i="50" s="1"/>
  <c r="AC83" i="50"/>
  <c r="A84" i="50"/>
  <c r="Q84" i="50"/>
  <c r="I84" i="50"/>
  <c r="R84" i="50"/>
  <c r="AC84" i="50"/>
  <c r="A85" i="50"/>
  <c r="Q85" i="50"/>
  <c r="T85" i="50" s="1"/>
  <c r="G85" i="50" s="1"/>
  <c r="I85" i="50"/>
  <c r="R85" i="50"/>
  <c r="U85" i="50" s="1"/>
  <c r="O85" i="50" s="1"/>
  <c r="AC85" i="50"/>
  <c r="A86" i="50"/>
  <c r="Q86" i="50"/>
  <c r="T86" i="50" s="1"/>
  <c r="G86" i="50" s="1"/>
  <c r="I86" i="50"/>
  <c r="R86" i="50"/>
  <c r="U86" i="50" s="1"/>
  <c r="O86" i="50" s="1"/>
  <c r="AC86" i="50"/>
  <c r="A87" i="50"/>
  <c r="Q87" i="50"/>
  <c r="I87" i="50"/>
  <c r="R87" i="50"/>
  <c r="U87" i="50" s="1"/>
  <c r="O87" i="50" s="1"/>
  <c r="AC87" i="50"/>
  <c r="A88" i="50"/>
  <c r="Q88" i="50"/>
  <c r="T88" i="50" s="1"/>
  <c r="G88" i="50" s="1"/>
  <c r="I88" i="50"/>
  <c r="R88" i="50"/>
  <c r="AC88" i="50"/>
  <c r="A89" i="50"/>
  <c r="Q89" i="50"/>
  <c r="T89" i="50" s="1"/>
  <c r="G89" i="50" s="1"/>
  <c r="I89" i="50"/>
  <c r="R89" i="50"/>
  <c r="U89" i="50" s="1"/>
  <c r="O89" i="50" s="1"/>
  <c r="AC89" i="50"/>
  <c r="A90" i="50"/>
  <c r="Q90" i="50"/>
  <c r="T90" i="50" s="1"/>
  <c r="G90" i="50" s="1"/>
  <c r="I90" i="50"/>
  <c r="R90" i="50"/>
  <c r="U90" i="50" s="1"/>
  <c r="O90" i="50" s="1"/>
  <c r="AC90" i="50"/>
  <c r="A91" i="50"/>
  <c r="Q91" i="50"/>
  <c r="I91" i="50"/>
  <c r="R91" i="50"/>
  <c r="U91" i="50"/>
  <c r="O91" i="50" s="1"/>
  <c r="AC91" i="50"/>
  <c r="A92" i="50"/>
  <c r="Q92" i="50"/>
  <c r="I92" i="50"/>
  <c r="R92" i="50"/>
  <c r="U92" i="50" s="1"/>
  <c r="O92" i="50" s="1"/>
  <c r="AC92" i="50"/>
  <c r="A93" i="50"/>
  <c r="Q93" i="50"/>
  <c r="I93" i="50"/>
  <c r="R93" i="50"/>
  <c r="U93" i="50"/>
  <c r="O93" i="50" s="1"/>
  <c r="AC93" i="50"/>
  <c r="A94" i="50"/>
  <c r="Q94" i="50"/>
  <c r="I94" i="50"/>
  <c r="R94" i="50"/>
  <c r="U94" i="50" s="1"/>
  <c r="O94" i="50" s="1"/>
  <c r="AC94" i="50"/>
  <c r="A95" i="50"/>
  <c r="Q95" i="50"/>
  <c r="I95" i="50"/>
  <c r="R95" i="50"/>
  <c r="U95" i="50" s="1"/>
  <c r="O95" i="50" s="1"/>
  <c r="AC95" i="50"/>
  <c r="A96" i="50"/>
  <c r="Q96" i="50"/>
  <c r="I96" i="50"/>
  <c r="R96" i="50"/>
  <c r="U96" i="50"/>
  <c r="O96" i="50" s="1"/>
  <c r="AC96" i="50"/>
  <c r="A97" i="50"/>
  <c r="Q97" i="50"/>
  <c r="I97" i="50"/>
  <c r="R97" i="50"/>
  <c r="AC97" i="50"/>
  <c r="A98" i="50"/>
  <c r="Q98" i="50"/>
  <c r="T98" i="50" s="1"/>
  <c r="G98" i="50" s="1"/>
  <c r="I98" i="50"/>
  <c r="R98" i="50"/>
  <c r="U98" i="50" s="1"/>
  <c r="O98" i="50" s="1"/>
  <c r="AC98" i="50"/>
  <c r="A4" i="49"/>
  <c r="H4" i="49"/>
  <c r="O4" i="49"/>
  <c r="AC8" i="49"/>
  <c r="A9" i="49"/>
  <c r="I9" i="49"/>
  <c r="AC9" i="49"/>
  <c r="A10" i="49"/>
  <c r="Q10" i="49"/>
  <c r="T10" i="49" s="1"/>
  <c r="G10" i="49" s="1"/>
  <c r="I10" i="49"/>
  <c r="R10" i="49"/>
  <c r="U10" i="49" s="1"/>
  <c r="O10" i="49" s="1"/>
  <c r="AC10" i="49"/>
  <c r="A11" i="49"/>
  <c r="Q11" i="49"/>
  <c r="I11" i="49"/>
  <c r="R11" i="49"/>
  <c r="U11" i="49" s="1"/>
  <c r="O11" i="49" s="1"/>
  <c r="AC11" i="49"/>
  <c r="A12" i="49"/>
  <c r="Q12" i="49"/>
  <c r="I12" i="49"/>
  <c r="R12" i="49"/>
  <c r="U12" i="49" s="1"/>
  <c r="O12" i="49" s="1"/>
  <c r="AC12" i="49"/>
  <c r="A13" i="49"/>
  <c r="Q13" i="49"/>
  <c r="I13" i="49"/>
  <c r="R13" i="49"/>
  <c r="U13" i="49" s="1"/>
  <c r="O13" i="49" s="1"/>
  <c r="AC13" i="49"/>
  <c r="A14" i="49"/>
  <c r="Q14" i="49"/>
  <c r="I14" i="49"/>
  <c r="R14" i="49"/>
  <c r="U14" i="49" s="1"/>
  <c r="O14" i="49" s="1"/>
  <c r="AC14" i="49"/>
  <c r="A15" i="49"/>
  <c r="Q15" i="49"/>
  <c r="I15" i="49"/>
  <c r="R15" i="49"/>
  <c r="U15" i="49" s="1"/>
  <c r="O15" i="49" s="1"/>
  <c r="AC15" i="49"/>
  <c r="A16" i="49"/>
  <c r="Q16" i="49"/>
  <c r="I16" i="49"/>
  <c r="R16" i="49"/>
  <c r="U16" i="49" s="1"/>
  <c r="O16" i="49" s="1"/>
  <c r="AC16" i="49"/>
  <c r="A17" i="49"/>
  <c r="Q17" i="49"/>
  <c r="I17" i="49"/>
  <c r="R17" i="49"/>
  <c r="U17" i="49" s="1"/>
  <c r="O17" i="49" s="1"/>
  <c r="AC17" i="49"/>
  <c r="A18" i="49"/>
  <c r="Q18" i="49"/>
  <c r="I18" i="49"/>
  <c r="R18" i="49"/>
  <c r="U18" i="49" s="1"/>
  <c r="O18" i="49" s="1"/>
  <c r="AC18" i="49"/>
  <c r="A19" i="49"/>
  <c r="Q19" i="49"/>
  <c r="I19" i="49"/>
  <c r="R19" i="49"/>
  <c r="U19" i="49" s="1"/>
  <c r="O19" i="49" s="1"/>
  <c r="AC19" i="49"/>
  <c r="A20" i="49"/>
  <c r="Q20" i="49"/>
  <c r="I20" i="49"/>
  <c r="R20" i="49"/>
  <c r="U20" i="49" s="1"/>
  <c r="O20" i="49" s="1"/>
  <c r="AC20" i="49"/>
  <c r="A21" i="49"/>
  <c r="Q21" i="49"/>
  <c r="I21" i="49"/>
  <c r="R21" i="49"/>
  <c r="U21" i="49" s="1"/>
  <c r="O21" i="49" s="1"/>
  <c r="AC21" i="49"/>
  <c r="A22" i="49"/>
  <c r="Q22" i="49"/>
  <c r="I22" i="49"/>
  <c r="R22" i="49"/>
  <c r="U22" i="49" s="1"/>
  <c r="O22" i="49" s="1"/>
  <c r="AC22" i="49"/>
  <c r="A23" i="49"/>
  <c r="Q23" i="49"/>
  <c r="I23" i="49"/>
  <c r="R23" i="49"/>
  <c r="U23" i="49" s="1"/>
  <c r="O23" i="49" s="1"/>
  <c r="AC23" i="49"/>
  <c r="A24" i="49"/>
  <c r="Q24" i="49"/>
  <c r="I24" i="49"/>
  <c r="R24" i="49"/>
  <c r="U24" i="49" s="1"/>
  <c r="O24" i="49" s="1"/>
  <c r="AC24" i="49"/>
  <c r="A25" i="49"/>
  <c r="Q25" i="49"/>
  <c r="I25" i="49"/>
  <c r="R25" i="49"/>
  <c r="U25" i="49" s="1"/>
  <c r="O25" i="49" s="1"/>
  <c r="AC25" i="49"/>
  <c r="A26" i="49"/>
  <c r="Q26" i="49"/>
  <c r="I26" i="49"/>
  <c r="R26" i="49"/>
  <c r="U26" i="49" s="1"/>
  <c r="O26" i="49" s="1"/>
  <c r="AC26" i="49"/>
  <c r="A27" i="49"/>
  <c r="Q27" i="49"/>
  <c r="I27" i="49"/>
  <c r="R27" i="49"/>
  <c r="U27" i="49" s="1"/>
  <c r="O27" i="49" s="1"/>
  <c r="AC27" i="49"/>
  <c r="A28" i="49"/>
  <c r="Q28" i="49"/>
  <c r="I28" i="49"/>
  <c r="R28" i="49"/>
  <c r="U28" i="49" s="1"/>
  <c r="O28" i="49" s="1"/>
  <c r="AC28" i="49"/>
  <c r="A29" i="49"/>
  <c r="Q29" i="49"/>
  <c r="I29" i="49"/>
  <c r="R29" i="49"/>
  <c r="U29" i="49" s="1"/>
  <c r="O29" i="49" s="1"/>
  <c r="AC29" i="49"/>
  <c r="A30" i="49"/>
  <c r="Q30" i="49"/>
  <c r="I30" i="49"/>
  <c r="R30" i="49"/>
  <c r="U30" i="49" s="1"/>
  <c r="O30" i="49" s="1"/>
  <c r="AC30" i="49"/>
  <c r="A31" i="49"/>
  <c r="Q31" i="49"/>
  <c r="T31" i="49" s="1"/>
  <c r="G31" i="49" s="1"/>
  <c r="I31" i="49"/>
  <c r="R31" i="49"/>
  <c r="U31" i="49" s="1"/>
  <c r="O31" i="49" s="1"/>
  <c r="AC31" i="49"/>
  <c r="A32" i="49"/>
  <c r="Q32" i="49"/>
  <c r="I32" i="49"/>
  <c r="R32" i="49"/>
  <c r="U32" i="49" s="1"/>
  <c r="O32" i="49" s="1"/>
  <c r="AC32" i="49"/>
  <c r="A33" i="49"/>
  <c r="Q33" i="49"/>
  <c r="I33" i="49"/>
  <c r="R33" i="49"/>
  <c r="U33" i="49" s="1"/>
  <c r="O33" i="49" s="1"/>
  <c r="AC33" i="49"/>
  <c r="A34" i="49"/>
  <c r="Q34" i="49"/>
  <c r="I34" i="49"/>
  <c r="R34" i="49"/>
  <c r="U34" i="49" s="1"/>
  <c r="O34" i="49" s="1"/>
  <c r="AC34" i="49"/>
  <c r="A35" i="49"/>
  <c r="Q35" i="49"/>
  <c r="I35" i="49"/>
  <c r="R35" i="49"/>
  <c r="AC35" i="49"/>
  <c r="A36" i="49"/>
  <c r="Q36" i="49"/>
  <c r="T36" i="49" s="1"/>
  <c r="G36" i="49" s="1"/>
  <c r="I36" i="49"/>
  <c r="R36" i="49"/>
  <c r="U36" i="49" s="1"/>
  <c r="O36" i="49" s="1"/>
  <c r="AC36" i="49"/>
  <c r="A37" i="49"/>
  <c r="Q37" i="49"/>
  <c r="T37" i="49" s="1"/>
  <c r="G37" i="49" s="1"/>
  <c r="I37" i="49"/>
  <c r="R37" i="49"/>
  <c r="U37" i="49" s="1"/>
  <c r="O37" i="49" s="1"/>
  <c r="AC37" i="49"/>
  <c r="A38" i="49"/>
  <c r="Q38" i="49"/>
  <c r="T38" i="49" s="1"/>
  <c r="G38" i="49" s="1"/>
  <c r="I38" i="49"/>
  <c r="R38" i="49"/>
  <c r="U38" i="49" s="1"/>
  <c r="O38" i="49" s="1"/>
  <c r="AC38" i="49"/>
  <c r="A39" i="49"/>
  <c r="Q39" i="49"/>
  <c r="T39" i="49" s="1"/>
  <c r="G39" i="49" s="1"/>
  <c r="I39" i="49"/>
  <c r="R39" i="49"/>
  <c r="U39" i="49" s="1"/>
  <c r="O39" i="49" s="1"/>
  <c r="AC39" i="49"/>
  <c r="A40" i="49"/>
  <c r="Q40" i="49"/>
  <c r="T40" i="49" s="1"/>
  <c r="G40" i="49" s="1"/>
  <c r="I40" i="49"/>
  <c r="R40" i="49"/>
  <c r="U40" i="49" s="1"/>
  <c r="O40" i="49" s="1"/>
  <c r="AC40" i="49"/>
  <c r="A41" i="49"/>
  <c r="Q41" i="49"/>
  <c r="T41" i="49" s="1"/>
  <c r="G41" i="49" s="1"/>
  <c r="I41" i="49"/>
  <c r="R41" i="49"/>
  <c r="U41" i="49"/>
  <c r="O41" i="49" s="1"/>
  <c r="AC41" i="49"/>
  <c r="A42" i="49"/>
  <c r="Q42" i="49"/>
  <c r="T42" i="49" s="1"/>
  <c r="G42" i="49" s="1"/>
  <c r="I42" i="49"/>
  <c r="R42" i="49"/>
  <c r="U42" i="49" s="1"/>
  <c r="O42" i="49" s="1"/>
  <c r="AC42" i="49"/>
  <c r="A43" i="49"/>
  <c r="Q43" i="49"/>
  <c r="T43" i="49" s="1"/>
  <c r="G43" i="49" s="1"/>
  <c r="I43" i="49"/>
  <c r="R43" i="49"/>
  <c r="U43" i="49" s="1"/>
  <c r="O43" i="49" s="1"/>
  <c r="AC43" i="49"/>
  <c r="A44" i="49"/>
  <c r="Q44" i="49"/>
  <c r="T44" i="49" s="1"/>
  <c r="G44" i="49" s="1"/>
  <c r="I44" i="49"/>
  <c r="R44" i="49"/>
  <c r="U44" i="49" s="1"/>
  <c r="O44" i="49" s="1"/>
  <c r="AC44" i="49"/>
  <c r="A45" i="49"/>
  <c r="Q45" i="49"/>
  <c r="T45" i="49" s="1"/>
  <c r="G45" i="49" s="1"/>
  <c r="I45" i="49"/>
  <c r="R45" i="49"/>
  <c r="U45" i="49" s="1"/>
  <c r="O45" i="49" s="1"/>
  <c r="AC45" i="49"/>
  <c r="A46" i="49"/>
  <c r="Q46" i="49"/>
  <c r="T46" i="49" s="1"/>
  <c r="G46" i="49" s="1"/>
  <c r="I46" i="49"/>
  <c r="R46" i="49"/>
  <c r="U46" i="49" s="1"/>
  <c r="O46" i="49" s="1"/>
  <c r="AC46" i="49"/>
  <c r="A47" i="49"/>
  <c r="Q47" i="49"/>
  <c r="T47" i="49" s="1"/>
  <c r="G47" i="49" s="1"/>
  <c r="I47" i="49"/>
  <c r="R47" i="49"/>
  <c r="U47" i="49" s="1"/>
  <c r="O47" i="49" s="1"/>
  <c r="AC47" i="49"/>
  <c r="A48" i="49"/>
  <c r="Q48" i="49"/>
  <c r="T48" i="49" s="1"/>
  <c r="G48" i="49" s="1"/>
  <c r="I48" i="49"/>
  <c r="R48" i="49"/>
  <c r="U48" i="49" s="1"/>
  <c r="O48" i="49" s="1"/>
  <c r="AC48" i="49"/>
  <c r="A49" i="49"/>
  <c r="Q49" i="49"/>
  <c r="T49" i="49" s="1"/>
  <c r="G49" i="49" s="1"/>
  <c r="I49" i="49"/>
  <c r="R49" i="49"/>
  <c r="U49" i="49" s="1"/>
  <c r="O49" i="49" s="1"/>
  <c r="AC49" i="49"/>
  <c r="A50" i="49"/>
  <c r="Q50" i="49"/>
  <c r="T50" i="49" s="1"/>
  <c r="G50" i="49" s="1"/>
  <c r="I50" i="49"/>
  <c r="R50" i="49"/>
  <c r="U50" i="49" s="1"/>
  <c r="O50" i="49" s="1"/>
  <c r="AC50" i="49"/>
  <c r="A51" i="49"/>
  <c r="Q51" i="49"/>
  <c r="T51" i="49" s="1"/>
  <c r="G51" i="49" s="1"/>
  <c r="I51" i="49"/>
  <c r="R51" i="49"/>
  <c r="U51" i="49" s="1"/>
  <c r="O51" i="49" s="1"/>
  <c r="AC51" i="49"/>
  <c r="A52" i="49"/>
  <c r="Q52" i="49"/>
  <c r="T52" i="49" s="1"/>
  <c r="G52" i="49" s="1"/>
  <c r="I52" i="49"/>
  <c r="R52" i="49"/>
  <c r="U52" i="49" s="1"/>
  <c r="O52" i="49" s="1"/>
  <c r="AC52" i="49"/>
  <c r="A53" i="49"/>
  <c r="Q53" i="49"/>
  <c r="T53" i="49" s="1"/>
  <c r="G53" i="49" s="1"/>
  <c r="I53" i="49"/>
  <c r="R53" i="49"/>
  <c r="U53" i="49" s="1"/>
  <c r="O53" i="49" s="1"/>
  <c r="AC53" i="49"/>
  <c r="A54" i="49"/>
  <c r="Q54" i="49"/>
  <c r="T54" i="49" s="1"/>
  <c r="G54" i="49" s="1"/>
  <c r="I54" i="49"/>
  <c r="R54" i="49"/>
  <c r="U54" i="49" s="1"/>
  <c r="O54" i="49" s="1"/>
  <c r="AC54" i="49"/>
  <c r="A55" i="49"/>
  <c r="Q55" i="49"/>
  <c r="T55" i="49" s="1"/>
  <c r="G55" i="49" s="1"/>
  <c r="I55" i="49"/>
  <c r="R55" i="49"/>
  <c r="U55" i="49" s="1"/>
  <c r="O55" i="49" s="1"/>
  <c r="AC55" i="49"/>
  <c r="A56" i="49"/>
  <c r="Q56" i="49"/>
  <c r="T56" i="49" s="1"/>
  <c r="G56" i="49" s="1"/>
  <c r="I56" i="49"/>
  <c r="R56" i="49"/>
  <c r="U56" i="49" s="1"/>
  <c r="O56" i="49" s="1"/>
  <c r="AC56" i="49"/>
  <c r="A57" i="49"/>
  <c r="Q57" i="49"/>
  <c r="T57" i="49" s="1"/>
  <c r="G57" i="49" s="1"/>
  <c r="I57" i="49"/>
  <c r="R57" i="49"/>
  <c r="U57" i="49" s="1"/>
  <c r="O57" i="49" s="1"/>
  <c r="AC57" i="49"/>
  <c r="A58" i="49"/>
  <c r="Q58" i="49"/>
  <c r="T58" i="49" s="1"/>
  <c r="G58" i="49" s="1"/>
  <c r="I58" i="49"/>
  <c r="R58" i="49"/>
  <c r="U58" i="49" s="1"/>
  <c r="O58" i="49" s="1"/>
  <c r="AC58" i="49"/>
  <c r="A59" i="49"/>
  <c r="Q59" i="49"/>
  <c r="T59" i="49" s="1"/>
  <c r="G59" i="49" s="1"/>
  <c r="I59" i="49"/>
  <c r="R59" i="49"/>
  <c r="U59" i="49" s="1"/>
  <c r="O59" i="49" s="1"/>
  <c r="AC59" i="49"/>
  <c r="A60" i="49"/>
  <c r="Q60" i="49"/>
  <c r="T60" i="49" s="1"/>
  <c r="G60" i="49" s="1"/>
  <c r="I60" i="49"/>
  <c r="R60" i="49"/>
  <c r="U60" i="49" s="1"/>
  <c r="O60" i="49" s="1"/>
  <c r="AC60" i="49"/>
  <c r="A61" i="49"/>
  <c r="Q61" i="49"/>
  <c r="T61" i="49" s="1"/>
  <c r="G61" i="49" s="1"/>
  <c r="I61" i="49"/>
  <c r="R61" i="49"/>
  <c r="U61" i="49" s="1"/>
  <c r="O61" i="49" s="1"/>
  <c r="AC61" i="49"/>
  <c r="A62" i="49"/>
  <c r="Q62" i="49"/>
  <c r="T62" i="49" s="1"/>
  <c r="G62" i="49" s="1"/>
  <c r="I62" i="49"/>
  <c r="R62" i="49"/>
  <c r="U62" i="49" s="1"/>
  <c r="O62" i="49" s="1"/>
  <c r="AC62" i="49"/>
  <c r="A63" i="49"/>
  <c r="Q63" i="49"/>
  <c r="T63" i="49" s="1"/>
  <c r="G63" i="49" s="1"/>
  <c r="I63" i="49"/>
  <c r="R63" i="49"/>
  <c r="U63" i="49" s="1"/>
  <c r="O63" i="49" s="1"/>
  <c r="AC63" i="49"/>
  <c r="A64" i="49"/>
  <c r="Q64" i="49"/>
  <c r="T64" i="49" s="1"/>
  <c r="G64" i="49" s="1"/>
  <c r="I64" i="49"/>
  <c r="R64" i="49"/>
  <c r="U64" i="49" s="1"/>
  <c r="O64" i="49" s="1"/>
  <c r="AC64" i="49"/>
  <c r="A65" i="49"/>
  <c r="Q65" i="49"/>
  <c r="T65" i="49" s="1"/>
  <c r="G65" i="49" s="1"/>
  <c r="I65" i="49"/>
  <c r="R65" i="49"/>
  <c r="U65" i="49" s="1"/>
  <c r="O65" i="49" s="1"/>
  <c r="AC65" i="49"/>
  <c r="A66" i="49"/>
  <c r="Q66" i="49"/>
  <c r="T66" i="49" s="1"/>
  <c r="G66" i="49" s="1"/>
  <c r="I66" i="49"/>
  <c r="R66" i="49"/>
  <c r="U66" i="49" s="1"/>
  <c r="O66" i="49" s="1"/>
  <c r="AC66" i="49"/>
  <c r="A67" i="49"/>
  <c r="Q67" i="49"/>
  <c r="T67" i="49" s="1"/>
  <c r="G67" i="49" s="1"/>
  <c r="I67" i="49"/>
  <c r="R67" i="49"/>
  <c r="U67" i="49" s="1"/>
  <c r="O67" i="49" s="1"/>
  <c r="AC67" i="49"/>
  <c r="A68" i="49"/>
  <c r="Q68" i="49"/>
  <c r="I68" i="49"/>
  <c r="R68" i="49"/>
  <c r="U68" i="49" s="1"/>
  <c r="O68" i="49" s="1"/>
  <c r="AC68" i="49"/>
  <c r="A69" i="49"/>
  <c r="Q69" i="49"/>
  <c r="I69" i="49"/>
  <c r="R69" i="49"/>
  <c r="U69" i="49" s="1"/>
  <c r="O69" i="49" s="1"/>
  <c r="AC69" i="49"/>
  <c r="A70" i="49"/>
  <c r="Q70" i="49"/>
  <c r="I70" i="49"/>
  <c r="R70" i="49"/>
  <c r="U70" i="49" s="1"/>
  <c r="O70" i="49" s="1"/>
  <c r="AC70" i="49"/>
  <c r="A71" i="49"/>
  <c r="Q71" i="49"/>
  <c r="I71" i="49"/>
  <c r="R71" i="49"/>
  <c r="U71" i="49" s="1"/>
  <c r="O71" i="49" s="1"/>
  <c r="AC71" i="49"/>
  <c r="A72" i="49"/>
  <c r="Q72" i="49"/>
  <c r="T72" i="49" s="1"/>
  <c r="G72" i="49" s="1"/>
  <c r="I72" i="49"/>
  <c r="R72" i="49"/>
  <c r="U72" i="49" s="1"/>
  <c r="O72" i="49" s="1"/>
  <c r="AC72" i="49"/>
  <c r="A73" i="49"/>
  <c r="Q73" i="49"/>
  <c r="I73" i="49"/>
  <c r="R73" i="49"/>
  <c r="U73" i="49" s="1"/>
  <c r="O73" i="49" s="1"/>
  <c r="AC73" i="49"/>
  <c r="A74" i="49"/>
  <c r="Q74" i="49"/>
  <c r="I74" i="49"/>
  <c r="R74" i="49"/>
  <c r="U74" i="49" s="1"/>
  <c r="O74" i="49" s="1"/>
  <c r="AC74" i="49"/>
  <c r="A75" i="49"/>
  <c r="Q75" i="49"/>
  <c r="I75" i="49"/>
  <c r="R75" i="49"/>
  <c r="AC75" i="49"/>
  <c r="A76" i="49"/>
  <c r="Q76" i="49"/>
  <c r="T76" i="49" s="1"/>
  <c r="G76" i="49" s="1"/>
  <c r="I76" i="49"/>
  <c r="R76" i="49"/>
  <c r="U76" i="49" s="1"/>
  <c r="O76" i="49" s="1"/>
  <c r="AC76" i="49"/>
  <c r="A77" i="49"/>
  <c r="Q77" i="49"/>
  <c r="T77" i="49" s="1"/>
  <c r="G77" i="49" s="1"/>
  <c r="I77" i="49"/>
  <c r="R77" i="49"/>
  <c r="U77" i="49" s="1"/>
  <c r="O77" i="49" s="1"/>
  <c r="AC77" i="49"/>
  <c r="A78" i="49"/>
  <c r="Q78" i="49"/>
  <c r="T78" i="49" s="1"/>
  <c r="G78" i="49"/>
  <c r="I78" i="49"/>
  <c r="R78" i="49"/>
  <c r="U78" i="49" s="1"/>
  <c r="O78" i="49" s="1"/>
  <c r="AC78" i="49"/>
  <c r="A79" i="49"/>
  <c r="Q79" i="49"/>
  <c r="T79" i="49" s="1"/>
  <c r="G79" i="49" s="1"/>
  <c r="I79" i="49"/>
  <c r="R79" i="49"/>
  <c r="U79" i="49" s="1"/>
  <c r="O79" i="49" s="1"/>
  <c r="AC79" i="49"/>
  <c r="A80" i="49"/>
  <c r="Q80" i="49"/>
  <c r="T80" i="49" s="1"/>
  <c r="G80" i="49" s="1"/>
  <c r="I80" i="49"/>
  <c r="R80" i="49"/>
  <c r="U80" i="49" s="1"/>
  <c r="O80" i="49" s="1"/>
  <c r="AC80" i="49"/>
  <c r="A81" i="49"/>
  <c r="Q81" i="49"/>
  <c r="T81" i="49" s="1"/>
  <c r="G81" i="49" s="1"/>
  <c r="I81" i="49"/>
  <c r="R81" i="49"/>
  <c r="U81" i="49" s="1"/>
  <c r="O81" i="49" s="1"/>
  <c r="AC81" i="49"/>
  <c r="A82" i="49"/>
  <c r="Q82" i="49"/>
  <c r="T82" i="49" s="1"/>
  <c r="G82" i="49"/>
  <c r="I82" i="49"/>
  <c r="R82" i="49"/>
  <c r="U82" i="49" s="1"/>
  <c r="O82" i="49" s="1"/>
  <c r="AC82" i="49"/>
  <c r="A83" i="49"/>
  <c r="Q83" i="49"/>
  <c r="T83" i="49" s="1"/>
  <c r="G83" i="49" s="1"/>
  <c r="I83" i="49"/>
  <c r="R83" i="49"/>
  <c r="U83" i="49" s="1"/>
  <c r="O83" i="49" s="1"/>
  <c r="AC83" i="49"/>
  <c r="A84" i="49"/>
  <c r="Q84" i="49"/>
  <c r="T84" i="49"/>
  <c r="G84" i="49" s="1"/>
  <c r="I84" i="49"/>
  <c r="R84" i="49"/>
  <c r="U84" i="49" s="1"/>
  <c r="O84" i="49" s="1"/>
  <c r="AC84" i="49"/>
  <c r="A85" i="49"/>
  <c r="Q85" i="49"/>
  <c r="T85" i="49" s="1"/>
  <c r="G85" i="49" s="1"/>
  <c r="I85" i="49"/>
  <c r="R85" i="49"/>
  <c r="U85" i="49" s="1"/>
  <c r="O85" i="49" s="1"/>
  <c r="AC85" i="49"/>
  <c r="A86" i="49"/>
  <c r="Q86" i="49"/>
  <c r="T86" i="49" s="1"/>
  <c r="G86" i="49" s="1"/>
  <c r="I86" i="49"/>
  <c r="R86" i="49"/>
  <c r="U86" i="49" s="1"/>
  <c r="O86" i="49" s="1"/>
  <c r="AC86" i="49"/>
  <c r="A87" i="49"/>
  <c r="Q87" i="49"/>
  <c r="T87" i="49" s="1"/>
  <c r="G87" i="49" s="1"/>
  <c r="I87" i="49"/>
  <c r="R87" i="49"/>
  <c r="U87" i="49" s="1"/>
  <c r="O87" i="49" s="1"/>
  <c r="AC87" i="49"/>
  <c r="A88" i="49"/>
  <c r="Q88" i="49"/>
  <c r="T88" i="49"/>
  <c r="G88" i="49" s="1"/>
  <c r="I88" i="49"/>
  <c r="R88" i="49"/>
  <c r="U88" i="49" s="1"/>
  <c r="O88" i="49" s="1"/>
  <c r="AC88" i="49"/>
  <c r="A89" i="49"/>
  <c r="Q89" i="49"/>
  <c r="T89" i="49" s="1"/>
  <c r="G89" i="49" s="1"/>
  <c r="I89" i="49"/>
  <c r="R89" i="49"/>
  <c r="U89" i="49" s="1"/>
  <c r="O89" i="49" s="1"/>
  <c r="AC89" i="49"/>
  <c r="A90" i="49"/>
  <c r="Q90" i="49"/>
  <c r="T90" i="49" s="1"/>
  <c r="G90" i="49" s="1"/>
  <c r="I90" i="49"/>
  <c r="R90" i="49"/>
  <c r="U90" i="49" s="1"/>
  <c r="O90" i="49" s="1"/>
  <c r="AC90" i="49"/>
  <c r="A91" i="49"/>
  <c r="Q91" i="49"/>
  <c r="T91" i="49" s="1"/>
  <c r="G91" i="49" s="1"/>
  <c r="I91" i="49"/>
  <c r="R91" i="49"/>
  <c r="U91" i="49" s="1"/>
  <c r="O91" i="49" s="1"/>
  <c r="AC91" i="49"/>
  <c r="A92" i="49"/>
  <c r="Q92" i="49"/>
  <c r="T92" i="49" s="1"/>
  <c r="G92" i="49" s="1"/>
  <c r="I92" i="49"/>
  <c r="R92" i="49"/>
  <c r="U92" i="49" s="1"/>
  <c r="O92" i="49" s="1"/>
  <c r="AC92" i="49"/>
  <c r="A93" i="49"/>
  <c r="Q93" i="49"/>
  <c r="T93" i="49" s="1"/>
  <c r="G93" i="49" s="1"/>
  <c r="I93" i="49"/>
  <c r="R93" i="49"/>
  <c r="U93" i="49" s="1"/>
  <c r="O93" i="49" s="1"/>
  <c r="AC93" i="49"/>
  <c r="A94" i="49"/>
  <c r="Q94" i="49"/>
  <c r="T94" i="49" s="1"/>
  <c r="G94" i="49" s="1"/>
  <c r="I94" i="49"/>
  <c r="R94" i="49"/>
  <c r="U94" i="49" s="1"/>
  <c r="O94" i="49" s="1"/>
  <c r="AC94" i="49"/>
  <c r="A95" i="49"/>
  <c r="Q95" i="49"/>
  <c r="T95" i="49" s="1"/>
  <c r="G95" i="49" s="1"/>
  <c r="I95" i="49"/>
  <c r="R95" i="49"/>
  <c r="U95" i="49" s="1"/>
  <c r="O95" i="49" s="1"/>
  <c r="AC95" i="49"/>
  <c r="A96" i="49"/>
  <c r="Q96" i="49"/>
  <c r="T96" i="49"/>
  <c r="G96" i="49" s="1"/>
  <c r="I96" i="49"/>
  <c r="R96" i="49"/>
  <c r="U96" i="49" s="1"/>
  <c r="O96" i="49" s="1"/>
  <c r="AC96" i="49"/>
  <c r="A97" i="49"/>
  <c r="Q97" i="49"/>
  <c r="T97" i="49" s="1"/>
  <c r="G97" i="49" s="1"/>
  <c r="I97" i="49"/>
  <c r="R97" i="49"/>
  <c r="U97" i="49" s="1"/>
  <c r="O97" i="49" s="1"/>
  <c r="AC97" i="49"/>
  <c r="A98" i="49"/>
  <c r="Q98" i="49"/>
  <c r="T98" i="49" s="1"/>
  <c r="G98" i="49" s="1"/>
  <c r="I98" i="49"/>
  <c r="R98" i="49"/>
  <c r="U98" i="49" s="1"/>
  <c r="O98" i="49" s="1"/>
  <c r="AC98" i="49"/>
  <c r="A4" i="48"/>
  <c r="H4" i="48"/>
  <c r="O4" i="48"/>
  <c r="AC8" i="48"/>
  <c r="A9" i="48"/>
  <c r="I9" i="48"/>
  <c r="AC9" i="48"/>
  <c r="A10" i="48"/>
  <c r="Q10" i="48"/>
  <c r="T10" i="48" s="1"/>
  <c r="G10" i="48" s="1"/>
  <c r="I10" i="48"/>
  <c r="R10" i="48"/>
  <c r="U10" i="48" s="1"/>
  <c r="O10" i="48" s="1"/>
  <c r="AC10" i="48"/>
  <c r="A11" i="48"/>
  <c r="Q11" i="48"/>
  <c r="T11" i="48" s="1"/>
  <c r="G11" i="48" s="1"/>
  <c r="I11" i="48"/>
  <c r="R11" i="48"/>
  <c r="U11" i="48" s="1"/>
  <c r="O11" i="48" s="1"/>
  <c r="AC11" i="48"/>
  <c r="A12" i="48"/>
  <c r="Q12" i="48"/>
  <c r="T12" i="48" s="1"/>
  <c r="G12" i="48" s="1"/>
  <c r="I12" i="48"/>
  <c r="R12" i="48"/>
  <c r="U12" i="48" s="1"/>
  <c r="O12" i="48" s="1"/>
  <c r="AC12" i="48"/>
  <c r="A13" i="48"/>
  <c r="Q13" i="48"/>
  <c r="T13" i="48" s="1"/>
  <c r="G13" i="48" s="1"/>
  <c r="I13" i="48"/>
  <c r="R13" i="48"/>
  <c r="U13" i="48" s="1"/>
  <c r="O13" i="48" s="1"/>
  <c r="AC13" i="48"/>
  <c r="A14" i="48"/>
  <c r="Q14" i="48"/>
  <c r="T14" i="48" s="1"/>
  <c r="G14" i="48" s="1"/>
  <c r="I14" i="48"/>
  <c r="R14" i="48"/>
  <c r="U14" i="48" s="1"/>
  <c r="O14" i="48"/>
  <c r="AC14" i="48"/>
  <c r="A15" i="48"/>
  <c r="Q15" i="48"/>
  <c r="T15" i="48" s="1"/>
  <c r="G15" i="48" s="1"/>
  <c r="I15" i="48"/>
  <c r="R15" i="48"/>
  <c r="U15" i="48" s="1"/>
  <c r="O15" i="48" s="1"/>
  <c r="AC15" i="48"/>
  <c r="A16" i="48"/>
  <c r="Q16" i="48"/>
  <c r="T16" i="48" s="1"/>
  <c r="G16" i="48" s="1"/>
  <c r="I16" i="48"/>
  <c r="R16" i="48"/>
  <c r="U16" i="48" s="1"/>
  <c r="O16" i="48" s="1"/>
  <c r="AC16" i="48"/>
  <c r="A17" i="48"/>
  <c r="Q17" i="48"/>
  <c r="T17" i="48" s="1"/>
  <c r="G17" i="48" s="1"/>
  <c r="I17" i="48"/>
  <c r="R17" i="48"/>
  <c r="U17" i="48" s="1"/>
  <c r="O17" i="48" s="1"/>
  <c r="AC17" i="48"/>
  <c r="A18" i="48"/>
  <c r="Q18" i="48"/>
  <c r="T18" i="48" s="1"/>
  <c r="G18" i="48" s="1"/>
  <c r="I18" i="48"/>
  <c r="R18" i="48"/>
  <c r="U18" i="48" s="1"/>
  <c r="O18" i="48" s="1"/>
  <c r="AC18" i="48"/>
  <c r="A19" i="48"/>
  <c r="Q19" i="48"/>
  <c r="T19" i="48" s="1"/>
  <c r="G19" i="48" s="1"/>
  <c r="I19" i="48"/>
  <c r="R19" i="48"/>
  <c r="U19" i="48" s="1"/>
  <c r="O19" i="48" s="1"/>
  <c r="AC19" i="48"/>
  <c r="A20" i="48"/>
  <c r="Q20" i="48"/>
  <c r="T20" i="48" s="1"/>
  <c r="G20" i="48" s="1"/>
  <c r="I20" i="48"/>
  <c r="R20" i="48"/>
  <c r="U20" i="48" s="1"/>
  <c r="O20" i="48" s="1"/>
  <c r="AC20" i="48"/>
  <c r="A21" i="48"/>
  <c r="Q21" i="48"/>
  <c r="T21" i="48" s="1"/>
  <c r="G21" i="48" s="1"/>
  <c r="I21" i="48"/>
  <c r="R21" i="48"/>
  <c r="U21" i="48" s="1"/>
  <c r="O21" i="48" s="1"/>
  <c r="AC21" i="48"/>
  <c r="A22" i="48"/>
  <c r="Q22" i="48"/>
  <c r="T22" i="48" s="1"/>
  <c r="G22" i="48" s="1"/>
  <c r="I22" i="48"/>
  <c r="R22" i="48"/>
  <c r="U22" i="48" s="1"/>
  <c r="O22" i="48" s="1"/>
  <c r="AC22" i="48"/>
  <c r="A23" i="48"/>
  <c r="Q23" i="48"/>
  <c r="T23" i="48" s="1"/>
  <c r="G23" i="48" s="1"/>
  <c r="I23" i="48"/>
  <c r="R23" i="48"/>
  <c r="U23" i="48" s="1"/>
  <c r="O23" i="48" s="1"/>
  <c r="AC23" i="48"/>
  <c r="A24" i="48"/>
  <c r="Q24" i="48"/>
  <c r="T24" i="48" s="1"/>
  <c r="G24" i="48" s="1"/>
  <c r="I24" i="48"/>
  <c r="R24" i="48"/>
  <c r="U24" i="48" s="1"/>
  <c r="O24" i="48" s="1"/>
  <c r="AC24" i="48"/>
  <c r="A25" i="48"/>
  <c r="Q25" i="48"/>
  <c r="T25" i="48" s="1"/>
  <c r="G25" i="48" s="1"/>
  <c r="I25" i="48"/>
  <c r="R25" i="48"/>
  <c r="U25" i="48" s="1"/>
  <c r="O25" i="48" s="1"/>
  <c r="AC25" i="48"/>
  <c r="A26" i="48"/>
  <c r="Q26" i="48"/>
  <c r="T26" i="48" s="1"/>
  <c r="G26" i="48" s="1"/>
  <c r="I26" i="48"/>
  <c r="R26" i="48"/>
  <c r="U26" i="48" s="1"/>
  <c r="O26" i="48" s="1"/>
  <c r="AC26" i="48"/>
  <c r="A27" i="48"/>
  <c r="Q27" i="48"/>
  <c r="T27" i="48" s="1"/>
  <c r="G27" i="48" s="1"/>
  <c r="I27" i="48"/>
  <c r="R27" i="48"/>
  <c r="U27" i="48" s="1"/>
  <c r="O27" i="48" s="1"/>
  <c r="AC27" i="48"/>
  <c r="A28" i="48"/>
  <c r="Q28" i="48"/>
  <c r="T28" i="48" s="1"/>
  <c r="G28" i="48" s="1"/>
  <c r="I28" i="48"/>
  <c r="R28" i="48"/>
  <c r="U28" i="48" s="1"/>
  <c r="O28" i="48" s="1"/>
  <c r="AC28" i="48"/>
  <c r="A29" i="48"/>
  <c r="Q29" i="48"/>
  <c r="T29" i="48" s="1"/>
  <c r="G29" i="48" s="1"/>
  <c r="I29" i="48"/>
  <c r="R29" i="48"/>
  <c r="U29" i="48" s="1"/>
  <c r="O29" i="48" s="1"/>
  <c r="AC29" i="48"/>
  <c r="A30" i="48"/>
  <c r="Q30" i="48"/>
  <c r="T30" i="48" s="1"/>
  <c r="G30" i="48" s="1"/>
  <c r="I30" i="48"/>
  <c r="R30" i="48"/>
  <c r="U30" i="48" s="1"/>
  <c r="O30" i="48" s="1"/>
  <c r="AC30" i="48"/>
  <c r="A31" i="48"/>
  <c r="Q31" i="48"/>
  <c r="T31" i="48" s="1"/>
  <c r="G31" i="48" s="1"/>
  <c r="I31" i="48"/>
  <c r="R31" i="48"/>
  <c r="U31" i="48" s="1"/>
  <c r="O31" i="48" s="1"/>
  <c r="AC31" i="48"/>
  <c r="A32" i="48"/>
  <c r="Q32" i="48"/>
  <c r="T32" i="48" s="1"/>
  <c r="G32" i="48" s="1"/>
  <c r="I32" i="48"/>
  <c r="R32" i="48"/>
  <c r="U32" i="48" s="1"/>
  <c r="O32" i="48" s="1"/>
  <c r="AC32" i="48"/>
  <c r="A33" i="48"/>
  <c r="Q33" i="48"/>
  <c r="T33" i="48" s="1"/>
  <c r="G33" i="48" s="1"/>
  <c r="I33" i="48"/>
  <c r="R33" i="48"/>
  <c r="U33" i="48" s="1"/>
  <c r="O33" i="48" s="1"/>
  <c r="AC33" i="48"/>
  <c r="A34" i="48"/>
  <c r="Q34" i="48"/>
  <c r="T34" i="48" s="1"/>
  <c r="G34" i="48" s="1"/>
  <c r="I34" i="48"/>
  <c r="R34" i="48"/>
  <c r="U34" i="48" s="1"/>
  <c r="O34" i="48" s="1"/>
  <c r="AC34" i="48"/>
  <c r="A35" i="48"/>
  <c r="Q35" i="48"/>
  <c r="T35" i="48" s="1"/>
  <c r="G35" i="48" s="1"/>
  <c r="I35" i="48"/>
  <c r="R35" i="48"/>
  <c r="U35" i="48" s="1"/>
  <c r="O35" i="48" s="1"/>
  <c r="AC35" i="48"/>
  <c r="A36" i="48"/>
  <c r="Q36" i="48"/>
  <c r="T36" i="48" s="1"/>
  <c r="G36" i="48" s="1"/>
  <c r="I36" i="48"/>
  <c r="R36" i="48"/>
  <c r="U36" i="48" s="1"/>
  <c r="O36" i="48" s="1"/>
  <c r="AC36" i="48"/>
  <c r="A37" i="48"/>
  <c r="Q37" i="48"/>
  <c r="T37" i="48" s="1"/>
  <c r="G37" i="48" s="1"/>
  <c r="I37" i="48"/>
  <c r="R37" i="48"/>
  <c r="U37" i="48" s="1"/>
  <c r="O37" i="48" s="1"/>
  <c r="AC37" i="48"/>
  <c r="A38" i="48"/>
  <c r="Q38" i="48"/>
  <c r="T38" i="48" s="1"/>
  <c r="G38" i="48" s="1"/>
  <c r="I38" i="48"/>
  <c r="R38" i="48"/>
  <c r="U38" i="48" s="1"/>
  <c r="O38" i="48" s="1"/>
  <c r="AC38" i="48"/>
  <c r="A39" i="48"/>
  <c r="Q39" i="48"/>
  <c r="T39" i="48" s="1"/>
  <c r="G39" i="48" s="1"/>
  <c r="I39" i="48"/>
  <c r="R39" i="48"/>
  <c r="U39" i="48" s="1"/>
  <c r="O39" i="48" s="1"/>
  <c r="AC39" i="48"/>
  <c r="A40" i="48"/>
  <c r="Q40" i="48"/>
  <c r="T40" i="48" s="1"/>
  <c r="G40" i="48" s="1"/>
  <c r="I40" i="48"/>
  <c r="R40" i="48"/>
  <c r="U40" i="48" s="1"/>
  <c r="O40" i="48" s="1"/>
  <c r="AC40" i="48"/>
  <c r="A41" i="48"/>
  <c r="Q41" i="48"/>
  <c r="T41" i="48" s="1"/>
  <c r="G41" i="48" s="1"/>
  <c r="I41" i="48"/>
  <c r="R41" i="48"/>
  <c r="U41" i="48" s="1"/>
  <c r="O41" i="48" s="1"/>
  <c r="AC41" i="48"/>
  <c r="A42" i="48"/>
  <c r="Q42" i="48"/>
  <c r="T42" i="48" s="1"/>
  <c r="G42" i="48" s="1"/>
  <c r="I42" i="48"/>
  <c r="R42" i="48"/>
  <c r="U42" i="48" s="1"/>
  <c r="O42" i="48" s="1"/>
  <c r="AC42" i="48"/>
  <c r="A43" i="48"/>
  <c r="Q43" i="48"/>
  <c r="T43" i="48" s="1"/>
  <c r="G43" i="48" s="1"/>
  <c r="I43" i="48"/>
  <c r="R43" i="48"/>
  <c r="U43" i="48" s="1"/>
  <c r="O43" i="48" s="1"/>
  <c r="AC43" i="48"/>
  <c r="A44" i="48"/>
  <c r="Q44" i="48"/>
  <c r="T44" i="48" s="1"/>
  <c r="G44" i="48" s="1"/>
  <c r="I44" i="48"/>
  <c r="R44" i="48"/>
  <c r="U44" i="48" s="1"/>
  <c r="O44" i="48" s="1"/>
  <c r="AC44" i="48"/>
  <c r="A45" i="48"/>
  <c r="Q45" i="48"/>
  <c r="T45" i="48" s="1"/>
  <c r="G45" i="48" s="1"/>
  <c r="I45" i="48"/>
  <c r="R45" i="48"/>
  <c r="U45" i="48" s="1"/>
  <c r="O45" i="48" s="1"/>
  <c r="AC45" i="48"/>
  <c r="A46" i="48"/>
  <c r="Q46" i="48"/>
  <c r="T46" i="48" s="1"/>
  <c r="G46" i="48" s="1"/>
  <c r="I46" i="48"/>
  <c r="R46" i="48"/>
  <c r="U46" i="48" s="1"/>
  <c r="O46" i="48" s="1"/>
  <c r="AC46" i="48"/>
  <c r="A47" i="48"/>
  <c r="Q47" i="48"/>
  <c r="T47" i="48" s="1"/>
  <c r="G47" i="48" s="1"/>
  <c r="I47" i="48"/>
  <c r="R47" i="48"/>
  <c r="U47" i="48" s="1"/>
  <c r="O47" i="48" s="1"/>
  <c r="AC47" i="48"/>
  <c r="A48" i="48"/>
  <c r="Q48" i="48"/>
  <c r="T48" i="48" s="1"/>
  <c r="G48" i="48" s="1"/>
  <c r="I48" i="48"/>
  <c r="R48" i="48"/>
  <c r="U48" i="48" s="1"/>
  <c r="O48" i="48" s="1"/>
  <c r="AC48" i="48"/>
  <c r="A49" i="48"/>
  <c r="Q49" i="48"/>
  <c r="T49" i="48" s="1"/>
  <c r="G49" i="48" s="1"/>
  <c r="I49" i="48"/>
  <c r="R49" i="48"/>
  <c r="U49" i="48" s="1"/>
  <c r="O49" i="48" s="1"/>
  <c r="AC49" i="48"/>
  <c r="A50" i="48"/>
  <c r="Q50" i="48"/>
  <c r="T50" i="48" s="1"/>
  <c r="G50" i="48" s="1"/>
  <c r="I50" i="48"/>
  <c r="R50" i="48"/>
  <c r="U50" i="48" s="1"/>
  <c r="O50" i="48" s="1"/>
  <c r="AC50" i="48"/>
  <c r="A51" i="48"/>
  <c r="Q51" i="48"/>
  <c r="T51" i="48" s="1"/>
  <c r="G51" i="48" s="1"/>
  <c r="I51" i="48"/>
  <c r="R51" i="48"/>
  <c r="U51" i="48" s="1"/>
  <c r="O51" i="48" s="1"/>
  <c r="AC51" i="48"/>
  <c r="A52" i="48"/>
  <c r="Q52" i="48"/>
  <c r="T52" i="48" s="1"/>
  <c r="G52" i="48" s="1"/>
  <c r="I52" i="48"/>
  <c r="R52" i="48"/>
  <c r="U52" i="48" s="1"/>
  <c r="O52" i="48" s="1"/>
  <c r="AC52" i="48"/>
  <c r="A53" i="48"/>
  <c r="Q53" i="48"/>
  <c r="T53" i="48" s="1"/>
  <c r="G53" i="48" s="1"/>
  <c r="I53" i="48"/>
  <c r="R53" i="48"/>
  <c r="U53" i="48" s="1"/>
  <c r="O53" i="48" s="1"/>
  <c r="AC53" i="48"/>
  <c r="A54" i="48"/>
  <c r="Q54" i="48"/>
  <c r="T54" i="48" s="1"/>
  <c r="G54" i="48" s="1"/>
  <c r="I54" i="48"/>
  <c r="R54" i="48"/>
  <c r="U54" i="48" s="1"/>
  <c r="O54" i="48" s="1"/>
  <c r="AC54" i="48"/>
  <c r="A55" i="48"/>
  <c r="Q55" i="48"/>
  <c r="T55" i="48" s="1"/>
  <c r="G55" i="48" s="1"/>
  <c r="I55" i="48"/>
  <c r="R55" i="48"/>
  <c r="U55" i="48" s="1"/>
  <c r="O55" i="48" s="1"/>
  <c r="AC55" i="48"/>
  <c r="A56" i="48"/>
  <c r="Q56" i="48"/>
  <c r="T56" i="48" s="1"/>
  <c r="G56" i="48" s="1"/>
  <c r="I56" i="48"/>
  <c r="R56" i="48"/>
  <c r="U56" i="48" s="1"/>
  <c r="O56" i="48" s="1"/>
  <c r="AC56" i="48"/>
  <c r="A57" i="48"/>
  <c r="Q57" i="48"/>
  <c r="T57" i="48" s="1"/>
  <c r="G57" i="48" s="1"/>
  <c r="I57" i="48"/>
  <c r="R57" i="48"/>
  <c r="U57" i="48" s="1"/>
  <c r="O57" i="48" s="1"/>
  <c r="AC57" i="48"/>
  <c r="A58" i="48"/>
  <c r="Q58" i="48"/>
  <c r="T58" i="48" s="1"/>
  <c r="G58" i="48" s="1"/>
  <c r="I58" i="48"/>
  <c r="R58" i="48"/>
  <c r="U58" i="48" s="1"/>
  <c r="O58" i="48" s="1"/>
  <c r="AC58" i="48"/>
  <c r="A59" i="48"/>
  <c r="Q59" i="48"/>
  <c r="T59" i="48" s="1"/>
  <c r="G59" i="48" s="1"/>
  <c r="I59" i="48"/>
  <c r="R59" i="48"/>
  <c r="U59" i="48" s="1"/>
  <c r="O59" i="48" s="1"/>
  <c r="AC59" i="48"/>
  <c r="A60" i="48"/>
  <c r="Q60" i="48"/>
  <c r="T60" i="48" s="1"/>
  <c r="G60" i="48" s="1"/>
  <c r="I60" i="48"/>
  <c r="R60" i="48"/>
  <c r="U60" i="48" s="1"/>
  <c r="O60" i="48" s="1"/>
  <c r="AC60" i="48"/>
  <c r="A61" i="48"/>
  <c r="Q61" i="48"/>
  <c r="T61" i="48" s="1"/>
  <c r="G61" i="48" s="1"/>
  <c r="I61" i="48"/>
  <c r="R61" i="48"/>
  <c r="U61" i="48" s="1"/>
  <c r="O61" i="48" s="1"/>
  <c r="AC61" i="48"/>
  <c r="A62" i="48"/>
  <c r="Q62" i="48"/>
  <c r="T62" i="48"/>
  <c r="G62" i="48" s="1"/>
  <c r="I62" i="48"/>
  <c r="R62" i="48"/>
  <c r="U62" i="48" s="1"/>
  <c r="O62" i="48" s="1"/>
  <c r="AC62" i="48"/>
  <c r="A63" i="48"/>
  <c r="Q63" i="48"/>
  <c r="T63" i="48" s="1"/>
  <c r="G63" i="48" s="1"/>
  <c r="I63" i="48"/>
  <c r="R63" i="48"/>
  <c r="U63" i="48" s="1"/>
  <c r="O63" i="48" s="1"/>
  <c r="AC63" i="48"/>
  <c r="A64" i="48"/>
  <c r="Q64" i="48"/>
  <c r="T64" i="48" s="1"/>
  <c r="G64" i="48" s="1"/>
  <c r="I64" i="48"/>
  <c r="R64" i="48"/>
  <c r="U64" i="48" s="1"/>
  <c r="O64" i="48" s="1"/>
  <c r="AC64" i="48"/>
  <c r="A65" i="48"/>
  <c r="Q65" i="48"/>
  <c r="T65" i="48" s="1"/>
  <c r="G65" i="48" s="1"/>
  <c r="I65" i="48"/>
  <c r="R65" i="48"/>
  <c r="U65" i="48" s="1"/>
  <c r="O65" i="48" s="1"/>
  <c r="AC65" i="48"/>
  <c r="A66" i="48"/>
  <c r="Q66" i="48"/>
  <c r="T66" i="48" s="1"/>
  <c r="G66" i="48" s="1"/>
  <c r="I66" i="48"/>
  <c r="R66" i="48"/>
  <c r="U66" i="48" s="1"/>
  <c r="O66" i="48" s="1"/>
  <c r="AC66" i="48"/>
  <c r="A67" i="48"/>
  <c r="Q67" i="48"/>
  <c r="T67" i="48" s="1"/>
  <c r="G67" i="48" s="1"/>
  <c r="I67" i="48"/>
  <c r="R67" i="48"/>
  <c r="U67" i="48" s="1"/>
  <c r="O67" i="48" s="1"/>
  <c r="AC67" i="48"/>
  <c r="A68" i="48"/>
  <c r="Q68" i="48"/>
  <c r="T68" i="48" s="1"/>
  <c r="G68" i="48" s="1"/>
  <c r="I68" i="48"/>
  <c r="R68" i="48"/>
  <c r="U68" i="48" s="1"/>
  <c r="O68" i="48" s="1"/>
  <c r="AC68" i="48"/>
  <c r="A69" i="48"/>
  <c r="Q69" i="48"/>
  <c r="T69" i="48" s="1"/>
  <c r="G69" i="48" s="1"/>
  <c r="I69" i="48"/>
  <c r="R69" i="48"/>
  <c r="U69" i="48" s="1"/>
  <c r="O69" i="48" s="1"/>
  <c r="AC69" i="48"/>
  <c r="A70" i="48"/>
  <c r="Q70" i="48"/>
  <c r="T70" i="48" s="1"/>
  <c r="G70" i="48" s="1"/>
  <c r="I70" i="48"/>
  <c r="R70" i="48"/>
  <c r="U70" i="48" s="1"/>
  <c r="O70" i="48" s="1"/>
  <c r="AC70" i="48"/>
  <c r="A71" i="48"/>
  <c r="Q71" i="48"/>
  <c r="T71" i="48" s="1"/>
  <c r="G71" i="48" s="1"/>
  <c r="I71" i="48"/>
  <c r="R71" i="48"/>
  <c r="U71" i="48" s="1"/>
  <c r="O71" i="48" s="1"/>
  <c r="AC71" i="48"/>
  <c r="A72" i="48"/>
  <c r="Q72" i="48"/>
  <c r="T72" i="48" s="1"/>
  <c r="G72" i="48" s="1"/>
  <c r="I72" i="48"/>
  <c r="R72" i="48"/>
  <c r="U72" i="48" s="1"/>
  <c r="O72" i="48" s="1"/>
  <c r="AC72" i="48"/>
  <c r="A73" i="48"/>
  <c r="Q73" i="48"/>
  <c r="T73" i="48" s="1"/>
  <c r="G73" i="48" s="1"/>
  <c r="I73" i="48"/>
  <c r="R73" i="48"/>
  <c r="U73" i="48" s="1"/>
  <c r="O73" i="48" s="1"/>
  <c r="AC73" i="48"/>
  <c r="A74" i="48"/>
  <c r="Q74" i="48"/>
  <c r="T74" i="48"/>
  <c r="G74" i="48" s="1"/>
  <c r="I74" i="48"/>
  <c r="R74" i="48"/>
  <c r="U74" i="48" s="1"/>
  <c r="O74" i="48" s="1"/>
  <c r="AC74" i="48"/>
  <c r="A75" i="48"/>
  <c r="Q75" i="48"/>
  <c r="T75" i="48" s="1"/>
  <c r="G75" i="48" s="1"/>
  <c r="I75" i="48"/>
  <c r="R75" i="48"/>
  <c r="U75" i="48" s="1"/>
  <c r="O75" i="48" s="1"/>
  <c r="AC75" i="48"/>
  <c r="A76" i="48"/>
  <c r="Q76" i="48"/>
  <c r="T76" i="48" s="1"/>
  <c r="G76" i="48" s="1"/>
  <c r="I76" i="48"/>
  <c r="R76" i="48"/>
  <c r="U76" i="48" s="1"/>
  <c r="O76" i="48" s="1"/>
  <c r="AC76" i="48"/>
  <c r="A77" i="48"/>
  <c r="Q77" i="48"/>
  <c r="T77" i="48" s="1"/>
  <c r="G77" i="48" s="1"/>
  <c r="I77" i="48"/>
  <c r="R77" i="48"/>
  <c r="U77" i="48" s="1"/>
  <c r="O77" i="48" s="1"/>
  <c r="AC77" i="48"/>
  <c r="A78" i="48"/>
  <c r="Q78" i="48"/>
  <c r="T78" i="48" s="1"/>
  <c r="G78" i="48" s="1"/>
  <c r="I78" i="48"/>
  <c r="R78" i="48"/>
  <c r="U78" i="48" s="1"/>
  <c r="O78" i="48" s="1"/>
  <c r="AC78" i="48"/>
  <c r="A79" i="48"/>
  <c r="Q79" i="48"/>
  <c r="T79" i="48" s="1"/>
  <c r="G79" i="48" s="1"/>
  <c r="I79" i="48"/>
  <c r="R79" i="48"/>
  <c r="U79" i="48" s="1"/>
  <c r="O79" i="48" s="1"/>
  <c r="AC79" i="48"/>
  <c r="A80" i="48"/>
  <c r="Q80" i="48"/>
  <c r="T80" i="48" s="1"/>
  <c r="G80" i="48" s="1"/>
  <c r="I80" i="48"/>
  <c r="R80" i="48"/>
  <c r="U80" i="48" s="1"/>
  <c r="O80" i="48" s="1"/>
  <c r="AC80" i="48"/>
  <c r="A81" i="48"/>
  <c r="Q81" i="48"/>
  <c r="T81" i="48" s="1"/>
  <c r="G81" i="48" s="1"/>
  <c r="I81" i="48"/>
  <c r="R81" i="48"/>
  <c r="U81" i="48" s="1"/>
  <c r="O81" i="48" s="1"/>
  <c r="AC81" i="48"/>
  <c r="A82" i="48"/>
  <c r="Q82" i="48"/>
  <c r="T82" i="48"/>
  <c r="G82" i="48" s="1"/>
  <c r="I82" i="48"/>
  <c r="R82" i="48"/>
  <c r="U82" i="48" s="1"/>
  <c r="O82" i="48" s="1"/>
  <c r="AC82" i="48"/>
  <c r="A83" i="48"/>
  <c r="Q83" i="48"/>
  <c r="T83" i="48" s="1"/>
  <c r="G83" i="48" s="1"/>
  <c r="I83" i="48"/>
  <c r="R83" i="48"/>
  <c r="U83" i="48" s="1"/>
  <c r="O83" i="48" s="1"/>
  <c r="AC83" i="48"/>
  <c r="A84" i="48"/>
  <c r="Q84" i="48"/>
  <c r="T84" i="48" s="1"/>
  <c r="G84" i="48" s="1"/>
  <c r="I84" i="48"/>
  <c r="R84" i="48"/>
  <c r="U84" i="48" s="1"/>
  <c r="O84" i="48" s="1"/>
  <c r="AC84" i="48"/>
  <c r="A85" i="48"/>
  <c r="Q85" i="48"/>
  <c r="T85" i="48" s="1"/>
  <c r="G85" i="48" s="1"/>
  <c r="I85" i="48"/>
  <c r="R85" i="48"/>
  <c r="U85" i="48" s="1"/>
  <c r="O85" i="48" s="1"/>
  <c r="AC85" i="48"/>
  <c r="A86" i="48"/>
  <c r="Q86" i="48"/>
  <c r="T86" i="48" s="1"/>
  <c r="G86" i="48" s="1"/>
  <c r="I86" i="48"/>
  <c r="R86" i="48"/>
  <c r="U86" i="48" s="1"/>
  <c r="O86" i="48" s="1"/>
  <c r="AC86" i="48"/>
  <c r="A87" i="48"/>
  <c r="Q87" i="48"/>
  <c r="T87" i="48" s="1"/>
  <c r="G87" i="48" s="1"/>
  <c r="I87" i="48"/>
  <c r="R87" i="48"/>
  <c r="U87" i="48" s="1"/>
  <c r="O87" i="48" s="1"/>
  <c r="AC87" i="48"/>
  <c r="A88" i="48"/>
  <c r="Q88" i="48"/>
  <c r="T88" i="48" s="1"/>
  <c r="G88" i="48" s="1"/>
  <c r="I88" i="48"/>
  <c r="R88" i="48"/>
  <c r="U88" i="48" s="1"/>
  <c r="O88" i="48" s="1"/>
  <c r="AC88" i="48"/>
  <c r="A89" i="48"/>
  <c r="Q89" i="48"/>
  <c r="T89" i="48" s="1"/>
  <c r="G89" i="48" s="1"/>
  <c r="I89" i="48"/>
  <c r="R89" i="48"/>
  <c r="U89" i="48" s="1"/>
  <c r="O89" i="48" s="1"/>
  <c r="AC89" i="48"/>
  <c r="A90" i="48"/>
  <c r="Q90" i="48"/>
  <c r="T90" i="48" s="1"/>
  <c r="G90" i="48" s="1"/>
  <c r="I90" i="48"/>
  <c r="R90" i="48"/>
  <c r="U90" i="48" s="1"/>
  <c r="O90" i="48" s="1"/>
  <c r="AC90" i="48"/>
  <c r="A91" i="48"/>
  <c r="Q91" i="48"/>
  <c r="T91" i="48" s="1"/>
  <c r="G91" i="48" s="1"/>
  <c r="I91" i="48"/>
  <c r="R91" i="48"/>
  <c r="U91" i="48" s="1"/>
  <c r="O91" i="48" s="1"/>
  <c r="AC91" i="48"/>
  <c r="A92" i="48"/>
  <c r="Q92" i="48"/>
  <c r="T92" i="48" s="1"/>
  <c r="G92" i="48" s="1"/>
  <c r="I92" i="48"/>
  <c r="R92" i="48"/>
  <c r="U92" i="48" s="1"/>
  <c r="O92" i="48" s="1"/>
  <c r="AC92" i="48"/>
  <c r="A93" i="48"/>
  <c r="Q93" i="48"/>
  <c r="T93" i="48" s="1"/>
  <c r="G93" i="48" s="1"/>
  <c r="I93" i="48"/>
  <c r="R93" i="48"/>
  <c r="U93" i="48" s="1"/>
  <c r="O93" i="48" s="1"/>
  <c r="AC93" i="48"/>
  <c r="A94" i="48"/>
  <c r="Q94" i="48"/>
  <c r="T94" i="48" s="1"/>
  <c r="G94" i="48" s="1"/>
  <c r="I94" i="48"/>
  <c r="R94" i="48"/>
  <c r="U94" i="48" s="1"/>
  <c r="O94" i="48" s="1"/>
  <c r="AC94" i="48"/>
  <c r="A95" i="48"/>
  <c r="Q95" i="48"/>
  <c r="T95" i="48" s="1"/>
  <c r="G95" i="48" s="1"/>
  <c r="I95" i="48"/>
  <c r="R95" i="48"/>
  <c r="U95" i="48" s="1"/>
  <c r="O95" i="48" s="1"/>
  <c r="AC95" i="48"/>
  <c r="A96" i="48"/>
  <c r="Q96" i="48"/>
  <c r="T96" i="48" s="1"/>
  <c r="G96" i="48" s="1"/>
  <c r="I96" i="48"/>
  <c r="R96" i="48"/>
  <c r="U96" i="48" s="1"/>
  <c r="O96" i="48" s="1"/>
  <c r="AC96" i="48"/>
  <c r="A97" i="48"/>
  <c r="Q97" i="48"/>
  <c r="T97" i="48" s="1"/>
  <c r="G97" i="48" s="1"/>
  <c r="I97" i="48"/>
  <c r="R97" i="48"/>
  <c r="U97" i="48" s="1"/>
  <c r="O97" i="48" s="1"/>
  <c r="AC97" i="48"/>
  <c r="A98" i="48"/>
  <c r="Q98" i="48"/>
  <c r="T98" i="48" s="1"/>
  <c r="G98" i="48" s="1"/>
  <c r="I98" i="48"/>
  <c r="R98" i="48"/>
  <c r="U98" i="48" s="1"/>
  <c r="O98" i="48" s="1"/>
  <c r="AC98" i="48"/>
  <c r="A4" i="47"/>
  <c r="H4" i="47"/>
  <c r="O4" i="47"/>
  <c r="AC8" i="47"/>
  <c r="A9" i="47"/>
  <c r="I9" i="47"/>
  <c r="AC9" i="47"/>
  <c r="AD9" i="47" s="1"/>
  <c r="A10" i="47"/>
  <c r="Q10" i="47"/>
  <c r="T10" i="47" s="1"/>
  <c r="G10" i="47" s="1"/>
  <c r="I10" i="47"/>
  <c r="R10" i="47"/>
  <c r="U10" i="47" s="1"/>
  <c r="O10" i="47" s="1"/>
  <c r="AC10" i="47"/>
  <c r="A11" i="47"/>
  <c r="Q11" i="47"/>
  <c r="T11" i="47" s="1"/>
  <c r="G11" i="47" s="1"/>
  <c r="I11" i="47"/>
  <c r="R11" i="47"/>
  <c r="U11" i="47" s="1"/>
  <c r="O11" i="47" s="1"/>
  <c r="AC11" i="47"/>
  <c r="A12" i="47"/>
  <c r="Q12" i="47"/>
  <c r="T12" i="47" s="1"/>
  <c r="G12" i="47" s="1"/>
  <c r="I12" i="47"/>
  <c r="R12" i="47"/>
  <c r="U12" i="47" s="1"/>
  <c r="O12" i="47" s="1"/>
  <c r="AC12" i="47"/>
  <c r="A13" i="47"/>
  <c r="Q13" i="47"/>
  <c r="T13" i="47" s="1"/>
  <c r="G13" i="47" s="1"/>
  <c r="I13" i="47"/>
  <c r="R13" i="47"/>
  <c r="U13" i="47" s="1"/>
  <c r="O13" i="47" s="1"/>
  <c r="AC13" i="47"/>
  <c r="A14" i="47"/>
  <c r="Q14" i="47"/>
  <c r="T14" i="47" s="1"/>
  <c r="G14" i="47" s="1"/>
  <c r="I14" i="47"/>
  <c r="R14" i="47"/>
  <c r="U14" i="47" s="1"/>
  <c r="O14" i="47" s="1"/>
  <c r="AC14" i="47"/>
  <c r="A15" i="47"/>
  <c r="Q15" i="47"/>
  <c r="T15" i="47" s="1"/>
  <c r="G15" i="47" s="1"/>
  <c r="I15" i="47"/>
  <c r="R15" i="47"/>
  <c r="U15" i="47" s="1"/>
  <c r="O15" i="47" s="1"/>
  <c r="AC15" i="47"/>
  <c r="A16" i="47"/>
  <c r="Q16" i="47"/>
  <c r="T16" i="47" s="1"/>
  <c r="G16" i="47" s="1"/>
  <c r="I16" i="47"/>
  <c r="R16" i="47"/>
  <c r="U16" i="47" s="1"/>
  <c r="O16" i="47" s="1"/>
  <c r="AC16" i="47"/>
  <c r="A17" i="47"/>
  <c r="Q17" i="47"/>
  <c r="T17" i="47" s="1"/>
  <c r="G17" i="47" s="1"/>
  <c r="I17" i="47"/>
  <c r="R17" i="47"/>
  <c r="U17" i="47" s="1"/>
  <c r="O17" i="47" s="1"/>
  <c r="AC17" i="47"/>
  <c r="A18" i="47"/>
  <c r="Q18" i="47"/>
  <c r="T18" i="47" s="1"/>
  <c r="G18" i="47" s="1"/>
  <c r="I18" i="47"/>
  <c r="R18" i="47"/>
  <c r="U18" i="47" s="1"/>
  <c r="O18" i="47" s="1"/>
  <c r="AC18" i="47"/>
  <c r="A19" i="47"/>
  <c r="Q19" i="47"/>
  <c r="T19" i="47" s="1"/>
  <c r="G19" i="47" s="1"/>
  <c r="I19" i="47"/>
  <c r="R19" i="47"/>
  <c r="U19" i="47" s="1"/>
  <c r="O19" i="47" s="1"/>
  <c r="AC19" i="47"/>
  <c r="A20" i="47"/>
  <c r="Q20" i="47"/>
  <c r="T20" i="47" s="1"/>
  <c r="G20" i="47" s="1"/>
  <c r="I20" i="47"/>
  <c r="R20" i="47"/>
  <c r="U20" i="47" s="1"/>
  <c r="O20" i="47" s="1"/>
  <c r="AC20" i="47"/>
  <c r="A21" i="47"/>
  <c r="Q21" i="47"/>
  <c r="T21" i="47" s="1"/>
  <c r="G21" i="47" s="1"/>
  <c r="I21" i="47"/>
  <c r="R21" i="47"/>
  <c r="U21" i="47" s="1"/>
  <c r="O21" i="47" s="1"/>
  <c r="AC21" i="47"/>
  <c r="A22" i="47"/>
  <c r="Q22" i="47"/>
  <c r="T22" i="47" s="1"/>
  <c r="G22" i="47" s="1"/>
  <c r="I22" i="47"/>
  <c r="R22" i="47"/>
  <c r="U22" i="47" s="1"/>
  <c r="O22" i="47" s="1"/>
  <c r="AC22" i="47"/>
  <c r="A23" i="47"/>
  <c r="Q23" i="47"/>
  <c r="T23" i="47" s="1"/>
  <c r="G23" i="47" s="1"/>
  <c r="I23" i="47"/>
  <c r="R23" i="47"/>
  <c r="U23" i="47" s="1"/>
  <c r="O23" i="47" s="1"/>
  <c r="AC23" i="47"/>
  <c r="A24" i="47"/>
  <c r="Q24" i="47"/>
  <c r="T24" i="47" s="1"/>
  <c r="G24" i="47" s="1"/>
  <c r="I24" i="47"/>
  <c r="R24" i="47"/>
  <c r="U24" i="47" s="1"/>
  <c r="O24" i="47" s="1"/>
  <c r="AC24" i="47"/>
  <c r="A25" i="47"/>
  <c r="Q25" i="47"/>
  <c r="T25" i="47" s="1"/>
  <c r="G25" i="47" s="1"/>
  <c r="I25" i="47"/>
  <c r="R25" i="47"/>
  <c r="U25" i="47" s="1"/>
  <c r="O25" i="47" s="1"/>
  <c r="AC25" i="47"/>
  <c r="A26" i="47"/>
  <c r="Q26" i="47"/>
  <c r="T26" i="47" s="1"/>
  <c r="G26" i="47" s="1"/>
  <c r="I26" i="47"/>
  <c r="R26" i="47"/>
  <c r="U26" i="47" s="1"/>
  <c r="O26" i="47" s="1"/>
  <c r="AC26" i="47"/>
  <c r="A27" i="47"/>
  <c r="Q27" i="47"/>
  <c r="T27" i="47" s="1"/>
  <c r="G27" i="47" s="1"/>
  <c r="I27" i="47"/>
  <c r="R27" i="47"/>
  <c r="U27" i="47" s="1"/>
  <c r="O27" i="47" s="1"/>
  <c r="AC27" i="47"/>
  <c r="A28" i="47"/>
  <c r="Q28" i="47"/>
  <c r="T28" i="47" s="1"/>
  <c r="G28" i="47" s="1"/>
  <c r="I28" i="47"/>
  <c r="R28" i="47"/>
  <c r="U28" i="47" s="1"/>
  <c r="O28" i="47" s="1"/>
  <c r="AC28" i="47"/>
  <c r="A29" i="47"/>
  <c r="Q29" i="47"/>
  <c r="T29" i="47" s="1"/>
  <c r="G29" i="47" s="1"/>
  <c r="I29" i="47"/>
  <c r="R29" i="47"/>
  <c r="U29" i="47" s="1"/>
  <c r="O29" i="47" s="1"/>
  <c r="AC29" i="47"/>
  <c r="A30" i="47"/>
  <c r="Q30" i="47"/>
  <c r="T30" i="47" s="1"/>
  <c r="G30" i="47" s="1"/>
  <c r="I30" i="47"/>
  <c r="R30" i="47"/>
  <c r="U30" i="47" s="1"/>
  <c r="O30" i="47" s="1"/>
  <c r="AC30" i="47"/>
  <c r="A31" i="47"/>
  <c r="Q31" i="47"/>
  <c r="T31" i="47" s="1"/>
  <c r="G31" i="47" s="1"/>
  <c r="I31" i="47"/>
  <c r="R31" i="47"/>
  <c r="U31" i="47" s="1"/>
  <c r="O31" i="47" s="1"/>
  <c r="AC31" i="47"/>
  <c r="A32" i="47"/>
  <c r="Q32" i="47"/>
  <c r="T32" i="47" s="1"/>
  <c r="G32" i="47" s="1"/>
  <c r="I32" i="47"/>
  <c r="R32" i="47"/>
  <c r="U32" i="47" s="1"/>
  <c r="O32" i="47" s="1"/>
  <c r="AC32" i="47"/>
  <c r="A33" i="47"/>
  <c r="Q33" i="47"/>
  <c r="T33" i="47" s="1"/>
  <c r="G33" i="47" s="1"/>
  <c r="I33" i="47"/>
  <c r="R33" i="47"/>
  <c r="U33" i="47" s="1"/>
  <c r="O33" i="47" s="1"/>
  <c r="AC33" i="47"/>
  <c r="A34" i="47"/>
  <c r="Q34" i="47"/>
  <c r="T34" i="47" s="1"/>
  <c r="G34" i="47" s="1"/>
  <c r="I34" i="47"/>
  <c r="R34" i="47"/>
  <c r="U34" i="47" s="1"/>
  <c r="O34" i="47" s="1"/>
  <c r="AC34" i="47"/>
  <c r="A35" i="47"/>
  <c r="Q35" i="47"/>
  <c r="T35" i="47" s="1"/>
  <c r="G35" i="47" s="1"/>
  <c r="I35" i="47"/>
  <c r="R35" i="47"/>
  <c r="U35" i="47" s="1"/>
  <c r="O35" i="47" s="1"/>
  <c r="AC35" i="47"/>
  <c r="A36" i="47"/>
  <c r="Q36" i="47"/>
  <c r="I36" i="47"/>
  <c r="R36" i="47"/>
  <c r="U36" i="47" s="1"/>
  <c r="O36" i="47" s="1"/>
  <c r="AC36" i="47"/>
  <c r="A37" i="47"/>
  <c r="Q37" i="47"/>
  <c r="I37" i="47"/>
  <c r="R37" i="47"/>
  <c r="U37" i="47" s="1"/>
  <c r="O37" i="47" s="1"/>
  <c r="AC37" i="47"/>
  <c r="A38" i="47"/>
  <c r="Q38" i="47"/>
  <c r="I38" i="47"/>
  <c r="R38" i="47"/>
  <c r="U38" i="47" s="1"/>
  <c r="O38" i="47" s="1"/>
  <c r="AC38" i="47"/>
  <c r="A39" i="47"/>
  <c r="Q39" i="47"/>
  <c r="I39" i="47"/>
  <c r="R39" i="47"/>
  <c r="U39" i="47" s="1"/>
  <c r="O39" i="47" s="1"/>
  <c r="AC39" i="47"/>
  <c r="A40" i="47"/>
  <c r="Q40" i="47"/>
  <c r="T40" i="47" s="1"/>
  <c r="G40" i="47" s="1"/>
  <c r="I40" i="47"/>
  <c r="R40" i="47"/>
  <c r="U40" i="47" s="1"/>
  <c r="O40" i="47" s="1"/>
  <c r="AC40" i="47"/>
  <c r="A41" i="47"/>
  <c r="Q41" i="47"/>
  <c r="I41" i="47"/>
  <c r="R41" i="47"/>
  <c r="U41" i="47" s="1"/>
  <c r="O41" i="47" s="1"/>
  <c r="AC41" i="47"/>
  <c r="A42" i="47"/>
  <c r="Q42" i="47"/>
  <c r="T42" i="47" s="1"/>
  <c r="G42" i="47" s="1"/>
  <c r="I42" i="47"/>
  <c r="R42" i="47"/>
  <c r="U42" i="47" s="1"/>
  <c r="O42" i="47" s="1"/>
  <c r="AC42" i="47"/>
  <c r="A43" i="47"/>
  <c r="Q43" i="47"/>
  <c r="I43" i="47"/>
  <c r="R43" i="47"/>
  <c r="U43" i="47" s="1"/>
  <c r="O43" i="47" s="1"/>
  <c r="AC43" i="47"/>
  <c r="A44" i="47"/>
  <c r="Q44" i="47"/>
  <c r="T44" i="47" s="1"/>
  <c r="G44" i="47" s="1"/>
  <c r="I44" i="47"/>
  <c r="R44" i="47"/>
  <c r="U44" i="47" s="1"/>
  <c r="O44" i="47" s="1"/>
  <c r="AC44" i="47"/>
  <c r="A45" i="47"/>
  <c r="Q45" i="47"/>
  <c r="I45" i="47"/>
  <c r="R45" i="47"/>
  <c r="U45" i="47" s="1"/>
  <c r="O45" i="47" s="1"/>
  <c r="AC45" i="47"/>
  <c r="A46" i="47"/>
  <c r="Q46" i="47"/>
  <c r="T46" i="47" s="1"/>
  <c r="G46" i="47" s="1"/>
  <c r="I46" i="47"/>
  <c r="R46" i="47"/>
  <c r="U46" i="47" s="1"/>
  <c r="O46" i="47" s="1"/>
  <c r="AC46" i="47"/>
  <c r="A47" i="47"/>
  <c r="Q47" i="47"/>
  <c r="I47" i="47"/>
  <c r="R47" i="47"/>
  <c r="U47" i="47" s="1"/>
  <c r="O47" i="47" s="1"/>
  <c r="AC47" i="47"/>
  <c r="A48" i="47"/>
  <c r="Q48" i="47"/>
  <c r="T48" i="47" s="1"/>
  <c r="G48" i="47" s="1"/>
  <c r="I48" i="47"/>
  <c r="R48" i="47"/>
  <c r="U48" i="47" s="1"/>
  <c r="O48" i="47" s="1"/>
  <c r="AC48" i="47"/>
  <c r="A49" i="47"/>
  <c r="Q49" i="47"/>
  <c r="I49" i="47"/>
  <c r="R49" i="47"/>
  <c r="U49" i="47" s="1"/>
  <c r="O49" i="47" s="1"/>
  <c r="AC49" i="47"/>
  <c r="A50" i="47"/>
  <c r="Q50" i="47"/>
  <c r="T50" i="47" s="1"/>
  <c r="G50" i="47" s="1"/>
  <c r="I50" i="47"/>
  <c r="R50" i="47"/>
  <c r="U50" i="47" s="1"/>
  <c r="O50" i="47" s="1"/>
  <c r="AC50" i="47"/>
  <c r="A51" i="47"/>
  <c r="Q51" i="47"/>
  <c r="I51" i="47"/>
  <c r="R51" i="47"/>
  <c r="U51" i="47" s="1"/>
  <c r="O51" i="47" s="1"/>
  <c r="AC51" i="47"/>
  <c r="A52" i="47"/>
  <c r="Q52" i="47"/>
  <c r="T52" i="47" s="1"/>
  <c r="G52" i="47" s="1"/>
  <c r="I52" i="47"/>
  <c r="R52" i="47"/>
  <c r="U52" i="47" s="1"/>
  <c r="O52" i="47" s="1"/>
  <c r="AC52" i="47"/>
  <c r="A53" i="47"/>
  <c r="Q53" i="47"/>
  <c r="I53" i="47"/>
  <c r="R53" i="47"/>
  <c r="U53" i="47" s="1"/>
  <c r="O53" i="47" s="1"/>
  <c r="AC53" i="47"/>
  <c r="A54" i="47"/>
  <c r="Q54" i="47"/>
  <c r="T54" i="47" s="1"/>
  <c r="G54" i="47" s="1"/>
  <c r="I54" i="47"/>
  <c r="R54" i="47"/>
  <c r="U54" i="47" s="1"/>
  <c r="O54" i="47" s="1"/>
  <c r="AC54" i="47"/>
  <c r="A55" i="47"/>
  <c r="Q55" i="47"/>
  <c r="I55" i="47"/>
  <c r="R55" i="47"/>
  <c r="U55" i="47" s="1"/>
  <c r="O55" i="47" s="1"/>
  <c r="AC55" i="47"/>
  <c r="A56" i="47"/>
  <c r="Q56" i="47"/>
  <c r="T56" i="47" s="1"/>
  <c r="G56" i="47" s="1"/>
  <c r="I56" i="47"/>
  <c r="R56" i="47"/>
  <c r="U56" i="47" s="1"/>
  <c r="O56" i="47" s="1"/>
  <c r="AC56" i="47"/>
  <c r="A57" i="47"/>
  <c r="Q57" i="47"/>
  <c r="T57" i="47"/>
  <c r="G57" i="47" s="1"/>
  <c r="I57" i="47"/>
  <c r="R57" i="47"/>
  <c r="U57" i="47" s="1"/>
  <c r="O57" i="47" s="1"/>
  <c r="AC57" i="47"/>
  <c r="A58" i="47"/>
  <c r="Q58" i="47"/>
  <c r="T58" i="47" s="1"/>
  <c r="G58" i="47" s="1"/>
  <c r="I58" i="47"/>
  <c r="R58" i="47"/>
  <c r="U58" i="47" s="1"/>
  <c r="O58" i="47" s="1"/>
  <c r="AC58" i="47"/>
  <c r="A59" i="47"/>
  <c r="Q59" i="47"/>
  <c r="I59" i="47"/>
  <c r="R59" i="47"/>
  <c r="U59" i="47" s="1"/>
  <c r="O59" i="47" s="1"/>
  <c r="AC59" i="47"/>
  <c r="A60" i="47"/>
  <c r="Q60" i="47"/>
  <c r="T60" i="47" s="1"/>
  <c r="G60" i="47" s="1"/>
  <c r="I60" i="47"/>
  <c r="R60" i="47"/>
  <c r="U60" i="47" s="1"/>
  <c r="O60" i="47" s="1"/>
  <c r="AC60" i="47"/>
  <c r="A61" i="47"/>
  <c r="Q61" i="47"/>
  <c r="I61" i="47"/>
  <c r="R61" i="47"/>
  <c r="U61" i="47"/>
  <c r="O61" i="47" s="1"/>
  <c r="AC61" i="47"/>
  <c r="A62" i="47"/>
  <c r="Q62" i="47"/>
  <c r="T62" i="47" s="1"/>
  <c r="G62" i="47" s="1"/>
  <c r="I62" i="47"/>
  <c r="R62" i="47"/>
  <c r="U62" i="47" s="1"/>
  <c r="O62" i="47" s="1"/>
  <c r="AC62" i="47"/>
  <c r="A63" i="47"/>
  <c r="Q63" i="47"/>
  <c r="I63" i="47"/>
  <c r="R63" i="47"/>
  <c r="U63" i="47" s="1"/>
  <c r="O63" i="47" s="1"/>
  <c r="AC63" i="47"/>
  <c r="A64" i="47"/>
  <c r="Q64" i="47"/>
  <c r="T64" i="47" s="1"/>
  <c r="G64" i="47" s="1"/>
  <c r="I64" i="47"/>
  <c r="R64" i="47"/>
  <c r="U64" i="47" s="1"/>
  <c r="O64" i="47" s="1"/>
  <c r="AC64" i="47"/>
  <c r="A65" i="47"/>
  <c r="Q65" i="47"/>
  <c r="I65" i="47"/>
  <c r="R65" i="47"/>
  <c r="U65" i="47" s="1"/>
  <c r="O65" i="47" s="1"/>
  <c r="AC65" i="47"/>
  <c r="A66" i="47"/>
  <c r="Q66" i="47"/>
  <c r="T66" i="47" s="1"/>
  <c r="G66" i="47" s="1"/>
  <c r="I66" i="47"/>
  <c r="R66" i="47"/>
  <c r="U66" i="47" s="1"/>
  <c r="O66" i="47" s="1"/>
  <c r="AC66" i="47"/>
  <c r="A67" i="47"/>
  <c r="Q67" i="47"/>
  <c r="I67" i="47"/>
  <c r="R67" i="47"/>
  <c r="U67" i="47" s="1"/>
  <c r="O67" i="47" s="1"/>
  <c r="AC67" i="47"/>
  <c r="A68" i="47"/>
  <c r="Q68" i="47"/>
  <c r="T68" i="47" s="1"/>
  <c r="G68" i="47" s="1"/>
  <c r="I68" i="47"/>
  <c r="R68" i="47"/>
  <c r="U68" i="47" s="1"/>
  <c r="O68" i="47" s="1"/>
  <c r="AC68" i="47"/>
  <c r="A69" i="47"/>
  <c r="Q69" i="47"/>
  <c r="I69" i="47"/>
  <c r="R69" i="47"/>
  <c r="U69" i="47"/>
  <c r="O69" i="47" s="1"/>
  <c r="AC69" i="47"/>
  <c r="A70" i="47"/>
  <c r="Q70" i="47"/>
  <c r="T70" i="47" s="1"/>
  <c r="G70" i="47" s="1"/>
  <c r="I70" i="47"/>
  <c r="R70" i="47"/>
  <c r="U70" i="47" s="1"/>
  <c r="O70" i="47" s="1"/>
  <c r="AC70" i="47"/>
  <c r="A71" i="47"/>
  <c r="Q71" i="47"/>
  <c r="I71" i="47"/>
  <c r="R71" i="47"/>
  <c r="U71" i="47"/>
  <c r="O71" i="47" s="1"/>
  <c r="AC71" i="47"/>
  <c r="A72" i="47"/>
  <c r="Q72" i="47"/>
  <c r="T72" i="47" s="1"/>
  <c r="G72" i="47" s="1"/>
  <c r="I72" i="47"/>
  <c r="R72" i="47"/>
  <c r="U72" i="47" s="1"/>
  <c r="O72" i="47" s="1"/>
  <c r="AC72" i="47"/>
  <c r="A73" i="47"/>
  <c r="Q73" i="47"/>
  <c r="I73" i="47"/>
  <c r="R73" i="47"/>
  <c r="U73" i="47" s="1"/>
  <c r="O73" i="47" s="1"/>
  <c r="AC73" i="47"/>
  <c r="A74" i="47"/>
  <c r="Q74" i="47"/>
  <c r="T74" i="47" s="1"/>
  <c r="G74" i="47" s="1"/>
  <c r="I74" i="47"/>
  <c r="R74" i="47"/>
  <c r="U74" i="47" s="1"/>
  <c r="O74" i="47" s="1"/>
  <c r="AC74" i="47"/>
  <c r="A75" i="47"/>
  <c r="Q75" i="47"/>
  <c r="I75" i="47"/>
  <c r="R75" i="47"/>
  <c r="U75" i="47" s="1"/>
  <c r="O75" i="47" s="1"/>
  <c r="AC75" i="47"/>
  <c r="A76" i="47"/>
  <c r="Q76" i="47"/>
  <c r="T76" i="47" s="1"/>
  <c r="G76" i="47" s="1"/>
  <c r="I76" i="47"/>
  <c r="R76" i="47"/>
  <c r="U76" i="47" s="1"/>
  <c r="O76" i="47" s="1"/>
  <c r="AC76" i="47"/>
  <c r="A77" i="47"/>
  <c r="Q77" i="47"/>
  <c r="I77" i="47"/>
  <c r="R77" i="47"/>
  <c r="U77" i="47" s="1"/>
  <c r="O77" i="47" s="1"/>
  <c r="AC77" i="47"/>
  <c r="A78" i="47"/>
  <c r="Q78" i="47"/>
  <c r="T78" i="47" s="1"/>
  <c r="G78" i="47" s="1"/>
  <c r="I78" i="47"/>
  <c r="R78" i="47"/>
  <c r="U78" i="47" s="1"/>
  <c r="O78" i="47" s="1"/>
  <c r="AC78" i="47"/>
  <c r="A79" i="47"/>
  <c r="Q79" i="47"/>
  <c r="I79" i="47"/>
  <c r="R79" i="47"/>
  <c r="U79" i="47" s="1"/>
  <c r="O79" i="47" s="1"/>
  <c r="AC79" i="47"/>
  <c r="A80" i="47"/>
  <c r="Q80" i="47"/>
  <c r="T80" i="47" s="1"/>
  <c r="G80" i="47" s="1"/>
  <c r="I80" i="47"/>
  <c r="R80" i="47"/>
  <c r="U80" i="47" s="1"/>
  <c r="O80" i="47" s="1"/>
  <c r="AC80" i="47"/>
  <c r="A81" i="47"/>
  <c r="Q81" i="47"/>
  <c r="I81" i="47"/>
  <c r="R81" i="47"/>
  <c r="U81" i="47" s="1"/>
  <c r="O81" i="47" s="1"/>
  <c r="AC81" i="47"/>
  <c r="A82" i="47"/>
  <c r="Q82" i="47"/>
  <c r="T82" i="47" s="1"/>
  <c r="G82" i="47" s="1"/>
  <c r="I82" i="47"/>
  <c r="R82" i="47"/>
  <c r="U82" i="47" s="1"/>
  <c r="O82" i="47" s="1"/>
  <c r="AC82" i="47"/>
  <c r="A83" i="47"/>
  <c r="Q83" i="47"/>
  <c r="I83" i="47"/>
  <c r="R83" i="47"/>
  <c r="U83" i="47" s="1"/>
  <c r="O83" i="47" s="1"/>
  <c r="AC83" i="47"/>
  <c r="A84" i="47"/>
  <c r="Q84" i="47"/>
  <c r="T84" i="47" s="1"/>
  <c r="G84" i="47" s="1"/>
  <c r="I84" i="47"/>
  <c r="R84" i="47"/>
  <c r="U84" i="47" s="1"/>
  <c r="O84" i="47" s="1"/>
  <c r="AC84" i="47"/>
  <c r="A85" i="47"/>
  <c r="Q85" i="47"/>
  <c r="I85" i="47"/>
  <c r="R85" i="47"/>
  <c r="U85" i="47" s="1"/>
  <c r="O85" i="47" s="1"/>
  <c r="AC85" i="47"/>
  <c r="A86" i="47"/>
  <c r="Q86" i="47"/>
  <c r="T86" i="47" s="1"/>
  <c r="G86" i="47" s="1"/>
  <c r="I86" i="47"/>
  <c r="R86" i="47"/>
  <c r="U86" i="47" s="1"/>
  <c r="O86" i="47" s="1"/>
  <c r="AC86" i="47"/>
  <c r="A87" i="47"/>
  <c r="Q87" i="47"/>
  <c r="I87" i="47"/>
  <c r="R87" i="47"/>
  <c r="U87" i="47" s="1"/>
  <c r="O87" i="47" s="1"/>
  <c r="AC87" i="47"/>
  <c r="A88" i="47"/>
  <c r="Q88" i="47"/>
  <c r="T88" i="47" s="1"/>
  <c r="G88" i="47" s="1"/>
  <c r="I88" i="47"/>
  <c r="R88" i="47"/>
  <c r="U88" i="47" s="1"/>
  <c r="O88" i="47" s="1"/>
  <c r="AC88" i="47"/>
  <c r="A89" i="47"/>
  <c r="Q89" i="47"/>
  <c r="I89" i="47"/>
  <c r="R89" i="47"/>
  <c r="U89" i="47" s="1"/>
  <c r="O89" i="47" s="1"/>
  <c r="AC89" i="47"/>
  <c r="A90" i="47"/>
  <c r="Q90" i="47"/>
  <c r="T90" i="47" s="1"/>
  <c r="G90" i="47" s="1"/>
  <c r="I90" i="47"/>
  <c r="R90" i="47"/>
  <c r="U90" i="47" s="1"/>
  <c r="O90" i="47" s="1"/>
  <c r="AC90" i="47"/>
  <c r="A91" i="47"/>
  <c r="Q91" i="47"/>
  <c r="I91" i="47"/>
  <c r="R91" i="47"/>
  <c r="U91" i="47" s="1"/>
  <c r="O91" i="47" s="1"/>
  <c r="AC91" i="47"/>
  <c r="A92" i="47"/>
  <c r="Q92" i="47"/>
  <c r="T92" i="47" s="1"/>
  <c r="G92" i="47" s="1"/>
  <c r="I92" i="47"/>
  <c r="R92" i="47"/>
  <c r="U92" i="47" s="1"/>
  <c r="O92" i="47" s="1"/>
  <c r="AC92" i="47"/>
  <c r="A93" i="47"/>
  <c r="Q93" i="47"/>
  <c r="I93" i="47"/>
  <c r="R93" i="47"/>
  <c r="U93" i="47" s="1"/>
  <c r="O93" i="47" s="1"/>
  <c r="AC93" i="47"/>
  <c r="A94" i="47"/>
  <c r="Q94" i="47"/>
  <c r="T94" i="47" s="1"/>
  <c r="G94" i="47" s="1"/>
  <c r="I94" i="47"/>
  <c r="R94" i="47"/>
  <c r="U94" i="47" s="1"/>
  <c r="O94" i="47" s="1"/>
  <c r="AC94" i="47"/>
  <c r="A95" i="47"/>
  <c r="Q95" i="47"/>
  <c r="I95" i="47"/>
  <c r="R95" i="47"/>
  <c r="U95" i="47" s="1"/>
  <c r="O95" i="47" s="1"/>
  <c r="AC95" i="47"/>
  <c r="A96" i="47"/>
  <c r="Q96" i="47"/>
  <c r="T96" i="47" s="1"/>
  <c r="G96" i="47" s="1"/>
  <c r="I96" i="47"/>
  <c r="R96" i="47"/>
  <c r="U96" i="47" s="1"/>
  <c r="O96" i="47" s="1"/>
  <c r="AC96" i="47"/>
  <c r="A97" i="47"/>
  <c r="Q97" i="47"/>
  <c r="I97" i="47"/>
  <c r="R97" i="47"/>
  <c r="U97" i="47" s="1"/>
  <c r="O97" i="47" s="1"/>
  <c r="AC97" i="47"/>
  <c r="A98" i="47"/>
  <c r="Q98" i="47"/>
  <c r="T98" i="47" s="1"/>
  <c r="G98" i="47" s="1"/>
  <c r="I98" i="47"/>
  <c r="R98" i="47"/>
  <c r="U98" i="47" s="1"/>
  <c r="O98" i="47" s="1"/>
  <c r="AC98" i="47"/>
  <c r="A4" i="46"/>
  <c r="H4" i="46"/>
  <c r="O4" i="46"/>
  <c r="AC8" i="46"/>
  <c r="A9" i="46"/>
  <c r="I9" i="46"/>
  <c r="AC9" i="46"/>
  <c r="A10" i="46"/>
  <c r="Q10" i="46"/>
  <c r="T10" i="46" s="1"/>
  <c r="G10" i="46" s="1"/>
  <c r="I10" i="46"/>
  <c r="R10" i="46"/>
  <c r="U10" i="46" s="1"/>
  <c r="O10" i="46" s="1"/>
  <c r="AC10" i="46"/>
  <c r="A11" i="46"/>
  <c r="Q11" i="46"/>
  <c r="T11" i="46" s="1"/>
  <c r="G11" i="46" s="1"/>
  <c r="I11" i="46"/>
  <c r="R11" i="46"/>
  <c r="U11" i="46" s="1"/>
  <c r="O11" i="46" s="1"/>
  <c r="AC11" i="46"/>
  <c r="A12" i="46"/>
  <c r="Q12" i="46"/>
  <c r="I12" i="46"/>
  <c r="R12" i="46"/>
  <c r="U12" i="46" s="1"/>
  <c r="O12" i="46" s="1"/>
  <c r="AC12" i="46"/>
  <c r="A13" i="46"/>
  <c r="Q13" i="46"/>
  <c r="T13" i="46" s="1"/>
  <c r="G13" i="46" s="1"/>
  <c r="I13" i="46"/>
  <c r="R13" i="46"/>
  <c r="U13" i="46" s="1"/>
  <c r="O13" i="46" s="1"/>
  <c r="AC13" i="46"/>
  <c r="A14" i="46"/>
  <c r="Q14" i="46"/>
  <c r="I14" i="46"/>
  <c r="R14" i="46"/>
  <c r="U14" i="46" s="1"/>
  <c r="O14" i="46" s="1"/>
  <c r="AC14" i="46"/>
  <c r="A15" i="46"/>
  <c r="Q15" i="46"/>
  <c r="T15" i="46" s="1"/>
  <c r="G15" i="46" s="1"/>
  <c r="I15" i="46"/>
  <c r="R15" i="46"/>
  <c r="U15" i="46" s="1"/>
  <c r="O15" i="46" s="1"/>
  <c r="AC15" i="46"/>
  <c r="A16" i="46"/>
  <c r="Q16" i="46"/>
  <c r="I16" i="46"/>
  <c r="R16" i="46"/>
  <c r="U16" i="46" s="1"/>
  <c r="O16" i="46" s="1"/>
  <c r="AC16" i="46"/>
  <c r="A17" i="46"/>
  <c r="Q17" i="46"/>
  <c r="T17" i="46" s="1"/>
  <c r="G17" i="46" s="1"/>
  <c r="I17" i="46"/>
  <c r="R17" i="46"/>
  <c r="U17" i="46" s="1"/>
  <c r="O17" i="46" s="1"/>
  <c r="AC17" i="46"/>
  <c r="A18" i="46"/>
  <c r="Q18" i="46"/>
  <c r="I18" i="46"/>
  <c r="R18" i="46"/>
  <c r="U18" i="46" s="1"/>
  <c r="O18" i="46" s="1"/>
  <c r="AC18" i="46"/>
  <c r="A19" i="46"/>
  <c r="Q19" i="46"/>
  <c r="T19" i="46" s="1"/>
  <c r="G19" i="46" s="1"/>
  <c r="I19" i="46"/>
  <c r="R19" i="46"/>
  <c r="U19" i="46" s="1"/>
  <c r="O19" i="46" s="1"/>
  <c r="AC19" i="46"/>
  <c r="A20" i="46"/>
  <c r="Q20" i="46"/>
  <c r="I20" i="46"/>
  <c r="R20" i="46"/>
  <c r="U20" i="46" s="1"/>
  <c r="O20" i="46" s="1"/>
  <c r="AC20" i="46"/>
  <c r="A21" i="46"/>
  <c r="Q21" i="46"/>
  <c r="T21" i="46" s="1"/>
  <c r="G21" i="46" s="1"/>
  <c r="I21" i="46"/>
  <c r="R21" i="46"/>
  <c r="U21" i="46" s="1"/>
  <c r="O21" i="46" s="1"/>
  <c r="AC21" i="46"/>
  <c r="A22" i="46"/>
  <c r="Q22" i="46"/>
  <c r="I22" i="46"/>
  <c r="R22" i="46"/>
  <c r="U22" i="46" s="1"/>
  <c r="O22" i="46" s="1"/>
  <c r="AC22" i="46"/>
  <c r="A23" i="46"/>
  <c r="Q23" i="46"/>
  <c r="T23" i="46" s="1"/>
  <c r="G23" i="46" s="1"/>
  <c r="I23" i="46"/>
  <c r="R23" i="46"/>
  <c r="U23" i="46" s="1"/>
  <c r="O23" i="46" s="1"/>
  <c r="AC23" i="46"/>
  <c r="A24" i="46"/>
  <c r="Q24" i="46"/>
  <c r="I24" i="46"/>
  <c r="R24" i="46"/>
  <c r="U24" i="46" s="1"/>
  <c r="O24" i="46" s="1"/>
  <c r="AC24" i="46"/>
  <c r="A25" i="46"/>
  <c r="Q25" i="46"/>
  <c r="T25" i="46" s="1"/>
  <c r="G25" i="46" s="1"/>
  <c r="I25" i="46"/>
  <c r="R25" i="46"/>
  <c r="U25" i="46" s="1"/>
  <c r="O25" i="46" s="1"/>
  <c r="AC25" i="46"/>
  <c r="A26" i="46"/>
  <c r="Q26" i="46"/>
  <c r="I26" i="46"/>
  <c r="R26" i="46"/>
  <c r="U26" i="46" s="1"/>
  <c r="O26" i="46" s="1"/>
  <c r="AC26" i="46"/>
  <c r="A27" i="46"/>
  <c r="Q27" i="46"/>
  <c r="T27" i="46" s="1"/>
  <c r="G27" i="46" s="1"/>
  <c r="I27" i="46"/>
  <c r="R27" i="46"/>
  <c r="U27" i="46" s="1"/>
  <c r="O27" i="46" s="1"/>
  <c r="AC27" i="46"/>
  <c r="A28" i="46"/>
  <c r="Q28" i="46"/>
  <c r="I28" i="46"/>
  <c r="R28" i="46"/>
  <c r="U28" i="46" s="1"/>
  <c r="O28" i="46" s="1"/>
  <c r="AC28" i="46"/>
  <c r="A29" i="46"/>
  <c r="Q29" i="46"/>
  <c r="T29" i="46" s="1"/>
  <c r="G29" i="46" s="1"/>
  <c r="I29" i="46"/>
  <c r="R29" i="46"/>
  <c r="U29" i="46" s="1"/>
  <c r="O29" i="46" s="1"/>
  <c r="AC29" i="46"/>
  <c r="A30" i="46"/>
  <c r="Q30" i="46"/>
  <c r="I30" i="46"/>
  <c r="R30" i="46"/>
  <c r="U30" i="46" s="1"/>
  <c r="O30" i="46" s="1"/>
  <c r="AC30" i="46"/>
  <c r="A31" i="46"/>
  <c r="Q31" i="46"/>
  <c r="T31" i="46" s="1"/>
  <c r="G31" i="46" s="1"/>
  <c r="I31" i="46"/>
  <c r="R31" i="46"/>
  <c r="U31" i="46" s="1"/>
  <c r="O31" i="46" s="1"/>
  <c r="AC31" i="46"/>
  <c r="A32" i="46"/>
  <c r="Q32" i="46"/>
  <c r="I32" i="46"/>
  <c r="R32" i="46"/>
  <c r="U32" i="46" s="1"/>
  <c r="O32" i="46" s="1"/>
  <c r="AC32" i="46"/>
  <c r="A33" i="46"/>
  <c r="Q33" i="46"/>
  <c r="T33" i="46" s="1"/>
  <c r="G33" i="46" s="1"/>
  <c r="I33" i="46"/>
  <c r="R33" i="46"/>
  <c r="U33" i="46" s="1"/>
  <c r="O33" i="46" s="1"/>
  <c r="AC33" i="46"/>
  <c r="A34" i="46"/>
  <c r="Q34" i="46"/>
  <c r="I34" i="46"/>
  <c r="R34" i="46"/>
  <c r="U34" i="46" s="1"/>
  <c r="O34" i="46" s="1"/>
  <c r="AC34" i="46"/>
  <c r="A35" i="46"/>
  <c r="Q35" i="46"/>
  <c r="T35" i="46" s="1"/>
  <c r="G35" i="46" s="1"/>
  <c r="I35" i="46"/>
  <c r="R35" i="46"/>
  <c r="U35" i="46" s="1"/>
  <c r="O35" i="46" s="1"/>
  <c r="AC35" i="46"/>
  <c r="A36" i="46"/>
  <c r="Q36" i="46"/>
  <c r="I36" i="46"/>
  <c r="R36" i="46"/>
  <c r="U36" i="46" s="1"/>
  <c r="O36" i="46" s="1"/>
  <c r="AC36" i="46"/>
  <c r="A37" i="46"/>
  <c r="Q37" i="46"/>
  <c r="T37" i="46" s="1"/>
  <c r="G37" i="46" s="1"/>
  <c r="I37" i="46"/>
  <c r="R37" i="46"/>
  <c r="U37" i="46" s="1"/>
  <c r="O37" i="46" s="1"/>
  <c r="AC37" i="46"/>
  <c r="A38" i="46"/>
  <c r="Q38" i="46"/>
  <c r="I38" i="46"/>
  <c r="R38" i="46"/>
  <c r="U38" i="46" s="1"/>
  <c r="O38" i="46" s="1"/>
  <c r="AC38" i="46"/>
  <c r="A39" i="46"/>
  <c r="Q39" i="46"/>
  <c r="T39" i="46" s="1"/>
  <c r="G39" i="46" s="1"/>
  <c r="I39" i="46"/>
  <c r="R39" i="46"/>
  <c r="U39" i="46" s="1"/>
  <c r="O39" i="46" s="1"/>
  <c r="AC39" i="46"/>
  <c r="A40" i="46"/>
  <c r="Q40" i="46"/>
  <c r="I40" i="46"/>
  <c r="R40" i="46"/>
  <c r="U40" i="46" s="1"/>
  <c r="O40" i="46" s="1"/>
  <c r="AC40" i="46"/>
  <c r="A41" i="46"/>
  <c r="Q41" i="46"/>
  <c r="T41" i="46" s="1"/>
  <c r="G41" i="46" s="1"/>
  <c r="I41" i="46"/>
  <c r="R41" i="46"/>
  <c r="U41" i="46" s="1"/>
  <c r="O41" i="46" s="1"/>
  <c r="AC41" i="46"/>
  <c r="A42" i="46"/>
  <c r="Q42" i="46"/>
  <c r="I42" i="46"/>
  <c r="R42" i="46"/>
  <c r="U42" i="46" s="1"/>
  <c r="O42" i="46" s="1"/>
  <c r="AC42" i="46"/>
  <c r="A43" i="46"/>
  <c r="Q43" i="46"/>
  <c r="T43" i="46" s="1"/>
  <c r="G43" i="46" s="1"/>
  <c r="I43" i="46"/>
  <c r="R43" i="46"/>
  <c r="U43" i="46" s="1"/>
  <c r="O43" i="46" s="1"/>
  <c r="AC43" i="46"/>
  <c r="A44" i="46"/>
  <c r="Q44" i="46"/>
  <c r="I44" i="46"/>
  <c r="R44" i="46"/>
  <c r="U44" i="46" s="1"/>
  <c r="O44" i="46" s="1"/>
  <c r="AC44" i="46"/>
  <c r="A45" i="46"/>
  <c r="Q45" i="46"/>
  <c r="T45" i="46" s="1"/>
  <c r="G45" i="46" s="1"/>
  <c r="I45" i="46"/>
  <c r="R45" i="46"/>
  <c r="U45" i="46" s="1"/>
  <c r="O45" i="46" s="1"/>
  <c r="AC45" i="46"/>
  <c r="A46" i="46"/>
  <c r="Q46" i="46"/>
  <c r="I46" i="46"/>
  <c r="R46" i="46"/>
  <c r="U46" i="46" s="1"/>
  <c r="O46" i="46" s="1"/>
  <c r="AC46" i="46"/>
  <c r="A47" i="46"/>
  <c r="Q47" i="46"/>
  <c r="T47" i="46" s="1"/>
  <c r="G47" i="46" s="1"/>
  <c r="I47" i="46"/>
  <c r="R47" i="46"/>
  <c r="U47" i="46" s="1"/>
  <c r="O47" i="46" s="1"/>
  <c r="AC47" i="46"/>
  <c r="A48" i="46"/>
  <c r="Q48" i="46"/>
  <c r="I48" i="46"/>
  <c r="R48" i="46"/>
  <c r="U48" i="46" s="1"/>
  <c r="O48" i="46" s="1"/>
  <c r="AC48" i="46"/>
  <c r="A49" i="46"/>
  <c r="Q49" i="46"/>
  <c r="T49" i="46" s="1"/>
  <c r="G49" i="46" s="1"/>
  <c r="I49" i="46"/>
  <c r="R49" i="46"/>
  <c r="U49" i="46" s="1"/>
  <c r="O49" i="46" s="1"/>
  <c r="AC49" i="46"/>
  <c r="A50" i="46"/>
  <c r="Q50" i="46"/>
  <c r="I50" i="46"/>
  <c r="R50" i="46"/>
  <c r="U50" i="46" s="1"/>
  <c r="O50" i="46" s="1"/>
  <c r="AC50" i="46"/>
  <c r="A51" i="46"/>
  <c r="Q51" i="46"/>
  <c r="T51" i="46" s="1"/>
  <c r="G51" i="46" s="1"/>
  <c r="I51" i="46"/>
  <c r="R51" i="46"/>
  <c r="U51" i="46" s="1"/>
  <c r="O51" i="46" s="1"/>
  <c r="AC51" i="46"/>
  <c r="A52" i="46"/>
  <c r="Q52" i="46"/>
  <c r="I52" i="46"/>
  <c r="R52" i="46"/>
  <c r="U52" i="46" s="1"/>
  <c r="O52" i="46" s="1"/>
  <c r="AC52" i="46"/>
  <c r="A53" i="46"/>
  <c r="Q53" i="46"/>
  <c r="T53" i="46" s="1"/>
  <c r="G53" i="46" s="1"/>
  <c r="I53" i="46"/>
  <c r="R53" i="46"/>
  <c r="U53" i="46" s="1"/>
  <c r="O53" i="46" s="1"/>
  <c r="AC53" i="46"/>
  <c r="A54" i="46"/>
  <c r="Q54" i="46"/>
  <c r="I54" i="46"/>
  <c r="R54" i="46"/>
  <c r="U54" i="46" s="1"/>
  <c r="O54" i="46" s="1"/>
  <c r="AC54" i="46"/>
  <c r="A55" i="46"/>
  <c r="Q55" i="46"/>
  <c r="T55" i="46" s="1"/>
  <c r="G55" i="46" s="1"/>
  <c r="I55" i="46"/>
  <c r="R55" i="46"/>
  <c r="U55" i="46" s="1"/>
  <c r="O55" i="46" s="1"/>
  <c r="AC55" i="46"/>
  <c r="A56" i="46"/>
  <c r="Q56" i="46"/>
  <c r="I56" i="46"/>
  <c r="R56" i="46"/>
  <c r="U56" i="46"/>
  <c r="O56" i="46" s="1"/>
  <c r="AC56" i="46"/>
  <c r="A57" i="46"/>
  <c r="Q57" i="46"/>
  <c r="T57" i="46" s="1"/>
  <c r="G57" i="46" s="1"/>
  <c r="I57" i="46"/>
  <c r="R57" i="46"/>
  <c r="U57" i="46" s="1"/>
  <c r="O57" i="46" s="1"/>
  <c r="AC57" i="46"/>
  <c r="A58" i="46"/>
  <c r="Q58" i="46"/>
  <c r="I58" i="46"/>
  <c r="R58" i="46"/>
  <c r="U58" i="46" s="1"/>
  <c r="O58" i="46" s="1"/>
  <c r="AC58" i="46"/>
  <c r="A59" i="46"/>
  <c r="Q59" i="46"/>
  <c r="T59" i="46" s="1"/>
  <c r="G59" i="46" s="1"/>
  <c r="I59" i="46"/>
  <c r="R59" i="46"/>
  <c r="U59" i="46" s="1"/>
  <c r="O59" i="46" s="1"/>
  <c r="AC59" i="46"/>
  <c r="A60" i="46"/>
  <c r="Q60" i="46"/>
  <c r="I60" i="46"/>
  <c r="R60" i="46"/>
  <c r="U60" i="46" s="1"/>
  <c r="O60" i="46" s="1"/>
  <c r="AC60" i="46"/>
  <c r="A61" i="46"/>
  <c r="Q61" i="46"/>
  <c r="T61" i="46" s="1"/>
  <c r="G61" i="46" s="1"/>
  <c r="I61" i="46"/>
  <c r="R61" i="46"/>
  <c r="U61" i="46" s="1"/>
  <c r="O61" i="46" s="1"/>
  <c r="AC61" i="46"/>
  <c r="A62" i="46"/>
  <c r="Q62" i="46"/>
  <c r="I62" i="46"/>
  <c r="R62" i="46"/>
  <c r="U62" i="46" s="1"/>
  <c r="O62" i="46" s="1"/>
  <c r="AC62" i="46"/>
  <c r="A63" i="46"/>
  <c r="Q63" i="46"/>
  <c r="T63" i="46" s="1"/>
  <c r="G63" i="46" s="1"/>
  <c r="I63" i="46"/>
  <c r="R63" i="46"/>
  <c r="U63" i="46" s="1"/>
  <c r="O63" i="46" s="1"/>
  <c r="AC63" i="46"/>
  <c r="A64" i="46"/>
  <c r="Q64" i="46"/>
  <c r="I64" i="46"/>
  <c r="R64" i="46"/>
  <c r="U64" i="46" s="1"/>
  <c r="O64" i="46" s="1"/>
  <c r="AC64" i="46"/>
  <c r="A65" i="46"/>
  <c r="Q65" i="46"/>
  <c r="T65" i="46" s="1"/>
  <c r="G65" i="46" s="1"/>
  <c r="I65" i="46"/>
  <c r="R65" i="46"/>
  <c r="U65" i="46" s="1"/>
  <c r="O65" i="46" s="1"/>
  <c r="AC65" i="46"/>
  <c r="A66" i="46"/>
  <c r="Q66" i="46"/>
  <c r="I66" i="46"/>
  <c r="R66" i="46"/>
  <c r="U66" i="46" s="1"/>
  <c r="O66" i="46" s="1"/>
  <c r="AC66" i="46"/>
  <c r="A67" i="46"/>
  <c r="Q67" i="46"/>
  <c r="T67" i="46" s="1"/>
  <c r="G67" i="46" s="1"/>
  <c r="I67" i="46"/>
  <c r="R67" i="46"/>
  <c r="U67" i="46" s="1"/>
  <c r="O67" i="46" s="1"/>
  <c r="AC67" i="46"/>
  <c r="A68" i="46"/>
  <c r="Q68" i="46"/>
  <c r="I68" i="46"/>
  <c r="R68" i="46"/>
  <c r="U68" i="46" s="1"/>
  <c r="O68" i="46" s="1"/>
  <c r="AC68" i="46"/>
  <c r="A69" i="46"/>
  <c r="Q69" i="46"/>
  <c r="T69" i="46" s="1"/>
  <c r="G69" i="46" s="1"/>
  <c r="I69" i="46"/>
  <c r="R69" i="46"/>
  <c r="U69" i="46" s="1"/>
  <c r="O69" i="46" s="1"/>
  <c r="AC69" i="46"/>
  <c r="A70" i="46"/>
  <c r="Q70" i="46"/>
  <c r="T70" i="46" s="1"/>
  <c r="G70" i="46" s="1"/>
  <c r="I70" i="46"/>
  <c r="R70" i="46"/>
  <c r="U70" i="46" s="1"/>
  <c r="O70" i="46" s="1"/>
  <c r="AC70" i="46"/>
  <c r="A71" i="46"/>
  <c r="Q71" i="46"/>
  <c r="T71" i="46" s="1"/>
  <c r="G71" i="46" s="1"/>
  <c r="I71" i="46"/>
  <c r="R71" i="46"/>
  <c r="U71" i="46" s="1"/>
  <c r="O71" i="46" s="1"/>
  <c r="AC71" i="46"/>
  <c r="A72" i="46"/>
  <c r="Q72" i="46"/>
  <c r="T72" i="46" s="1"/>
  <c r="G72" i="46" s="1"/>
  <c r="I72" i="46"/>
  <c r="R72" i="46"/>
  <c r="U72" i="46" s="1"/>
  <c r="O72" i="46" s="1"/>
  <c r="AC72" i="46"/>
  <c r="A73" i="46"/>
  <c r="Q73" i="46"/>
  <c r="T73" i="46" s="1"/>
  <c r="G73" i="46" s="1"/>
  <c r="I73" i="46"/>
  <c r="R73" i="46"/>
  <c r="U73" i="46" s="1"/>
  <c r="O73" i="46" s="1"/>
  <c r="AC73" i="46"/>
  <c r="A74" i="46"/>
  <c r="Q74" i="46"/>
  <c r="T74" i="46"/>
  <c r="G74" i="46" s="1"/>
  <c r="I74" i="46"/>
  <c r="R74" i="46"/>
  <c r="U74" i="46" s="1"/>
  <c r="O74" i="46" s="1"/>
  <c r="AC74" i="46"/>
  <c r="A75" i="46"/>
  <c r="Q75" i="46"/>
  <c r="T75" i="46" s="1"/>
  <c r="G75" i="46" s="1"/>
  <c r="I75" i="46"/>
  <c r="R75" i="46"/>
  <c r="U75" i="46"/>
  <c r="O75" i="46" s="1"/>
  <c r="AC75" i="46"/>
  <c r="A76" i="46"/>
  <c r="Q76" i="46"/>
  <c r="T76" i="46" s="1"/>
  <c r="G76" i="46" s="1"/>
  <c r="I76" i="46"/>
  <c r="R76" i="46"/>
  <c r="U76" i="46" s="1"/>
  <c r="O76" i="46" s="1"/>
  <c r="AC76" i="46"/>
  <c r="A77" i="46"/>
  <c r="Q77" i="46"/>
  <c r="T77" i="46" s="1"/>
  <c r="G77" i="46" s="1"/>
  <c r="I77" i="46"/>
  <c r="R77" i="46"/>
  <c r="U77" i="46" s="1"/>
  <c r="O77" i="46" s="1"/>
  <c r="AC77" i="46"/>
  <c r="A78" i="46"/>
  <c r="Q78" i="46"/>
  <c r="T78" i="46" s="1"/>
  <c r="G78" i="46" s="1"/>
  <c r="I78" i="46"/>
  <c r="R78" i="46"/>
  <c r="U78" i="46" s="1"/>
  <c r="O78" i="46" s="1"/>
  <c r="AC78" i="46"/>
  <c r="A79" i="46"/>
  <c r="Q79" i="46"/>
  <c r="T79" i="46"/>
  <c r="G79" i="46" s="1"/>
  <c r="I79" i="46"/>
  <c r="R79" i="46"/>
  <c r="U79" i="46" s="1"/>
  <c r="O79" i="46" s="1"/>
  <c r="AC79" i="46"/>
  <c r="A80" i="46"/>
  <c r="Q80" i="46"/>
  <c r="T80" i="46" s="1"/>
  <c r="G80" i="46" s="1"/>
  <c r="I80" i="46"/>
  <c r="R80" i="46"/>
  <c r="U80" i="46" s="1"/>
  <c r="O80" i="46" s="1"/>
  <c r="AC80" i="46"/>
  <c r="A81" i="46"/>
  <c r="Q81" i="46"/>
  <c r="T81" i="46" s="1"/>
  <c r="G81" i="46" s="1"/>
  <c r="I81" i="46"/>
  <c r="R81" i="46"/>
  <c r="U81" i="46" s="1"/>
  <c r="O81" i="46" s="1"/>
  <c r="AC81" i="46"/>
  <c r="A82" i="46"/>
  <c r="Q82" i="46"/>
  <c r="T82" i="46" s="1"/>
  <c r="G82" i="46" s="1"/>
  <c r="I82" i="46"/>
  <c r="R82" i="46"/>
  <c r="U82" i="46" s="1"/>
  <c r="O82" i="46" s="1"/>
  <c r="AC82" i="46"/>
  <c r="A83" i="46"/>
  <c r="Q83" i="46"/>
  <c r="T83" i="46" s="1"/>
  <c r="G83" i="46" s="1"/>
  <c r="I83" i="46"/>
  <c r="R83" i="46"/>
  <c r="U83" i="46" s="1"/>
  <c r="O83" i="46" s="1"/>
  <c r="AC83" i="46"/>
  <c r="A84" i="46"/>
  <c r="Q84" i="46"/>
  <c r="T84" i="46" s="1"/>
  <c r="G84" i="46" s="1"/>
  <c r="I84" i="46"/>
  <c r="R84" i="46"/>
  <c r="U84" i="46" s="1"/>
  <c r="O84" i="46" s="1"/>
  <c r="AC84" i="46"/>
  <c r="A85" i="46"/>
  <c r="Q85" i="46"/>
  <c r="T85" i="46" s="1"/>
  <c r="G85" i="46" s="1"/>
  <c r="I85" i="46"/>
  <c r="R85" i="46"/>
  <c r="U85" i="46" s="1"/>
  <c r="O85" i="46" s="1"/>
  <c r="AC85" i="46"/>
  <c r="A86" i="46"/>
  <c r="Q86" i="46"/>
  <c r="T86" i="46" s="1"/>
  <c r="G86" i="46" s="1"/>
  <c r="I86" i="46"/>
  <c r="R86" i="46"/>
  <c r="U86" i="46" s="1"/>
  <c r="O86" i="46" s="1"/>
  <c r="AC86" i="46"/>
  <c r="A87" i="46"/>
  <c r="Q87" i="46"/>
  <c r="T87" i="46" s="1"/>
  <c r="G87" i="46" s="1"/>
  <c r="I87" i="46"/>
  <c r="R87" i="46"/>
  <c r="U87" i="46"/>
  <c r="O87" i="46" s="1"/>
  <c r="AC87" i="46"/>
  <c r="A88" i="46"/>
  <c r="Q88" i="46"/>
  <c r="T88" i="46" s="1"/>
  <c r="G88" i="46" s="1"/>
  <c r="I88" i="46"/>
  <c r="R88" i="46"/>
  <c r="U88" i="46"/>
  <c r="O88" i="46" s="1"/>
  <c r="AC88" i="46"/>
  <c r="A89" i="46"/>
  <c r="Q89" i="46"/>
  <c r="T89" i="46" s="1"/>
  <c r="G89" i="46" s="1"/>
  <c r="I89" i="46"/>
  <c r="R89" i="46"/>
  <c r="U89" i="46" s="1"/>
  <c r="O89" i="46" s="1"/>
  <c r="AC89" i="46"/>
  <c r="A90" i="46"/>
  <c r="Q90" i="46"/>
  <c r="T90" i="46" s="1"/>
  <c r="G90" i="46" s="1"/>
  <c r="I90" i="46"/>
  <c r="R90" i="46"/>
  <c r="U90" i="46" s="1"/>
  <c r="O90" i="46" s="1"/>
  <c r="AC90" i="46"/>
  <c r="A91" i="46"/>
  <c r="Q91" i="46"/>
  <c r="T91" i="46" s="1"/>
  <c r="G91" i="46" s="1"/>
  <c r="I91" i="46"/>
  <c r="R91" i="46"/>
  <c r="U91" i="46" s="1"/>
  <c r="O91" i="46" s="1"/>
  <c r="AC91" i="46"/>
  <c r="A92" i="46"/>
  <c r="Q92" i="46"/>
  <c r="T92" i="46" s="1"/>
  <c r="G92" i="46" s="1"/>
  <c r="I92" i="46"/>
  <c r="R92" i="46"/>
  <c r="U92" i="46" s="1"/>
  <c r="O92" i="46" s="1"/>
  <c r="AC92" i="46"/>
  <c r="A93" i="46"/>
  <c r="Q93" i="46"/>
  <c r="T93" i="46" s="1"/>
  <c r="G93" i="46" s="1"/>
  <c r="I93" i="46"/>
  <c r="R93" i="46"/>
  <c r="U93" i="46" s="1"/>
  <c r="O93" i="46" s="1"/>
  <c r="AC93" i="46"/>
  <c r="A94" i="46"/>
  <c r="Q94" i="46"/>
  <c r="T94" i="46" s="1"/>
  <c r="G94" i="46" s="1"/>
  <c r="I94" i="46"/>
  <c r="R94" i="46"/>
  <c r="U94" i="46" s="1"/>
  <c r="O94" i="46" s="1"/>
  <c r="AC94" i="46"/>
  <c r="A95" i="46"/>
  <c r="Q95" i="46"/>
  <c r="T95" i="46" s="1"/>
  <c r="G95" i="46" s="1"/>
  <c r="I95" i="46"/>
  <c r="R95" i="46"/>
  <c r="U95" i="46" s="1"/>
  <c r="O95" i="46" s="1"/>
  <c r="AC95" i="46"/>
  <c r="A96" i="46"/>
  <c r="Q96" i="46"/>
  <c r="T96" i="46"/>
  <c r="G96" i="46" s="1"/>
  <c r="I96" i="46"/>
  <c r="R96" i="46"/>
  <c r="U96" i="46" s="1"/>
  <c r="O96" i="46" s="1"/>
  <c r="AC96" i="46"/>
  <c r="A97" i="46"/>
  <c r="Q97" i="46"/>
  <c r="T97" i="46" s="1"/>
  <c r="G97" i="46" s="1"/>
  <c r="I97" i="46"/>
  <c r="R97" i="46"/>
  <c r="U97" i="46" s="1"/>
  <c r="O97" i="46" s="1"/>
  <c r="AC97" i="46"/>
  <c r="A98" i="46"/>
  <c r="Q98" i="46"/>
  <c r="T98" i="46" s="1"/>
  <c r="G98" i="46" s="1"/>
  <c r="I98" i="46"/>
  <c r="R98" i="46"/>
  <c r="U98" i="46" s="1"/>
  <c r="O98" i="46" s="1"/>
  <c r="AC98" i="46"/>
  <c r="A4" i="45"/>
  <c r="H4" i="45"/>
  <c r="O4" i="45"/>
  <c r="AC8" i="45"/>
  <c r="A9" i="45"/>
  <c r="A10" i="45"/>
  <c r="Q10" i="45"/>
  <c r="T10" i="45" s="1"/>
  <c r="G10" i="45" s="1"/>
  <c r="R10" i="45"/>
  <c r="U10" i="45" s="1"/>
  <c r="O10" i="45" s="1"/>
  <c r="A11" i="45"/>
  <c r="Q11" i="45"/>
  <c r="T11" i="45" s="1"/>
  <c r="R11" i="45"/>
  <c r="U11" i="45" s="1"/>
  <c r="A12" i="45"/>
  <c r="Q12" i="45"/>
  <c r="T12" i="45" s="1"/>
  <c r="R12" i="45"/>
  <c r="U12" i="45" s="1"/>
  <c r="A13" i="45"/>
  <c r="Q13" i="45"/>
  <c r="T13" i="45" s="1"/>
  <c r="R13" i="45"/>
  <c r="U13" i="45" s="1"/>
  <c r="A14" i="45"/>
  <c r="Q14" i="45"/>
  <c r="T14" i="45" s="1"/>
  <c r="R14" i="45"/>
  <c r="U14" i="45" s="1"/>
  <c r="A15" i="45"/>
  <c r="Q15" i="45"/>
  <c r="T15" i="45" s="1"/>
  <c r="R15" i="45"/>
  <c r="U15" i="45" s="1"/>
  <c r="A16" i="45"/>
  <c r="Q16" i="45"/>
  <c r="T16" i="45" s="1"/>
  <c r="R16" i="45"/>
  <c r="U16" i="45" s="1"/>
  <c r="A17" i="45"/>
  <c r="Q17" i="45"/>
  <c r="T17" i="45" s="1"/>
  <c r="R17" i="45"/>
  <c r="U17" i="45" s="1"/>
  <c r="A18" i="45"/>
  <c r="Q18" i="45"/>
  <c r="T18" i="45" s="1"/>
  <c r="R18" i="45"/>
  <c r="U18" i="45" s="1"/>
  <c r="A19" i="45"/>
  <c r="Q19" i="45"/>
  <c r="T19" i="45" s="1"/>
  <c r="R19" i="45"/>
  <c r="U19" i="45" s="1"/>
  <c r="A20" i="45"/>
  <c r="Q20" i="45"/>
  <c r="T20" i="45" s="1"/>
  <c r="R20" i="45"/>
  <c r="U20" i="45" s="1"/>
  <c r="A21" i="45"/>
  <c r="Q21" i="45"/>
  <c r="T21" i="45" s="1"/>
  <c r="R21" i="45"/>
  <c r="U21" i="45" s="1"/>
  <c r="A22" i="45"/>
  <c r="Q22" i="45"/>
  <c r="T22" i="45" s="1"/>
  <c r="R22" i="45"/>
  <c r="U22" i="45" s="1"/>
  <c r="A23" i="45"/>
  <c r="Q23" i="45"/>
  <c r="T23" i="45" s="1"/>
  <c r="R23" i="45"/>
  <c r="U23" i="45" s="1"/>
  <c r="A24" i="45"/>
  <c r="Q24" i="45"/>
  <c r="T24" i="45" s="1"/>
  <c r="R24" i="45"/>
  <c r="U24" i="45" s="1"/>
  <c r="A25" i="45"/>
  <c r="Q25" i="45"/>
  <c r="T25" i="45" s="1"/>
  <c r="R25" i="45"/>
  <c r="U25" i="45" s="1"/>
  <c r="A26" i="45"/>
  <c r="Q26" i="45"/>
  <c r="T26" i="45" s="1"/>
  <c r="R26" i="45"/>
  <c r="U26" i="45" s="1"/>
  <c r="A27" i="45"/>
  <c r="Q27" i="45"/>
  <c r="T27" i="45" s="1"/>
  <c r="R27" i="45"/>
  <c r="U27" i="45" s="1"/>
  <c r="A28" i="45"/>
  <c r="Q28" i="45"/>
  <c r="T28" i="45" s="1"/>
  <c r="R28" i="45"/>
  <c r="U28" i="45" s="1"/>
  <c r="A29" i="45"/>
  <c r="Q29" i="45"/>
  <c r="T29" i="45" s="1"/>
  <c r="R29" i="45"/>
  <c r="U29" i="45" s="1"/>
  <c r="A30" i="45"/>
  <c r="Q30" i="45"/>
  <c r="T30" i="45" s="1"/>
  <c r="R30" i="45"/>
  <c r="U30" i="45" s="1"/>
  <c r="A31" i="45"/>
  <c r="Q31" i="45"/>
  <c r="T31" i="45" s="1"/>
  <c r="R31" i="45"/>
  <c r="U31" i="45" s="1"/>
  <c r="A32" i="45"/>
  <c r="Q32" i="45"/>
  <c r="T32" i="45" s="1"/>
  <c r="R32" i="45"/>
  <c r="U32" i="45" s="1"/>
  <c r="A33" i="45"/>
  <c r="Q33" i="45"/>
  <c r="T33" i="45" s="1"/>
  <c r="R33" i="45"/>
  <c r="U33" i="45" s="1"/>
  <c r="A34" i="45"/>
  <c r="Q34" i="45"/>
  <c r="T34" i="45" s="1"/>
  <c r="R34" i="45"/>
  <c r="U34" i="45" s="1"/>
  <c r="A35" i="45"/>
  <c r="Q35" i="45"/>
  <c r="T35" i="45" s="1"/>
  <c r="R35" i="45"/>
  <c r="U35" i="45" s="1"/>
  <c r="A36" i="45"/>
  <c r="Q36" i="45"/>
  <c r="T36" i="45" s="1"/>
  <c r="R36" i="45"/>
  <c r="U36" i="45" s="1"/>
  <c r="A37" i="45"/>
  <c r="Q37" i="45"/>
  <c r="T37" i="45" s="1"/>
  <c r="R37" i="45"/>
  <c r="U37" i="45" s="1"/>
  <c r="A38" i="45"/>
  <c r="Q38" i="45"/>
  <c r="T38" i="45" s="1"/>
  <c r="R38" i="45"/>
  <c r="U38" i="45" s="1"/>
  <c r="A39" i="45"/>
  <c r="Q39" i="45"/>
  <c r="T39" i="45" s="1"/>
  <c r="R39" i="45"/>
  <c r="U39" i="45" s="1"/>
  <c r="A40" i="45"/>
  <c r="Q40" i="45"/>
  <c r="T40" i="45" s="1"/>
  <c r="R40" i="45"/>
  <c r="U40" i="45" s="1"/>
  <c r="A41" i="45"/>
  <c r="Q41" i="45"/>
  <c r="T41" i="45" s="1"/>
  <c r="R41" i="45"/>
  <c r="U41" i="45" s="1"/>
  <c r="A42" i="45"/>
  <c r="Q42" i="45"/>
  <c r="T42" i="45" s="1"/>
  <c r="R42" i="45"/>
  <c r="U42" i="45" s="1"/>
  <c r="A43" i="45"/>
  <c r="Q43" i="45"/>
  <c r="T43" i="45" s="1"/>
  <c r="R43" i="45"/>
  <c r="U43" i="45" s="1"/>
  <c r="A44" i="45"/>
  <c r="Q44" i="45"/>
  <c r="T44" i="45" s="1"/>
  <c r="R44" i="45"/>
  <c r="U44" i="45" s="1"/>
  <c r="A45" i="45"/>
  <c r="Q45" i="45"/>
  <c r="T45" i="45" s="1"/>
  <c r="R45" i="45"/>
  <c r="U45" i="45" s="1"/>
  <c r="A46" i="45"/>
  <c r="Q46" i="45"/>
  <c r="T46" i="45" s="1"/>
  <c r="R46" i="45"/>
  <c r="U46" i="45" s="1"/>
  <c r="A47" i="45"/>
  <c r="Q47" i="45"/>
  <c r="T47" i="45" s="1"/>
  <c r="R47" i="45"/>
  <c r="U47" i="45" s="1"/>
  <c r="A48" i="45"/>
  <c r="Q48" i="45"/>
  <c r="T48" i="45" s="1"/>
  <c r="R48" i="45"/>
  <c r="U48" i="45" s="1"/>
  <c r="A49" i="45"/>
  <c r="Q49" i="45"/>
  <c r="T49" i="45" s="1"/>
  <c r="R49" i="45"/>
  <c r="U49" i="45" s="1"/>
  <c r="A50" i="45"/>
  <c r="Q50" i="45"/>
  <c r="T50" i="45" s="1"/>
  <c r="R50" i="45"/>
  <c r="U50" i="45" s="1"/>
  <c r="A51" i="45"/>
  <c r="Q51" i="45"/>
  <c r="T51" i="45" s="1"/>
  <c r="R51" i="45"/>
  <c r="U51" i="45" s="1"/>
  <c r="A52" i="45"/>
  <c r="Q52" i="45"/>
  <c r="T52" i="45" s="1"/>
  <c r="R52" i="45"/>
  <c r="U52" i="45" s="1"/>
  <c r="A53" i="45"/>
  <c r="Q53" i="45"/>
  <c r="T53" i="45" s="1"/>
  <c r="R53" i="45"/>
  <c r="U53" i="45" s="1"/>
  <c r="A54" i="45"/>
  <c r="Q54" i="45"/>
  <c r="T54" i="45" s="1"/>
  <c r="R54" i="45"/>
  <c r="U54" i="45" s="1"/>
  <c r="A55" i="45"/>
  <c r="Q55" i="45"/>
  <c r="T55" i="45" s="1"/>
  <c r="R55" i="45"/>
  <c r="U55" i="45" s="1"/>
  <c r="A56" i="45"/>
  <c r="Q56" i="45"/>
  <c r="T56" i="45" s="1"/>
  <c r="R56" i="45"/>
  <c r="U56" i="45" s="1"/>
  <c r="A57" i="45"/>
  <c r="Q57" i="45"/>
  <c r="T57" i="45" s="1"/>
  <c r="I57" i="45"/>
  <c r="R57" i="45"/>
  <c r="U57" i="45" s="1"/>
  <c r="A58" i="45"/>
  <c r="Q58" i="45"/>
  <c r="T58" i="45" s="1"/>
  <c r="R58" i="45"/>
  <c r="U58" i="45" s="1"/>
  <c r="A59" i="45"/>
  <c r="Q59" i="45"/>
  <c r="T59" i="45" s="1"/>
  <c r="R59" i="45"/>
  <c r="U59" i="45" s="1"/>
  <c r="A60" i="45"/>
  <c r="Q60" i="45"/>
  <c r="T60" i="45" s="1"/>
  <c r="R60" i="45"/>
  <c r="U60" i="45" s="1"/>
  <c r="A61" i="45"/>
  <c r="Q61" i="45"/>
  <c r="T61" i="45" s="1"/>
  <c r="R61" i="45"/>
  <c r="U61" i="45" s="1"/>
  <c r="A62" i="45"/>
  <c r="Q62" i="45"/>
  <c r="T62" i="45" s="1"/>
  <c r="R62" i="45"/>
  <c r="U62" i="45" s="1"/>
  <c r="A63" i="45"/>
  <c r="Q63" i="45"/>
  <c r="T63" i="45" s="1"/>
  <c r="R63" i="45"/>
  <c r="U63" i="45" s="1"/>
  <c r="A64" i="45"/>
  <c r="Q64" i="45"/>
  <c r="T64" i="45" s="1"/>
  <c r="R64" i="45"/>
  <c r="U64" i="45" s="1"/>
  <c r="A65" i="45"/>
  <c r="Q65" i="45"/>
  <c r="T65" i="45" s="1"/>
  <c r="R65" i="45"/>
  <c r="U65" i="45" s="1"/>
  <c r="A66" i="45"/>
  <c r="Q66" i="45"/>
  <c r="T66" i="45" s="1"/>
  <c r="R66" i="45"/>
  <c r="U66" i="45" s="1"/>
  <c r="A67" i="45"/>
  <c r="Q67" i="45"/>
  <c r="T67" i="45" s="1"/>
  <c r="R67" i="45"/>
  <c r="U67" i="45" s="1"/>
  <c r="A68" i="45"/>
  <c r="Q68" i="45"/>
  <c r="T68" i="45" s="1"/>
  <c r="R68" i="45"/>
  <c r="U68" i="45" s="1"/>
  <c r="A69" i="45"/>
  <c r="Q69" i="45"/>
  <c r="T69" i="45" s="1"/>
  <c r="R69" i="45"/>
  <c r="U69" i="45" s="1"/>
  <c r="A70" i="45"/>
  <c r="Q70" i="45"/>
  <c r="T70" i="45" s="1"/>
  <c r="R70" i="45"/>
  <c r="U70" i="45" s="1"/>
  <c r="AC70" i="45"/>
  <c r="A71" i="45"/>
  <c r="Q71" i="45"/>
  <c r="T71" i="45" s="1"/>
  <c r="R71" i="45"/>
  <c r="U71" i="45" s="1"/>
  <c r="A72" i="45"/>
  <c r="Q72" i="45"/>
  <c r="R72" i="45"/>
  <c r="U72" i="45" s="1"/>
  <c r="A73" i="45"/>
  <c r="Q73" i="45"/>
  <c r="T73" i="45" s="1"/>
  <c r="I73" i="45"/>
  <c r="R73" i="45"/>
  <c r="U73" i="45" s="1"/>
  <c r="AC73" i="45"/>
  <c r="A74" i="45"/>
  <c r="Q74" i="45"/>
  <c r="I74" i="45"/>
  <c r="R74" i="45"/>
  <c r="U74" i="45" s="1"/>
  <c r="AC74" i="45"/>
  <c r="A75" i="45"/>
  <c r="Q75" i="45"/>
  <c r="T75" i="45" s="1"/>
  <c r="I75" i="45"/>
  <c r="R75" i="45"/>
  <c r="U75" i="45" s="1"/>
  <c r="AC75" i="45"/>
  <c r="A76" i="45"/>
  <c r="Q76" i="45"/>
  <c r="I76" i="45"/>
  <c r="R76" i="45"/>
  <c r="U76" i="45" s="1"/>
  <c r="AC76" i="45"/>
  <c r="A77" i="45"/>
  <c r="Q77" i="45"/>
  <c r="T77" i="45" s="1"/>
  <c r="G77" i="45" s="1"/>
  <c r="I77" i="45"/>
  <c r="R77" i="45"/>
  <c r="U77" i="45" s="1"/>
  <c r="O77" i="45" s="1"/>
  <c r="AC77" i="45"/>
  <c r="A78" i="45"/>
  <c r="Q78" i="45"/>
  <c r="I78" i="45"/>
  <c r="R78" i="45"/>
  <c r="U78" i="45" s="1"/>
  <c r="AC78" i="45"/>
  <c r="A79" i="45"/>
  <c r="Q79" i="45"/>
  <c r="T79" i="45" s="1"/>
  <c r="I79" i="45"/>
  <c r="R79" i="45"/>
  <c r="U79" i="45" s="1"/>
  <c r="AC79" i="45"/>
  <c r="A80" i="45"/>
  <c r="Q80" i="45"/>
  <c r="I80" i="45"/>
  <c r="R80" i="45"/>
  <c r="U80" i="45" s="1"/>
  <c r="O80" i="45" s="1"/>
  <c r="AC80" i="45"/>
  <c r="A81" i="45"/>
  <c r="Q81" i="45"/>
  <c r="T81" i="45" s="1"/>
  <c r="G81" i="45" s="1"/>
  <c r="I81" i="45"/>
  <c r="R81" i="45"/>
  <c r="U81" i="45" s="1"/>
  <c r="O81" i="45" s="1"/>
  <c r="AC81" i="45"/>
  <c r="A82" i="45"/>
  <c r="Q82" i="45"/>
  <c r="I82" i="45"/>
  <c r="R82" i="45"/>
  <c r="AC82" i="45"/>
  <c r="A83" i="45"/>
  <c r="Q83" i="45"/>
  <c r="T83" i="45" s="1"/>
  <c r="I83" i="45"/>
  <c r="R83" i="45"/>
  <c r="U83" i="45" s="1"/>
  <c r="O83" i="45" s="1"/>
  <c r="AC83" i="45"/>
  <c r="A84" i="45"/>
  <c r="Q84" i="45"/>
  <c r="T84" i="45" s="1"/>
  <c r="I84" i="45"/>
  <c r="R84" i="45"/>
  <c r="AC84" i="45"/>
  <c r="A85" i="45"/>
  <c r="Q85" i="45"/>
  <c r="T85" i="45" s="1"/>
  <c r="G85" i="45" s="1"/>
  <c r="I85" i="45"/>
  <c r="R85" i="45"/>
  <c r="U85" i="45" s="1"/>
  <c r="O85" i="45" s="1"/>
  <c r="AC85" i="45"/>
  <c r="A86" i="45"/>
  <c r="Q86" i="45"/>
  <c r="T86" i="45" s="1"/>
  <c r="G86" i="45" s="1"/>
  <c r="I86" i="45"/>
  <c r="R86" i="45"/>
  <c r="U86" i="45" s="1"/>
  <c r="O86" i="45" s="1"/>
  <c r="AC86" i="45"/>
  <c r="A87" i="45"/>
  <c r="Q87" i="45"/>
  <c r="T87" i="45" s="1"/>
  <c r="G87" i="45" s="1"/>
  <c r="I87" i="45"/>
  <c r="R87" i="45"/>
  <c r="U87" i="45" s="1"/>
  <c r="O87" i="45" s="1"/>
  <c r="AC87" i="45"/>
  <c r="A88" i="45"/>
  <c r="Q88" i="45"/>
  <c r="T88" i="45" s="1"/>
  <c r="G88" i="45" s="1"/>
  <c r="I88" i="45"/>
  <c r="R88" i="45"/>
  <c r="U88" i="45" s="1"/>
  <c r="O88" i="45" s="1"/>
  <c r="AC88" i="45"/>
  <c r="A89" i="45"/>
  <c r="Q89" i="45"/>
  <c r="T89" i="45" s="1"/>
  <c r="G89" i="45" s="1"/>
  <c r="I89" i="45"/>
  <c r="R89" i="45"/>
  <c r="U89" i="45" s="1"/>
  <c r="O89" i="45" s="1"/>
  <c r="AC89" i="45"/>
  <c r="A90" i="45"/>
  <c r="Q90" i="45"/>
  <c r="T90" i="45" s="1"/>
  <c r="G90" i="45" s="1"/>
  <c r="I90" i="45"/>
  <c r="R90" i="45"/>
  <c r="U90" i="45" s="1"/>
  <c r="O90" i="45" s="1"/>
  <c r="AC90" i="45"/>
  <c r="A91" i="45"/>
  <c r="Q91" i="45"/>
  <c r="T91" i="45" s="1"/>
  <c r="G91" i="45" s="1"/>
  <c r="I91" i="45"/>
  <c r="R91" i="45"/>
  <c r="U91" i="45" s="1"/>
  <c r="O91" i="45" s="1"/>
  <c r="AC91" i="45"/>
  <c r="A92" i="45"/>
  <c r="Q92" i="45"/>
  <c r="I92" i="45"/>
  <c r="R92" i="45"/>
  <c r="AC92" i="45"/>
  <c r="A93" i="45"/>
  <c r="Q93" i="45"/>
  <c r="T93" i="45" s="1"/>
  <c r="G93" i="45" s="1"/>
  <c r="I93" i="45"/>
  <c r="R93" i="45"/>
  <c r="U93" i="45" s="1"/>
  <c r="O93" i="45" s="1"/>
  <c r="AC93" i="45"/>
  <c r="A94" i="45"/>
  <c r="Q94" i="45"/>
  <c r="T94" i="45" s="1"/>
  <c r="G94" i="45" s="1"/>
  <c r="I94" i="45"/>
  <c r="R94" i="45"/>
  <c r="U94" i="45" s="1"/>
  <c r="O94" i="45" s="1"/>
  <c r="AC94" i="45"/>
  <c r="A95" i="45"/>
  <c r="Q95" i="45"/>
  <c r="T95" i="45" s="1"/>
  <c r="G95" i="45" s="1"/>
  <c r="I95" i="45"/>
  <c r="R95" i="45"/>
  <c r="U95" i="45" s="1"/>
  <c r="O95" i="45" s="1"/>
  <c r="AC95" i="45"/>
  <c r="A96" i="45"/>
  <c r="Q96" i="45"/>
  <c r="I96" i="45"/>
  <c r="R96" i="45"/>
  <c r="U96" i="45" s="1"/>
  <c r="O96" i="45" s="1"/>
  <c r="AC96" i="45"/>
  <c r="A97" i="45"/>
  <c r="Q97" i="45"/>
  <c r="T97" i="45" s="1"/>
  <c r="G97" i="45" s="1"/>
  <c r="I97" i="45"/>
  <c r="R97" i="45"/>
  <c r="U97" i="45" s="1"/>
  <c r="O97" i="45" s="1"/>
  <c r="AC97" i="45"/>
  <c r="A98" i="45"/>
  <c r="Q98" i="45"/>
  <c r="T98" i="45" s="1"/>
  <c r="G98" i="45" s="1"/>
  <c r="I98" i="45"/>
  <c r="R98" i="45"/>
  <c r="U98" i="45" s="1"/>
  <c r="O98" i="45" s="1"/>
  <c r="AC98" i="45"/>
  <c r="A4" i="44"/>
  <c r="H4" i="44"/>
  <c r="O4" i="44"/>
  <c r="AC8" i="44"/>
  <c r="AC18" i="44" s="1"/>
  <c r="A9" i="44"/>
  <c r="A10" i="44"/>
  <c r="Q10" i="44"/>
  <c r="T10" i="44" s="1"/>
  <c r="G10" i="44" s="1"/>
  <c r="R10" i="44"/>
  <c r="U10" i="44" s="1"/>
  <c r="O10" i="44" s="1"/>
  <c r="A11" i="44"/>
  <c r="Q11" i="44"/>
  <c r="T11" i="44" s="1"/>
  <c r="R11" i="44"/>
  <c r="U11" i="44" s="1"/>
  <c r="A12" i="44"/>
  <c r="Q12" i="44"/>
  <c r="R12" i="44"/>
  <c r="U12" i="44" s="1"/>
  <c r="A13" i="44"/>
  <c r="Q13" i="44"/>
  <c r="T13" i="44" s="1"/>
  <c r="R13" i="44"/>
  <c r="U13" i="44" s="1"/>
  <c r="A14" i="44"/>
  <c r="Q14" i="44"/>
  <c r="T14" i="44" s="1"/>
  <c r="R14" i="44"/>
  <c r="U14" i="44" s="1"/>
  <c r="A15" i="44"/>
  <c r="Q15" i="44"/>
  <c r="T15" i="44" s="1"/>
  <c r="R15" i="44"/>
  <c r="U15" i="44" s="1"/>
  <c r="A16" i="44"/>
  <c r="Q16" i="44"/>
  <c r="T16" i="44" s="1"/>
  <c r="R16" i="44"/>
  <c r="U16" i="44" s="1"/>
  <c r="A17" i="44"/>
  <c r="Q17" i="44"/>
  <c r="T17" i="44" s="1"/>
  <c r="R17" i="44"/>
  <c r="U17" i="44" s="1"/>
  <c r="A18" i="44"/>
  <c r="Q18" i="44"/>
  <c r="T18" i="44" s="1"/>
  <c r="R18" i="44"/>
  <c r="U18" i="44" s="1"/>
  <c r="A19" i="44"/>
  <c r="Q19" i="44"/>
  <c r="T19" i="44" s="1"/>
  <c r="R19" i="44"/>
  <c r="U19" i="44" s="1"/>
  <c r="A20" i="44"/>
  <c r="Q20" i="44"/>
  <c r="R20" i="44"/>
  <c r="U20" i="44" s="1"/>
  <c r="AC20" i="44"/>
  <c r="A21" i="44"/>
  <c r="Q21" i="44"/>
  <c r="T21" i="44" s="1"/>
  <c r="R21" i="44"/>
  <c r="U21" i="44" s="1"/>
  <c r="A22" i="44"/>
  <c r="Q22" i="44"/>
  <c r="T22" i="44" s="1"/>
  <c r="R22" i="44"/>
  <c r="U22" i="44" s="1"/>
  <c r="AC22" i="44"/>
  <c r="A23" i="44"/>
  <c r="Q23" i="44"/>
  <c r="T23" i="44" s="1"/>
  <c r="R23" i="44"/>
  <c r="U23" i="44" s="1"/>
  <c r="A24" i="44"/>
  <c r="Q24" i="44"/>
  <c r="T24" i="44" s="1"/>
  <c r="R24" i="44"/>
  <c r="U24" i="44" s="1"/>
  <c r="AC24" i="44"/>
  <c r="A25" i="44"/>
  <c r="Q25" i="44"/>
  <c r="T25" i="44" s="1"/>
  <c r="R25" i="44"/>
  <c r="U25" i="44" s="1"/>
  <c r="A26" i="44"/>
  <c r="Q26" i="44"/>
  <c r="T26" i="44" s="1"/>
  <c r="R26" i="44"/>
  <c r="U26" i="44" s="1"/>
  <c r="AC26" i="44"/>
  <c r="A27" i="44"/>
  <c r="Q27" i="44"/>
  <c r="T27" i="44" s="1"/>
  <c r="R27" i="44"/>
  <c r="U27" i="44" s="1"/>
  <c r="A28" i="44"/>
  <c r="Q28" i="44"/>
  <c r="T28" i="44" s="1"/>
  <c r="R28" i="44"/>
  <c r="U28" i="44" s="1"/>
  <c r="AC28" i="44"/>
  <c r="A29" i="44"/>
  <c r="Q29" i="44"/>
  <c r="T29" i="44" s="1"/>
  <c r="R29" i="44"/>
  <c r="U29" i="44" s="1"/>
  <c r="A30" i="44"/>
  <c r="Q30" i="44"/>
  <c r="T30" i="44" s="1"/>
  <c r="R30" i="44"/>
  <c r="U30" i="44" s="1"/>
  <c r="AC30" i="44"/>
  <c r="A31" i="44"/>
  <c r="Q31" i="44"/>
  <c r="T31" i="44" s="1"/>
  <c r="R31" i="44"/>
  <c r="U31" i="44" s="1"/>
  <c r="A32" i="44"/>
  <c r="Q32" i="44"/>
  <c r="T32" i="44" s="1"/>
  <c r="R32" i="44"/>
  <c r="U32" i="44" s="1"/>
  <c r="A33" i="44"/>
  <c r="Q33" i="44"/>
  <c r="T33" i="44" s="1"/>
  <c r="R33" i="44"/>
  <c r="U33" i="44" s="1"/>
  <c r="A34" i="44"/>
  <c r="Q34" i="44"/>
  <c r="T34" i="44" s="1"/>
  <c r="R34" i="44"/>
  <c r="U34" i="44" s="1"/>
  <c r="A35" i="44"/>
  <c r="Q35" i="44"/>
  <c r="T35" i="44" s="1"/>
  <c r="R35" i="44"/>
  <c r="U35" i="44" s="1"/>
  <c r="A36" i="44"/>
  <c r="Q36" i="44"/>
  <c r="T36" i="44" s="1"/>
  <c r="R36" i="44"/>
  <c r="U36" i="44" s="1"/>
  <c r="AC36" i="44"/>
  <c r="A37" i="44"/>
  <c r="Q37" i="44"/>
  <c r="T37" i="44" s="1"/>
  <c r="R37" i="44"/>
  <c r="U37" i="44" s="1"/>
  <c r="A38" i="44"/>
  <c r="Q38" i="44"/>
  <c r="T38" i="44" s="1"/>
  <c r="R38" i="44"/>
  <c r="U38" i="44" s="1"/>
  <c r="AC38" i="44"/>
  <c r="A39" i="44"/>
  <c r="Q39" i="44"/>
  <c r="T39" i="44" s="1"/>
  <c r="R39" i="44"/>
  <c r="U39" i="44" s="1"/>
  <c r="A40" i="44"/>
  <c r="Q40" i="44"/>
  <c r="T40" i="44" s="1"/>
  <c r="R40" i="44"/>
  <c r="U40" i="44" s="1"/>
  <c r="AC40" i="44"/>
  <c r="A41" i="44"/>
  <c r="Q41" i="44"/>
  <c r="T41" i="44" s="1"/>
  <c r="R41" i="44"/>
  <c r="U41" i="44" s="1"/>
  <c r="A42" i="44"/>
  <c r="Q42" i="44"/>
  <c r="T42" i="44" s="1"/>
  <c r="R42" i="44"/>
  <c r="U42" i="44" s="1"/>
  <c r="AC42" i="44"/>
  <c r="A43" i="44"/>
  <c r="Q43" i="44"/>
  <c r="R43" i="44"/>
  <c r="A44" i="44"/>
  <c r="Q44" i="44"/>
  <c r="T44" i="44" s="1"/>
  <c r="R44" i="44"/>
  <c r="U44" i="44" s="1"/>
  <c r="AC44" i="44"/>
  <c r="A45" i="44"/>
  <c r="Q45" i="44"/>
  <c r="T45" i="44" s="1"/>
  <c r="R45" i="44"/>
  <c r="U45" i="44" s="1"/>
  <c r="A46" i="44"/>
  <c r="Q46" i="44"/>
  <c r="T46" i="44" s="1"/>
  <c r="R46" i="44"/>
  <c r="U46" i="44" s="1"/>
  <c r="AC46" i="44"/>
  <c r="A47" i="44"/>
  <c r="Q47" i="44"/>
  <c r="T47" i="44" s="1"/>
  <c r="R47" i="44"/>
  <c r="A48" i="44"/>
  <c r="Q48" i="44"/>
  <c r="T48" i="44" s="1"/>
  <c r="R48" i="44"/>
  <c r="U48" i="44" s="1"/>
  <c r="A49" i="44"/>
  <c r="Q49" i="44"/>
  <c r="T49" i="44" s="1"/>
  <c r="R49" i="44"/>
  <c r="A50" i="44"/>
  <c r="Q50" i="44"/>
  <c r="R50" i="44"/>
  <c r="U50" i="44" s="1"/>
  <c r="A51" i="44"/>
  <c r="Q51" i="44"/>
  <c r="T51" i="44" s="1"/>
  <c r="R51" i="44"/>
  <c r="U51" i="44" s="1"/>
  <c r="A52" i="44"/>
  <c r="Q52" i="44"/>
  <c r="T52" i="44" s="1"/>
  <c r="R52" i="44"/>
  <c r="U52" i="44" s="1"/>
  <c r="AC52" i="44"/>
  <c r="A53" i="44"/>
  <c r="Q53" i="44"/>
  <c r="R53" i="44"/>
  <c r="U53" i="44" s="1"/>
  <c r="A54" i="44"/>
  <c r="Q54" i="44"/>
  <c r="T54" i="44" s="1"/>
  <c r="R54" i="44"/>
  <c r="U54" i="44" s="1"/>
  <c r="AC54" i="44"/>
  <c r="A55" i="44"/>
  <c r="Q55" i="44"/>
  <c r="R55" i="44"/>
  <c r="U55" i="44" s="1"/>
  <c r="A56" i="44"/>
  <c r="Q56" i="44"/>
  <c r="T56" i="44" s="1"/>
  <c r="R56" i="44"/>
  <c r="U56" i="44" s="1"/>
  <c r="AC56" i="44"/>
  <c r="A57" i="44"/>
  <c r="Q57" i="44"/>
  <c r="T57" i="44" s="1"/>
  <c r="R57" i="44"/>
  <c r="U57" i="44" s="1"/>
  <c r="A58" i="44"/>
  <c r="Q58" i="44"/>
  <c r="T58" i="44" s="1"/>
  <c r="R58" i="44"/>
  <c r="U58" i="44" s="1"/>
  <c r="AC58" i="44"/>
  <c r="A59" i="44"/>
  <c r="Q59" i="44"/>
  <c r="T59" i="44" s="1"/>
  <c r="R59" i="44"/>
  <c r="A60" i="44"/>
  <c r="Q60" i="44"/>
  <c r="T60" i="44" s="1"/>
  <c r="R60" i="44"/>
  <c r="U60" i="44" s="1"/>
  <c r="AC60" i="44"/>
  <c r="A61" i="44"/>
  <c r="Q61" i="44"/>
  <c r="I61" i="44"/>
  <c r="R61" i="44"/>
  <c r="U61" i="44" s="1"/>
  <c r="A62" i="44"/>
  <c r="Q62" i="44"/>
  <c r="T62" i="44" s="1"/>
  <c r="R62" i="44"/>
  <c r="U62" i="44" s="1"/>
  <c r="A63" i="44"/>
  <c r="Q63" i="44"/>
  <c r="R63" i="44"/>
  <c r="AC63" i="44"/>
  <c r="A64" i="44"/>
  <c r="Q64" i="44"/>
  <c r="T64" i="44" s="1"/>
  <c r="R64" i="44"/>
  <c r="U64" i="44" s="1"/>
  <c r="A65" i="44"/>
  <c r="Q65" i="44"/>
  <c r="T65" i="44" s="1"/>
  <c r="R65" i="44"/>
  <c r="U65" i="44" s="1"/>
  <c r="AC65" i="44"/>
  <c r="A66" i="44"/>
  <c r="Q66" i="44"/>
  <c r="T66" i="44" s="1"/>
  <c r="R66" i="44"/>
  <c r="U66" i="44" s="1"/>
  <c r="AC66" i="44"/>
  <c r="A67" i="44"/>
  <c r="Q67" i="44"/>
  <c r="R67" i="44"/>
  <c r="U67" i="44" s="1"/>
  <c r="AC67" i="44"/>
  <c r="A68" i="44"/>
  <c r="Q68" i="44"/>
  <c r="T68" i="44" s="1"/>
  <c r="R68" i="44"/>
  <c r="U68" i="44" s="1"/>
  <c r="A69" i="44"/>
  <c r="Q69" i="44"/>
  <c r="T69" i="44" s="1"/>
  <c r="R69" i="44"/>
  <c r="U69" i="44" s="1"/>
  <c r="AC69" i="44"/>
  <c r="A70" i="44"/>
  <c r="Q70" i="44"/>
  <c r="T70" i="44" s="1"/>
  <c r="R70" i="44"/>
  <c r="U70" i="44" s="1"/>
  <c r="A71" i="44"/>
  <c r="Q71" i="44"/>
  <c r="T71" i="44" s="1"/>
  <c r="I71" i="44"/>
  <c r="R71" i="44"/>
  <c r="U71" i="44" s="1"/>
  <c r="A72" i="44"/>
  <c r="Q72" i="44"/>
  <c r="T72" i="44" s="1"/>
  <c r="R72" i="44"/>
  <c r="U72" i="44" s="1"/>
  <c r="A73" i="44"/>
  <c r="Q73" i="44"/>
  <c r="T73" i="44" s="1"/>
  <c r="R73" i="44"/>
  <c r="U73" i="44" s="1"/>
  <c r="AC73" i="44"/>
  <c r="A74" i="44"/>
  <c r="Q74" i="44"/>
  <c r="T74" i="44" s="1"/>
  <c r="I74" i="44"/>
  <c r="R74" i="44"/>
  <c r="U74" i="44" s="1"/>
  <c r="AC74" i="44"/>
  <c r="A75" i="44"/>
  <c r="Q75" i="44"/>
  <c r="T75" i="44" s="1"/>
  <c r="I75" i="44"/>
  <c r="R75" i="44"/>
  <c r="U75" i="44" s="1"/>
  <c r="AC75" i="44"/>
  <c r="A76" i="44"/>
  <c r="Q76" i="44"/>
  <c r="T76" i="44" s="1"/>
  <c r="I76" i="44"/>
  <c r="R76" i="44"/>
  <c r="U76" i="44" s="1"/>
  <c r="AC76" i="44"/>
  <c r="A77" i="44"/>
  <c r="Q77" i="44"/>
  <c r="I77" i="44"/>
  <c r="R77" i="44"/>
  <c r="AC77" i="44"/>
  <c r="A78" i="44"/>
  <c r="Q78" i="44"/>
  <c r="T78" i="44" s="1"/>
  <c r="I78" i="44"/>
  <c r="R78" i="44"/>
  <c r="U78" i="44" s="1"/>
  <c r="AC78" i="44"/>
  <c r="A79" i="44"/>
  <c r="Q79" i="44"/>
  <c r="T79" i="44" s="1"/>
  <c r="I79" i="44"/>
  <c r="R79" i="44"/>
  <c r="U79" i="44" s="1"/>
  <c r="AC79" i="44"/>
  <c r="A80" i="44"/>
  <c r="Q80" i="44"/>
  <c r="T80" i="44" s="1"/>
  <c r="I80" i="44"/>
  <c r="R80" i="44"/>
  <c r="U80" i="44" s="1"/>
  <c r="O80" i="44" s="1"/>
  <c r="AC80" i="44"/>
  <c r="A81" i="44"/>
  <c r="Q81" i="44"/>
  <c r="T81" i="44" s="1"/>
  <c r="G81" i="44" s="1"/>
  <c r="I81" i="44"/>
  <c r="R81" i="44"/>
  <c r="U81" i="44" s="1"/>
  <c r="O81" i="44" s="1"/>
  <c r="AC81" i="44"/>
  <c r="A82" i="44"/>
  <c r="Q82" i="44"/>
  <c r="T82" i="44" s="1"/>
  <c r="I82" i="44"/>
  <c r="R82" i="44"/>
  <c r="U82" i="44" s="1"/>
  <c r="AC82" i="44"/>
  <c r="A83" i="44"/>
  <c r="Q83" i="44"/>
  <c r="T83" i="44" s="1"/>
  <c r="I83" i="44"/>
  <c r="R83" i="44"/>
  <c r="U83" i="44" s="1"/>
  <c r="O83" i="44" s="1"/>
  <c r="AC83" i="44"/>
  <c r="A84" i="44"/>
  <c r="Q84" i="44"/>
  <c r="T84" i="44" s="1"/>
  <c r="I84" i="44"/>
  <c r="R84" i="44"/>
  <c r="U84" i="44" s="1"/>
  <c r="AC84" i="44"/>
  <c r="A85" i="44"/>
  <c r="Q85" i="44"/>
  <c r="T85" i="44" s="1"/>
  <c r="G85" i="44" s="1"/>
  <c r="I85" i="44"/>
  <c r="R85" i="44"/>
  <c r="AC85" i="44"/>
  <c r="A86" i="44"/>
  <c r="Q86" i="44"/>
  <c r="T86" i="44" s="1"/>
  <c r="G86" i="44" s="1"/>
  <c r="I86" i="44"/>
  <c r="R86" i="44"/>
  <c r="U86" i="44" s="1"/>
  <c r="O86" i="44" s="1"/>
  <c r="AC86" i="44"/>
  <c r="A87" i="44"/>
  <c r="Q87" i="44"/>
  <c r="I87" i="44"/>
  <c r="R87" i="44"/>
  <c r="U87" i="44" s="1"/>
  <c r="O87" i="44" s="1"/>
  <c r="AC87" i="44"/>
  <c r="A88" i="44"/>
  <c r="Q88" i="44"/>
  <c r="T88" i="44" s="1"/>
  <c r="I88" i="44"/>
  <c r="R88" i="44"/>
  <c r="U88" i="44" s="1"/>
  <c r="O88" i="44" s="1"/>
  <c r="AC88" i="44"/>
  <c r="A89" i="44"/>
  <c r="Q89" i="44"/>
  <c r="T89" i="44" s="1"/>
  <c r="G89" i="44" s="1"/>
  <c r="I89" i="44"/>
  <c r="R89" i="44"/>
  <c r="U89" i="44" s="1"/>
  <c r="O89" i="44" s="1"/>
  <c r="AC89" i="44"/>
  <c r="A90" i="44"/>
  <c r="Q90" i="44"/>
  <c r="T90" i="44" s="1"/>
  <c r="G90" i="44" s="1"/>
  <c r="I90" i="44"/>
  <c r="R90" i="44"/>
  <c r="U90" i="44" s="1"/>
  <c r="O90" i="44" s="1"/>
  <c r="AC90" i="44"/>
  <c r="A91" i="44"/>
  <c r="Q91" i="44"/>
  <c r="I91" i="44"/>
  <c r="R91" i="44"/>
  <c r="U91" i="44" s="1"/>
  <c r="O91" i="44" s="1"/>
  <c r="AC91" i="44"/>
  <c r="A92" i="44"/>
  <c r="Q92" i="44"/>
  <c r="T92" i="44" s="1"/>
  <c r="G92" i="44" s="1"/>
  <c r="I92" i="44"/>
  <c r="R92" i="44"/>
  <c r="U92" i="44" s="1"/>
  <c r="O92" i="44" s="1"/>
  <c r="AC92" i="44"/>
  <c r="A93" i="44"/>
  <c r="Q93" i="44"/>
  <c r="I93" i="44"/>
  <c r="R93" i="44"/>
  <c r="U93" i="44" s="1"/>
  <c r="O93" i="44" s="1"/>
  <c r="AC93" i="44"/>
  <c r="A94" i="44"/>
  <c r="Q94" i="44"/>
  <c r="T94" i="44" s="1"/>
  <c r="G94" i="44" s="1"/>
  <c r="I94" i="44"/>
  <c r="R94" i="44"/>
  <c r="U94" i="44" s="1"/>
  <c r="O94" i="44" s="1"/>
  <c r="AC94" i="44"/>
  <c r="A95" i="44"/>
  <c r="Q95" i="44"/>
  <c r="I95" i="44"/>
  <c r="R95" i="44"/>
  <c r="U95" i="44" s="1"/>
  <c r="O95" i="44" s="1"/>
  <c r="AC95" i="44"/>
  <c r="A96" i="44"/>
  <c r="Q96" i="44"/>
  <c r="T96" i="44" s="1"/>
  <c r="G96" i="44" s="1"/>
  <c r="I96" i="44"/>
  <c r="R96" i="44"/>
  <c r="U96" i="44" s="1"/>
  <c r="O96" i="44" s="1"/>
  <c r="AC96" i="44"/>
  <c r="A97" i="44"/>
  <c r="Q97" i="44"/>
  <c r="T97" i="44" s="1"/>
  <c r="G97" i="44" s="1"/>
  <c r="I97" i="44"/>
  <c r="R97" i="44"/>
  <c r="U97" i="44" s="1"/>
  <c r="O97" i="44" s="1"/>
  <c r="AC97" i="44"/>
  <c r="A98" i="44"/>
  <c r="Q98" i="44"/>
  <c r="T98" i="44" s="1"/>
  <c r="G98" i="44" s="1"/>
  <c r="I98" i="44"/>
  <c r="R98" i="44"/>
  <c r="U98" i="44" s="1"/>
  <c r="O98" i="44" s="1"/>
  <c r="AC98" i="44"/>
  <c r="A4" i="43"/>
  <c r="H4" i="43"/>
  <c r="O4" i="43"/>
  <c r="AC8" i="43"/>
  <c r="A9" i="43"/>
  <c r="AC9" i="43"/>
  <c r="AD9" i="43" s="1"/>
  <c r="I9" i="43" s="1"/>
  <c r="A10" i="43"/>
  <c r="Q10" i="43"/>
  <c r="T10" i="43" s="1"/>
  <c r="G10" i="43" s="1"/>
  <c r="R10" i="43"/>
  <c r="U10" i="43" s="1"/>
  <c r="O10" i="43" s="1"/>
  <c r="AC10" i="43"/>
  <c r="A11" i="43"/>
  <c r="Q11" i="43"/>
  <c r="T11" i="43" s="1"/>
  <c r="R11" i="43"/>
  <c r="U11" i="43" s="1"/>
  <c r="AC11" i="43"/>
  <c r="A12" i="43"/>
  <c r="Q12" i="43"/>
  <c r="R12" i="43"/>
  <c r="AC12" i="43"/>
  <c r="A13" i="43"/>
  <c r="Q13" i="43"/>
  <c r="T13" i="43" s="1"/>
  <c r="R13" i="43"/>
  <c r="U13" i="43" s="1"/>
  <c r="AC13" i="43"/>
  <c r="A14" i="43"/>
  <c r="Q14" i="43"/>
  <c r="T14" i="43" s="1"/>
  <c r="R14" i="43"/>
  <c r="U14" i="43" s="1"/>
  <c r="AC14" i="43"/>
  <c r="A15" i="43"/>
  <c r="Q15" i="43"/>
  <c r="T15" i="43" s="1"/>
  <c r="R15" i="43"/>
  <c r="U15" i="43" s="1"/>
  <c r="AC15" i="43"/>
  <c r="A16" i="43"/>
  <c r="Q16" i="43"/>
  <c r="T16" i="43" s="1"/>
  <c r="R16" i="43"/>
  <c r="U16" i="43" s="1"/>
  <c r="AC16" i="43"/>
  <c r="A17" i="43"/>
  <c r="Q17" i="43"/>
  <c r="T17" i="43" s="1"/>
  <c r="R17" i="43"/>
  <c r="U17" i="43" s="1"/>
  <c r="AC17" i="43"/>
  <c r="A18" i="43"/>
  <c r="Q18" i="43"/>
  <c r="T18" i="43" s="1"/>
  <c r="R18" i="43"/>
  <c r="U18" i="43" s="1"/>
  <c r="AC18" i="43"/>
  <c r="A19" i="43"/>
  <c r="Q19" i="43"/>
  <c r="T19" i="43" s="1"/>
  <c r="R19" i="43"/>
  <c r="U19" i="43" s="1"/>
  <c r="AC19" i="43"/>
  <c r="A20" i="43"/>
  <c r="Q20" i="43"/>
  <c r="T20" i="43" s="1"/>
  <c r="R20" i="43"/>
  <c r="U20" i="43" s="1"/>
  <c r="AC20" i="43"/>
  <c r="A21" i="43"/>
  <c r="Q21" i="43"/>
  <c r="T21" i="43" s="1"/>
  <c r="R21" i="43"/>
  <c r="U21" i="43" s="1"/>
  <c r="AC21" i="43"/>
  <c r="A22" i="43"/>
  <c r="Q22" i="43"/>
  <c r="T22" i="43" s="1"/>
  <c r="R22" i="43"/>
  <c r="U22" i="43" s="1"/>
  <c r="AC22" i="43"/>
  <c r="A23" i="43"/>
  <c r="Q23" i="43"/>
  <c r="T23" i="43" s="1"/>
  <c r="R23" i="43"/>
  <c r="U23" i="43" s="1"/>
  <c r="AC23" i="43"/>
  <c r="A24" i="43"/>
  <c r="Q24" i="43"/>
  <c r="T24" i="43" s="1"/>
  <c r="R24" i="43"/>
  <c r="U24" i="43" s="1"/>
  <c r="AC24" i="43"/>
  <c r="A25" i="43"/>
  <c r="Q25" i="43"/>
  <c r="T25" i="43" s="1"/>
  <c r="R25" i="43"/>
  <c r="U25" i="43" s="1"/>
  <c r="AC25" i="43"/>
  <c r="A26" i="43"/>
  <c r="Q26" i="43"/>
  <c r="T26" i="43" s="1"/>
  <c r="R26" i="43"/>
  <c r="U26" i="43" s="1"/>
  <c r="AC26" i="43"/>
  <c r="A27" i="43"/>
  <c r="Q27" i="43"/>
  <c r="T27" i="43" s="1"/>
  <c r="R27" i="43"/>
  <c r="U27" i="43" s="1"/>
  <c r="AC27" i="43"/>
  <c r="A28" i="43"/>
  <c r="Q28" i="43"/>
  <c r="T28" i="43" s="1"/>
  <c r="R28" i="43"/>
  <c r="U28" i="43" s="1"/>
  <c r="AC28" i="43"/>
  <c r="A29" i="43"/>
  <c r="Q29" i="43"/>
  <c r="T29" i="43" s="1"/>
  <c r="R29" i="43"/>
  <c r="U29" i="43" s="1"/>
  <c r="AC29" i="43"/>
  <c r="A30" i="43"/>
  <c r="Q30" i="43"/>
  <c r="T30" i="43" s="1"/>
  <c r="R30" i="43"/>
  <c r="U30" i="43" s="1"/>
  <c r="AC30" i="43"/>
  <c r="A31" i="43"/>
  <c r="Q31" i="43"/>
  <c r="T31" i="43" s="1"/>
  <c r="R31" i="43"/>
  <c r="U31" i="43" s="1"/>
  <c r="AC31" i="43"/>
  <c r="A32" i="43"/>
  <c r="Q32" i="43"/>
  <c r="T32" i="43" s="1"/>
  <c r="R32" i="43"/>
  <c r="U32" i="43" s="1"/>
  <c r="AC32" i="43"/>
  <c r="A33" i="43"/>
  <c r="Q33" i="43"/>
  <c r="T33" i="43" s="1"/>
  <c r="R33" i="43"/>
  <c r="U33" i="43" s="1"/>
  <c r="AC33" i="43"/>
  <c r="A34" i="43"/>
  <c r="Q34" i="43"/>
  <c r="T34" i="43" s="1"/>
  <c r="R34" i="43"/>
  <c r="U34" i="43" s="1"/>
  <c r="AC34" i="43"/>
  <c r="A35" i="43"/>
  <c r="Q35" i="43"/>
  <c r="T35" i="43" s="1"/>
  <c r="R35" i="43"/>
  <c r="U35" i="43" s="1"/>
  <c r="AC35" i="43"/>
  <c r="A36" i="43"/>
  <c r="Q36" i="43"/>
  <c r="T36" i="43" s="1"/>
  <c r="R36" i="43"/>
  <c r="U36" i="43" s="1"/>
  <c r="AC36" i="43"/>
  <c r="A37" i="43"/>
  <c r="Q37" i="43"/>
  <c r="T37" i="43" s="1"/>
  <c r="R37" i="43"/>
  <c r="U37" i="43" s="1"/>
  <c r="AC37" i="43"/>
  <c r="A38" i="43"/>
  <c r="Q38" i="43"/>
  <c r="T38" i="43" s="1"/>
  <c r="R38" i="43"/>
  <c r="U38" i="43" s="1"/>
  <c r="AC38" i="43"/>
  <c r="A39" i="43"/>
  <c r="Q39" i="43"/>
  <c r="T39" i="43" s="1"/>
  <c r="R39" i="43"/>
  <c r="U39" i="43" s="1"/>
  <c r="AC39" i="43"/>
  <c r="A40" i="43"/>
  <c r="Q40" i="43"/>
  <c r="T40" i="43" s="1"/>
  <c r="R40" i="43"/>
  <c r="U40" i="43" s="1"/>
  <c r="AC40" i="43"/>
  <c r="A41" i="43"/>
  <c r="Q41" i="43"/>
  <c r="T41" i="43" s="1"/>
  <c r="R41" i="43"/>
  <c r="U41" i="43" s="1"/>
  <c r="AC41" i="43"/>
  <c r="A42" i="43"/>
  <c r="Q42" i="43"/>
  <c r="T42" i="43" s="1"/>
  <c r="R42" i="43"/>
  <c r="U42" i="43" s="1"/>
  <c r="AC42" i="43"/>
  <c r="A43" i="43"/>
  <c r="Q43" i="43"/>
  <c r="T43" i="43" s="1"/>
  <c r="R43" i="43"/>
  <c r="U43" i="43" s="1"/>
  <c r="AC43" i="43"/>
  <c r="A44" i="43"/>
  <c r="Q44" i="43"/>
  <c r="R44" i="43"/>
  <c r="U44" i="43" s="1"/>
  <c r="AC44" i="43"/>
  <c r="A45" i="43"/>
  <c r="Q45" i="43"/>
  <c r="T45" i="43" s="1"/>
  <c r="R45" i="43"/>
  <c r="U45" i="43" s="1"/>
  <c r="AC45" i="43"/>
  <c r="A46" i="43"/>
  <c r="Q46" i="43"/>
  <c r="T46" i="43" s="1"/>
  <c r="R46" i="43"/>
  <c r="U46" i="43" s="1"/>
  <c r="AC46" i="43"/>
  <c r="A47" i="43"/>
  <c r="Q47" i="43"/>
  <c r="T47" i="43" s="1"/>
  <c r="R47" i="43"/>
  <c r="U47" i="43" s="1"/>
  <c r="AC47" i="43"/>
  <c r="A48" i="43"/>
  <c r="Q48" i="43"/>
  <c r="T48" i="43" s="1"/>
  <c r="R48" i="43"/>
  <c r="U48" i="43" s="1"/>
  <c r="AC48" i="43"/>
  <c r="A49" i="43"/>
  <c r="Q49" i="43"/>
  <c r="T49" i="43" s="1"/>
  <c r="R49" i="43"/>
  <c r="U49" i="43" s="1"/>
  <c r="AC49" i="43"/>
  <c r="A50" i="43"/>
  <c r="Q50" i="43"/>
  <c r="T50" i="43" s="1"/>
  <c r="R50" i="43"/>
  <c r="U50" i="43" s="1"/>
  <c r="AC50" i="43"/>
  <c r="A51" i="43"/>
  <c r="Q51" i="43"/>
  <c r="T51" i="43" s="1"/>
  <c r="R51" i="43"/>
  <c r="U51" i="43" s="1"/>
  <c r="AC51" i="43"/>
  <c r="A52" i="43"/>
  <c r="Q52" i="43"/>
  <c r="T52" i="43" s="1"/>
  <c r="R52" i="43"/>
  <c r="U52" i="43" s="1"/>
  <c r="AC52" i="43"/>
  <c r="A53" i="43"/>
  <c r="Q53" i="43"/>
  <c r="T53" i="43" s="1"/>
  <c r="R53" i="43"/>
  <c r="U53" i="43" s="1"/>
  <c r="AC53" i="43"/>
  <c r="A54" i="43"/>
  <c r="Q54" i="43"/>
  <c r="T54" i="43" s="1"/>
  <c r="R54" i="43"/>
  <c r="U54" i="43" s="1"/>
  <c r="AC54" i="43"/>
  <c r="A55" i="43"/>
  <c r="Q55" i="43"/>
  <c r="T55" i="43" s="1"/>
  <c r="R55" i="43"/>
  <c r="U55" i="43" s="1"/>
  <c r="AC55" i="43"/>
  <c r="A56" i="43"/>
  <c r="Q56" i="43"/>
  <c r="T56" i="43" s="1"/>
  <c r="R56" i="43"/>
  <c r="U56" i="43" s="1"/>
  <c r="AC56" i="43"/>
  <c r="A57" i="43"/>
  <c r="Q57" i="43"/>
  <c r="T57" i="43" s="1"/>
  <c r="R57" i="43"/>
  <c r="U57" i="43" s="1"/>
  <c r="AC57" i="43"/>
  <c r="A58" i="43"/>
  <c r="Q58" i="43"/>
  <c r="T58" i="43" s="1"/>
  <c r="R58" i="43"/>
  <c r="U58" i="43" s="1"/>
  <c r="AC58" i="43"/>
  <c r="A59" i="43"/>
  <c r="Q59" i="43"/>
  <c r="T59" i="43" s="1"/>
  <c r="R59" i="43"/>
  <c r="U59" i="43" s="1"/>
  <c r="AC59" i="43"/>
  <c r="A60" i="43"/>
  <c r="Q60" i="43"/>
  <c r="T60" i="43" s="1"/>
  <c r="R60" i="43"/>
  <c r="U60" i="43" s="1"/>
  <c r="AC60" i="43"/>
  <c r="A61" i="43"/>
  <c r="Q61" i="43"/>
  <c r="T61" i="43" s="1"/>
  <c r="R61" i="43"/>
  <c r="U61" i="43" s="1"/>
  <c r="AC61" i="43"/>
  <c r="A62" i="43"/>
  <c r="Q62" i="43"/>
  <c r="T62" i="43" s="1"/>
  <c r="R62" i="43"/>
  <c r="U62" i="43" s="1"/>
  <c r="AC62" i="43"/>
  <c r="A63" i="43"/>
  <c r="Q63" i="43"/>
  <c r="T63" i="43" s="1"/>
  <c r="I63" i="43"/>
  <c r="R63" i="43"/>
  <c r="U63" i="43" s="1"/>
  <c r="AC63" i="43"/>
  <c r="A64" i="43"/>
  <c r="Q64" i="43"/>
  <c r="T64" i="43" s="1"/>
  <c r="R64" i="43"/>
  <c r="U64" i="43" s="1"/>
  <c r="AC64" i="43"/>
  <c r="A65" i="43"/>
  <c r="Q65" i="43"/>
  <c r="T65" i="43" s="1"/>
  <c r="I65" i="43"/>
  <c r="R65" i="43"/>
  <c r="U65" i="43" s="1"/>
  <c r="AC65" i="43"/>
  <c r="A66" i="43"/>
  <c r="Q66" i="43"/>
  <c r="T66" i="43" s="1"/>
  <c r="I66" i="43"/>
  <c r="R66" i="43"/>
  <c r="U66" i="43" s="1"/>
  <c r="AC66" i="43"/>
  <c r="A67" i="43"/>
  <c r="Q67" i="43"/>
  <c r="T67" i="43" s="1"/>
  <c r="R67" i="43"/>
  <c r="U67" i="43" s="1"/>
  <c r="AC67" i="43"/>
  <c r="A68" i="43"/>
  <c r="Q68" i="43"/>
  <c r="T68" i="43" s="1"/>
  <c r="R68" i="43"/>
  <c r="U68" i="43" s="1"/>
  <c r="AC68" i="43"/>
  <c r="A69" i="43"/>
  <c r="Q69" i="43"/>
  <c r="T69" i="43" s="1"/>
  <c r="I69" i="43"/>
  <c r="R69" i="43"/>
  <c r="U69" i="43" s="1"/>
  <c r="AC69" i="43"/>
  <c r="A70" i="43"/>
  <c r="Q70" i="43"/>
  <c r="T70" i="43" s="1"/>
  <c r="R70" i="43"/>
  <c r="U70" i="43" s="1"/>
  <c r="AC70" i="43"/>
  <c r="A71" i="43"/>
  <c r="Q71" i="43"/>
  <c r="T71" i="43" s="1"/>
  <c r="I71" i="43"/>
  <c r="R71" i="43"/>
  <c r="U71" i="43" s="1"/>
  <c r="AC71" i="43"/>
  <c r="A72" i="43"/>
  <c r="Q72" i="43"/>
  <c r="T72" i="43" s="1"/>
  <c r="I72" i="43"/>
  <c r="R72" i="43"/>
  <c r="U72" i="43" s="1"/>
  <c r="AC72" i="43"/>
  <c r="A73" i="43"/>
  <c r="Q73" i="43"/>
  <c r="T73" i="43" s="1"/>
  <c r="I73" i="43"/>
  <c r="R73" i="43"/>
  <c r="U73" i="43" s="1"/>
  <c r="AC73" i="43"/>
  <c r="A74" i="43"/>
  <c r="Q74" i="43"/>
  <c r="T74" i="43" s="1"/>
  <c r="I74" i="43"/>
  <c r="R74" i="43"/>
  <c r="U74" i="43" s="1"/>
  <c r="AC74" i="43"/>
  <c r="A75" i="43"/>
  <c r="Q75" i="43"/>
  <c r="T75" i="43" s="1"/>
  <c r="I75" i="43"/>
  <c r="R75" i="43"/>
  <c r="U75" i="43" s="1"/>
  <c r="AC75" i="43"/>
  <c r="A76" i="43"/>
  <c r="Q76" i="43"/>
  <c r="T76" i="43" s="1"/>
  <c r="I76" i="43"/>
  <c r="R76" i="43"/>
  <c r="U76" i="43" s="1"/>
  <c r="AC76" i="43"/>
  <c r="A77" i="43"/>
  <c r="Q77" i="43"/>
  <c r="T77" i="43" s="1"/>
  <c r="G77" i="43" s="1"/>
  <c r="I77" i="43"/>
  <c r="R77" i="43"/>
  <c r="U77" i="43" s="1"/>
  <c r="O77" i="43" s="1"/>
  <c r="AC77" i="43"/>
  <c r="A78" i="43"/>
  <c r="Q78" i="43"/>
  <c r="T78" i="43" s="1"/>
  <c r="I78" i="43"/>
  <c r="R78" i="43"/>
  <c r="U78" i="43" s="1"/>
  <c r="AC78" i="43"/>
  <c r="A79" i="43"/>
  <c r="Q79" i="43"/>
  <c r="T79" i="43" s="1"/>
  <c r="I79" i="43"/>
  <c r="R79" i="43"/>
  <c r="U79" i="43" s="1"/>
  <c r="AC79" i="43"/>
  <c r="A80" i="43"/>
  <c r="Q80" i="43"/>
  <c r="T80" i="43" s="1"/>
  <c r="I80" i="43"/>
  <c r="R80" i="43"/>
  <c r="U80" i="43" s="1"/>
  <c r="O80" i="43" s="1"/>
  <c r="AC80" i="43"/>
  <c r="A81" i="43"/>
  <c r="Q81" i="43"/>
  <c r="T81" i="43" s="1"/>
  <c r="G81" i="43" s="1"/>
  <c r="I81" i="43"/>
  <c r="R81" i="43"/>
  <c r="U81" i="43" s="1"/>
  <c r="O81" i="43" s="1"/>
  <c r="AC81" i="43"/>
  <c r="A82" i="43"/>
  <c r="Q82" i="43"/>
  <c r="T82" i="43" s="1"/>
  <c r="I82" i="43"/>
  <c r="R82" i="43"/>
  <c r="U82" i="43" s="1"/>
  <c r="AC82" i="43"/>
  <c r="A83" i="43"/>
  <c r="Q83" i="43"/>
  <c r="T83" i="43" s="1"/>
  <c r="I83" i="43"/>
  <c r="R83" i="43"/>
  <c r="U83" i="43" s="1"/>
  <c r="O83" i="43" s="1"/>
  <c r="AC83" i="43"/>
  <c r="A84" i="43"/>
  <c r="Q84" i="43"/>
  <c r="T84" i="43" s="1"/>
  <c r="I84" i="43"/>
  <c r="R84" i="43"/>
  <c r="U84" i="43" s="1"/>
  <c r="AC84" i="43"/>
  <c r="A85" i="43"/>
  <c r="Q85" i="43"/>
  <c r="T85" i="43" s="1"/>
  <c r="G85" i="43" s="1"/>
  <c r="I85" i="43"/>
  <c r="R85" i="43"/>
  <c r="U85" i="43" s="1"/>
  <c r="O85" i="43" s="1"/>
  <c r="AC85" i="43"/>
  <c r="A86" i="43"/>
  <c r="Q86" i="43"/>
  <c r="T86" i="43" s="1"/>
  <c r="G86" i="43" s="1"/>
  <c r="I86" i="43"/>
  <c r="R86" i="43"/>
  <c r="U86" i="43" s="1"/>
  <c r="O86" i="43" s="1"/>
  <c r="AC86" i="43"/>
  <c r="A87" i="43"/>
  <c r="Q87" i="43"/>
  <c r="T87" i="43" s="1"/>
  <c r="G87" i="43" s="1"/>
  <c r="I87" i="43"/>
  <c r="R87" i="43"/>
  <c r="U87" i="43" s="1"/>
  <c r="O87" i="43" s="1"/>
  <c r="AC87" i="43"/>
  <c r="A88" i="43"/>
  <c r="Q88" i="43"/>
  <c r="T88" i="43" s="1"/>
  <c r="G88" i="43" s="1"/>
  <c r="I88" i="43"/>
  <c r="R88" i="43"/>
  <c r="U88" i="43" s="1"/>
  <c r="O88" i="43" s="1"/>
  <c r="AC88" i="43"/>
  <c r="A89" i="43"/>
  <c r="Q89" i="43"/>
  <c r="T89" i="43" s="1"/>
  <c r="G89" i="43" s="1"/>
  <c r="I89" i="43"/>
  <c r="R89" i="43"/>
  <c r="U89" i="43" s="1"/>
  <c r="O89" i="43" s="1"/>
  <c r="AC89" i="43"/>
  <c r="A90" i="43"/>
  <c r="Q90" i="43"/>
  <c r="T90" i="43" s="1"/>
  <c r="G90" i="43" s="1"/>
  <c r="I90" i="43"/>
  <c r="R90" i="43"/>
  <c r="U90" i="43" s="1"/>
  <c r="O90" i="43" s="1"/>
  <c r="AC90" i="43"/>
  <c r="A91" i="43"/>
  <c r="Q91" i="43"/>
  <c r="T91" i="43" s="1"/>
  <c r="G91" i="43" s="1"/>
  <c r="I91" i="43"/>
  <c r="R91" i="43"/>
  <c r="U91" i="43" s="1"/>
  <c r="O91" i="43" s="1"/>
  <c r="AC91" i="43"/>
  <c r="A92" i="43"/>
  <c r="Q92" i="43"/>
  <c r="T92" i="43" s="1"/>
  <c r="G92" i="43" s="1"/>
  <c r="I92" i="43"/>
  <c r="R92" i="43"/>
  <c r="U92" i="43" s="1"/>
  <c r="O92" i="43" s="1"/>
  <c r="AC92" i="43"/>
  <c r="A93" i="43"/>
  <c r="Q93" i="43"/>
  <c r="T93" i="43" s="1"/>
  <c r="G93" i="43" s="1"/>
  <c r="I93" i="43"/>
  <c r="R93" i="43"/>
  <c r="U93" i="43" s="1"/>
  <c r="O93" i="43" s="1"/>
  <c r="AC93" i="43"/>
  <c r="A94" i="43"/>
  <c r="Q94" i="43"/>
  <c r="T94" i="43" s="1"/>
  <c r="G94" i="43" s="1"/>
  <c r="I94" i="43"/>
  <c r="R94" i="43"/>
  <c r="U94" i="43" s="1"/>
  <c r="O94" i="43" s="1"/>
  <c r="AC94" i="43"/>
  <c r="A95" i="43"/>
  <c r="Q95" i="43"/>
  <c r="T95" i="43" s="1"/>
  <c r="G95" i="43" s="1"/>
  <c r="I95" i="43"/>
  <c r="R95" i="43"/>
  <c r="U95" i="43" s="1"/>
  <c r="O95" i="43" s="1"/>
  <c r="AC95" i="43"/>
  <c r="A96" i="43"/>
  <c r="Q96" i="43"/>
  <c r="T96" i="43" s="1"/>
  <c r="G96" i="43" s="1"/>
  <c r="I96" i="43"/>
  <c r="R96" i="43"/>
  <c r="U96" i="43" s="1"/>
  <c r="O96" i="43" s="1"/>
  <c r="AC96" i="43"/>
  <c r="A97" i="43"/>
  <c r="Q97" i="43"/>
  <c r="T97" i="43" s="1"/>
  <c r="G97" i="43" s="1"/>
  <c r="I97" i="43"/>
  <c r="R97" i="43"/>
  <c r="U97" i="43" s="1"/>
  <c r="O97" i="43" s="1"/>
  <c r="AC97" i="43"/>
  <c r="A98" i="43"/>
  <c r="Q98" i="43"/>
  <c r="T98" i="43" s="1"/>
  <c r="G98" i="43" s="1"/>
  <c r="I98" i="43"/>
  <c r="R98" i="43"/>
  <c r="U98" i="43" s="1"/>
  <c r="O98" i="43" s="1"/>
  <c r="AC98" i="43"/>
  <c r="A4" i="42"/>
  <c r="H4" i="42"/>
  <c r="O4" i="42"/>
  <c r="AC8" i="42"/>
  <c r="A9" i="42"/>
  <c r="AC9" i="42"/>
  <c r="A10" i="42"/>
  <c r="Q10" i="42"/>
  <c r="T10" i="42" s="1"/>
  <c r="G10" i="42" s="1"/>
  <c r="R10" i="42"/>
  <c r="U10" i="42" s="1"/>
  <c r="O10" i="42" s="1"/>
  <c r="A11" i="42"/>
  <c r="Q11" i="42"/>
  <c r="T11" i="42" s="1"/>
  <c r="R11" i="42"/>
  <c r="U11" i="42" s="1"/>
  <c r="AC11" i="42"/>
  <c r="A12" i="42"/>
  <c r="Q12" i="42"/>
  <c r="T12" i="42" s="1"/>
  <c r="R12" i="42"/>
  <c r="U12" i="42" s="1"/>
  <c r="A13" i="42"/>
  <c r="Q13" i="42"/>
  <c r="T13" i="42" s="1"/>
  <c r="R13" i="42"/>
  <c r="U13" i="42" s="1"/>
  <c r="AC13" i="42"/>
  <c r="A14" i="42"/>
  <c r="Q14" i="42"/>
  <c r="T14" i="42" s="1"/>
  <c r="R14" i="42"/>
  <c r="U14" i="42" s="1"/>
  <c r="A15" i="42"/>
  <c r="Q15" i="42"/>
  <c r="T15" i="42" s="1"/>
  <c r="R15" i="42"/>
  <c r="U15" i="42" s="1"/>
  <c r="AC15" i="42"/>
  <c r="A16" i="42"/>
  <c r="Q16" i="42"/>
  <c r="T16" i="42" s="1"/>
  <c r="R16" i="42"/>
  <c r="U16" i="42" s="1"/>
  <c r="A17" i="42"/>
  <c r="Q17" i="42"/>
  <c r="T17" i="42" s="1"/>
  <c r="R17" i="42"/>
  <c r="U17" i="42" s="1"/>
  <c r="AC17" i="42"/>
  <c r="A18" i="42"/>
  <c r="Q18" i="42"/>
  <c r="T18" i="42" s="1"/>
  <c r="R18" i="42"/>
  <c r="U18" i="42" s="1"/>
  <c r="A19" i="42"/>
  <c r="Q19" i="42"/>
  <c r="T19" i="42" s="1"/>
  <c r="R19" i="42"/>
  <c r="U19" i="42" s="1"/>
  <c r="AC19" i="42"/>
  <c r="A20" i="42"/>
  <c r="Q20" i="42"/>
  <c r="T20" i="42" s="1"/>
  <c r="R20" i="42"/>
  <c r="U20" i="42" s="1"/>
  <c r="A21" i="42"/>
  <c r="Q21" i="42"/>
  <c r="T21" i="42" s="1"/>
  <c r="R21" i="42"/>
  <c r="U21" i="42" s="1"/>
  <c r="AC21" i="42"/>
  <c r="A22" i="42"/>
  <c r="Q22" i="42"/>
  <c r="T22" i="42" s="1"/>
  <c r="R22" i="42"/>
  <c r="U22" i="42" s="1"/>
  <c r="A23" i="42"/>
  <c r="Q23" i="42"/>
  <c r="T23" i="42" s="1"/>
  <c r="R23" i="42"/>
  <c r="U23" i="42" s="1"/>
  <c r="AC23" i="42"/>
  <c r="A24" i="42"/>
  <c r="Q24" i="42"/>
  <c r="T24" i="42" s="1"/>
  <c r="R24" i="42"/>
  <c r="U24" i="42" s="1"/>
  <c r="A25" i="42"/>
  <c r="Q25" i="42"/>
  <c r="T25" i="42" s="1"/>
  <c r="R25" i="42"/>
  <c r="U25" i="42" s="1"/>
  <c r="AC25" i="42"/>
  <c r="A26" i="42"/>
  <c r="Q26" i="42"/>
  <c r="T26" i="42" s="1"/>
  <c r="R26" i="42"/>
  <c r="U26" i="42" s="1"/>
  <c r="A27" i="42"/>
  <c r="Q27" i="42"/>
  <c r="T27" i="42" s="1"/>
  <c r="R27" i="42"/>
  <c r="U27" i="42" s="1"/>
  <c r="AC27" i="42"/>
  <c r="A28" i="42"/>
  <c r="Q28" i="42"/>
  <c r="T28" i="42" s="1"/>
  <c r="R28" i="42"/>
  <c r="U28" i="42" s="1"/>
  <c r="A29" i="42"/>
  <c r="Q29" i="42"/>
  <c r="T29" i="42" s="1"/>
  <c r="R29" i="42"/>
  <c r="U29" i="42" s="1"/>
  <c r="AC29" i="42"/>
  <c r="A30" i="42"/>
  <c r="Q30" i="42"/>
  <c r="T30" i="42" s="1"/>
  <c r="R30" i="42"/>
  <c r="U30" i="42" s="1"/>
  <c r="A31" i="42"/>
  <c r="Q31" i="42"/>
  <c r="T31" i="42" s="1"/>
  <c r="R31" i="42"/>
  <c r="U31" i="42" s="1"/>
  <c r="AC31" i="42"/>
  <c r="A32" i="42"/>
  <c r="Q32" i="42"/>
  <c r="T32" i="42" s="1"/>
  <c r="R32" i="42"/>
  <c r="U32" i="42" s="1"/>
  <c r="A33" i="42"/>
  <c r="Q33" i="42"/>
  <c r="T33" i="42" s="1"/>
  <c r="R33" i="42"/>
  <c r="U33" i="42" s="1"/>
  <c r="AC33" i="42"/>
  <c r="A34" i="42"/>
  <c r="Q34" i="42"/>
  <c r="T34" i="42" s="1"/>
  <c r="R34" i="42"/>
  <c r="U34" i="42" s="1"/>
  <c r="A35" i="42"/>
  <c r="Q35" i="42"/>
  <c r="T35" i="42" s="1"/>
  <c r="R35" i="42"/>
  <c r="U35" i="42" s="1"/>
  <c r="AC35" i="42"/>
  <c r="A36" i="42"/>
  <c r="Q36" i="42"/>
  <c r="T36" i="42" s="1"/>
  <c r="R36" i="42"/>
  <c r="U36" i="42" s="1"/>
  <c r="A37" i="42"/>
  <c r="Q37" i="42"/>
  <c r="T37" i="42" s="1"/>
  <c r="R37" i="42"/>
  <c r="U37" i="42" s="1"/>
  <c r="AC37" i="42"/>
  <c r="A38" i="42"/>
  <c r="Q38" i="42"/>
  <c r="T38" i="42" s="1"/>
  <c r="R38" i="42"/>
  <c r="U38" i="42" s="1"/>
  <c r="A39" i="42"/>
  <c r="Q39" i="42"/>
  <c r="T39" i="42" s="1"/>
  <c r="R39" i="42"/>
  <c r="U39" i="42" s="1"/>
  <c r="AC39" i="42"/>
  <c r="A40" i="42"/>
  <c r="Q40" i="42"/>
  <c r="T40" i="42" s="1"/>
  <c r="R40" i="42"/>
  <c r="U40" i="42" s="1"/>
  <c r="A41" i="42"/>
  <c r="Q41" i="42"/>
  <c r="T41" i="42" s="1"/>
  <c r="R41" i="42"/>
  <c r="U41" i="42" s="1"/>
  <c r="AC41" i="42"/>
  <c r="A42" i="42"/>
  <c r="Q42" i="42"/>
  <c r="T42" i="42" s="1"/>
  <c r="R42" i="42"/>
  <c r="U42" i="42" s="1"/>
  <c r="A43" i="42"/>
  <c r="Q43" i="42"/>
  <c r="T43" i="42" s="1"/>
  <c r="R43" i="42"/>
  <c r="U43" i="42" s="1"/>
  <c r="AC43" i="42"/>
  <c r="A44" i="42"/>
  <c r="Q44" i="42"/>
  <c r="T44" i="42" s="1"/>
  <c r="R44" i="42"/>
  <c r="U44" i="42" s="1"/>
  <c r="A45" i="42"/>
  <c r="Q45" i="42"/>
  <c r="T45" i="42" s="1"/>
  <c r="R45" i="42"/>
  <c r="U45" i="42" s="1"/>
  <c r="AC45" i="42"/>
  <c r="A46" i="42"/>
  <c r="Q46" i="42"/>
  <c r="T46" i="42" s="1"/>
  <c r="R46" i="42"/>
  <c r="U46" i="42" s="1"/>
  <c r="A47" i="42"/>
  <c r="Q47" i="42"/>
  <c r="T47" i="42" s="1"/>
  <c r="R47" i="42"/>
  <c r="U47" i="42" s="1"/>
  <c r="AC47" i="42"/>
  <c r="A48" i="42"/>
  <c r="Q48" i="42"/>
  <c r="T48" i="42" s="1"/>
  <c r="R48" i="42"/>
  <c r="U48" i="42" s="1"/>
  <c r="A49" i="42"/>
  <c r="Q49" i="42"/>
  <c r="T49" i="42" s="1"/>
  <c r="R49" i="42"/>
  <c r="U49" i="42" s="1"/>
  <c r="AC49" i="42"/>
  <c r="A50" i="42"/>
  <c r="Q50" i="42"/>
  <c r="T50" i="42" s="1"/>
  <c r="R50" i="42"/>
  <c r="U50" i="42" s="1"/>
  <c r="A51" i="42"/>
  <c r="Q51" i="42"/>
  <c r="T51" i="42" s="1"/>
  <c r="R51" i="42"/>
  <c r="U51" i="42" s="1"/>
  <c r="AC51" i="42"/>
  <c r="A52" i="42"/>
  <c r="Q52" i="42"/>
  <c r="T52" i="42" s="1"/>
  <c r="R52" i="42"/>
  <c r="U52" i="42" s="1"/>
  <c r="A53" i="42"/>
  <c r="Q53" i="42"/>
  <c r="T53" i="42" s="1"/>
  <c r="R53" i="42"/>
  <c r="U53" i="42" s="1"/>
  <c r="AC53" i="42"/>
  <c r="A54" i="42"/>
  <c r="Q54" i="42"/>
  <c r="T54" i="42" s="1"/>
  <c r="R54" i="42"/>
  <c r="U54" i="42" s="1"/>
  <c r="AC54" i="42"/>
  <c r="A55" i="42"/>
  <c r="Q55" i="42"/>
  <c r="T55" i="42" s="1"/>
  <c r="R55" i="42"/>
  <c r="U55" i="42" s="1"/>
  <c r="AC55" i="42"/>
  <c r="A56" i="42"/>
  <c r="Q56" i="42"/>
  <c r="T56" i="42" s="1"/>
  <c r="R56" i="42"/>
  <c r="U56" i="42" s="1"/>
  <c r="AC56" i="42"/>
  <c r="A57" i="42"/>
  <c r="Q57" i="42"/>
  <c r="T57" i="42" s="1"/>
  <c r="R57" i="42"/>
  <c r="U57" i="42" s="1"/>
  <c r="AC57" i="42"/>
  <c r="A58" i="42"/>
  <c r="Q58" i="42"/>
  <c r="T58" i="42" s="1"/>
  <c r="R58" i="42"/>
  <c r="U58" i="42" s="1"/>
  <c r="AC58" i="42"/>
  <c r="A59" i="42"/>
  <c r="Q59" i="42"/>
  <c r="T59" i="42" s="1"/>
  <c r="I59" i="42"/>
  <c r="R59" i="42"/>
  <c r="U59" i="42" s="1"/>
  <c r="AC59" i="42"/>
  <c r="A60" i="42"/>
  <c r="Q60" i="42"/>
  <c r="T60" i="42" s="1"/>
  <c r="I60" i="42"/>
  <c r="R60" i="42"/>
  <c r="U60" i="42" s="1"/>
  <c r="AC60" i="42"/>
  <c r="A61" i="42"/>
  <c r="Q61" i="42"/>
  <c r="T61" i="42" s="1"/>
  <c r="R61" i="42"/>
  <c r="U61" i="42" s="1"/>
  <c r="AC61" i="42"/>
  <c r="A62" i="42"/>
  <c r="Q62" i="42"/>
  <c r="T62" i="42" s="1"/>
  <c r="R62" i="42"/>
  <c r="U62" i="42" s="1"/>
  <c r="AC62" i="42"/>
  <c r="A63" i="42"/>
  <c r="Q63" i="42"/>
  <c r="T63" i="42" s="1"/>
  <c r="R63" i="42"/>
  <c r="U63" i="42" s="1"/>
  <c r="AC63" i="42"/>
  <c r="A64" i="42"/>
  <c r="Q64" i="42"/>
  <c r="T64" i="42" s="1"/>
  <c r="R64" i="42"/>
  <c r="U64" i="42" s="1"/>
  <c r="AC64" i="42"/>
  <c r="A65" i="42"/>
  <c r="Q65" i="42"/>
  <c r="T65" i="42" s="1"/>
  <c r="I65" i="42"/>
  <c r="R65" i="42"/>
  <c r="U65" i="42" s="1"/>
  <c r="AC65" i="42"/>
  <c r="A66" i="42"/>
  <c r="Q66" i="42"/>
  <c r="T66" i="42" s="1"/>
  <c r="R66" i="42"/>
  <c r="U66" i="42" s="1"/>
  <c r="AC66" i="42"/>
  <c r="A67" i="42"/>
  <c r="Q67" i="42"/>
  <c r="T67" i="42" s="1"/>
  <c r="I67" i="42"/>
  <c r="R67" i="42"/>
  <c r="U67" i="42" s="1"/>
  <c r="AC67" i="42"/>
  <c r="A68" i="42"/>
  <c r="Q68" i="42"/>
  <c r="T68" i="42" s="1"/>
  <c r="I68" i="42"/>
  <c r="R68" i="42"/>
  <c r="U68" i="42" s="1"/>
  <c r="AC68" i="42"/>
  <c r="A69" i="42"/>
  <c r="Q69" i="42"/>
  <c r="T69" i="42" s="1"/>
  <c r="R69" i="42"/>
  <c r="U69" i="42" s="1"/>
  <c r="AC69" i="42"/>
  <c r="A70" i="42"/>
  <c r="Q70" i="42"/>
  <c r="T70" i="42" s="1"/>
  <c r="R70" i="42"/>
  <c r="U70" i="42" s="1"/>
  <c r="AC70" i="42"/>
  <c r="A71" i="42"/>
  <c r="Q71" i="42"/>
  <c r="T71" i="42" s="1"/>
  <c r="R71" i="42"/>
  <c r="U71" i="42" s="1"/>
  <c r="AC71" i="42"/>
  <c r="A72" i="42"/>
  <c r="Q72" i="42"/>
  <c r="T72" i="42" s="1"/>
  <c r="R72" i="42"/>
  <c r="U72" i="42" s="1"/>
  <c r="AC72" i="42"/>
  <c r="A73" i="42"/>
  <c r="Q73" i="42"/>
  <c r="T73" i="42" s="1"/>
  <c r="R73" i="42"/>
  <c r="U73" i="42" s="1"/>
  <c r="AC73" i="42"/>
  <c r="A74" i="42"/>
  <c r="Q74" i="42"/>
  <c r="T74" i="42" s="1"/>
  <c r="I74" i="42"/>
  <c r="R74" i="42"/>
  <c r="U74" i="42" s="1"/>
  <c r="AC74" i="42"/>
  <c r="A75" i="42"/>
  <c r="Q75" i="42"/>
  <c r="T75" i="42" s="1"/>
  <c r="I75" i="42"/>
  <c r="R75" i="42"/>
  <c r="U75" i="42" s="1"/>
  <c r="AC75" i="42"/>
  <c r="A76" i="42"/>
  <c r="Q76" i="42"/>
  <c r="T76" i="42" s="1"/>
  <c r="I76" i="42"/>
  <c r="R76" i="42"/>
  <c r="U76" i="42" s="1"/>
  <c r="AC76" i="42"/>
  <c r="A77" i="42"/>
  <c r="Q77" i="42"/>
  <c r="T77" i="42" s="1"/>
  <c r="I77" i="42"/>
  <c r="R77" i="42"/>
  <c r="U77" i="42" s="1"/>
  <c r="AC77" i="42"/>
  <c r="A78" i="42"/>
  <c r="Q78" i="42"/>
  <c r="T78" i="42" s="1"/>
  <c r="I78" i="42"/>
  <c r="R78" i="42"/>
  <c r="U78" i="42" s="1"/>
  <c r="AC78" i="42"/>
  <c r="A79" i="42"/>
  <c r="Q79" i="42"/>
  <c r="T79" i="42" s="1"/>
  <c r="I79" i="42"/>
  <c r="R79" i="42"/>
  <c r="U79" i="42" s="1"/>
  <c r="AC79" i="42"/>
  <c r="A80" i="42"/>
  <c r="Q80" i="42"/>
  <c r="T80" i="42" s="1"/>
  <c r="I80" i="42"/>
  <c r="R80" i="42"/>
  <c r="U80" i="42" s="1"/>
  <c r="O80" i="42" s="1"/>
  <c r="AC80" i="42"/>
  <c r="A81" i="42"/>
  <c r="Q81" i="42"/>
  <c r="T81" i="42" s="1"/>
  <c r="G81" i="42" s="1"/>
  <c r="I81" i="42"/>
  <c r="R81" i="42"/>
  <c r="U81" i="42" s="1"/>
  <c r="O81" i="42" s="1"/>
  <c r="AC81" i="42"/>
  <c r="A82" i="42"/>
  <c r="Q82" i="42"/>
  <c r="T82" i="42" s="1"/>
  <c r="I82" i="42"/>
  <c r="R82" i="42"/>
  <c r="U82" i="42" s="1"/>
  <c r="AC82" i="42"/>
  <c r="A83" i="42"/>
  <c r="Q83" i="42"/>
  <c r="T83" i="42" s="1"/>
  <c r="I83" i="42"/>
  <c r="R83" i="42"/>
  <c r="U83" i="42" s="1"/>
  <c r="O83" i="42" s="1"/>
  <c r="AC83" i="42"/>
  <c r="A84" i="42"/>
  <c r="Q84" i="42"/>
  <c r="T84" i="42" s="1"/>
  <c r="I84" i="42"/>
  <c r="R84" i="42"/>
  <c r="U84" i="42" s="1"/>
  <c r="AC84" i="42"/>
  <c r="A85" i="42"/>
  <c r="Q85" i="42"/>
  <c r="T85" i="42" s="1"/>
  <c r="G85" i="42" s="1"/>
  <c r="I85" i="42"/>
  <c r="R85" i="42"/>
  <c r="U85" i="42" s="1"/>
  <c r="O85" i="42" s="1"/>
  <c r="AC85" i="42"/>
  <c r="A86" i="42"/>
  <c r="Q86" i="42"/>
  <c r="T86" i="42" s="1"/>
  <c r="G86" i="42" s="1"/>
  <c r="I86" i="42"/>
  <c r="R86" i="42"/>
  <c r="U86" i="42" s="1"/>
  <c r="O86" i="42" s="1"/>
  <c r="AC86" i="42"/>
  <c r="A87" i="42"/>
  <c r="Q87" i="42"/>
  <c r="T87" i="42" s="1"/>
  <c r="G87" i="42" s="1"/>
  <c r="I87" i="42"/>
  <c r="R87" i="42"/>
  <c r="U87" i="42" s="1"/>
  <c r="O87" i="42" s="1"/>
  <c r="AC87" i="42"/>
  <c r="A88" i="42"/>
  <c r="Q88" i="42"/>
  <c r="T88" i="42" s="1"/>
  <c r="G88" i="42" s="1"/>
  <c r="I88" i="42"/>
  <c r="R88" i="42"/>
  <c r="U88" i="42" s="1"/>
  <c r="O88" i="42" s="1"/>
  <c r="AC88" i="42"/>
  <c r="A89" i="42"/>
  <c r="Q89" i="42"/>
  <c r="T89" i="42" s="1"/>
  <c r="G89" i="42" s="1"/>
  <c r="I89" i="42"/>
  <c r="R89" i="42"/>
  <c r="U89" i="42" s="1"/>
  <c r="O89" i="42" s="1"/>
  <c r="AC89" i="42"/>
  <c r="A90" i="42"/>
  <c r="Q90" i="42"/>
  <c r="T90" i="42" s="1"/>
  <c r="G90" i="42" s="1"/>
  <c r="I90" i="42"/>
  <c r="R90" i="42"/>
  <c r="U90" i="42" s="1"/>
  <c r="O90" i="42" s="1"/>
  <c r="AC90" i="42"/>
  <c r="A91" i="42"/>
  <c r="Q91" i="42"/>
  <c r="T91" i="42" s="1"/>
  <c r="G91" i="42" s="1"/>
  <c r="I91" i="42"/>
  <c r="R91" i="42"/>
  <c r="U91" i="42" s="1"/>
  <c r="O91" i="42" s="1"/>
  <c r="AC91" i="42"/>
  <c r="A92" i="42"/>
  <c r="Q92" i="42"/>
  <c r="T92" i="42" s="1"/>
  <c r="G92" i="42" s="1"/>
  <c r="I92" i="42"/>
  <c r="R92" i="42"/>
  <c r="U92" i="42" s="1"/>
  <c r="O92" i="42" s="1"/>
  <c r="AC92" i="42"/>
  <c r="A93" i="42"/>
  <c r="Q93" i="42"/>
  <c r="T93" i="42" s="1"/>
  <c r="G93" i="42" s="1"/>
  <c r="I93" i="42"/>
  <c r="R93" i="42"/>
  <c r="U93" i="42" s="1"/>
  <c r="O93" i="42" s="1"/>
  <c r="AC93" i="42"/>
  <c r="A94" i="42"/>
  <c r="Q94" i="42"/>
  <c r="T94" i="42" s="1"/>
  <c r="G94" i="42" s="1"/>
  <c r="I94" i="42"/>
  <c r="R94" i="42"/>
  <c r="U94" i="42" s="1"/>
  <c r="O94" i="42" s="1"/>
  <c r="AC94" i="42"/>
  <c r="A95" i="42"/>
  <c r="Q95" i="42"/>
  <c r="T95" i="42" s="1"/>
  <c r="G95" i="42" s="1"/>
  <c r="I95" i="42"/>
  <c r="R95" i="42"/>
  <c r="U95" i="42" s="1"/>
  <c r="O95" i="42" s="1"/>
  <c r="AC95" i="42"/>
  <c r="A96" i="42"/>
  <c r="Q96" i="42"/>
  <c r="T96" i="42" s="1"/>
  <c r="G96" i="42" s="1"/>
  <c r="I96" i="42"/>
  <c r="R96" i="42"/>
  <c r="U96" i="42" s="1"/>
  <c r="O96" i="42" s="1"/>
  <c r="AC96" i="42"/>
  <c r="A97" i="42"/>
  <c r="Q97" i="42"/>
  <c r="T97" i="42" s="1"/>
  <c r="G97" i="42" s="1"/>
  <c r="I97" i="42"/>
  <c r="R97" i="42"/>
  <c r="U97" i="42" s="1"/>
  <c r="O97" i="42" s="1"/>
  <c r="AC97" i="42"/>
  <c r="A98" i="42"/>
  <c r="Q98" i="42"/>
  <c r="T98" i="42" s="1"/>
  <c r="G98" i="42" s="1"/>
  <c r="I98" i="42"/>
  <c r="R98" i="42"/>
  <c r="U98" i="42" s="1"/>
  <c r="O98" i="42" s="1"/>
  <c r="AC98" i="42"/>
  <c r="A4" i="41"/>
  <c r="H4" i="41"/>
  <c r="O4" i="41"/>
  <c r="AC8" i="41"/>
  <c r="AC10" i="41" s="1"/>
  <c r="A9" i="41"/>
  <c r="AC9" i="41"/>
  <c r="AD9" i="41" s="1"/>
  <c r="I9" i="41" s="1"/>
  <c r="A10" i="41"/>
  <c r="Q10" i="41"/>
  <c r="T10" i="41" s="1"/>
  <c r="G10" i="41" s="1"/>
  <c r="R10" i="41"/>
  <c r="U10" i="41" s="1"/>
  <c r="O10" i="41" s="1"/>
  <c r="A11" i="41"/>
  <c r="Q11" i="41"/>
  <c r="T11" i="41" s="1"/>
  <c r="R11" i="41"/>
  <c r="U11" i="41" s="1"/>
  <c r="AC11" i="41"/>
  <c r="A12" i="41"/>
  <c r="Q12" i="41"/>
  <c r="T12" i="41" s="1"/>
  <c r="R12" i="41"/>
  <c r="U12" i="41" s="1"/>
  <c r="A13" i="41"/>
  <c r="Q13" i="41"/>
  <c r="T13" i="41" s="1"/>
  <c r="R13" i="41"/>
  <c r="U13" i="41" s="1"/>
  <c r="AC13" i="41"/>
  <c r="A14" i="41"/>
  <c r="Q14" i="41"/>
  <c r="T14" i="41" s="1"/>
  <c r="R14" i="41"/>
  <c r="U14" i="41" s="1"/>
  <c r="A15" i="41"/>
  <c r="Q15" i="41"/>
  <c r="T15" i="41" s="1"/>
  <c r="R15" i="41"/>
  <c r="U15" i="41" s="1"/>
  <c r="AC15" i="41"/>
  <c r="A16" i="41"/>
  <c r="Q16" i="41"/>
  <c r="T16" i="41" s="1"/>
  <c r="R16" i="41"/>
  <c r="U16" i="41" s="1"/>
  <c r="A17" i="41"/>
  <c r="Q17" i="41"/>
  <c r="T17" i="41" s="1"/>
  <c r="R17" i="41"/>
  <c r="U17" i="41" s="1"/>
  <c r="AC17" i="41"/>
  <c r="A18" i="41"/>
  <c r="Q18" i="41"/>
  <c r="T18" i="41" s="1"/>
  <c r="R18" i="41"/>
  <c r="U18" i="41" s="1"/>
  <c r="A19" i="41"/>
  <c r="Q19" i="41"/>
  <c r="T19" i="41" s="1"/>
  <c r="R19" i="41"/>
  <c r="U19" i="41" s="1"/>
  <c r="AC19" i="41"/>
  <c r="A20" i="41"/>
  <c r="Q20" i="41"/>
  <c r="T20" i="41" s="1"/>
  <c r="R20" i="41"/>
  <c r="U20" i="41" s="1"/>
  <c r="A21" i="41"/>
  <c r="Q21" i="41"/>
  <c r="T21" i="41" s="1"/>
  <c r="R21" i="41"/>
  <c r="U21" i="41" s="1"/>
  <c r="AC21" i="41"/>
  <c r="A22" i="41"/>
  <c r="Q22" i="41"/>
  <c r="T22" i="41" s="1"/>
  <c r="R22" i="41"/>
  <c r="U22" i="41" s="1"/>
  <c r="A23" i="41"/>
  <c r="Q23" i="41"/>
  <c r="T23" i="41" s="1"/>
  <c r="R23" i="41"/>
  <c r="U23" i="41" s="1"/>
  <c r="AC23" i="41"/>
  <c r="A24" i="41"/>
  <c r="Q24" i="41"/>
  <c r="T24" i="41" s="1"/>
  <c r="R24" i="41"/>
  <c r="U24" i="41" s="1"/>
  <c r="A25" i="41"/>
  <c r="Q25" i="41"/>
  <c r="T25" i="41" s="1"/>
  <c r="R25" i="41"/>
  <c r="U25" i="41" s="1"/>
  <c r="AC25" i="41"/>
  <c r="A26" i="41"/>
  <c r="Q26" i="41"/>
  <c r="T26" i="41" s="1"/>
  <c r="R26" i="41"/>
  <c r="U26" i="41" s="1"/>
  <c r="A27" i="41"/>
  <c r="Q27" i="41"/>
  <c r="T27" i="41" s="1"/>
  <c r="R27" i="41"/>
  <c r="U27" i="41" s="1"/>
  <c r="AC27" i="41"/>
  <c r="A28" i="41"/>
  <c r="Q28" i="41"/>
  <c r="T28" i="41" s="1"/>
  <c r="R28" i="41"/>
  <c r="U28" i="41" s="1"/>
  <c r="A29" i="41"/>
  <c r="Q29" i="41"/>
  <c r="T29" i="41" s="1"/>
  <c r="R29" i="41"/>
  <c r="AC29" i="41"/>
  <c r="A30" i="41"/>
  <c r="Q30" i="41"/>
  <c r="T30" i="41" s="1"/>
  <c r="R30" i="41"/>
  <c r="U30" i="41" s="1"/>
  <c r="A31" i="41"/>
  <c r="Q31" i="41"/>
  <c r="T31" i="41" s="1"/>
  <c r="R31" i="41"/>
  <c r="U31" i="41" s="1"/>
  <c r="AC31" i="41"/>
  <c r="A32" i="41"/>
  <c r="Q32" i="41"/>
  <c r="T32" i="41" s="1"/>
  <c r="R32" i="41"/>
  <c r="U32" i="41" s="1"/>
  <c r="A33" i="41"/>
  <c r="Q33" i="41"/>
  <c r="T33" i="41" s="1"/>
  <c r="R33" i="41"/>
  <c r="U33" i="41" s="1"/>
  <c r="AC33" i="41"/>
  <c r="A34" i="41"/>
  <c r="Q34" i="41"/>
  <c r="T34" i="41" s="1"/>
  <c r="R34" i="41"/>
  <c r="U34" i="41" s="1"/>
  <c r="A35" i="41"/>
  <c r="Q35" i="41"/>
  <c r="T35" i="41" s="1"/>
  <c r="R35" i="41"/>
  <c r="U35" i="41" s="1"/>
  <c r="AC35" i="41"/>
  <c r="A36" i="41"/>
  <c r="Q36" i="41"/>
  <c r="T36" i="41" s="1"/>
  <c r="R36" i="41"/>
  <c r="U36" i="41" s="1"/>
  <c r="A37" i="41"/>
  <c r="Q37" i="41"/>
  <c r="T37" i="41" s="1"/>
  <c r="R37" i="41"/>
  <c r="U37" i="41" s="1"/>
  <c r="AC37" i="41"/>
  <c r="A38" i="41"/>
  <c r="Q38" i="41"/>
  <c r="T38" i="41" s="1"/>
  <c r="R38" i="41"/>
  <c r="U38" i="41" s="1"/>
  <c r="A39" i="41"/>
  <c r="Q39" i="41"/>
  <c r="T39" i="41" s="1"/>
  <c r="R39" i="41"/>
  <c r="U39" i="41" s="1"/>
  <c r="AC39" i="41"/>
  <c r="A40" i="41"/>
  <c r="Q40" i="41"/>
  <c r="T40" i="41" s="1"/>
  <c r="R40" i="41"/>
  <c r="U40" i="41" s="1"/>
  <c r="A41" i="41"/>
  <c r="Q41" i="41"/>
  <c r="T41" i="41" s="1"/>
  <c r="R41" i="41"/>
  <c r="U41" i="41" s="1"/>
  <c r="AC41" i="41"/>
  <c r="A42" i="41"/>
  <c r="Q42" i="41"/>
  <c r="R42" i="41"/>
  <c r="U42" i="41" s="1"/>
  <c r="A43" i="41"/>
  <c r="Q43" i="41"/>
  <c r="T43" i="41" s="1"/>
  <c r="R43" i="41"/>
  <c r="U43" i="41" s="1"/>
  <c r="AC43" i="41"/>
  <c r="A44" i="41"/>
  <c r="Q44" i="41"/>
  <c r="T44" i="41" s="1"/>
  <c r="R44" i="41"/>
  <c r="U44" i="41" s="1"/>
  <c r="A45" i="41"/>
  <c r="Q45" i="41"/>
  <c r="T45" i="41" s="1"/>
  <c r="R45" i="41"/>
  <c r="U45" i="41" s="1"/>
  <c r="AC45" i="41"/>
  <c r="A46" i="41"/>
  <c r="Q46" i="41"/>
  <c r="T46" i="41" s="1"/>
  <c r="R46" i="41"/>
  <c r="U46" i="41" s="1"/>
  <c r="A47" i="41"/>
  <c r="Q47" i="41"/>
  <c r="T47" i="41" s="1"/>
  <c r="R47" i="41"/>
  <c r="U47" i="41" s="1"/>
  <c r="AC47" i="41"/>
  <c r="A48" i="41"/>
  <c r="Q48" i="41"/>
  <c r="T48" i="41" s="1"/>
  <c r="R48" i="41"/>
  <c r="U48" i="41" s="1"/>
  <c r="A49" i="41"/>
  <c r="Q49" i="41"/>
  <c r="T49" i="41" s="1"/>
  <c r="R49" i="41"/>
  <c r="U49" i="41" s="1"/>
  <c r="AC49" i="41"/>
  <c r="A50" i="41"/>
  <c r="Q50" i="41"/>
  <c r="T50" i="41" s="1"/>
  <c r="R50" i="41"/>
  <c r="U50" i="41" s="1"/>
  <c r="A51" i="41"/>
  <c r="Q51" i="41"/>
  <c r="T51" i="41" s="1"/>
  <c r="R51" i="41"/>
  <c r="U51" i="41" s="1"/>
  <c r="AC51" i="41"/>
  <c r="A52" i="41"/>
  <c r="Q52" i="41"/>
  <c r="T52" i="41" s="1"/>
  <c r="R52" i="41"/>
  <c r="U52" i="41" s="1"/>
  <c r="A53" i="41"/>
  <c r="Q53" i="41"/>
  <c r="T53" i="41" s="1"/>
  <c r="R53" i="41"/>
  <c r="U53" i="41" s="1"/>
  <c r="AC53" i="41"/>
  <c r="A54" i="41"/>
  <c r="Q54" i="41"/>
  <c r="T54" i="41" s="1"/>
  <c r="R54" i="41"/>
  <c r="U54" i="41" s="1"/>
  <c r="A55" i="41"/>
  <c r="Q55" i="41"/>
  <c r="T55" i="41" s="1"/>
  <c r="R55" i="41"/>
  <c r="U55" i="41" s="1"/>
  <c r="AC55" i="41"/>
  <c r="A56" i="41"/>
  <c r="Q56" i="41"/>
  <c r="T56" i="41" s="1"/>
  <c r="R56" i="41"/>
  <c r="U56" i="41" s="1"/>
  <c r="A57" i="41"/>
  <c r="Q57" i="41"/>
  <c r="T57" i="41" s="1"/>
  <c r="R57" i="41"/>
  <c r="U57" i="41" s="1"/>
  <c r="AC57" i="41"/>
  <c r="A58" i="41"/>
  <c r="Q58" i="41"/>
  <c r="T58" i="41" s="1"/>
  <c r="R58" i="41"/>
  <c r="U58" i="41" s="1"/>
  <c r="A59" i="41"/>
  <c r="Q59" i="41"/>
  <c r="T59" i="41" s="1"/>
  <c r="R59" i="41"/>
  <c r="U59" i="41" s="1"/>
  <c r="AC59" i="41"/>
  <c r="A60" i="41"/>
  <c r="Q60" i="41"/>
  <c r="T60" i="41" s="1"/>
  <c r="R60" i="41"/>
  <c r="U60" i="41" s="1"/>
  <c r="A61" i="41"/>
  <c r="Q61" i="41"/>
  <c r="T61" i="41" s="1"/>
  <c r="R61" i="41"/>
  <c r="U61" i="41" s="1"/>
  <c r="AC61" i="41"/>
  <c r="A62" i="41"/>
  <c r="Q62" i="41"/>
  <c r="T62" i="41" s="1"/>
  <c r="R62" i="41"/>
  <c r="U62" i="41" s="1"/>
  <c r="A63" i="41"/>
  <c r="Q63" i="41"/>
  <c r="T63" i="41" s="1"/>
  <c r="R63" i="41"/>
  <c r="U63" i="41" s="1"/>
  <c r="AC63" i="41"/>
  <c r="A64" i="41"/>
  <c r="Q64" i="41"/>
  <c r="T64" i="41" s="1"/>
  <c r="R64" i="41"/>
  <c r="U64" i="41" s="1"/>
  <c r="A65" i="41"/>
  <c r="Q65" i="41"/>
  <c r="T65" i="41" s="1"/>
  <c r="R65" i="41"/>
  <c r="U65" i="41" s="1"/>
  <c r="AC65" i="41"/>
  <c r="A66" i="41"/>
  <c r="Q66" i="41"/>
  <c r="T66" i="41" s="1"/>
  <c r="R66" i="41"/>
  <c r="U66" i="41" s="1"/>
  <c r="A67" i="41"/>
  <c r="Q67" i="41"/>
  <c r="T67" i="41" s="1"/>
  <c r="R67" i="41"/>
  <c r="U67" i="41" s="1"/>
  <c r="AC67" i="41"/>
  <c r="A68" i="41"/>
  <c r="Q68" i="41"/>
  <c r="T68" i="41" s="1"/>
  <c r="I68" i="41"/>
  <c r="R68" i="41"/>
  <c r="U68" i="41" s="1"/>
  <c r="AC68" i="41"/>
  <c r="A69" i="41"/>
  <c r="Q69" i="41"/>
  <c r="T69" i="41" s="1"/>
  <c r="I69" i="41"/>
  <c r="R69" i="41"/>
  <c r="U69" i="41" s="1"/>
  <c r="AC69" i="41"/>
  <c r="A70" i="41"/>
  <c r="Q70" i="41"/>
  <c r="T70" i="41" s="1"/>
  <c r="I70" i="41"/>
  <c r="R70" i="41"/>
  <c r="U70" i="41" s="1"/>
  <c r="AC70" i="41"/>
  <c r="A71" i="41"/>
  <c r="Q71" i="41"/>
  <c r="T71" i="41" s="1"/>
  <c r="R71" i="41"/>
  <c r="U71" i="41" s="1"/>
  <c r="AC71" i="41"/>
  <c r="A72" i="41"/>
  <c r="Q72" i="41"/>
  <c r="T72" i="41" s="1"/>
  <c r="I72" i="41"/>
  <c r="R72" i="41"/>
  <c r="U72" i="41" s="1"/>
  <c r="AC72" i="41"/>
  <c r="A73" i="41"/>
  <c r="Q73" i="41"/>
  <c r="T73" i="41" s="1"/>
  <c r="I73" i="41"/>
  <c r="R73" i="41"/>
  <c r="U73" i="41" s="1"/>
  <c r="AC73" i="41"/>
  <c r="A74" i="41"/>
  <c r="Q74" i="41"/>
  <c r="T74" i="41" s="1"/>
  <c r="R74" i="41"/>
  <c r="U74" i="41" s="1"/>
  <c r="AC74" i="41"/>
  <c r="A75" i="41"/>
  <c r="Q75" i="41"/>
  <c r="T75" i="41" s="1"/>
  <c r="R75" i="41"/>
  <c r="U75" i="41" s="1"/>
  <c r="AC75" i="41"/>
  <c r="A76" i="41"/>
  <c r="Q76" i="41"/>
  <c r="T76" i="41" s="1"/>
  <c r="I76" i="41"/>
  <c r="R76" i="41"/>
  <c r="U76" i="41" s="1"/>
  <c r="AC76" i="41"/>
  <c r="A77" i="41"/>
  <c r="Q77" i="41"/>
  <c r="T77" i="41" s="1"/>
  <c r="I77" i="41"/>
  <c r="R77" i="41"/>
  <c r="U77" i="41" s="1"/>
  <c r="AC77" i="41"/>
  <c r="A78" i="41"/>
  <c r="Q78" i="41"/>
  <c r="T78" i="41" s="1"/>
  <c r="I78" i="41"/>
  <c r="R78" i="41"/>
  <c r="U78" i="41" s="1"/>
  <c r="A79" i="41"/>
  <c r="Q79" i="41"/>
  <c r="T79" i="41" s="1"/>
  <c r="I79" i="41"/>
  <c r="R79" i="41"/>
  <c r="U79" i="41" s="1"/>
  <c r="AC79" i="41"/>
  <c r="A80" i="41"/>
  <c r="Q80" i="41"/>
  <c r="T80" i="41" s="1"/>
  <c r="I80" i="41"/>
  <c r="R80" i="41"/>
  <c r="U80" i="41" s="1"/>
  <c r="O80" i="41" s="1"/>
  <c r="AC80" i="41"/>
  <c r="A81" i="41"/>
  <c r="Q81" i="41"/>
  <c r="T81" i="41" s="1"/>
  <c r="G81" i="41" s="1"/>
  <c r="I81" i="41"/>
  <c r="R81" i="41"/>
  <c r="U81" i="41" s="1"/>
  <c r="O81" i="41" s="1"/>
  <c r="AC81" i="41"/>
  <c r="A82" i="41"/>
  <c r="Q82" i="41"/>
  <c r="T82" i="41" s="1"/>
  <c r="I82" i="41"/>
  <c r="R82" i="41"/>
  <c r="U82" i="41" s="1"/>
  <c r="AC82" i="41"/>
  <c r="A83" i="41"/>
  <c r="Q83" i="41"/>
  <c r="T83" i="41" s="1"/>
  <c r="I83" i="41"/>
  <c r="R83" i="41"/>
  <c r="U83" i="41" s="1"/>
  <c r="O83" i="41" s="1"/>
  <c r="AC83" i="41"/>
  <c r="A84" i="41"/>
  <c r="Q84" i="41"/>
  <c r="T84" i="41" s="1"/>
  <c r="I84" i="41"/>
  <c r="R84" i="41"/>
  <c r="U84" i="41" s="1"/>
  <c r="AC84" i="41"/>
  <c r="A85" i="41"/>
  <c r="Q85" i="41"/>
  <c r="T85" i="41" s="1"/>
  <c r="G85" i="41" s="1"/>
  <c r="I85" i="41"/>
  <c r="R85" i="41"/>
  <c r="U85" i="41" s="1"/>
  <c r="O85" i="41" s="1"/>
  <c r="AC85" i="41"/>
  <c r="A86" i="41"/>
  <c r="Q86" i="41"/>
  <c r="T86" i="41" s="1"/>
  <c r="G86" i="41" s="1"/>
  <c r="I86" i="41"/>
  <c r="R86" i="41"/>
  <c r="U86" i="41" s="1"/>
  <c r="O86" i="41" s="1"/>
  <c r="AC86" i="41"/>
  <c r="A87" i="41"/>
  <c r="Q87" i="41"/>
  <c r="T87" i="41" s="1"/>
  <c r="G87" i="41" s="1"/>
  <c r="I87" i="41"/>
  <c r="R87" i="41"/>
  <c r="U87" i="41" s="1"/>
  <c r="O87" i="41" s="1"/>
  <c r="AC87" i="41"/>
  <c r="A88" i="41"/>
  <c r="Q88" i="41"/>
  <c r="T88" i="41" s="1"/>
  <c r="G88" i="41" s="1"/>
  <c r="I88" i="41"/>
  <c r="R88" i="41"/>
  <c r="U88" i="41" s="1"/>
  <c r="O88" i="41" s="1"/>
  <c r="AC88" i="41"/>
  <c r="A89" i="41"/>
  <c r="Q89" i="41"/>
  <c r="T89" i="41" s="1"/>
  <c r="G89" i="41" s="1"/>
  <c r="I89" i="41"/>
  <c r="R89" i="41"/>
  <c r="U89" i="41" s="1"/>
  <c r="O89" i="41" s="1"/>
  <c r="AC89" i="41"/>
  <c r="A90" i="41"/>
  <c r="Q90" i="41"/>
  <c r="T90" i="41" s="1"/>
  <c r="G90" i="41" s="1"/>
  <c r="I90" i="41"/>
  <c r="R90" i="41"/>
  <c r="U90" i="41" s="1"/>
  <c r="O90" i="41" s="1"/>
  <c r="AC90" i="41"/>
  <c r="A91" i="41"/>
  <c r="Q91" i="41"/>
  <c r="T91" i="41" s="1"/>
  <c r="G91" i="41" s="1"/>
  <c r="I91" i="41"/>
  <c r="R91" i="41"/>
  <c r="U91" i="41" s="1"/>
  <c r="O91" i="41" s="1"/>
  <c r="AC91" i="41"/>
  <c r="A92" i="41"/>
  <c r="Q92" i="41"/>
  <c r="T92" i="41" s="1"/>
  <c r="G92" i="41" s="1"/>
  <c r="I92" i="41"/>
  <c r="R92" i="41"/>
  <c r="U92" i="41" s="1"/>
  <c r="O92" i="41" s="1"/>
  <c r="AC92" i="41"/>
  <c r="A93" i="41"/>
  <c r="Q93" i="41"/>
  <c r="T93" i="41" s="1"/>
  <c r="G93" i="41" s="1"/>
  <c r="I93" i="41"/>
  <c r="R93" i="41"/>
  <c r="U93" i="41" s="1"/>
  <c r="O93" i="41" s="1"/>
  <c r="AC93" i="41"/>
  <c r="A94" i="41"/>
  <c r="Q94" i="41"/>
  <c r="T94" i="41" s="1"/>
  <c r="G94" i="41" s="1"/>
  <c r="I94" i="41"/>
  <c r="R94" i="41"/>
  <c r="U94" i="41" s="1"/>
  <c r="O94" i="41" s="1"/>
  <c r="AC94" i="41"/>
  <c r="A95" i="41"/>
  <c r="Q95" i="41"/>
  <c r="T95" i="41" s="1"/>
  <c r="G95" i="41" s="1"/>
  <c r="I95" i="41"/>
  <c r="R95" i="41"/>
  <c r="U95" i="41" s="1"/>
  <c r="O95" i="41" s="1"/>
  <c r="AC95" i="41"/>
  <c r="A96" i="41"/>
  <c r="Q96" i="41"/>
  <c r="T96" i="41" s="1"/>
  <c r="G96" i="41" s="1"/>
  <c r="I96" i="41"/>
  <c r="R96" i="41"/>
  <c r="U96" i="41" s="1"/>
  <c r="O96" i="41" s="1"/>
  <c r="AC96" i="41"/>
  <c r="A97" i="41"/>
  <c r="Q97" i="41"/>
  <c r="T97" i="41" s="1"/>
  <c r="G97" i="41" s="1"/>
  <c r="I97" i="41"/>
  <c r="R97" i="41"/>
  <c r="U97" i="41" s="1"/>
  <c r="O97" i="41" s="1"/>
  <c r="AC97" i="41"/>
  <c r="A98" i="41"/>
  <c r="Q98" i="41"/>
  <c r="T98" i="41" s="1"/>
  <c r="G98" i="41" s="1"/>
  <c r="I98" i="41"/>
  <c r="R98" i="41"/>
  <c r="U98" i="41" s="1"/>
  <c r="O98" i="41" s="1"/>
  <c r="AC98" i="41"/>
  <c r="A4" i="40"/>
  <c r="H4" i="40"/>
  <c r="O4" i="40"/>
  <c r="AC8" i="40"/>
  <c r="A9" i="40"/>
  <c r="AC9" i="40"/>
  <c r="AD9" i="40" s="1"/>
  <c r="I9" i="40" s="1"/>
  <c r="A10" i="40"/>
  <c r="Q10" i="40"/>
  <c r="T10" i="40" s="1"/>
  <c r="G10" i="40" s="1"/>
  <c r="R10" i="40"/>
  <c r="U10" i="40" s="1"/>
  <c r="O10" i="40" s="1"/>
  <c r="AC10" i="40"/>
  <c r="A11" i="40"/>
  <c r="Q11" i="40"/>
  <c r="T11" i="40" s="1"/>
  <c r="R11" i="40"/>
  <c r="U11" i="40" s="1"/>
  <c r="AC11" i="40"/>
  <c r="A12" i="40"/>
  <c r="Q12" i="40"/>
  <c r="T12" i="40" s="1"/>
  <c r="R12" i="40"/>
  <c r="U12" i="40" s="1"/>
  <c r="AC12" i="40"/>
  <c r="A13" i="40"/>
  <c r="Q13" i="40"/>
  <c r="T13" i="40" s="1"/>
  <c r="R13" i="40"/>
  <c r="U13" i="40" s="1"/>
  <c r="AC13" i="40"/>
  <c r="A14" i="40"/>
  <c r="Q14" i="40"/>
  <c r="T14" i="40" s="1"/>
  <c r="R14" i="40"/>
  <c r="U14" i="40" s="1"/>
  <c r="AC14" i="40"/>
  <c r="A15" i="40"/>
  <c r="Q15" i="40"/>
  <c r="T15" i="40" s="1"/>
  <c r="R15" i="40"/>
  <c r="U15" i="40" s="1"/>
  <c r="AC15" i="40"/>
  <c r="A16" i="40"/>
  <c r="Q16" i="40"/>
  <c r="T16" i="40" s="1"/>
  <c r="R16" i="40"/>
  <c r="U16" i="40" s="1"/>
  <c r="AC16" i="40"/>
  <c r="A17" i="40"/>
  <c r="Q17" i="40"/>
  <c r="T17" i="40" s="1"/>
  <c r="R17" i="40"/>
  <c r="U17" i="40" s="1"/>
  <c r="AC17" i="40"/>
  <c r="A18" i="40"/>
  <c r="Q18" i="40"/>
  <c r="T18" i="40" s="1"/>
  <c r="R18" i="40"/>
  <c r="U18" i="40" s="1"/>
  <c r="AC18" i="40"/>
  <c r="A19" i="40"/>
  <c r="Q19" i="40"/>
  <c r="T19" i="40" s="1"/>
  <c r="R19" i="40"/>
  <c r="U19" i="40" s="1"/>
  <c r="AC19" i="40"/>
  <c r="A20" i="40"/>
  <c r="Q20" i="40"/>
  <c r="T20" i="40" s="1"/>
  <c r="R20" i="40"/>
  <c r="U20" i="40" s="1"/>
  <c r="AC20" i="40"/>
  <c r="A21" i="40"/>
  <c r="Q21" i="40"/>
  <c r="T21" i="40" s="1"/>
  <c r="R21" i="40"/>
  <c r="U21" i="40" s="1"/>
  <c r="AC21" i="40"/>
  <c r="A22" i="40"/>
  <c r="Q22" i="40"/>
  <c r="T22" i="40" s="1"/>
  <c r="R22" i="40"/>
  <c r="U22" i="40" s="1"/>
  <c r="AC22" i="40"/>
  <c r="A23" i="40"/>
  <c r="Q23" i="40"/>
  <c r="T23" i="40" s="1"/>
  <c r="R23" i="40"/>
  <c r="U23" i="40" s="1"/>
  <c r="AC23" i="40"/>
  <c r="A24" i="40"/>
  <c r="Q24" i="40"/>
  <c r="T24" i="40" s="1"/>
  <c r="R24" i="40"/>
  <c r="U24" i="40" s="1"/>
  <c r="AC24" i="40"/>
  <c r="A25" i="40"/>
  <c r="Q25" i="40"/>
  <c r="T25" i="40" s="1"/>
  <c r="R25" i="40"/>
  <c r="U25" i="40" s="1"/>
  <c r="AC25" i="40"/>
  <c r="A26" i="40"/>
  <c r="Q26" i="40"/>
  <c r="T26" i="40" s="1"/>
  <c r="R26" i="40"/>
  <c r="U26" i="40" s="1"/>
  <c r="AC26" i="40"/>
  <c r="A27" i="40"/>
  <c r="Q27" i="40"/>
  <c r="T27" i="40" s="1"/>
  <c r="R27" i="40"/>
  <c r="U27" i="40" s="1"/>
  <c r="AC27" i="40"/>
  <c r="A28" i="40"/>
  <c r="Q28" i="40"/>
  <c r="T28" i="40" s="1"/>
  <c r="R28" i="40"/>
  <c r="U28" i="40" s="1"/>
  <c r="AC28" i="40"/>
  <c r="A29" i="40"/>
  <c r="Q29" i="40"/>
  <c r="T29" i="40" s="1"/>
  <c r="R29" i="40"/>
  <c r="U29" i="40" s="1"/>
  <c r="AC29" i="40"/>
  <c r="A30" i="40"/>
  <c r="Q30" i="40"/>
  <c r="T30" i="40" s="1"/>
  <c r="R30" i="40"/>
  <c r="U30" i="40" s="1"/>
  <c r="AC30" i="40"/>
  <c r="A31" i="40"/>
  <c r="Q31" i="40"/>
  <c r="T31" i="40" s="1"/>
  <c r="R31" i="40"/>
  <c r="U31" i="40" s="1"/>
  <c r="AC31" i="40"/>
  <c r="A32" i="40"/>
  <c r="Q32" i="40"/>
  <c r="T32" i="40" s="1"/>
  <c r="R32" i="40"/>
  <c r="U32" i="40" s="1"/>
  <c r="AC32" i="40"/>
  <c r="A33" i="40"/>
  <c r="Q33" i="40"/>
  <c r="T33" i="40" s="1"/>
  <c r="R33" i="40"/>
  <c r="U33" i="40" s="1"/>
  <c r="AC33" i="40"/>
  <c r="A34" i="40"/>
  <c r="Q34" i="40"/>
  <c r="T34" i="40" s="1"/>
  <c r="R34" i="40"/>
  <c r="U34" i="40" s="1"/>
  <c r="AC34" i="40"/>
  <c r="A35" i="40"/>
  <c r="Q35" i="40"/>
  <c r="T35" i="40" s="1"/>
  <c r="R35" i="40"/>
  <c r="U35" i="40" s="1"/>
  <c r="AC35" i="40"/>
  <c r="A36" i="40"/>
  <c r="Q36" i="40"/>
  <c r="R36" i="40"/>
  <c r="U36" i="40" s="1"/>
  <c r="AC36" i="40"/>
  <c r="A37" i="40"/>
  <c r="Q37" i="40"/>
  <c r="T37" i="40" s="1"/>
  <c r="R37" i="40"/>
  <c r="U37" i="40" s="1"/>
  <c r="AC37" i="40"/>
  <c r="A38" i="40"/>
  <c r="Q38" i="40"/>
  <c r="T38" i="40" s="1"/>
  <c r="R38" i="40"/>
  <c r="U38" i="40" s="1"/>
  <c r="AC38" i="40"/>
  <c r="A39" i="40"/>
  <c r="Q39" i="40"/>
  <c r="T39" i="40" s="1"/>
  <c r="R39" i="40"/>
  <c r="U39" i="40" s="1"/>
  <c r="AC39" i="40"/>
  <c r="A40" i="40"/>
  <c r="Q40" i="40"/>
  <c r="T40" i="40" s="1"/>
  <c r="R40" i="40"/>
  <c r="U40" i="40" s="1"/>
  <c r="AC40" i="40"/>
  <c r="A41" i="40"/>
  <c r="Q41" i="40"/>
  <c r="T41" i="40" s="1"/>
  <c r="R41" i="40"/>
  <c r="U41" i="40" s="1"/>
  <c r="AC41" i="40"/>
  <c r="A42" i="40"/>
  <c r="Q42" i="40"/>
  <c r="T42" i="40" s="1"/>
  <c r="R42" i="40"/>
  <c r="U42" i="40" s="1"/>
  <c r="AC42" i="40"/>
  <c r="A43" i="40"/>
  <c r="Q43" i="40"/>
  <c r="T43" i="40" s="1"/>
  <c r="R43" i="40"/>
  <c r="U43" i="40" s="1"/>
  <c r="AC43" i="40"/>
  <c r="A44" i="40"/>
  <c r="Q44" i="40"/>
  <c r="T44" i="40" s="1"/>
  <c r="R44" i="40"/>
  <c r="U44" i="40" s="1"/>
  <c r="AC44" i="40"/>
  <c r="A45" i="40"/>
  <c r="Q45" i="40"/>
  <c r="T45" i="40" s="1"/>
  <c r="R45" i="40"/>
  <c r="U45" i="40" s="1"/>
  <c r="AC45" i="40"/>
  <c r="A46" i="40"/>
  <c r="Q46" i="40"/>
  <c r="T46" i="40" s="1"/>
  <c r="R46" i="40"/>
  <c r="U46" i="40" s="1"/>
  <c r="AC46" i="40"/>
  <c r="A47" i="40"/>
  <c r="Q47" i="40"/>
  <c r="T47" i="40" s="1"/>
  <c r="R47" i="40"/>
  <c r="U47" i="40" s="1"/>
  <c r="AC47" i="40"/>
  <c r="A48" i="40"/>
  <c r="Q48" i="40"/>
  <c r="T48" i="40" s="1"/>
  <c r="R48" i="40"/>
  <c r="U48" i="40" s="1"/>
  <c r="AC48" i="40"/>
  <c r="A49" i="40"/>
  <c r="Q49" i="40"/>
  <c r="T49" i="40" s="1"/>
  <c r="R49" i="40"/>
  <c r="U49" i="40" s="1"/>
  <c r="AC49" i="40"/>
  <c r="A50" i="40"/>
  <c r="Q50" i="40"/>
  <c r="T50" i="40" s="1"/>
  <c r="R50" i="40"/>
  <c r="U50" i="40" s="1"/>
  <c r="AC50" i="40"/>
  <c r="A51" i="40"/>
  <c r="Q51" i="40"/>
  <c r="T51" i="40" s="1"/>
  <c r="R51" i="40"/>
  <c r="U51" i="40" s="1"/>
  <c r="AC51" i="40"/>
  <c r="A52" i="40"/>
  <c r="Q52" i="40"/>
  <c r="T52" i="40" s="1"/>
  <c r="R52" i="40"/>
  <c r="U52" i="40" s="1"/>
  <c r="AC52" i="40"/>
  <c r="A53" i="40"/>
  <c r="Q53" i="40"/>
  <c r="T53" i="40" s="1"/>
  <c r="R53" i="40"/>
  <c r="U53" i="40" s="1"/>
  <c r="AC53" i="40"/>
  <c r="A54" i="40"/>
  <c r="Q54" i="40"/>
  <c r="T54" i="40" s="1"/>
  <c r="R54" i="40"/>
  <c r="U54" i="40" s="1"/>
  <c r="AC54" i="40"/>
  <c r="A55" i="40"/>
  <c r="Q55" i="40"/>
  <c r="T55" i="40" s="1"/>
  <c r="R55" i="40"/>
  <c r="U55" i="40" s="1"/>
  <c r="AC55" i="40"/>
  <c r="A56" i="40"/>
  <c r="Q56" i="40"/>
  <c r="T56" i="40" s="1"/>
  <c r="R56" i="40"/>
  <c r="U56" i="40" s="1"/>
  <c r="AC56" i="40"/>
  <c r="A57" i="40"/>
  <c r="Q57" i="40"/>
  <c r="T57" i="40" s="1"/>
  <c r="R57" i="40"/>
  <c r="U57" i="40" s="1"/>
  <c r="AC57" i="40"/>
  <c r="A58" i="40"/>
  <c r="Q58" i="40"/>
  <c r="T58" i="40" s="1"/>
  <c r="R58" i="40"/>
  <c r="U58" i="40" s="1"/>
  <c r="AC58" i="40"/>
  <c r="A59" i="40"/>
  <c r="Q59" i="40"/>
  <c r="T59" i="40" s="1"/>
  <c r="R59" i="40"/>
  <c r="U59" i="40" s="1"/>
  <c r="AC59" i="40"/>
  <c r="A60" i="40"/>
  <c r="Q60" i="40"/>
  <c r="T60" i="40" s="1"/>
  <c r="R60" i="40"/>
  <c r="U60" i="40" s="1"/>
  <c r="AC60" i="40"/>
  <c r="A61" i="40"/>
  <c r="Q61" i="40"/>
  <c r="T61" i="40" s="1"/>
  <c r="R61" i="40"/>
  <c r="U61" i="40" s="1"/>
  <c r="AC61" i="40"/>
  <c r="A62" i="40"/>
  <c r="Q62" i="40"/>
  <c r="T62" i="40" s="1"/>
  <c r="R62" i="40"/>
  <c r="U62" i="40" s="1"/>
  <c r="AC62" i="40"/>
  <c r="A63" i="40"/>
  <c r="Q63" i="40"/>
  <c r="T63" i="40" s="1"/>
  <c r="R63" i="40"/>
  <c r="U63" i="40" s="1"/>
  <c r="AC63" i="40"/>
  <c r="A64" i="40"/>
  <c r="Q64" i="40"/>
  <c r="T64" i="40" s="1"/>
  <c r="R64" i="40"/>
  <c r="U64" i="40" s="1"/>
  <c r="AC64" i="40"/>
  <c r="A65" i="40"/>
  <c r="Q65" i="40"/>
  <c r="T65" i="40" s="1"/>
  <c r="R65" i="40"/>
  <c r="U65" i="40" s="1"/>
  <c r="AC65" i="40"/>
  <c r="A66" i="40"/>
  <c r="Q66" i="40"/>
  <c r="T66" i="40" s="1"/>
  <c r="R66" i="40"/>
  <c r="U66" i="40" s="1"/>
  <c r="AC66" i="40"/>
  <c r="A67" i="40"/>
  <c r="Q67" i="40"/>
  <c r="T67" i="40" s="1"/>
  <c r="R67" i="40"/>
  <c r="U67" i="40" s="1"/>
  <c r="AC67" i="40"/>
  <c r="A68" i="40"/>
  <c r="Q68" i="40"/>
  <c r="T68" i="40" s="1"/>
  <c r="I68" i="40"/>
  <c r="R68" i="40"/>
  <c r="U68" i="40" s="1"/>
  <c r="AC68" i="40"/>
  <c r="A69" i="40"/>
  <c r="Q69" i="40"/>
  <c r="T69" i="40" s="1"/>
  <c r="I69" i="40"/>
  <c r="R69" i="40"/>
  <c r="U69" i="40" s="1"/>
  <c r="AC69" i="40"/>
  <c r="A70" i="40"/>
  <c r="Q70" i="40"/>
  <c r="T70" i="40" s="1"/>
  <c r="I70" i="40"/>
  <c r="R70" i="40"/>
  <c r="U70" i="40" s="1"/>
  <c r="AC70" i="40"/>
  <c r="A71" i="40"/>
  <c r="Q71" i="40"/>
  <c r="T71" i="40" s="1"/>
  <c r="R71" i="40"/>
  <c r="AC71" i="40"/>
  <c r="A72" i="40"/>
  <c r="Q72" i="40"/>
  <c r="T72" i="40" s="1"/>
  <c r="I72" i="40"/>
  <c r="R72" i="40"/>
  <c r="U72" i="40" s="1"/>
  <c r="AC72" i="40"/>
  <c r="A73" i="40"/>
  <c r="Q73" i="40"/>
  <c r="T73" i="40" s="1"/>
  <c r="I73" i="40"/>
  <c r="R73" i="40"/>
  <c r="U73" i="40" s="1"/>
  <c r="AC73" i="40"/>
  <c r="A74" i="40"/>
  <c r="Q74" i="40"/>
  <c r="T74" i="40" s="1"/>
  <c r="R74" i="40"/>
  <c r="U74" i="40" s="1"/>
  <c r="AC74" i="40"/>
  <c r="A75" i="40"/>
  <c r="Q75" i="40"/>
  <c r="T75" i="40" s="1"/>
  <c r="R75" i="40"/>
  <c r="U75" i="40" s="1"/>
  <c r="AC75" i="40"/>
  <c r="A76" i="40"/>
  <c r="Q76" i="40"/>
  <c r="T76" i="40" s="1"/>
  <c r="I76" i="40"/>
  <c r="R76" i="40"/>
  <c r="U76" i="40" s="1"/>
  <c r="AC76" i="40"/>
  <c r="A77" i="40"/>
  <c r="Q77" i="40"/>
  <c r="T77" i="40" s="1"/>
  <c r="I77" i="40"/>
  <c r="R77" i="40"/>
  <c r="U77" i="40" s="1"/>
  <c r="AC77" i="40"/>
  <c r="A78" i="40"/>
  <c r="Q78" i="40"/>
  <c r="T78" i="40" s="1"/>
  <c r="I78" i="40"/>
  <c r="R78" i="40"/>
  <c r="U78" i="40" s="1"/>
  <c r="AC78" i="40"/>
  <c r="A79" i="40"/>
  <c r="Q79" i="40"/>
  <c r="T79" i="40" s="1"/>
  <c r="I79" i="40"/>
  <c r="R79" i="40"/>
  <c r="U79" i="40" s="1"/>
  <c r="AC79" i="40"/>
  <c r="A80" i="40"/>
  <c r="Q80" i="40"/>
  <c r="T80" i="40" s="1"/>
  <c r="I80" i="40"/>
  <c r="R80" i="40"/>
  <c r="U80" i="40" s="1"/>
  <c r="O80" i="40" s="1"/>
  <c r="AC80" i="40"/>
  <c r="A81" i="40"/>
  <c r="Q81" i="40"/>
  <c r="T81" i="40" s="1"/>
  <c r="G81" i="40" s="1"/>
  <c r="I81" i="40"/>
  <c r="R81" i="40"/>
  <c r="U81" i="40" s="1"/>
  <c r="O81" i="40" s="1"/>
  <c r="AC81" i="40"/>
  <c r="A82" i="40"/>
  <c r="Q82" i="40"/>
  <c r="T82" i="40" s="1"/>
  <c r="I82" i="40"/>
  <c r="R82" i="40"/>
  <c r="U82" i="40" s="1"/>
  <c r="AC82" i="40"/>
  <c r="A83" i="40"/>
  <c r="Q83" i="40"/>
  <c r="T83" i="40" s="1"/>
  <c r="I83" i="40"/>
  <c r="R83" i="40"/>
  <c r="U83" i="40" s="1"/>
  <c r="O83" i="40" s="1"/>
  <c r="AC83" i="40"/>
  <c r="A84" i="40"/>
  <c r="Q84" i="40"/>
  <c r="T84" i="40" s="1"/>
  <c r="I84" i="40"/>
  <c r="R84" i="40"/>
  <c r="U84" i="40" s="1"/>
  <c r="AC84" i="40"/>
  <c r="A85" i="40"/>
  <c r="Q85" i="40"/>
  <c r="T85" i="40" s="1"/>
  <c r="G85" i="40" s="1"/>
  <c r="I85" i="40"/>
  <c r="R85" i="40"/>
  <c r="AC85" i="40"/>
  <c r="A86" i="40"/>
  <c r="Q86" i="40"/>
  <c r="T86" i="40" s="1"/>
  <c r="G86" i="40" s="1"/>
  <c r="I86" i="40"/>
  <c r="R86" i="40"/>
  <c r="U86" i="40" s="1"/>
  <c r="O86" i="40" s="1"/>
  <c r="AC86" i="40"/>
  <c r="A87" i="40"/>
  <c r="Q87" i="40"/>
  <c r="T87" i="40" s="1"/>
  <c r="G87" i="40" s="1"/>
  <c r="I87" i="40"/>
  <c r="R87" i="40"/>
  <c r="U87" i="40" s="1"/>
  <c r="O87" i="40" s="1"/>
  <c r="AC87" i="40"/>
  <c r="A88" i="40"/>
  <c r="Q88" i="40"/>
  <c r="T88" i="40" s="1"/>
  <c r="G88" i="40" s="1"/>
  <c r="I88" i="40"/>
  <c r="R88" i="40"/>
  <c r="U88" i="40" s="1"/>
  <c r="O88" i="40" s="1"/>
  <c r="AC88" i="40"/>
  <c r="A89" i="40"/>
  <c r="Q89" i="40"/>
  <c r="T89" i="40" s="1"/>
  <c r="G89" i="40" s="1"/>
  <c r="I89" i="40"/>
  <c r="R89" i="40"/>
  <c r="U89" i="40" s="1"/>
  <c r="O89" i="40" s="1"/>
  <c r="AC89" i="40"/>
  <c r="A90" i="40"/>
  <c r="Q90" i="40"/>
  <c r="T90" i="40" s="1"/>
  <c r="G90" i="40" s="1"/>
  <c r="I90" i="40"/>
  <c r="R90" i="40"/>
  <c r="U90" i="40" s="1"/>
  <c r="O90" i="40" s="1"/>
  <c r="AC90" i="40"/>
  <c r="A91" i="40"/>
  <c r="Q91" i="40"/>
  <c r="T91" i="40" s="1"/>
  <c r="G91" i="40" s="1"/>
  <c r="I91" i="40"/>
  <c r="R91" i="40"/>
  <c r="U91" i="40" s="1"/>
  <c r="O91" i="40" s="1"/>
  <c r="AC91" i="40"/>
  <c r="A92" i="40"/>
  <c r="Q92" i="40"/>
  <c r="T92" i="40" s="1"/>
  <c r="G92" i="40" s="1"/>
  <c r="I92" i="40"/>
  <c r="R92" i="40"/>
  <c r="U92" i="40" s="1"/>
  <c r="O92" i="40" s="1"/>
  <c r="AC92" i="40"/>
  <c r="A93" i="40"/>
  <c r="Q93" i="40"/>
  <c r="T93" i="40" s="1"/>
  <c r="G93" i="40" s="1"/>
  <c r="I93" i="40"/>
  <c r="R93" i="40"/>
  <c r="U93" i="40" s="1"/>
  <c r="O93" i="40" s="1"/>
  <c r="AC93" i="40"/>
  <c r="A94" i="40"/>
  <c r="Q94" i="40"/>
  <c r="T94" i="40" s="1"/>
  <c r="G94" i="40" s="1"/>
  <c r="I94" i="40"/>
  <c r="R94" i="40"/>
  <c r="U94" i="40" s="1"/>
  <c r="O94" i="40" s="1"/>
  <c r="AC94" i="40"/>
  <c r="A95" i="40"/>
  <c r="Q95" i="40"/>
  <c r="T95" i="40" s="1"/>
  <c r="G95" i="40" s="1"/>
  <c r="I95" i="40"/>
  <c r="R95" i="40"/>
  <c r="U95" i="40" s="1"/>
  <c r="O95" i="40" s="1"/>
  <c r="AC95" i="40"/>
  <c r="A96" i="40"/>
  <c r="Q96" i="40"/>
  <c r="T96" i="40" s="1"/>
  <c r="G96" i="40" s="1"/>
  <c r="I96" i="40"/>
  <c r="R96" i="40"/>
  <c r="U96" i="40" s="1"/>
  <c r="O96" i="40" s="1"/>
  <c r="AC96" i="40"/>
  <c r="A97" i="40"/>
  <c r="Q97" i="40"/>
  <c r="T97" i="40" s="1"/>
  <c r="G97" i="40" s="1"/>
  <c r="I97" i="40"/>
  <c r="R97" i="40"/>
  <c r="U97" i="40" s="1"/>
  <c r="O97" i="40" s="1"/>
  <c r="AC97" i="40"/>
  <c r="A98" i="40"/>
  <c r="Q98" i="40"/>
  <c r="T98" i="40" s="1"/>
  <c r="G98" i="40" s="1"/>
  <c r="I98" i="40"/>
  <c r="R98" i="40"/>
  <c r="U98" i="40" s="1"/>
  <c r="O98" i="40" s="1"/>
  <c r="AC98" i="40"/>
  <c r="A4" i="39"/>
  <c r="H4" i="39"/>
  <c r="O4" i="39"/>
  <c r="AC8" i="39"/>
  <c r="AC65" i="39" s="1"/>
  <c r="A9" i="39"/>
  <c r="AC9" i="39"/>
  <c r="AD9" i="39" s="1"/>
  <c r="A10" i="39"/>
  <c r="Q10" i="39"/>
  <c r="T10" i="39" s="1"/>
  <c r="G10" i="39" s="1"/>
  <c r="R10" i="39"/>
  <c r="U10" i="39" s="1"/>
  <c r="O10" i="39" s="1"/>
  <c r="A11" i="39"/>
  <c r="Q11" i="39"/>
  <c r="T11" i="39" s="1"/>
  <c r="R11" i="39"/>
  <c r="U11" i="39" s="1"/>
  <c r="AC11" i="39"/>
  <c r="A12" i="39"/>
  <c r="Q12" i="39"/>
  <c r="T12" i="39" s="1"/>
  <c r="R12" i="39"/>
  <c r="U12" i="39" s="1"/>
  <c r="A13" i="39"/>
  <c r="Q13" i="39"/>
  <c r="T13" i="39" s="1"/>
  <c r="R13" i="39"/>
  <c r="U13" i="39" s="1"/>
  <c r="AC13" i="39"/>
  <c r="A14" i="39"/>
  <c r="Q14" i="39"/>
  <c r="T14" i="39" s="1"/>
  <c r="R14" i="39"/>
  <c r="U14" i="39" s="1"/>
  <c r="A15" i="39"/>
  <c r="Q15" i="39"/>
  <c r="T15" i="39" s="1"/>
  <c r="R15" i="39"/>
  <c r="U15" i="39" s="1"/>
  <c r="AC15" i="39"/>
  <c r="A16" i="39"/>
  <c r="Q16" i="39"/>
  <c r="T16" i="39" s="1"/>
  <c r="R16" i="39"/>
  <c r="U16" i="39" s="1"/>
  <c r="A17" i="39"/>
  <c r="Q17" i="39"/>
  <c r="T17" i="39" s="1"/>
  <c r="R17" i="39"/>
  <c r="U17" i="39" s="1"/>
  <c r="AC17" i="39"/>
  <c r="A18" i="39"/>
  <c r="Q18" i="39"/>
  <c r="T18" i="39" s="1"/>
  <c r="R18" i="39"/>
  <c r="U18" i="39" s="1"/>
  <c r="A19" i="39"/>
  <c r="Q19" i="39"/>
  <c r="T19" i="39" s="1"/>
  <c r="R19" i="39"/>
  <c r="U19" i="39" s="1"/>
  <c r="AC19" i="39"/>
  <c r="A20" i="39"/>
  <c r="Q20" i="39"/>
  <c r="T20" i="39" s="1"/>
  <c r="R20" i="39"/>
  <c r="U20" i="39" s="1"/>
  <c r="A21" i="39"/>
  <c r="Q21" i="39"/>
  <c r="T21" i="39" s="1"/>
  <c r="R21" i="39"/>
  <c r="U21" i="39" s="1"/>
  <c r="AC21" i="39"/>
  <c r="A22" i="39"/>
  <c r="Q22" i="39"/>
  <c r="T22" i="39" s="1"/>
  <c r="R22" i="39"/>
  <c r="U22" i="39" s="1"/>
  <c r="A23" i="39"/>
  <c r="Q23" i="39"/>
  <c r="T23" i="39" s="1"/>
  <c r="R23" i="39"/>
  <c r="U23" i="39" s="1"/>
  <c r="AC23" i="39"/>
  <c r="A24" i="39"/>
  <c r="Q24" i="39"/>
  <c r="T24" i="39" s="1"/>
  <c r="R24" i="39"/>
  <c r="U24" i="39" s="1"/>
  <c r="A25" i="39"/>
  <c r="Q25" i="39"/>
  <c r="T25" i="39" s="1"/>
  <c r="R25" i="39"/>
  <c r="U25" i="39" s="1"/>
  <c r="AC25" i="39"/>
  <c r="A26" i="39"/>
  <c r="Q26" i="39"/>
  <c r="T26" i="39" s="1"/>
  <c r="R26" i="39"/>
  <c r="U26" i="39" s="1"/>
  <c r="A27" i="39"/>
  <c r="Q27" i="39"/>
  <c r="T27" i="39" s="1"/>
  <c r="R27" i="39"/>
  <c r="U27" i="39" s="1"/>
  <c r="AC27" i="39"/>
  <c r="A28" i="39"/>
  <c r="Q28" i="39"/>
  <c r="T28" i="39" s="1"/>
  <c r="R28" i="39"/>
  <c r="U28" i="39" s="1"/>
  <c r="A29" i="39"/>
  <c r="Q29" i="39"/>
  <c r="T29" i="39" s="1"/>
  <c r="R29" i="39"/>
  <c r="U29" i="39" s="1"/>
  <c r="AC29" i="39"/>
  <c r="A30" i="39"/>
  <c r="Q30" i="39"/>
  <c r="T30" i="39" s="1"/>
  <c r="R30" i="39"/>
  <c r="U30" i="39" s="1"/>
  <c r="A31" i="39"/>
  <c r="Q31" i="39"/>
  <c r="T31" i="39" s="1"/>
  <c r="R31" i="39"/>
  <c r="U31" i="39" s="1"/>
  <c r="AC31" i="39"/>
  <c r="A32" i="39"/>
  <c r="Q32" i="39"/>
  <c r="T32" i="39" s="1"/>
  <c r="R32" i="39"/>
  <c r="U32" i="39" s="1"/>
  <c r="A33" i="39"/>
  <c r="Q33" i="39"/>
  <c r="T33" i="39" s="1"/>
  <c r="R33" i="39"/>
  <c r="U33" i="39" s="1"/>
  <c r="AC33" i="39"/>
  <c r="A34" i="39"/>
  <c r="Q34" i="39"/>
  <c r="T34" i="39" s="1"/>
  <c r="R34" i="39"/>
  <c r="U34" i="39" s="1"/>
  <c r="A35" i="39"/>
  <c r="Q35" i="39"/>
  <c r="T35" i="39" s="1"/>
  <c r="R35" i="39"/>
  <c r="U35" i="39" s="1"/>
  <c r="AC35" i="39"/>
  <c r="A36" i="39"/>
  <c r="Q36" i="39"/>
  <c r="T36" i="39" s="1"/>
  <c r="R36" i="39"/>
  <c r="U36" i="39" s="1"/>
  <c r="A37" i="39"/>
  <c r="Q37" i="39"/>
  <c r="T37" i="39" s="1"/>
  <c r="R37" i="39"/>
  <c r="U37" i="39" s="1"/>
  <c r="AC37" i="39"/>
  <c r="A38" i="39"/>
  <c r="Q38" i="39"/>
  <c r="T38" i="39" s="1"/>
  <c r="R38" i="39"/>
  <c r="U38" i="39" s="1"/>
  <c r="A39" i="39"/>
  <c r="Q39" i="39"/>
  <c r="T39" i="39" s="1"/>
  <c r="R39" i="39"/>
  <c r="U39" i="39" s="1"/>
  <c r="AC39" i="39"/>
  <c r="A40" i="39"/>
  <c r="Q40" i="39"/>
  <c r="T40" i="39" s="1"/>
  <c r="R40" i="39"/>
  <c r="U40" i="39" s="1"/>
  <c r="A41" i="39"/>
  <c r="Q41" i="39"/>
  <c r="T41" i="39" s="1"/>
  <c r="R41" i="39"/>
  <c r="U41" i="39" s="1"/>
  <c r="AC41" i="39"/>
  <c r="A42" i="39"/>
  <c r="Q42" i="39"/>
  <c r="T42" i="39" s="1"/>
  <c r="R42" i="39"/>
  <c r="U42" i="39" s="1"/>
  <c r="A43" i="39"/>
  <c r="Q43" i="39"/>
  <c r="T43" i="39" s="1"/>
  <c r="R43" i="39"/>
  <c r="U43" i="39" s="1"/>
  <c r="AC43" i="39"/>
  <c r="A44" i="39"/>
  <c r="Q44" i="39"/>
  <c r="T44" i="39" s="1"/>
  <c r="R44" i="39"/>
  <c r="U44" i="39" s="1"/>
  <c r="A45" i="39"/>
  <c r="Q45" i="39"/>
  <c r="T45" i="39" s="1"/>
  <c r="R45" i="39"/>
  <c r="U45" i="39" s="1"/>
  <c r="AC45" i="39"/>
  <c r="A46" i="39"/>
  <c r="Q46" i="39"/>
  <c r="T46" i="39" s="1"/>
  <c r="R46" i="39"/>
  <c r="U46" i="39" s="1"/>
  <c r="A47" i="39"/>
  <c r="Q47" i="39"/>
  <c r="T47" i="39" s="1"/>
  <c r="R47" i="39"/>
  <c r="U47" i="39" s="1"/>
  <c r="AC47" i="39"/>
  <c r="A48" i="39"/>
  <c r="Q48" i="39"/>
  <c r="T48" i="39" s="1"/>
  <c r="R48" i="39"/>
  <c r="U48" i="39" s="1"/>
  <c r="A49" i="39"/>
  <c r="Q49" i="39"/>
  <c r="T49" i="39" s="1"/>
  <c r="R49" i="39"/>
  <c r="U49" i="39" s="1"/>
  <c r="AC49" i="39"/>
  <c r="A50" i="39"/>
  <c r="Q50" i="39"/>
  <c r="T50" i="39" s="1"/>
  <c r="R50" i="39"/>
  <c r="U50" i="39" s="1"/>
  <c r="A51" i="39"/>
  <c r="Q51" i="39"/>
  <c r="T51" i="39" s="1"/>
  <c r="R51" i="39"/>
  <c r="U51" i="39" s="1"/>
  <c r="AC51" i="39"/>
  <c r="A52" i="39"/>
  <c r="Q52" i="39"/>
  <c r="T52" i="39" s="1"/>
  <c r="R52" i="39"/>
  <c r="U52" i="39" s="1"/>
  <c r="A53" i="39"/>
  <c r="Q53" i="39"/>
  <c r="T53" i="39" s="1"/>
  <c r="R53" i="39"/>
  <c r="U53" i="39" s="1"/>
  <c r="AC53" i="39"/>
  <c r="A54" i="39"/>
  <c r="Q54" i="39"/>
  <c r="T54" i="39" s="1"/>
  <c r="R54" i="39"/>
  <c r="U54" i="39" s="1"/>
  <c r="A55" i="39"/>
  <c r="Q55" i="39"/>
  <c r="T55" i="39" s="1"/>
  <c r="R55" i="39"/>
  <c r="U55" i="39" s="1"/>
  <c r="AC55" i="39"/>
  <c r="A56" i="39"/>
  <c r="Q56" i="39"/>
  <c r="R56" i="39"/>
  <c r="U56" i="39" s="1"/>
  <c r="A57" i="39"/>
  <c r="Q57" i="39"/>
  <c r="T57" i="39" s="1"/>
  <c r="R57" i="39"/>
  <c r="U57" i="39" s="1"/>
  <c r="AC57" i="39"/>
  <c r="A58" i="39"/>
  <c r="Q58" i="39"/>
  <c r="T58" i="39" s="1"/>
  <c r="R58" i="39"/>
  <c r="U58" i="39" s="1"/>
  <c r="A59" i="39"/>
  <c r="Q59" i="39"/>
  <c r="T59" i="39" s="1"/>
  <c r="R59" i="39"/>
  <c r="U59" i="39" s="1"/>
  <c r="AC59" i="39"/>
  <c r="A60" i="39"/>
  <c r="Q60" i="39"/>
  <c r="T60" i="39" s="1"/>
  <c r="R60" i="39"/>
  <c r="U60" i="39" s="1"/>
  <c r="A61" i="39"/>
  <c r="Q61" i="39"/>
  <c r="T61" i="39" s="1"/>
  <c r="R61" i="39"/>
  <c r="U61" i="39" s="1"/>
  <c r="AC61" i="39"/>
  <c r="A62" i="39"/>
  <c r="Q62" i="39"/>
  <c r="T62" i="39" s="1"/>
  <c r="R62" i="39"/>
  <c r="U62" i="39" s="1"/>
  <c r="A63" i="39"/>
  <c r="Q63" i="39"/>
  <c r="T63" i="39" s="1"/>
  <c r="R63" i="39"/>
  <c r="U63" i="39" s="1"/>
  <c r="AC63" i="39"/>
  <c r="A64" i="39"/>
  <c r="Q64" i="39"/>
  <c r="T64" i="39" s="1"/>
  <c r="I64" i="39"/>
  <c r="R64" i="39"/>
  <c r="U64" i="39" s="1"/>
  <c r="AC64" i="39"/>
  <c r="A65" i="39"/>
  <c r="Q65" i="39"/>
  <c r="T65" i="39" s="1"/>
  <c r="R65" i="39"/>
  <c r="U65" i="39" s="1"/>
  <c r="A66" i="39"/>
  <c r="Q66" i="39"/>
  <c r="T66" i="39" s="1"/>
  <c r="R66" i="39"/>
  <c r="U66" i="39" s="1"/>
  <c r="AC66" i="39"/>
  <c r="A67" i="39"/>
  <c r="Q67" i="39"/>
  <c r="T67" i="39" s="1"/>
  <c r="I67" i="39"/>
  <c r="R67" i="39"/>
  <c r="U67" i="39" s="1"/>
  <c r="AC67" i="39"/>
  <c r="A68" i="39"/>
  <c r="Q68" i="39"/>
  <c r="T68" i="39" s="1"/>
  <c r="R68" i="39"/>
  <c r="U68" i="39" s="1"/>
  <c r="AC68" i="39"/>
  <c r="A69" i="39"/>
  <c r="Q69" i="39"/>
  <c r="T69" i="39" s="1"/>
  <c r="R69" i="39"/>
  <c r="U69" i="39" s="1"/>
  <c r="AC69" i="39"/>
  <c r="A70" i="39"/>
  <c r="Q70" i="39"/>
  <c r="T70" i="39" s="1"/>
  <c r="I70" i="39"/>
  <c r="R70" i="39"/>
  <c r="U70" i="39" s="1"/>
  <c r="AC70" i="39"/>
  <c r="A71" i="39"/>
  <c r="Q71" i="39"/>
  <c r="T71" i="39" s="1"/>
  <c r="I71" i="39"/>
  <c r="R71" i="39"/>
  <c r="U71" i="39" s="1"/>
  <c r="AC71" i="39"/>
  <c r="A72" i="39"/>
  <c r="Q72" i="39"/>
  <c r="T72" i="39" s="1"/>
  <c r="R72" i="39"/>
  <c r="U72" i="39" s="1"/>
  <c r="A73" i="39"/>
  <c r="Q73" i="39"/>
  <c r="T73" i="39" s="1"/>
  <c r="R73" i="39"/>
  <c r="U73" i="39" s="1"/>
  <c r="AC73" i="39"/>
  <c r="A74" i="39"/>
  <c r="Q74" i="39"/>
  <c r="T74" i="39" s="1"/>
  <c r="I74" i="39"/>
  <c r="R74" i="39"/>
  <c r="U74" i="39" s="1"/>
  <c r="AC74" i="39"/>
  <c r="A75" i="39"/>
  <c r="Q75" i="39"/>
  <c r="T75" i="39" s="1"/>
  <c r="I75" i="39"/>
  <c r="R75" i="39"/>
  <c r="U75" i="39" s="1"/>
  <c r="A76" i="39"/>
  <c r="Q76" i="39"/>
  <c r="T76" i="39" s="1"/>
  <c r="R76" i="39"/>
  <c r="U76" i="39" s="1"/>
  <c r="AC76" i="39"/>
  <c r="A77" i="39"/>
  <c r="Q77" i="39"/>
  <c r="T77" i="39" s="1"/>
  <c r="I77" i="39"/>
  <c r="R77" i="39"/>
  <c r="U77" i="39" s="1"/>
  <c r="AC77" i="39"/>
  <c r="A78" i="39"/>
  <c r="Q78" i="39"/>
  <c r="T78" i="39" s="1"/>
  <c r="I78" i="39"/>
  <c r="R78" i="39"/>
  <c r="U78" i="39" s="1"/>
  <c r="AC78" i="39"/>
  <c r="A79" i="39"/>
  <c r="Q79" i="39"/>
  <c r="T79" i="39" s="1"/>
  <c r="I79" i="39"/>
  <c r="R79" i="39"/>
  <c r="U79" i="39" s="1"/>
  <c r="AC79" i="39"/>
  <c r="A80" i="39"/>
  <c r="Q80" i="39"/>
  <c r="T80" i="39" s="1"/>
  <c r="G80" i="39" s="1"/>
  <c r="I80" i="39"/>
  <c r="R80" i="39"/>
  <c r="U80" i="39" s="1"/>
  <c r="O80" i="39" s="1"/>
  <c r="AC80" i="39"/>
  <c r="A81" i="39"/>
  <c r="Q81" i="39"/>
  <c r="T81" i="39" s="1"/>
  <c r="G81" i="39" s="1"/>
  <c r="I81" i="39"/>
  <c r="R81" i="39"/>
  <c r="U81" i="39" s="1"/>
  <c r="O81" i="39" s="1"/>
  <c r="AC81" i="39"/>
  <c r="A82" i="39"/>
  <c r="Q82" i="39"/>
  <c r="T82" i="39" s="1"/>
  <c r="I82" i="39"/>
  <c r="R82" i="39"/>
  <c r="U82" i="39" s="1"/>
  <c r="AC82" i="39"/>
  <c r="A83" i="39"/>
  <c r="Q83" i="39"/>
  <c r="T83" i="39" s="1"/>
  <c r="G83" i="39" s="1"/>
  <c r="I83" i="39"/>
  <c r="R83" i="39"/>
  <c r="U83" i="39" s="1"/>
  <c r="O83" i="39" s="1"/>
  <c r="AC83" i="39"/>
  <c r="A84" i="39"/>
  <c r="Q84" i="39"/>
  <c r="T84" i="39" s="1"/>
  <c r="I84" i="39"/>
  <c r="R84" i="39"/>
  <c r="U84" i="39" s="1"/>
  <c r="AC84" i="39"/>
  <c r="A85" i="39"/>
  <c r="Q85" i="39"/>
  <c r="T85" i="39" s="1"/>
  <c r="G85" i="39" s="1"/>
  <c r="I85" i="39"/>
  <c r="R85" i="39"/>
  <c r="AC85" i="39"/>
  <c r="A86" i="39"/>
  <c r="Q86" i="39"/>
  <c r="T86" i="39" s="1"/>
  <c r="G86" i="39" s="1"/>
  <c r="I86" i="39"/>
  <c r="R86" i="39"/>
  <c r="U86" i="39" s="1"/>
  <c r="O86" i="39" s="1"/>
  <c r="AC86" i="39"/>
  <c r="A87" i="39"/>
  <c r="Q87" i="39"/>
  <c r="T87" i="39" s="1"/>
  <c r="G87" i="39" s="1"/>
  <c r="I87" i="39"/>
  <c r="R87" i="39"/>
  <c r="U87" i="39" s="1"/>
  <c r="O87" i="39" s="1"/>
  <c r="AC87" i="39"/>
  <c r="A88" i="39"/>
  <c r="Q88" i="39"/>
  <c r="T88" i="39" s="1"/>
  <c r="G88" i="39" s="1"/>
  <c r="I88" i="39"/>
  <c r="R88" i="39"/>
  <c r="U88" i="39" s="1"/>
  <c r="O88" i="39" s="1"/>
  <c r="AC88" i="39"/>
  <c r="A89" i="39"/>
  <c r="Q89" i="39"/>
  <c r="T89" i="39" s="1"/>
  <c r="G89" i="39" s="1"/>
  <c r="I89" i="39"/>
  <c r="R89" i="39"/>
  <c r="AC89" i="39"/>
  <c r="A90" i="39"/>
  <c r="Q90" i="39"/>
  <c r="T90" i="39" s="1"/>
  <c r="G90" i="39" s="1"/>
  <c r="I90" i="39"/>
  <c r="R90" i="39"/>
  <c r="AC90" i="39"/>
  <c r="A91" i="39"/>
  <c r="Q91" i="39"/>
  <c r="T91" i="39" s="1"/>
  <c r="G91" i="39" s="1"/>
  <c r="I91" i="39"/>
  <c r="R91" i="39"/>
  <c r="U91" i="39" s="1"/>
  <c r="O91" i="39" s="1"/>
  <c r="AC91" i="39"/>
  <c r="A92" i="39"/>
  <c r="Q92" i="39"/>
  <c r="T92" i="39" s="1"/>
  <c r="G92" i="39" s="1"/>
  <c r="I92" i="39"/>
  <c r="R92" i="39"/>
  <c r="AC92" i="39"/>
  <c r="A93" i="39"/>
  <c r="Q93" i="39"/>
  <c r="T93" i="39" s="1"/>
  <c r="G93" i="39" s="1"/>
  <c r="I93" i="39"/>
  <c r="R93" i="39"/>
  <c r="AC93" i="39"/>
  <c r="A94" i="39"/>
  <c r="Q94" i="39"/>
  <c r="I94" i="39"/>
  <c r="R94" i="39"/>
  <c r="U94" i="39" s="1"/>
  <c r="O94" i="39" s="1"/>
  <c r="AC94" i="39"/>
  <c r="A95" i="39"/>
  <c r="Q95" i="39"/>
  <c r="T95" i="39" s="1"/>
  <c r="G95" i="39" s="1"/>
  <c r="I95" i="39"/>
  <c r="R95" i="39"/>
  <c r="U95" i="39" s="1"/>
  <c r="O95" i="39" s="1"/>
  <c r="AC95" i="39"/>
  <c r="A96" i="39"/>
  <c r="Q96" i="39"/>
  <c r="T96" i="39" s="1"/>
  <c r="G96" i="39" s="1"/>
  <c r="I96" i="39"/>
  <c r="R96" i="39"/>
  <c r="U96" i="39" s="1"/>
  <c r="O96" i="39" s="1"/>
  <c r="AC96" i="39"/>
  <c r="A97" i="39"/>
  <c r="Q97" i="39"/>
  <c r="T97" i="39" s="1"/>
  <c r="G97" i="39" s="1"/>
  <c r="I97" i="39"/>
  <c r="R97" i="39"/>
  <c r="AC97" i="39"/>
  <c r="A98" i="39"/>
  <c r="Q98" i="39"/>
  <c r="T98" i="39" s="1"/>
  <c r="G98" i="39" s="1"/>
  <c r="I98" i="39"/>
  <c r="R98" i="39"/>
  <c r="U98" i="39" s="1"/>
  <c r="O98" i="39" s="1"/>
  <c r="AC98" i="39"/>
  <c r="A4" i="38"/>
  <c r="H4" i="38"/>
  <c r="O4" i="38"/>
  <c r="AC8" i="38"/>
  <c r="AC75" i="38" s="1"/>
  <c r="A9" i="38"/>
  <c r="A10" i="38"/>
  <c r="Q10" i="38"/>
  <c r="T10" i="38" s="1"/>
  <c r="G10" i="38" s="1"/>
  <c r="R10" i="38"/>
  <c r="U10" i="38" s="1"/>
  <c r="O10" i="38" s="1"/>
  <c r="AC10" i="38"/>
  <c r="A11" i="38"/>
  <c r="Q11" i="38"/>
  <c r="T11" i="38" s="1"/>
  <c r="R11" i="38"/>
  <c r="U11" i="38" s="1"/>
  <c r="A12" i="38"/>
  <c r="Q12" i="38"/>
  <c r="T12" i="38" s="1"/>
  <c r="R12" i="38"/>
  <c r="U12" i="38" s="1"/>
  <c r="AC12" i="38"/>
  <c r="A13" i="38"/>
  <c r="Q13" i="38"/>
  <c r="T13" i="38" s="1"/>
  <c r="R13" i="38"/>
  <c r="A14" i="38"/>
  <c r="Q14" i="38"/>
  <c r="T14" i="38" s="1"/>
  <c r="R14" i="38"/>
  <c r="U14" i="38" s="1"/>
  <c r="AC14" i="38"/>
  <c r="A15" i="38"/>
  <c r="Q15" i="38"/>
  <c r="T15" i="38" s="1"/>
  <c r="R15" i="38"/>
  <c r="A16" i="38"/>
  <c r="Q16" i="38"/>
  <c r="T16" i="38" s="1"/>
  <c r="R16" i="38"/>
  <c r="AC16" i="38"/>
  <c r="A17" i="38"/>
  <c r="Q17" i="38"/>
  <c r="T17" i="38" s="1"/>
  <c r="R17" i="38"/>
  <c r="U17" i="38" s="1"/>
  <c r="A18" i="38"/>
  <c r="Q18" i="38"/>
  <c r="R18" i="38"/>
  <c r="U18" i="38" s="1"/>
  <c r="AC18" i="38"/>
  <c r="A19" i="38"/>
  <c r="Q19" i="38"/>
  <c r="T19" i="38" s="1"/>
  <c r="R19" i="38"/>
  <c r="U19" i="38" s="1"/>
  <c r="A20" i="38"/>
  <c r="Q20" i="38"/>
  <c r="R20" i="38"/>
  <c r="U20" i="38" s="1"/>
  <c r="AC20" i="38"/>
  <c r="A21" i="38"/>
  <c r="Q21" i="38"/>
  <c r="T21" i="38" s="1"/>
  <c r="R21" i="38"/>
  <c r="A22" i="38"/>
  <c r="Q22" i="38"/>
  <c r="T22" i="38" s="1"/>
  <c r="R22" i="38"/>
  <c r="U22" i="38" s="1"/>
  <c r="AC22" i="38"/>
  <c r="A23" i="38"/>
  <c r="Q23" i="38"/>
  <c r="R23" i="38"/>
  <c r="U23" i="38" s="1"/>
  <c r="A24" i="38"/>
  <c r="Q24" i="38"/>
  <c r="R24" i="38"/>
  <c r="AC24" i="38"/>
  <c r="A25" i="38"/>
  <c r="Q25" i="38"/>
  <c r="T25" i="38" s="1"/>
  <c r="R25" i="38"/>
  <c r="U25" i="38" s="1"/>
  <c r="A26" i="38"/>
  <c r="Q26" i="38"/>
  <c r="R26" i="38"/>
  <c r="U26" i="38" s="1"/>
  <c r="AC26" i="38"/>
  <c r="A27" i="38"/>
  <c r="Q27" i="38"/>
  <c r="T27" i="38" s="1"/>
  <c r="R27" i="38"/>
  <c r="U27" i="38" s="1"/>
  <c r="A28" i="38"/>
  <c r="Q28" i="38"/>
  <c r="T28" i="38" s="1"/>
  <c r="R28" i="38"/>
  <c r="U28" i="38" s="1"/>
  <c r="AC28" i="38"/>
  <c r="A29" i="38"/>
  <c r="Q29" i="38"/>
  <c r="T29" i="38" s="1"/>
  <c r="R29" i="38"/>
  <c r="A30" i="38"/>
  <c r="Q30" i="38"/>
  <c r="T30" i="38" s="1"/>
  <c r="R30" i="38"/>
  <c r="U30" i="38" s="1"/>
  <c r="AC30" i="38"/>
  <c r="A31" i="38"/>
  <c r="Q31" i="38"/>
  <c r="R31" i="38"/>
  <c r="U31" i="38" s="1"/>
  <c r="A32" i="38"/>
  <c r="Q32" i="38"/>
  <c r="R32" i="38"/>
  <c r="AC32" i="38"/>
  <c r="A33" i="38"/>
  <c r="Q33" i="38"/>
  <c r="T33" i="38" s="1"/>
  <c r="R33" i="38"/>
  <c r="U33" i="38" s="1"/>
  <c r="A34" i="38"/>
  <c r="Q34" i="38"/>
  <c r="R34" i="38"/>
  <c r="U34" i="38" s="1"/>
  <c r="AC34" i="38"/>
  <c r="A35" i="38"/>
  <c r="Q35" i="38"/>
  <c r="T35" i="38" s="1"/>
  <c r="R35" i="38"/>
  <c r="U35" i="38" s="1"/>
  <c r="A36" i="38"/>
  <c r="Q36" i="38"/>
  <c r="R36" i="38"/>
  <c r="AC36" i="38"/>
  <c r="A37" i="38"/>
  <c r="Q37" i="38"/>
  <c r="T37" i="38" s="1"/>
  <c r="R37" i="38"/>
  <c r="A38" i="38"/>
  <c r="Q38" i="38"/>
  <c r="R38" i="38"/>
  <c r="U38" i="38" s="1"/>
  <c r="AC38" i="38"/>
  <c r="A39" i="38"/>
  <c r="Q39" i="38"/>
  <c r="R39" i="38"/>
  <c r="U39" i="38" s="1"/>
  <c r="A40" i="38"/>
  <c r="Q40" i="38"/>
  <c r="R40" i="38"/>
  <c r="U40" i="38" s="1"/>
  <c r="AC40" i="38"/>
  <c r="A41" i="38"/>
  <c r="Q41" i="38"/>
  <c r="T41" i="38" s="1"/>
  <c r="R41" i="38"/>
  <c r="U41" i="38" s="1"/>
  <c r="A42" i="38"/>
  <c r="Q42" i="38"/>
  <c r="T42" i="38" s="1"/>
  <c r="R42" i="38"/>
  <c r="AC42" i="38"/>
  <c r="A43" i="38"/>
  <c r="Q43" i="38"/>
  <c r="T43" i="38" s="1"/>
  <c r="R43" i="38"/>
  <c r="U43" i="38" s="1"/>
  <c r="A44" i="38"/>
  <c r="Q44" i="38"/>
  <c r="R44" i="38"/>
  <c r="U44" i="38" s="1"/>
  <c r="AC44" i="38"/>
  <c r="A45" i="38"/>
  <c r="Q45" i="38"/>
  <c r="R45" i="38"/>
  <c r="U45" i="38" s="1"/>
  <c r="A46" i="38"/>
  <c r="Q46" i="38"/>
  <c r="T46" i="38" s="1"/>
  <c r="R46" i="38"/>
  <c r="U46" i="38" s="1"/>
  <c r="AC46" i="38"/>
  <c r="A47" i="38"/>
  <c r="Q47" i="38"/>
  <c r="R47" i="38"/>
  <c r="U47" i="38" s="1"/>
  <c r="A48" i="38"/>
  <c r="Q48" i="38"/>
  <c r="R48" i="38"/>
  <c r="AC48" i="38"/>
  <c r="A49" i="38"/>
  <c r="Q49" i="38"/>
  <c r="T49" i="38" s="1"/>
  <c r="R49" i="38"/>
  <c r="U49" i="38" s="1"/>
  <c r="A50" i="38"/>
  <c r="Q50" i="38"/>
  <c r="T50" i="38" s="1"/>
  <c r="R50" i="38"/>
  <c r="AC50" i="38"/>
  <c r="A51" i="38"/>
  <c r="Q51" i="38"/>
  <c r="T51" i="38" s="1"/>
  <c r="R51" i="38"/>
  <c r="U51" i="38" s="1"/>
  <c r="A52" i="38"/>
  <c r="Q52" i="38"/>
  <c r="R52" i="38"/>
  <c r="AC52" i="38"/>
  <c r="A53" i="38"/>
  <c r="Q53" i="38"/>
  <c r="R53" i="38"/>
  <c r="A54" i="38"/>
  <c r="Q54" i="38"/>
  <c r="T54" i="38" s="1"/>
  <c r="R54" i="38"/>
  <c r="U54" i="38" s="1"/>
  <c r="AC54" i="38"/>
  <c r="A55" i="38"/>
  <c r="Q55" i="38"/>
  <c r="R55" i="38"/>
  <c r="U55" i="38" s="1"/>
  <c r="A56" i="38"/>
  <c r="Q56" i="38"/>
  <c r="R56" i="38"/>
  <c r="AC56" i="38"/>
  <c r="A57" i="38"/>
  <c r="Q57" i="38"/>
  <c r="T57" i="38" s="1"/>
  <c r="R57" i="38"/>
  <c r="U57" i="38" s="1"/>
  <c r="A58" i="38"/>
  <c r="Q58" i="38"/>
  <c r="R58" i="38"/>
  <c r="AC58" i="38"/>
  <c r="A59" i="38"/>
  <c r="Q59" i="38"/>
  <c r="T59" i="38" s="1"/>
  <c r="R59" i="38"/>
  <c r="U59" i="38" s="1"/>
  <c r="A60" i="38"/>
  <c r="Q60" i="38"/>
  <c r="T60" i="38" s="1"/>
  <c r="R60" i="38"/>
  <c r="U60" i="38" s="1"/>
  <c r="AC60" i="38"/>
  <c r="A61" i="38"/>
  <c r="Q61" i="38"/>
  <c r="R61" i="38"/>
  <c r="A62" i="38"/>
  <c r="Q62" i="38"/>
  <c r="T62" i="38" s="1"/>
  <c r="R62" i="38"/>
  <c r="U62" i="38" s="1"/>
  <c r="AC62" i="38"/>
  <c r="A63" i="38"/>
  <c r="Q63" i="38"/>
  <c r="T63" i="38" s="1"/>
  <c r="R63" i="38"/>
  <c r="U63" i="38" s="1"/>
  <c r="A64" i="38"/>
  <c r="Q64" i="38"/>
  <c r="R64" i="38"/>
  <c r="U64" i="38" s="1"/>
  <c r="AC64" i="38"/>
  <c r="A65" i="38"/>
  <c r="Q65" i="38"/>
  <c r="T65" i="38" s="1"/>
  <c r="R65" i="38"/>
  <c r="U65" i="38" s="1"/>
  <c r="A66" i="38"/>
  <c r="Q66" i="38"/>
  <c r="T66" i="38" s="1"/>
  <c r="R66" i="38"/>
  <c r="AC66" i="38"/>
  <c r="A67" i="38"/>
  <c r="Q67" i="38"/>
  <c r="T67" i="38" s="1"/>
  <c r="I67" i="38"/>
  <c r="R67" i="38"/>
  <c r="U67" i="38" s="1"/>
  <c r="AC67" i="38"/>
  <c r="A68" i="38"/>
  <c r="Q68" i="38"/>
  <c r="T68" i="38" s="1"/>
  <c r="R68" i="38"/>
  <c r="U68" i="38" s="1"/>
  <c r="A69" i="38"/>
  <c r="Q69" i="38"/>
  <c r="T69" i="38" s="1"/>
  <c r="R69" i="38"/>
  <c r="AC69" i="38"/>
  <c r="A70" i="38"/>
  <c r="Q70" i="38"/>
  <c r="T70" i="38" s="1"/>
  <c r="R70" i="38"/>
  <c r="U70" i="38" s="1"/>
  <c r="A71" i="38"/>
  <c r="Q71" i="38"/>
  <c r="T71" i="38" s="1"/>
  <c r="R71" i="38"/>
  <c r="U71" i="38" s="1"/>
  <c r="AC71" i="38"/>
  <c r="A72" i="38"/>
  <c r="Q72" i="38"/>
  <c r="T72" i="38" s="1"/>
  <c r="R72" i="38"/>
  <c r="U72" i="38" s="1"/>
  <c r="A73" i="38"/>
  <c r="Q73" i="38"/>
  <c r="T73" i="38" s="1"/>
  <c r="R73" i="38"/>
  <c r="U73" i="38" s="1"/>
  <c r="AC73" i="38"/>
  <c r="A74" i="38"/>
  <c r="Q74" i="38"/>
  <c r="I74" i="38"/>
  <c r="R74" i="38"/>
  <c r="U74" i="38" s="1"/>
  <c r="AC74" i="38"/>
  <c r="A75" i="38"/>
  <c r="Q75" i="38"/>
  <c r="T75" i="38" s="1"/>
  <c r="R75" i="38"/>
  <c r="U75" i="38" s="1"/>
  <c r="A76" i="38"/>
  <c r="Q76" i="38"/>
  <c r="T76" i="38" s="1"/>
  <c r="R76" i="38"/>
  <c r="AC76" i="38"/>
  <c r="A77" i="38"/>
  <c r="Q77" i="38"/>
  <c r="I77" i="38"/>
  <c r="R77" i="38"/>
  <c r="AC77" i="38"/>
  <c r="A78" i="38"/>
  <c r="Q78" i="38"/>
  <c r="T78" i="38" s="1"/>
  <c r="I78" i="38"/>
  <c r="R78" i="38"/>
  <c r="U78" i="38" s="1"/>
  <c r="A79" i="38"/>
  <c r="Q79" i="38"/>
  <c r="T79" i="38" s="1"/>
  <c r="I79" i="38"/>
  <c r="R79" i="38"/>
  <c r="U79" i="38" s="1"/>
  <c r="AC79" i="38"/>
  <c r="A80" i="38"/>
  <c r="Q80" i="38"/>
  <c r="T80" i="38" s="1"/>
  <c r="G80" i="38" s="1"/>
  <c r="I80" i="38"/>
  <c r="R80" i="38"/>
  <c r="U80" i="38" s="1"/>
  <c r="O80" i="38" s="1"/>
  <c r="AC80" i="38"/>
  <c r="A81" i="38"/>
  <c r="Q81" i="38"/>
  <c r="I81" i="38"/>
  <c r="R81" i="38"/>
  <c r="AC81" i="38"/>
  <c r="A82" i="38"/>
  <c r="Q82" i="38"/>
  <c r="T82" i="38" s="1"/>
  <c r="I82" i="38"/>
  <c r="R82" i="38"/>
  <c r="U82" i="38" s="1"/>
  <c r="AC82" i="38"/>
  <c r="A83" i="38"/>
  <c r="Q83" i="38"/>
  <c r="T83" i="38" s="1"/>
  <c r="G83" i="38" s="1"/>
  <c r="I83" i="38"/>
  <c r="R83" i="38"/>
  <c r="U83" i="38" s="1"/>
  <c r="O83" i="38" s="1"/>
  <c r="AC83" i="38"/>
  <c r="A84" i="38"/>
  <c r="Q84" i="38"/>
  <c r="T84" i="38" s="1"/>
  <c r="I84" i="38"/>
  <c r="R84" i="38"/>
  <c r="U84" i="38" s="1"/>
  <c r="AC84" i="38"/>
  <c r="A85" i="38"/>
  <c r="Q85" i="38"/>
  <c r="I85" i="38"/>
  <c r="R85" i="38"/>
  <c r="AC85" i="38"/>
  <c r="A86" i="38"/>
  <c r="Q86" i="38"/>
  <c r="T86" i="38" s="1"/>
  <c r="G86" i="38" s="1"/>
  <c r="I86" i="38"/>
  <c r="R86" i="38"/>
  <c r="AC86" i="38"/>
  <c r="A87" i="38"/>
  <c r="Q87" i="38"/>
  <c r="I87" i="38"/>
  <c r="R87" i="38"/>
  <c r="U87" i="38" s="1"/>
  <c r="O87" i="38" s="1"/>
  <c r="AC87" i="38"/>
  <c r="A88" i="38"/>
  <c r="Q88" i="38"/>
  <c r="T88" i="38" s="1"/>
  <c r="G88" i="38" s="1"/>
  <c r="I88" i="38"/>
  <c r="R88" i="38"/>
  <c r="AC88" i="38"/>
  <c r="A89" i="38"/>
  <c r="Q89" i="38"/>
  <c r="T89" i="38" s="1"/>
  <c r="G89" i="38" s="1"/>
  <c r="I89" i="38"/>
  <c r="R89" i="38"/>
  <c r="AC89" i="38"/>
  <c r="A90" i="38"/>
  <c r="Q90" i="38"/>
  <c r="I90" i="38"/>
  <c r="R90" i="38"/>
  <c r="U90" i="38" s="1"/>
  <c r="O90" i="38" s="1"/>
  <c r="AC90" i="38"/>
  <c r="A91" i="38"/>
  <c r="Q91" i="38"/>
  <c r="T91" i="38" s="1"/>
  <c r="G91" i="38" s="1"/>
  <c r="I91" i="38"/>
  <c r="R91" i="38"/>
  <c r="U91" i="38" s="1"/>
  <c r="O91" i="38" s="1"/>
  <c r="AC91" i="38"/>
  <c r="A92" i="38"/>
  <c r="Q92" i="38"/>
  <c r="T92" i="38" s="1"/>
  <c r="G92" i="38" s="1"/>
  <c r="I92" i="38"/>
  <c r="R92" i="38"/>
  <c r="U92" i="38" s="1"/>
  <c r="O92" i="38" s="1"/>
  <c r="AC92" i="38"/>
  <c r="A93" i="38"/>
  <c r="Q93" i="38"/>
  <c r="I93" i="38"/>
  <c r="R93" i="38"/>
  <c r="AC93" i="38"/>
  <c r="A94" i="38"/>
  <c r="Q94" i="38"/>
  <c r="T94" i="38" s="1"/>
  <c r="G94" i="38" s="1"/>
  <c r="I94" i="38"/>
  <c r="R94" i="38"/>
  <c r="U94" i="38" s="1"/>
  <c r="O94" i="38" s="1"/>
  <c r="AC94" i="38"/>
  <c r="A95" i="38"/>
  <c r="Q95" i="38"/>
  <c r="I95" i="38"/>
  <c r="R95" i="38"/>
  <c r="U95" i="38" s="1"/>
  <c r="O95" i="38" s="1"/>
  <c r="AC95" i="38"/>
  <c r="A96" i="38"/>
  <c r="Q96" i="38"/>
  <c r="I96" i="38"/>
  <c r="R96" i="38"/>
  <c r="AC96" i="38"/>
  <c r="A97" i="38"/>
  <c r="Q97" i="38"/>
  <c r="T97" i="38" s="1"/>
  <c r="G97" i="38" s="1"/>
  <c r="I97" i="38"/>
  <c r="R97" i="38"/>
  <c r="AC97" i="38"/>
  <c r="A98" i="38"/>
  <c r="Q98" i="38"/>
  <c r="T98" i="38" s="1"/>
  <c r="G98" i="38" s="1"/>
  <c r="I98" i="38"/>
  <c r="R98" i="38"/>
  <c r="U98" i="38" s="1"/>
  <c r="O98" i="38" s="1"/>
  <c r="AC98" i="38"/>
  <c r="A4" i="37"/>
  <c r="H4" i="37"/>
  <c r="O4" i="37"/>
  <c r="AC8" i="37"/>
  <c r="A9" i="37"/>
  <c r="AC9" i="37"/>
  <c r="AD9" i="37" s="1"/>
  <c r="I9" i="37" s="1"/>
  <c r="A10" i="37"/>
  <c r="Q10" i="37"/>
  <c r="T10" i="37" s="1"/>
  <c r="G10" i="37" s="1"/>
  <c r="R10" i="37"/>
  <c r="U10" i="37" s="1"/>
  <c r="O10" i="37" s="1"/>
  <c r="AC10" i="37"/>
  <c r="A11" i="37"/>
  <c r="Q11" i="37"/>
  <c r="R11" i="37"/>
  <c r="AC11" i="37"/>
  <c r="A12" i="37"/>
  <c r="Q12" i="37"/>
  <c r="T12" i="37" s="1"/>
  <c r="R12" i="37"/>
  <c r="U12" i="37" s="1"/>
  <c r="AC12" i="37"/>
  <c r="A13" i="37"/>
  <c r="Q13" i="37"/>
  <c r="T13" i="37" s="1"/>
  <c r="R13" i="37"/>
  <c r="AC13" i="37"/>
  <c r="A14" i="37"/>
  <c r="Q14" i="37"/>
  <c r="T14" i="37" s="1"/>
  <c r="R14" i="37"/>
  <c r="U14" i="37" s="1"/>
  <c r="AC14" i="37"/>
  <c r="A15" i="37"/>
  <c r="Q15" i="37"/>
  <c r="T15" i="37" s="1"/>
  <c r="R15" i="37"/>
  <c r="AC15" i="37"/>
  <c r="A16" i="37"/>
  <c r="Q16" i="37"/>
  <c r="T16" i="37" s="1"/>
  <c r="R16" i="37"/>
  <c r="U16" i="37" s="1"/>
  <c r="AC16" i="37"/>
  <c r="A17" i="37"/>
  <c r="Q17" i="37"/>
  <c r="T17" i="37" s="1"/>
  <c r="R17" i="37"/>
  <c r="U17" i="37" s="1"/>
  <c r="AC17" i="37"/>
  <c r="A18" i="37"/>
  <c r="Q18" i="37"/>
  <c r="T18" i="37" s="1"/>
  <c r="R18" i="37"/>
  <c r="U18" i="37" s="1"/>
  <c r="AC18" i="37"/>
  <c r="A19" i="37"/>
  <c r="Q19" i="37"/>
  <c r="T19" i="37" s="1"/>
  <c r="R19" i="37"/>
  <c r="AC19" i="37"/>
  <c r="A20" i="37"/>
  <c r="Q20" i="37"/>
  <c r="T20" i="37" s="1"/>
  <c r="R20" i="37"/>
  <c r="U20" i="37" s="1"/>
  <c r="AC20" i="37"/>
  <c r="A21" i="37"/>
  <c r="Q21" i="37"/>
  <c r="T21" i="37" s="1"/>
  <c r="R21" i="37"/>
  <c r="AC21" i="37"/>
  <c r="A22" i="37"/>
  <c r="Q22" i="37"/>
  <c r="T22" i="37" s="1"/>
  <c r="R22" i="37"/>
  <c r="U22" i="37" s="1"/>
  <c r="AC22" i="37"/>
  <c r="A23" i="37"/>
  <c r="Q23" i="37"/>
  <c r="T23" i="37" s="1"/>
  <c r="R23" i="37"/>
  <c r="U23" i="37" s="1"/>
  <c r="AC23" i="37"/>
  <c r="A24" i="37"/>
  <c r="Q24" i="37"/>
  <c r="T24" i="37" s="1"/>
  <c r="R24" i="37"/>
  <c r="U24" i="37" s="1"/>
  <c r="AC24" i="37"/>
  <c r="A25" i="37"/>
  <c r="Q25" i="37"/>
  <c r="R25" i="37"/>
  <c r="U25" i="37" s="1"/>
  <c r="AC25" i="37"/>
  <c r="A26" i="37"/>
  <c r="Q26" i="37"/>
  <c r="T26" i="37" s="1"/>
  <c r="R26" i="37"/>
  <c r="U26" i="37" s="1"/>
  <c r="AC26" i="37"/>
  <c r="A27" i="37"/>
  <c r="Q27" i="37"/>
  <c r="T27" i="37" s="1"/>
  <c r="R27" i="37"/>
  <c r="U27" i="37" s="1"/>
  <c r="AC27" i="37"/>
  <c r="A28" i="37"/>
  <c r="Q28" i="37"/>
  <c r="T28" i="37" s="1"/>
  <c r="R28" i="37"/>
  <c r="U28" i="37" s="1"/>
  <c r="AC28" i="37"/>
  <c r="A29" i="37"/>
  <c r="Q29" i="37"/>
  <c r="T29" i="37" s="1"/>
  <c r="R29" i="37"/>
  <c r="U29" i="37" s="1"/>
  <c r="AC29" i="37"/>
  <c r="A30" i="37"/>
  <c r="Q30" i="37"/>
  <c r="T30" i="37" s="1"/>
  <c r="R30" i="37"/>
  <c r="U30" i="37" s="1"/>
  <c r="AC30" i="37"/>
  <c r="A31" i="37"/>
  <c r="Q31" i="37"/>
  <c r="T31" i="37" s="1"/>
  <c r="R31" i="37"/>
  <c r="AC31" i="37"/>
  <c r="A32" i="37"/>
  <c r="Q32" i="37"/>
  <c r="T32" i="37" s="1"/>
  <c r="R32" i="37"/>
  <c r="U32" i="37" s="1"/>
  <c r="AC32" i="37"/>
  <c r="A33" i="37"/>
  <c r="Q33" i="37"/>
  <c r="T33" i="37" s="1"/>
  <c r="R33" i="37"/>
  <c r="U33" i="37" s="1"/>
  <c r="AC33" i="37"/>
  <c r="A34" i="37"/>
  <c r="Q34" i="37"/>
  <c r="T34" i="37" s="1"/>
  <c r="R34" i="37"/>
  <c r="U34" i="37" s="1"/>
  <c r="AC34" i="37"/>
  <c r="A35" i="37"/>
  <c r="Q35" i="37"/>
  <c r="T35" i="37" s="1"/>
  <c r="R35" i="37"/>
  <c r="U35" i="37" s="1"/>
  <c r="AC35" i="37"/>
  <c r="A36" i="37"/>
  <c r="Q36" i="37"/>
  <c r="T36" i="37" s="1"/>
  <c r="R36" i="37"/>
  <c r="U36" i="37" s="1"/>
  <c r="AC36" i="37"/>
  <c r="A37" i="37"/>
  <c r="Q37" i="37"/>
  <c r="T37" i="37" s="1"/>
  <c r="R37" i="37"/>
  <c r="U37" i="37" s="1"/>
  <c r="AC37" i="37"/>
  <c r="A38" i="37"/>
  <c r="Q38" i="37"/>
  <c r="T38" i="37" s="1"/>
  <c r="R38" i="37"/>
  <c r="U38" i="37" s="1"/>
  <c r="AC38" i="37"/>
  <c r="A39" i="37"/>
  <c r="Q39" i="37"/>
  <c r="T39" i="37" s="1"/>
  <c r="R39" i="37"/>
  <c r="U39" i="37" s="1"/>
  <c r="AC39" i="37"/>
  <c r="A40" i="37"/>
  <c r="Q40" i="37"/>
  <c r="T40" i="37" s="1"/>
  <c r="R40" i="37"/>
  <c r="U40" i="37" s="1"/>
  <c r="AC40" i="37"/>
  <c r="A41" i="37"/>
  <c r="Q41" i="37"/>
  <c r="T41" i="37" s="1"/>
  <c r="R41" i="37"/>
  <c r="U41" i="37" s="1"/>
  <c r="AC41" i="37"/>
  <c r="A42" i="37"/>
  <c r="Q42" i="37"/>
  <c r="T42" i="37" s="1"/>
  <c r="R42" i="37"/>
  <c r="U42" i="37" s="1"/>
  <c r="AC42" i="37"/>
  <c r="A43" i="37"/>
  <c r="Q43" i="37"/>
  <c r="R43" i="37"/>
  <c r="U43" i="37" s="1"/>
  <c r="AC43" i="37"/>
  <c r="A44" i="37"/>
  <c r="Q44" i="37"/>
  <c r="T44" i="37" s="1"/>
  <c r="R44" i="37"/>
  <c r="U44" i="37" s="1"/>
  <c r="AC44" i="37"/>
  <c r="A45" i="37"/>
  <c r="Q45" i="37"/>
  <c r="T45" i="37" s="1"/>
  <c r="R45" i="37"/>
  <c r="AC45" i="37"/>
  <c r="A46" i="37"/>
  <c r="Q46" i="37"/>
  <c r="T46" i="37" s="1"/>
  <c r="R46" i="37"/>
  <c r="U46" i="37" s="1"/>
  <c r="AC46" i="37"/>
  <c r="A47" i="37"/>
  <c r="Q47" i="37"/>
  <c r="T47" i="37" s="1"/>
  <c r="R47" i="37"/>
  <c r="U47" i="37" s="1"/>
  <c r="AC47" i="37"/>
  <c r="A48" i="37"/>
  <c r="Q48" i="37"/>
  <c r="T48" i="37" s="1"/>
  <c r="R48" i="37"/>
  <c r="U48" i="37" s="1"/>
  <c r="AC48" i="37"/>
  <c r="A49" i="37"/>
  <c r="Q49" i="37"/>
  <c r="T49" i="37" s="1"/>
  <c r="R49" i="37"/>
  <c r="U49" i="37" s="1"/>
  <c r="AC49" i="37"/>
  <c r="A50" i="37"/>
  <c r="Q50" i="37"/>
  <c r="T50" i="37" s="1"/>
  <c r="R50" i="37"/>
  <c r="U50" i="37" s="1"/>
  <c r="AC50" i="37"/>
  <c r="A51" i="37"/>
  <c r="Q51" i="37"/>
  <c r="T51" i="37" s="1"/>
  <c r="R51" i="37"/>
  <c r="U51" i="37" s="1"/>
  <c r="AC51" i="37"/>
  <c r="A52" i="37"/>
  <c r="Q52" i="37"/>
  <c r="T52" i="37" s="1"/>
  <c r="R52" i="37"/>
  <c r="U52" i="37" s="1"/>
  <c r="AC52" i="37"/>
  <c r="A53" i="37"/>
  <c r="Q53" i="37"/>
  <c r="T53" i="37" s="1"/>
  <c r="R53" i="37"/>
  <c r="U53" i="37" s="1"/>
  <c r="AC53" i="37"/>
  <c r="A54" i="37"/>
  <c r="Q54" i="37"/>
  <c r="T54" i="37" s="1"/>
  <c r="R54" i="37"/>
  <c r="U54" i="37" s="1"/>
  <c r="AC54" i="37"/>
  <c r="A55" i="37"/>
  <c r="Q55" i="37"/>
  <c r="R55" i="37"/>
  <c r="U55" i="37" s="1"/>
  <c r="AC55" i="37"/>
  <c r="A56" i="37"/>
  <c r="Q56" i="37"/>
  <c r="T56" i="37" s="1"/>
  <c r="R56" i="37"/>
  <c r="U56" i="37" s="1"/>
  <c r="AC56" i="37"/>
  <c r="A57" i="37"/>
  <c r="Q57" i="37"/>
  <c r="T57" i="37" s="1"/>
  <c r="R57" i="37"/>
  <c r="U57" i="37" s="1"/>
  <c r="AC57" i="37"/>
  <c r="A58" i="37"/>
  <c r="Q58" i="37"/>
  <c r="T58" i="37" s="1"/>
  <c r="R58" i="37"/>
  <c r="U58" i="37" s="1"/>
  <c r="AC58" i="37"/>
  <c r="A59" i="37"/>
  <c r="Q59" i="37"/>
  <c r="T59" i="37" s="1"/>
  <c r="R59" i="37"/>
  <c r="U59" i="37" s="1"/>
  <c r="AC59" i="37"/>
  <c r="A60" i="37"/>
  <c r="Q60" i="37"/>
  <c r="T60" i="37" s="1"/>
  <c r="R60" i="37"/>
  <c r="U60" i="37" s="1"/>
  <c r="AC60" i="37"/>
  <c r="A61" i="37"/>
  <c r="Q61" i="37"/>
  <c r="R61" i="37"/>
  <c r="AC61" i="37"/>
  <c r="A62" i="37"/>
  <c r="Q62" i="37"/>
  <c r="T62" i="37" s="1"/>
  <c r="R62" i="37"/>
  <c r="U62" i="37" s="1"/>
  <c r="AC62" i="37"/>
  <c r="A63" i="37"/>
  <c r="Q63" i="37"/>
  <c r="T63" i="37" s="1"/>
  <c r="R63" i="37"/>
  <c r="AC63" i="37"/>
  <c r="A64" i="37"/>
  <c r="Q64" i="37"/>
  <c r="T64" i="37" s="1"/>
  <c r="R64" i="37"/>
  <c r="U64" i="37" s="1"/>
  <c r="AC64" i="37"/>
  <c r="A65" i="37"/>
  <c r="Q65" i="37"/>
  <c r="T65" i="37" s="1"/>
  <c r="R65" i="37"/>
  <c r="U65" i="37" s="1"/>
  <c r="AC65" i="37"/>
  <c r="A66" i="37"/>
  <c r="Q66" i="37"/>
  <c r="T66" i="37" s="1"/>
  <c r="R66" i="37"/>
  <c r="U66" i="37" s="1"/>
  <c r="AC66" i="37"/>
  <c r="A67" i="37"/>
  <c r="Q67" i="37"/>
  <c r="T67" i="37" s="1"/>
  <c r="R67" i="37"/>
  <c r="AC67" i="37"/>
  <c r="A68" i="37"/>
  <c r="Q68" i="37"/>
  <c r="T68" i="37" s="1"/>
  <c r="R68" i="37"/>
  <c r="U68" i="37" s="1"/>
  <c r="AC68" i="37"/>
  <c r="A69" i="37"/>
  <c r="Q69" i="37"/>
  <c r="T69" i="37" s="1"/>
  <c r="R69" i="37"/>
  <c r="AC69" i="37"/>
  <c r="A70" i="37"/>
  <c r="Q70" i="37"/>
  <c r="T70" i="37" s="1"/>
  <c r="R70" i="37"/>
  <c r="U70" i="37" s="1"/>
  <c r="AC70" i="37"/>
  <c r="A71" i="37"/>
  <c r="Q71" i="37"/>
  <c r="T71" i="37" s="1"/>
  <c r="R71" i="37"/>
  <c r="AC71" i="37"/>
  <c r="A72" i="37"/>
  <c r="Q72" i="37"/>
  <c r="T72" i="37" s="1"/>
  <c r="I72" i="37"/>
  <c r="R72" i="37"/>
  <c r="U72" i="37" s="1"/>
  <c r="AC72" i="37"/>
  <c r="A73" i="37"/>
  <c r="Q73" i="37"/>
  <c r="T73" i="37" s="1"/>
  <c r="I73" i="37"/>
  <c r="R73" i="37"/>
  <c r="U73" i="37" s="1"/>
  <c r="AC73" i="37"/>
  <c r="A74" i="37"/>
  <c r="Q74" i="37"/>
  <c r="T74" i="37" s="1"/>
  <c r="R74" i="37"/>
  <c r="U74" i="37" s="1"/>
  <c r="AC74" i="37"/>
  <c r="A75" i="37"/>
  <c r="Q75" i="37"/>
  <c r="T75" i="37" s="1"/>
  <c r="R75" i="37"/>
  <c r="U75" i="37" s="1"/>
  <c r="AC75" i="37"/>
  <c r="A76" i="37"/>
  <c r="Q76" i="37"/>
  <c r="T76" i="37" s="1"/>
  <c r="I76" i="37"/>
  <c r="R76" i="37"/>
  <c r="U76" i="37" s="1"/>
  <c r="AC76" i="37"/>
  <c r="A77" i="37"/>
  <c r="Q77" i="37"/>
  <c r="T77" i="37" s="1"/>
  <c r="I77" i="37"/>
  <c r="R77" i="37"/>
  <c r="U77" i="37" s="1"/>
  <c r="AC77" i="37"/>
  <c r="A78" i="37"/>
  <c r="Q78" i="37"/>
  <c r="T78" i="37" s="1"/>
  <c r="I78" i="37"/>
  <c r="R78" i="37"/>
  <c r="U78" i="37" s="1"/>
  <c r="AC78" i="37"/>
  <c r="A79" i="37"/>
  <c r="Q79" i="37"/>
  <c r="T79" i="37" s="1"/>
  <c r="I79" i="37"/>
  <c r="R79" i="37"/>
  <c r="U79" i="37" s="1"/>
  <c r="AC79" i="37"/>
  <c r="A80" i="37"/>
  <c r="Q80" i="37"/>
  <c r="T80" i="37" s="1"/>
  <c r="G80" i="37" s="1"/>
  <c r="I80" i="37"/>
  <c r="R80" i="37"/>
  <c r="U80" i="37" s="1"/>
  <c r="O80" i="37" s="1"/>
  <c r="AC80" i="37"/>
  <c r="A81" i="37"/>
  <c r="Q81" i="37"/>
  <c r="T81" i="37" s="1"/>
  <c r="G81" i="37" s="1"/>
  <c r="I81" i="37"/>
  <c r="R81" i="37"/>
  <c r="U81" i="37" s="1"/>
  <c r="O81" i="37" s="1"/>
  <c r="AC81" i="37"/>
  <c r="A82" i="37"/>
  <c r="Q82" i="37"/>
  <c r="T82" i="37" s="1"/>
  <c r="I82" i="37"/>
  <c r="R82" i="37"/>
  <c r="U82" i="37" s="1"/>
  <c r="AC82" i="37"/>
  <c r="A83" i="37"/>
  <c r="Q83" i="37"/>
  <c r="T83" i="37" s="1"/>
  <c r="I83" i="37"/>
  <c r="R83" i="37"/>
  <c r="AC83" i="37"/>
  <c r="A84" i="37"/>
  <c r="Q84" i="37"/>
  <c r="T84" i="37" s="1"/>
  <c r="I84" i="37"/>
  <c r="R84" i="37"/>
  <c r="U84" i="37" s="1"/>
  <c r="AC84" i="37"/>
  <c r="A85" i="37"/>
  <c r="Q85" i="37"/>
  <c r="T85" i="37" s="1"/>
  <c r="G85" i="37" s="1"/>
  <c r="I85" i="37"/>
  <c r="R85" i="37"/>
  <c r="U85" i="37" s="1"/>
  <c r="O85" i="37" s="1"/>
  <c r="AC85" i="37"/>
  <c r="A86" i="37"/>
  <c r="Q86" i="37"/>
  <c r="T86" i="37" s="1"/>
  <c r="G86" i="37" s="1"/>
  <c r="I86" i="37"/>
  <c r="R86" i="37"/>
  <c r="U86" i="37" s="1"/>
  <c r="O86" i="37" s="1"/>
  <c r="AC86" i="37"/>
  <c r="A87" i="37"/>
  <c r="Q87" i="37"/>
  <c r="T87" i="37" s="1"/>
  <c r="G87" i="37" s="1"/>
  <c r="I87" i="37"/>
  <c r="R87" i="37"/>
  <c r="AC87" i="37"/>
  <c r="A88" i="37"/>
  <c r="Q88" i="37"/>
  <c r="T88" i="37" s="1"/>
  <c r="G88" i="37" s="1"/>
  <c r="I88" i="37"/>
  <c r="R88" i="37"/>
  <c r="U88" i="37" s="1"/>
  <c r="O88" i="37" s="1"/>
  <c r="AC88" i="37"/>
  <c r="A89" i="37"/>
  <c r="Q89" i="37"/>
  <c r="T89" i="37" s="1"/>
  <c r="G89" i="37" s="1"/>
  <c r="I89" i="37"/>
  <c r="R89" i="37"/>
  <c r="U89" i="37" s="1"/>
  <c r="O89" i="37" s="1"/>
  <c r="AC89" i="37"/>
  <c r="A90" i="37"/>
  <c r="Q90" i="37"/>
  <c r="T90" i="37" s="1"/>
  <c r="G90" i="37" s="1"/>
  <c r="I90" i="37"/>
  <c r="R90" i="37"/>
  <c r="U90" i="37" s="1"/>
  <c r="O90" i="37" s="1"/>
  <c r="AC90" i="37"/>
  <c r="A91" i="37"/>
  <c r="Q91" i="37"/>
  <c r="T91" i="37" s="1"/>
  <c r="G91" i="37" s="1"/>
  <c r="I91" i="37"/>
  <c r="R91" i="37"/>
  <c r="U91" i="37" s="1"/>
  <c r="O91" i="37" s="1"/>
  <c r="AC91" i="37"/>
  <c r="A92" i="37"/>
  <c r="Q92" i="37"/>
  <c r="T92" i="37" s="1"/>
  <c r="G92" i="37" s="1"/>
  <c r="I92" i="37"/>
  <c r="R92" i="37"/>
  <c r="U92" i="37" s="1"/>
  <c r="O92" i="37" s="1"/>
  <c r="AC92" i="37"/>
  <c r="A93" i="37"/>
  <c r="Q93" i="37"/>
  <c r="T93" i="37" s="1"/>
  <c r="G93" i="37" s="1"/>
  <c r="I93" i="37"/>
  <c r="R93" i="37"/>
  <c r="U93" i="37" s="1"/>
  <c r="O93" i="37" s="1"/>
  <c r="AC93" i="37"/>
  <c r="A94" i="37"/>
  <c r="Q94" i="37"/>
  <c r="T94" i="37" s="1"/>
  <c r="G94" i="37" s="1"/>
  <c r="I94" i="37"/>
  <c r="R94" i="37"/>
  <c r="U94" i="37" s="1"/>
  <c r="O94" i="37" s="1"/>
  <c r="AC94" i="37"/>
  <c r="A95" i="37"/>
  <c r="Q95" i="37"/>
  <c r="T95" i="37" s="1"/>
  <c r="G95" i="37" s="1"/>
  <c r="I95" i="37"/>
  <c r="R95" i="37"/>
  <c r="AC95" i="37"/>
  <c r="A96" i="37"/>
  <c r="Q96" i="37"/>
  <c r="T96" i="37" s="1"/>
  <c r="G96" i="37" s="1"/>
  <c r="I96" i="37"/>
  <c r="R96" i="37"/>
  <c r="U96" i="37" s="1"/>
  <c r="O96" i="37" s="1"/>
  <c r="AC96" i="37"/>
  <c r="A97" i="37"/>
  <c r="Q97" i="37"/>
  <c r="T97" i="37" s="1"/>
  <c r="G97" i="37" s="1"/>
  <c r="I97" i="37"/>
  <c r="R97" i="37"/>
  <c r="AC97" i="37"/>
  <c r="A98" i="37"/>
  <c r="Q98" i="37"/>
  <c r="T98" i="37" s="1"/>
  <c r="G98" i="37" s="1"/>
  <c r="I98" i="37"/>
  <c r="R98" i="37"/>
  <c r="U98" i="37" s="1"/>
  <c r="O98" i="37" s="1"/>
  <c r="AC98" i="37"/>
  <c r="A4" i="36"/>
  <c r="H4" i="36"/>
  <c r="O4" i="36"/>
  <c r="AC8" i="36"/>
  <c r="AC18" i="36" s="1"/>
  <c r="A9" i="36"/>
  <c r="A10" i="36"/>
  <c r="Q10" i="36"/>
  <c r="T10" i="36" s="1"/>
  <c r="G10" i="36" s="1"/>
  <c r="R10" i="36"/>
  <c r="U10" i="36" s="1"/>
  <c r="O10" i="36" s="1"/>
  <c r="A11" i="36"/>
  <c r="Q11" i="36"/>
  <c r="T11" i="36" s="1"/>
  <c r="R11" i="36"/>
  <c r="U11" i="36" s="1"/>
  <c r="A12" i="36"/>
  <c r="Q12" i="36"/>
  <c r="T12" i="36" s="1"/>
  <c r="R12" i="36"/>
  <c r="A13" i="36"/>
  <c r="Q13" i="36"/>
  <c r="R13" i="36"/>
  <c r="U13" i="36" s="1"/>
  <c r="A14" i="36"/>
  <c r="Q14" i="36"/>
  <c r="T14" i="36" s="1"/>
  <c r="R14" i="36"/>
  <c r="U14" i="36" s="1"/>
  <c r="A15" i="36"/>
  <c r="Q15" i="36"/>
  <c r="T15" i="36" s="1"/>
  <c r="R15" i="36"/>
  <c r="U15" i="36" s="1"/>
  <c r="A16" i="36"/>
  <c r="Q16" i="36"/>
  <c r="R16" i="36"/>
  <c r="U16" i="36" s="1"/>
  <c r="A17" i="36"/>
  <c r="Q17" i="36"/>
  <c r="T17" i="36" s="1"/>
  <c r="R17" i="36"/>
  <c r="A18" i="36"/>
  <c r="Q18" i="36"/>
  <c r="T18" i="36" s="1"/>
  <c r="R18" i="36"/>
  <c r="A19" i="36"/>
  <c r="Q19" i="36"/>
  <c r="T19" i="36" s="1"/>
  <c r="R19" i="36"/>
  <c r="U19" i="36" s="1"/>
  <c r="A20" i="36"/>
  <c r="Q20" i="36"/>
  <c r="T20" i="36" s="1"/>
  <c r="R20" i="36"/>
  <c r="AC20" i="36"/>
  <c r="A21" i="36"/>
  <c r="Q21" i="36"/>
  <c r="T21" i="36" s="1"/>
  <c r="R21" i="36"/>
  <c r="U21" i="36" s="1"/>
  <c r="A22" i="36"/>
  <c r="Q22" i="36"/>
  <c r="T22" i="36" s="1"/>
  <c r="R22" i="36"/>
  <c r="U22" i="36" s="1"/>
  <c r="A23" i="36"/>
  <c r="Q23" i="36"/>
  <c r="T23" i="36" s="1"/>
  <c r="R23" i="36"/>
  <c r="U23" i="36" s="1"/>
  <c r="A24" i="36"/>
  <c r="Q24" i="36"/>
  <c r="R24" i="36"/>
  <c r="U24" i="36" s="1"/>
  <c r="AC24" i="36"/>
  <c r="A25" i="36"/>
  <c r="Q25" i="36"/>
  <c r="T25" i="36" s="1"/>
  <c r="R25" i="36"/>
  <c r="A26" i="36"/>
  <c r="Q26" i="36"/>
  <c r="R26" i="36"/>
  <c r="A27" i="36"/>
  <c r="Q27" i="36"/>
  <c r="T27" i="36" s="1"/>
  <c r="R27" i="36"/>
  <c r="U27" i="36" s="1"/>
  <c r="A28" i="36"/>
  <c r="Q28" i="36"/>
  <c r="T28" i="36" s="1"/>
  <c r="R28" i="36"/>
  <c r="A29" i="36"/>
  <c r="Q29" i="36"/>
  <c r="T29" i="36" s="1"/>
  <c r="R29" i="36"/>
  <c r="U29" i="36" s="1"/>
  <c r="A30" i="36"/>
  <c r="Q30" i="36"/>
  <c r="T30" i="36" s="1"/>
  <c r="R30" i="36"/>
  <c r="U30" i="36" s="1"/>
  <c r="A31" i="36"/>
  <c r="Q31" i="36"/>
  <c r="T31" i="36" s="1"/>
  <c r="R31" i="36"/>
  <c r="U31" i="36" s="1"/>
  <c r="A32" i="36"/>
  <c r="Q32" i="36"/>
  <c r="R32" i="36"/>
  <c r="U32" i="36" s="1"/>
  <c r="A33" i="36"/>
  <c r="Q33" i="36"/>
  <c r="T33" i="36" s="1"/>
  <c r="R33" i="36"/>
  <c r="A34" i="36"/>
  <c r="Q34" i="36"/>
  <c r="T34" i="36" s="1"/>
  <c r="R34" i="36"/>
  <c r="U34" i="36" s="1"/>
  <c r="A35" i="36"/>
  <c r="Q35" i="36"/>
  <c r="T35" i="36" s="1"/>
  <c r="R35" i="36"/>
  <c r="U35" i="36" s="1"/>
  <c r="A36" i="36"/>
  <c r="Q36" i="36"/>
  <c r="T36" i="36" s="1"/>
  <c r="R36" i="36"/>
  <c r="AC36" i="36"/>
  <c r="A37" i="36"/>
  <c r="Q37" i="36"/>
  <c r="T37" i="36" s="1"/>
  <c r="R37" i="36"/>
  <c r="U37" i="36" s="1"/>
  <c r="A38" i="36"/>
  <c r="Q38" i="36"/>
  <c r="R38" i="36"/>
  <c r="U38" i="36" s="1"/>
  <c r="A39" i="36"/>
  <c r="Q39" i="36"/>
  <c r="T39" i="36" s="1"/>
  <c r="R39" i="36"/>
  <c r="A40" i="36"/>
  <c r="Q40" i="36"/>
  <c r="T40" i="36" s="1"/>
  <c r="R40" i="36"/>
  <c r="U40" i="36" s="1"/>
  <c r="AC40" i="36"/>
  <c r="A41" i="36"/>
  <c r="Q41" i="36"/>
  <c r="T41" i="36" s="1"/>
  <c r="R41" i="36"/>
  <c r="A42" i="36"/>
  <c r="Q42" i="36"/>
  <c r="T42" i="36" s="1"/>
  <c r="R42" i="36"/>
  <c r="A43" i="36"/>
  <c r="Q43" i="36"/>
  <c r="T43" i="36" s="1"/>
  <c r="R43" i="36"/>
  <c r="U43" i="36" s="1"/>
  <c r="A44" i="36"/>
  <c r="Q44" i="36"/>
  <c r="T44" i="36" s="1"/>
  <c r="R44" i="36"/>
  <c r="A45" i="36"/>
  <c r="Q45" i="36"/>
  <c r="T45" i="36" s="1"/>
  <c r="R45" i="36"/>
  <c r="U45" i="36" s="1"/>
  <c r="A46" i="36"/>
  <c r="Q46" i="36"/>
  <c r="R46" i="36"/>
  <c r="U46" i="36" s="1"/>
  <c r="A47" i="36"/>
  <c r="Q47" i="36"/>
  <c r="T47" i="36" s="1"/>
  <c r="R47" i="36"/>
  <c r="U47" i="36" s="1"/>
  <c r="A48" i="36"/>
  <c r="Q48" i="36"/>
  <c r="R48" i="36"/>
  <c r="U48" i="36" s="1"/>
  <c r="A49" i="36"/>
  <c r="Q49" i="36"/>
  <c r="T49" i="36" s="1"/>
  <c r="R49" i="36"/>
  <c r="A50" i="36"/>
  <c r="Q50" i="36"/>
  <c r="R50" i="36"/>
  <c r="U50" i="36" s="1"/>
  <c r="A51" i="36"/>
  <c r="Q51" i="36"/>
  <c r="T51" i="36" s="1"/>
  <c r="R51" i="36"/>
  <c r="U51" i="36" s="1"/>
  <c r="A52" i="36"/>
  <c r="Q52" i="36"/>
  <c r="T52" i="36" s="1"/>
  <c r="R52" i="36"/>
  <c r="AC52" i="36"/>
  <c r="A53" i="36"/>
  <c r="Q53" i="36"/>
  <c r="T53" i="36" s="1"/>
  <c r="R53" i="36"/>
  <c r="U53" i="36" s="1"/>
  <c r="A54" i="36"/>
  <c r="Q54" i="36"/>
  <c r="T54" i="36" s="1"/>
  <c r="R54" i="36"/>
  <c r="U54" i="36" s="1"/>
  <c r="A55" i="36"/>
  <c r="Q55" i="36"/>
  <c r="T55" i="36" s="1"/>
  <c r="R55" i="36"/>
  <c r="A56" i="36"/>
  <c r="Q56" i="36"/>
  <c r="T56" i="36" s="1"/>
  <c r="R56" i="36"/>
  <c r="U56" i="36" s="1"/>
  <c r="AC56" i="36"/>
  <c r="A57" i="36"/>
  <c r="Q57" i="36"/>
  <c r="T57" i="36" s="1"/>
  <c r="R57" i="36"/>
  <c r="A58" i="36"/>
  <c r="Q58" i="36"/>
  <c r="T58" i="36" s="1"/>
  <c r="R58" i="36"/>
  <c r="U58" i="36" s="1"/>
  <c r="A59" i="36"/>
  <c r="Q59" i="36"/>
  <c r="T59" i="36" s="1"/>
  <c r="R59" i="36"/>
  <c r="U59" i="36" s="1"/>
  <c r="A60" i="36"/>
  <c r="Q60" i="36"/>
  <c r="T60" i="36" s="1"/>
  <c r="R60" i="36"/>
  <c r="A61" i="36"/>
  <c r="Q61" i="36"/>
  <c r="R61" i="36"/>
  <c r="U61" i="36" s="1"/>
  <c r="A62" i="36"/>
  <c r="Q62" i="36"/>
  <c r="T62" i="36" s="1"/>
  <c r="R62" i="36"/>
  <c r="U62" i="36" s="1"/>
  <c r="A63" i="36"/>
  <c r="Q63" i="36"/>
  <c r="T63" i="36" s="1"/>
  <c r="R63" i="36"/>
  <c r="A64" i="36"/>
  <c r="Q64" i="36"/>
  <c r="T64" i="36" s="1"/>
  <c r="R64" i="36"/>
  <c r="U64" i="36" s="1"/>
  <c r="A65" i="36"/>
  <c r="Q65" i="36"/>
  <c r="T65" i="36" s="1"/>
  <c r="R65" i="36"/>
  <c r="A66" i="36"/>
  <c r="Q66" i="36"/>
  <c r="R66" i="36"/>
  <c r="A67" i="36"/>
  <c r="Q67" i="36"/>
  <c r="R67" i="36"/>
  <c r="U67" i="36" s="1"/>
  <c r="A68" i="36"/>
  <c r="Q68" i="36"/>
  <c r="T68" i="36" s="1"/>
  <c r="R68" i="36"/>
  <c r="U68" i="36" s="1"/>
  <c r="A69" i="36"/>
  <c r="Q69" i="36"/>
  <c r="R69" i="36"/>
  <c r="U69" i="36" s="1"/>
  <c r="A70" i="36"/>
  <c r="Q70" i="36"/>
  <c r="R70" i="36"/>
  <c r="U70" i="36" s="1"/>
  <c r="A71" i="36"/>
  <c r="Q71" i="36"/>
  <c r="T71" i="36" s="1"/>
  <c r="R71" i="36"/>
  <c r="U71" i="36" s="1"/>
  <c r="A72" i="36"/>
  <c r="Q72" i="36"/>
  <c r="T72" i="36" s="1"/>
  <c r="R72" i="36"/>
  <c r="U72" i="36" s="1"/>
  <c r="A73" i="36"/>
  <c r="Q73" i="36"/>
  <c r="T73" i="36" s="1"/>
  <c r="R73" i="36"/>
  <c r="U73" i="36" s="1"/>
  <c r="A74" i="36"/>
  <c r="Q74" i="36"/>
  <c r="T74" i="36" s="1"/>
  <c r="I74" i="36"/>
  <c r="R74" i="36"/>
  <c r="U74" i="36" s="1"/>
  <c r="A75" i="36"/>
  <c r="Q75" i="36"/>
  <c r="T75" i="36" s="1"/>
  <c r="R75" i="36"/>
  <c r="U75" i="36" s="1"/>
  <c r="A76" i="36"/>
  <c r="Q76" i="36"/>
  <c r="T76" i="36" s="1"/>
  <c r="R76" i="36"/>
  <c r="U76" i="36" s="1"/>
  <c r="AC76" i="36"/>
  <c r="A77" i="36"/>
  <c r="Q77" i="36"/>
  <c r="T77" i="36" s="1"/>
  <c r="R77" i="36"/>
  <c r="U77" i="36" s="1"/>
  <c r="A78" i="36"/>
  <c r="Q78" i="36"/>
  <c r="T78" i="36" s="1"/>
  <c r="R78" i="36"/>
  <c r="U78" i="36" s="1"/>
  <c r="A79" i="36"/>
  <c r="Q79" i="36"/>
  <c r="T79" i="36" s="1"/>
  <c r="R79" i="36"/>
  <c r="U79" i="36" s="1"/>
  <c r="A80" i="36"/>
  <c r="Q80" i="36"/>
  <c r="T80" i="36" s="1"/>
  <c r="G80" i="36" s="1"/>
  <c r="I80" i="36"/>
  <c r="R80" i="36"/>
  <c r="U80" i="36" s="1"/>
  <c r="O80" i="36" s="1"/>
  <c r="AC80" i="36"/>
  <c r="A81" i="36"/>
  <c r="Q81" i="36"/>
  <c r="T81" i="36" s="1"/>
  <c r="G81" i="36" s="1"/>
  <c r="I81" i="36"/>
  <c r="R81" i="36"/>
  <c r="U81" i="36" s="1"/>
  <c r="O81" i="36" s="1"/>
  <c r="AC81" i="36"/>
  <c r="A82" i="36"/>
  <c r="Q82" i="36"/>
  <c r="T82" i="36" s="1"/>
  <c r="I82" i="36"/>
  <c r="R82" i="36"/>
  <c r="U82" i="36" s="1"/>
  <c r="AC82" i="36"/>
  <c r="A83" i="36"/>
  <c r="Q83" i="36"/>
  <c r="T83" i="36" s="1"/>
  <c r="I83" i="36"/>
  <c r="R83" i="36"/>
  <c r="U83" i="36" s="1"/>
  <c r="AC83" i="36"/>
  <c r="A84" i="36"/>
  <c r="Q84" i="36"/>
  <c r="T84" i="36" s="1"/>
  <c r="I84" i="36"/>
  <c r="R84" i="36"/>
  <c r="U84" i="36" s="1"/>
  <c r="AC84" i="36"/>
  <c r="A85" i="36"/>
  <c r="Q85" i="36"/>
  <c r="T85" i="36" s="1"/>
  <c r="G85" i="36" s="1"/>
  <c r="I85" i="36"/>
  <c r="R85" i="36"/>
  <c r="U85" i="36" s="1"/>
  <c r="O85" i="36" s="1"/>
  <c r="AC85" i="36"/>
  <c r="A86" i="36"/>
  <c r="Q86" i="36"/>
  <c r="T86" i="36" s="1"/>
  <c r="G86" i="36" s="1"/>
  <c r="I86" i="36"/>
  <c r="R86" i="36"/>
  <c r="U86" i="36" s="1"/>
  <c r="O86" i="36" s="1"/>
  <c r="AC86" i="36"/>
  <c r="A87" i="36"/>
  <c r="Q87" i="36"/>
  <c r="T87" i="36" s="1"/>
  <c r="G87" i="36" s="1"/>
  <c r="I87" i="36"/>
  <c r="R87" i="36"/>
  <c r="U87" i="36" s="1"/>
  <c r="O87" i="36" s="1"/>
  <c r="AC87" i="36"/>
  <c r="A88" i="36"/>
  <c r="Q88" i="36"/>
  <c r="T88" i="36" s="1"/>
  <c r="G88" i="36" s="1"/>
  <c r="I88" i="36"/>
  <c r="R88" i="36"/>
  <c r="U88" i="36" s="1"/>
  <c r="O88" i="36" s="1"/>
  <c r="AC88" i="36"/>
  <c r="A89" i="36"/>
  <c r="Q89" i="36"/>
  <c r="T89" i="36" s="1"/>
  <c r="G89" i="36" s="1"/>
  <c r="I89" i="36"/>
  <c r="R89" i="36"/>
  <c r="U89" i="36" s="1"/>
  <c r="O89" i="36" s="1"/>
  <c r="AC89" i="36"/>
  <c r="A90" i="36"/>
  <c r="Q90" i="36"/>
  <c r="T90" i="36" s="1"/>
  <c r="G90" i="36" s="1"/>
  <c r="I90" i="36"/>
  <c r="R90" i="36"/>
  <c r="U90" i="36" s="1"/>
  <c r="O90" i="36" s="1"/>
  <c r="AC90" i="36"/>
  <c r="A91" i="36"/>
  <c r="Q91" i="36"/>
  <c r="T91" i="36" s="1"/>
  <c r="G91" i="36" s="1"/>
  <c r="I91" i="36"/>
  <c r="R91" i="36"/>
  <c r="U91" i="36" s="1"/>
  <c r="O91" i="36" s="1"/>
  <c r="AC91" i="36"/>
  <c r="A92" i="36"/>
  <c r="Q92" i="36"/>
  <c r="T92" i="36" s="1"/>
  <c r="G92" i="36" s="1"/>
  <c r="I92" i="36"/>
  <c r="R92" i="36"/>
  <c r="U92" i="36" s="1"/>
  <c r="O92" i="36" s="1"/>
  <c r="AC92" i="36"/>
  <c r="A93" i="36"/>
  <c r="Q93" i="36"/>
  <c r="T93" i="36" s="1"/>
  <c r="G93" i="36" s="1"/>
  <c r="I93" i="36"/>
  <c r="R93" i="36"/>
  <c r="U93" i="36" s="1"/>
  <c r="O93" i="36" s="1"/>
  <c r="AC93" i="36"/>
  <c r="A94" i="36"/>
  <c r="Q94" i="36"/>
  <c r="T94" i="36" s="1"/>
  <c r="G94" i="36" s="1"/>
  <c r="I94" i="36"/>
  <c r="R94" i="36"/>
  <c r="U94" i="36" s="1"/>
  <c r="O94" i="36" s="1"/>
  <c r="AC94" i="36"/>
  <c r="A95" i="36"/>
  <c r="Q95" i="36"/>
  <c r="T95" i="36" s="1"/>
  <c r="G95" i="36" s="1"/>
  <c r="I95" i="36"/>
  <c r="R95" i="36"/>
  <c r="U95" i="36" s="1"/>
  <c r="O95" i="36" s="1"/>
  <c r="AC95" i="36"/>
  <c r="A96" i="36"/>
  <c r="Q96" i="36"/>
  <c r="T96" i="36" s="1"/>
  <c r="G96" i="36" s="1"/>
  <c r="I96" i="36"/>
  <c r="R96" i="36"/>
  <c r="U96" i="36" s="1"/>
  <c r="O96" i="36" s="1"/>
  <c r="AC96" i="36"/>
  <c r="A97" i="36"/>
  <c r="Q97" i="36"/>
  <c r="T97" i="36" s="1"/>
  <c r="G97" i="36" s="1"/>
  <c r="I97" i="36"/>
  <c r="R97" i="36"/>
  <c r="U97" i="36" s="1"/>
  <c r="O97" i="36" s="1"/>
  <c r="AC97" i="36"/>
  <c r="A98" i="36"/>
  <c r="Q98" i="36"/>
  <c r="T98" i="36" s="1"/>
  <c r="G98" i="36" s="1"/>
  <c r="I98" i="36"/>
  <c r="R98" i="36"/>
  <c r="U98" i="36" s="1"/>
  <c r="O98" i="36" s="1"/>
  <c r="AC98" i="36"/>
  <c r="A4" i="35"/>
  <c r="H4" i="35"/>
  <c r="O4" i="35"/>
  <c r="AC8" i="35"/>
  <c r="A9" i="35"/>
  <c r="A10" i="35"/>
  <c r="Q10" i="35"/>
  <c r="T10" i="35" s="1"/>
  <c r="G10" i="35" s="1"/>
  <c r="R10" i="35"/>
  <c r="U10" i="35" s="1"/>
  <c r="O10" i="35" s="1"/>
  <c r="A11" i="35"/>
  <c r="Q11" i="35"/>
  <c r="T11" i="35" s="1"/>
  <c r="R11" i="35"/>
  <c r="U11" i="35" s="1"/>
  <c r="A12" i="35"/>
  <c r="Q12" i="35"/>
  <c r="T12" i="35" s="1"/>
  <c r="R12" i="35"/>
  <c r="U12" i="35" s="1"/>
  <c r="A13" i="35"/>
  <c r="Q13" i="35"/>
  <c r="T13" i="35" s="1"/>
  <c r="R13" i="35"/>
  <c r="U13" i="35" s="1"/>
  <c r="A14" i="35"/>
  <c r="Q14" i="35"/>
  <c r="T14" i="35" s="1"/>
  <c r="R14" i="35"/>
  <c r="U14" i="35" s="1"/>
  <c r="A15" i="35"/>
  <c r="Q15" i="35"/>
  <c r="T15" i="35" s="1"/>
  <c r="R15" i="35"/>
  <c r="U15" i="35" s="1"/>
  <c r="A16" i="35"/>
  <c r="Q16" i="35"/>
  <c r="T16" i="35" s="1"/>
  <c r="R16" i="35"/>
  <c r="U16" i="35" s="1"/>
  <c r="A17" i="35"/>
  <c r="Q17" i="35"/>
  <c r="T17" i="35" s="1"/>
  <c r="R17" i="35"/>
  <c r="U17" i="35" s="1"/>
  <c r="A18" i="35"/>
  <c r="Q18" i="35"/>
  <c r="T18" i="35" s="1"/>
  <c r="R18" i="35"/>
  <c r="U18" i="35" s="1"/>
  <c r="A19" i="35"/>
  <c r="Q19" i="35"/>
  <c r="T19" i="35" s="1"/>
  <c r="R19" i="35"/>
  <c r="U19" i="35" s="1"/>
  <c r="A20" i="35"/>
  <c r="Q20" i="35"/>
  <c r="T20" i="35" s="1"/>
  <c r="R20" i="35"/>
  <c r="U20" i="35" s="1"/>
  <c r="A21" i="35"/>
  <c r="Q21" i="35"/>
  <c r="T21" i="35" s="1"/>
  <c r="R21" i="35"/>
  <c r="U21" i="35" s="1"/>
  <c r="A22" i="35"/>
  <c r="Q22" i="35"/>
  <c r="T22" i="35" s="1"/>
  <c r="R22" i="35"/>
  <c r="U22" i="35" s="1"/>
  <c r="A23" i="35"/>
  <c r="Q23" i="35"/>
  <c r="T23" i="35" s="1"/>
  <c r="R23" i="35"/>
  <c r="U23" i="35" s="1"/>
  <c r="A24" i="35"/>
  <c r="Q24" i="35"/>
  <c r="T24" i="35" s="1"/>
  <c r="R24" i="35"/>
  <c r="U24" i="35" s="1"/>
  <c r="A25" i="35"/>
  <c r="Q25" i="35"/>
  <c r="T25" i="35" s="1"/>
  <c r="R25" i="35"/>
  <c r="U25" i="35" s="1"/>
  <c r="A26" i="35"/>
  <c r="Q26" i="35"/>
  <c r="T26" i="35" s="1"/>
  <c r="R26" i="35"/>
  <c r="U26" i="35" s="1"/>
  <c r="A27" i="35"/>
  <c r="Q27" i="35"/>
  <c r="T27" i="35" s="1"/>
  <c r="R27" i="35"/>
  <c r="U27" i="35" s="1"/>
  <c r="A28" i="35"/>
  <c r="Q28" i="35"/>
  <c r="T28" i="35" s="1"/>
  <c r="R28" i="35"/>
  <c r="U28" i="35" s="1"/>
  <c r="A29" i="35"/>
  <c r="Q29" i="35"/>
  <c r="T29" i="35" s="1"/>
  <c r="R29" i="35"/>
  <c r="U29" i="35" s="1"/>
  <c r="A30" i="35"/>
  <c r="Q30" i="35"/>
  <c r="T30" i="35" s="1"/>
  <c r="R30" i="35"/>
  <c r="U30" i="35" s="1"/>
  <c r="A31" i="35"/>
  <c r="Q31" i="35"/>
  <c r="T31" i="35" s="1"/>
  <c r="R31" i="35"/>
  <c r="U31" i="35" s="1"/>
  <c r="A32" i="35"/>
  <c r="Q32" i="35"/>
  <c r="T32" i="35" s="1"/>
  <c r="R32" i="35"/>
  <c r="U32" i="35" s="1"/>
  <c r="A33" i="35"/>
  <c r="Q33" i="35"/>
  <c r="T33" i="35" s="1"/>
  <c r="R33" i="35"/>
  <c r="U33" i="35" s="1"/>
  <c r="A34" i="35"/>
  <c r="Q34" i="35"/>
  <c r="T34" i="35" s="1"/>
  <c r="R34" i="35"/>
  <c r="U34" i="35" s="1"/>
  <c r="A35" i="35"/>
  <c r="Q35" i="35"/>
  <c r="T35" i="35" s="1"/>
  <c r="R35" i="35"/>
  <c r="U35" i="35" s="1"/>
  <c r="A36" i="35"/>
  <c r="Q36" i="35"/>
  <c r="T36" i="35" s="1"/>
  <c r="R36" i="35"/>
  <c r="U36" i="35" s="1"/>
  <c r="A37" i="35"/>
  <c r="Q37" i="35"/>
  <c r="T37" i="35" s="1"/>
  <c r="R37" i="35"/>
  <c r="U37" i="35" s="1"/>
  <c r="A38" i="35"/>
  <c r="Q38" i="35"/>
  <c r="T38" i="35" s="1"/>
  <c r="R38" i="35"/>
  <c r="U38" i="35" s="1"/>
  <c r="A39" i="35"/>
  <c r="Q39" i="35"/>
  <c r="T39" i="35" s="1"/>
  <c r="R39" i="35"/>
  <c r="U39" i="35" s="1"/>
  <c r="A40" i="35"/>
  <c r="Q40" i="35"/>
  <c r="T40" i="35" s="1"/>
  <c r="R40" i="35"/>
  <c r="U40" i="35" s="1"/>
  <c r="A41" i="35"/>
  <c r="Q41" i="35"/>
  <c r="T41" i="35" s="1"/>
  <c r="R41" i="35"/>
  <c r="U41" i="35" s="1"/>
  <c r="A42" i="35"/>
  <c r="Q42" i="35"/>
  <c r="T42" i="35" s="1"/>
  <c r="R42" i="35"/>
  <c r="U42" i="35" s="1"/>
  <c r="A43" i="35"/>
  <c r="Q43" i="35"/>
  <c r="T43" i="35" s="1"/>
  <c r="R43" i="35"/>
  <c r="U43" i="35" s="1"/>
  <c r="A44" i="35"/>
  <c r="Q44" i="35"/>
  <c r="T44" i="35" s="1"/>
  <c r="R44" i="35"/>
  <c r="U44" i="35" s="1"/>
  <c r="A45" i="35"/>
  <c r="Q45" i="35"/>
  <c r="T45" i="35" s="1"/>
  <c r="R45" i="35"/>
  <c r="U45" i="35" s="1"/>
  <c r="A46" i="35"/>
  <c r="Q46" i="35"/>
  <c r="T46" i="35" s="1"/>
  <c r="R46" i="35"/>
  <c r="U46" i="35" s="1"/>
  <c r="A47" i="35"/>
  <c r="Q47" i="35"/>
  <c r="T47" i="35" s="1"/>
  <c r="R47" i="35"/>
  <c r="U47" i="35" s="1"/>
  <c r="A48" i="35"/>
  <c r="Q48" i="35"/>
  <c r="T48" i="35" s="1"/>
  <c r="R48" i="35"/>
  <c r="U48" i="35" s="1"/>
  <c r="A49" i="35"/>
  <c r="Q49" i="35"/>
  <c r="T49" i="35" s="1"/>
  <c r="R49" i="35"/>
  <c r="U49" i="35" s="1"/>
  <c r="A50" i="35"/>
  <c r="Q50" i="35"/>
  <c r="T50" i="35" s="1"/>
  <c r="R50" i="35"/>
  <c r="U50" i="35" s="1"/>
  <c r="A51" i="35"/>
  <c r="Q51" i="35"/>
  <c r="T51" i="35" s="1"/>
  <c r="R51" i="35"/>
  <c r="U51" i="35" s="1"/>
  <c r="A52" i="35"/>
  <c r="Q52" i="35"/>
  <c r="T52" i="35" s="1"/>
  <c r="R52" i="35"/>
  <c r="U52" i="35" s="1"/>
  <c r="A53" i="35"/>
  <c r="Q53" i="35"/>
  <c r="T53" i="35" s="1"/>
  <c r="R53" i="35"/>
  <c r="U53" i="35" s="1"/>
  <c r="A54" i="35"/>
  <c r="Q54" i="35"/>
  <c r="T54" i="35" s="1"/>
  <c r="R54" i="35"/>
  <c r="U54" i="35" s="1"/>
  <c r="A55" i="35"/>
  <c r="Q55" i="35"/>
  <c r="T55" i="35" s="1"/>
  <c r="R55" i="35"/>
  <c r="U55" i="35" s="1"/>
  <c r="A56" i="35"/>
  <c r="Q56" i="35"/>
  <c r="T56" i="35" s="1"/>
  <c r="R56" i="35"/>
  <c r="U56" i="35" s="1"/>
  <c r="A57" i="35"/>
  <c r="Q57" i="35"/>
  <c r="T57" i="35" s="1"/>
  <c r="R57" i="35"/>
  <c r="U57" i="35" s="1"/>
  <c r="A58" i="35"/>
  <c r="Q58" i="35"/>
  <c r="T58" i="35" s="1"/>
  <c r="R58" i="35"/>
  <c r="U58" i="35" s="1"/>
  <c r="A59" i="35"/>
  <c r="Q59" i="35"/>
  <c r="T59" i="35" s="1"/>
  <c r="R59" i="35"/>
  <c r="U59" i="35" s="1"/>
  <c r="A60" i="35"/>
  <c r="Q60" i="35"/>
  <c r="T60" i="35" s="1"/>
  <c r="R60" i="35"/>
  <c r="U60" i="35" s="1"/>
  <c r="A61" i="35"/>
  <c r="Q61" i="35"/>
  <c r="T61" i="35" s="1"/>
  <c r="R61" i="35"/>
  <c r="U61" i="35" s="1"/>
  <c r="A62" i="35"/>
  <c r="Q62" i="35"/>
  <c r="T62" i="35" s="1"/>
  <c r="R62" i="35"/>
  <c r="U62" i="35" s="1"/>
  <c r="A63" i="35"/>
  <c r="Q63" i="35"/>
  <c r="T63" i="35" s="1"/>
  <c r="R63" i="35"/>
  <c r="U63" i="35" s="1"/>
  <c r="A64" i="35"/>
  <c r="Q64" i="35"/>
  <c r="T64" i="35" s="1"/>
  <c r="R64" i="35"/>
  <c r="U64" i="35" s="1"/>
  <c r="A65" i="35"/>
  <c r="Q65" i="35"/>
  <c r="T65" i="35" s="1"/>
  <c r="R65" i="35"/>
  <c r="U65" i="35" s="1"/>
  <c r="A66" i="35"/>
  <c r="Q66" i="35"/>
  <c r="T66" i="35" s="1"/>
  <c r="R66" i="35"/>
  <c r="U66" i="35" s="1"/>
  <c r="A67" i="35"/>
  <c r="Q67" i="35"/>
  <c r="T67" i="35" s="1"/>
  <c r="R67" i="35"/>
  <c r="U67" i="35" s="1"/>
  <c r="A68" i="35"/>
  <c r="Q68" i="35"/>
  <c r="T68" i="35" s="1"/>
  <c r="R68" i="35"/>
  <c r="U68" i="35" s="1"/>
  <c r="A69" i="35"/>
  <c r="Q69" i="35"/>
  <c r="T69" i="35" s="1"/>
  <c r="R69" i="35"/>
  <c r="U69" i="35" s="1"/>
  <c r="A70" i="35"/>
  <c r="Q70" i="35"/>
  <c r="T70" i="35" s="1"/>
  <c r="R70" i="35"/>
  <c r="U70" i="35" s="1"/>
  <c r="A71" i="35"/>
  <c r="Q71" i="35"/>
  <c r="T71" i="35" s="1"/>
  <c r="R71" i="35"/>
  <c r="U71" i="35" s="1"/>
  <c r="A72" i="35"/>
  <c r="Q72" i="35"/>
  <c r="T72" i="35" s="1"/>
  <c r="R72" i="35"/>
  <c r="U72" i="35" s="1"/>
  <c r="A73" i="35"/>
  <c r="Q73" i="35"/>
  <c r="T73" i="35" s="1"/>
  <c r="R73" i="35"/>
  <c r="U73" i="35" s="1"/>
  <c r="A74" i="35"/>
  <c r="Q74" i="35"/>
  <c r="T74" i="35" s="1"/>
  <c r="R74" i="35"/>
  <c r="U74" i="35" s="1"/>
  <c r="A75" i="35"/>
  <c r="Q75" i="35"/>
  <c r="T75" i="35" s="1"/>
  <c r="R75" i="35"/>
  <c r="U75" i="35" s="1"/>
  <c r="A76" i="35"/>
  <c r="Q76" i="35"/>
  <c r="T76" i="35" s="1"/>
  <c r="R76" i="35"/>
  <c r="U76" i="35" s="1"/>
  <c r="A77" i="35"/>
  <c r="Q77" i="35"/>
  <c r="T77" i="35" s="1"/>
  <c r="R77" i="35"/>
  <c r="U77" i="35" s="1"/>
  <c r="A78" i="35"/>
  <c r="Q78" i="35"/>
  <c r="T78" i="35" s="1"/>
  <c r="R78" i="35"/>
  <c r="U78" i="35" s="1"/>
  <c r="A79" i="35"/>
  <c r="Q79" i="35"/>
  <c r="T79" i="35" s="1"/>
  <c r="R79" i="35"/>
  <c r="U79" i="35" s="1"/>
  <c r="A80" i="35"/>
  <c r="Q80" i="35"/>
  <c r="T80" i="35" s="1"/>
  <c r="G80" i="35" s="1"/>
  <c r="I80" i="35"/>
  <c r="R80" i="35"/>
  <c r="U80" i="35" s="1"/>
  <c r="O80" i="35" s="1"/>
  <c r="AC80" i="35"/>
  <c r="A81" i="35"/>
  <c r="Q81" i="35"/>
  <c r="T81" i="35" s="1"/>
  <c r="G81" i="35" s="1"/>
  <c r="I81" i="35"/>
  <c r="R81" i="35"/>
  <c r="U81" i="35" s="1"/>
  <c r="O81" i="35" s="1"/>
  <c r="AC81" i="35"/>
  <c r="A82" i="35"/>
  <c r="Q82" i="35"/>
  <c r="T82" i="35" s="1"/>
  <c r="I82" i="35"/>
  <c r="R82" i="35"/>
  <c r="U82" i="35" s="1"/>
  <c r="AC82" i="35"/>
  <c r="A83" i="35"/>
  <c r="Q83" i="35"/>
  <c r="T83" i="35" s="1"/>
  <c r="I83" i="35"/>
  <c r="R83" i="35"/>
  <c r="U83" i="35" s="1"/>
  <c r="AC83" i="35"/>
  <c r="A84" i="35"/>
  <c r="Q84" i="35"/>
  <c r="T84" i="35" s="1"/>
  <c r="I84" i="35"/>
  <c r="R84" i="35"/>
  <c r="U84" i="35" s="1"/>
  <c r="AC84" i="35"/>
  <c r="A85" i="35"/>
  <c r="Q85" i="35"/>
  <c r="T85" i="35" s="1"/>
  <c r="G85" i="35" s="1"/>
  <c r="I85" i="35"/>
  <c r="R85" i="35"/>
  <c r="U85" i="35" s="1"/>
  <c r="O85" i="35" s="1"/>
  <c r="AC85" i="35"/>
  <c r="A86" i="35"/>
  <c r="Q86" i="35"/>
  <c r="T86" i="35" s="1"/>
  <c r="G86" i="35" s="1"/>
  <c r="I86" i="35"/>
  <c r="R86" i="35"/>
  <c r="U86" i="35" s="1"/>
  <c r="O86" i="35" s="1"/>
  <c r="AC86" i="35"/>
  <c r="A87" i="35"/>
  <c r="Q87" i="35"/>
  <c r="T87" i="35" s="1"/>
  <c r="G87" i="35" s="1"/>
  <c r="I87" i="35"/>
  <c r="R87" i="35"/>
  <c r="U87" i="35" s="1"/>
  <c r="O87" i="35" s="1"/>
  <c r="AC87" i="35"/>
  <c r="A88" i="35"/>
  <c r="Q88" i="35"/>
  <c r="T88" i="35" s="1"/>
  <c r="G88" i="35" s="1"/>
  <c r="I88" i="35"/>
  <c r="R88" i="35"/>
  <c r="U88" i="35" s="1"/>
  <c r="O88" i="35" s="1"/>
  <c r="AC88" i="35"/>
  <c r="A89" i="35"/>
  <c r="Q89" i="35"/>
  <c r="T89" i="35" s="1"/>
  <c r="G89" i="35" s="1"/>
  <c r="I89" i="35"/>
  <c r="R89" i="35"/>
  <c r="U89" i="35" s="1"/>
  <c r="O89" i="35" s="1"/>
  <c r="AC89" i="35"/>
  <c r="A90" i="35"/>
  <c r="Q90" i="35"/>
  <c r="T90" i="35" s="1"/>
  <c r="G90" i="35" s="1"/>
  <c r="I90" i="35"/>
  <c r="R90" i="35"/>
  <c r="U90" i="35" s="1"/>
  <c r="O90" i="35" s="1"/>
  <c r="AC90" i="35"/>
  <c r="A91" i="35"/>
  <c r="Q91" i="35"/>
  <c r="T91" i="35" s="1"/>
  <c r="G91" i="35" s="1"/>
  <c r="I91" i="35"/>
  <c r="R91" i="35"/>
  <c r="U91" i="35" s="1"/>
  <c r="O91" i="35" s="1"/>
  <c r="AC91" i="35"/>
  <c r="A92" i="35"/>
  <c r="Q92" i="35"/>
  <c r="T92" i="35" s="1"/>
  <c r="G92" i="35" s="1"/>
  <c r="I92" i="35"/>
  <c r="R92" i="35"/>
  <c r="U92" i="35" s="1"/>
  <c r="O92" i="35" s="1"/>
  <c r="AC92" i="35"/>
  <c r="A93" i="35"/>
  <c r="Q93" i="35"/>
  <c r="T93" i="35" s="1"/>
  <c r="G93" i="35" s="1"/>
  <c r="I93" i="35"/>
  <c r="R93" i="35"/>
  <c r="U93" i="35" s="1"/>
  <c r="O93" i="35" s="1"/>
  <c r="AC93" i="35"/>
  <c r="A94" i="35"/>
  <c r="Q94" i="35"/>
  <c r="T94" i="35" s="1"/>
  <c r="G94" i="35" s="1"/>
  <c r="I94" i="35"/>
  <c r="R94" i="35"/>
  <c r="U94" i="35" s="1"/>
  <c r="O94" i="35" s="1"/>
  <c r="AC94" i="35"/>
  <c r="A95" i="35"/>
  <c r="Q95" i="35"/>
  <c r="T95" i="35" s="1"/>
  <c r="G95" i="35" s="1"/>
  <c r="I95" i="35"/>
  <c r="R95" i="35"/>
  <c r="U95" i="35" s="1"/>
  <c r="O95" i="35" s="1"/>
  <c r="AC95" i="35"/>
  <c r="A96" i="35"/>
  <c r="Q96" i="35"/>
  <c r="T96" i="35" s="1"/>
  <c r="G96" i="35" s="1"/>
  <c r="I96" i="35"/>
  <c r="R96" i="35"/>
  <c r="U96" i="35" s="1"/>
  <c r="O96" i="35" s="1"/>
  <c r="AC96" i="35"/>
  <c r="A97" i="35"/>
  <c r="Q97" i="35"/>
  <c r="T97" i="35" s="1"/>
  <c r="G97" i="35" s="1"/>
  <c r="I97" i="35"/>
  <c r="R97" i="35"/>
  <c r="U97" i="35" s="1"/>
  <c r="O97" i="35" s="1"/>
  <c r="AC97" i="35"/>
  <c r="A98" i="35"/>
  <c r="Q98" i="35"/>
  <c r="T98" i="35" s="1"/>
  <c r="G98" i="35" s="1"/>
  <c r="I98" i="35"/>
  <c r="R98" i="35"/>
  <c r="U98" i="35" s="1"/>
  <c r="O98" i="35" s="1"/>
  <c r="AC98" i="35"/>
  <c r="AC11" i="6"/>
  <c r="AC12" i="6"/>
  <c r="AC15" i="6"/>
  <c r="AC17" i="6"/>
  <c r="AC19" i="6"/>
  <c r="AC23" i="6"/>
  <c r="AC27" i="6"/>
  <c r="AC28" i="6"/>
  <c r="AC31" i="6"/>
  <c r="AC33" i="6"/>
  <c r="AC35" i="6"/>
  <c r="AC39" i="6"/>
  <c r="AC43" i="6"/>
  <c r="AC44" i="6"/>
  <c r="AC47" i="6"/>
  <c r="AC49" i="6"/>
  <c r="AC51" i="6"/>
  <c r="AC55" i="6"/>
  <c r="AC59" i="6"/>
  <c r="AC60" i="6"/>
  <c r="AC63" i="6"/>
  <c r="AC65" i="6"/>
  <c r="AC67" i="6"/>
  <c r="AC71" i="6"/>
  <c r="AC75" i="6"/>
  <c r="AC76" i="6"/>
  <c r="AC79" i="6"/>
  <c r="AC81" i="6"/>
  <c r="AC82" i="6"/>
  <c r="AC83" i="6"/>
  <c r="AC84" i="6"/>
  <c r="AC85" i="6"/>
  <c r="AC86" i="6"/>
  <c r="AC87" i="6"/>
  <c r="AC88" i="6"/>
  <c r="AC89" i="6"/>
  <c r="AC90" i="6"/>
  <c r="AC91" i="6"/>
  <c r="AC92" i="6"/>
  <c r="AC93" i="6"/>
  <c r="AC94" i="6"/>
  <c r="AC95" i="6"/>
  <c r="AC96" i="6"/>
  <c r="AC97" i="6"/>
  <c r="AC98" i="6"/>
  <c r="AC8" i="6"/>
  <c r="AC9" i="6" s="1"/>
  <c r="AD9" i="6" s="1"/>
  <c r="I9" i="6" s="1"/>
  <c r="I98" i="6"/>
  <c r="I97" i="6"/>
  <c r="I96" i="6"/>
  <c r="I95" i="6"/>
  <c r="I94" i="6"/>
  <c r="I93" i="6"/>
  <c r="I92" i="6"/>
  <c r="I91" i="6"/>
  <c r="I90" i="6"/>
  <c r="I89" i="6"/>
  <c r="I88" i="6"/>
  <c r="I87" i="6"/>
  <c r="I86" i="6"/>
  <c r="I85" i="6"/>
  <c r="I84" i="6"/>
  <c r="I83" i="6"/>
  <c r="I82" i="6"/>
  <c r="I77" i="6"/>
  <c r="I75" i="6"/>
  <c r="I74" i="6"/>
  <c r="I70" i="6"/>
  <c r="BL2" i="2"/>
  <c r="F2" i="2"/>
  <c r="BX2" i="2" s="1"/>
  <c r="DC2" i="2" s="1"/>
  <c r="H2" i="2"/>
  <c r="BY2" i="2" s="1"/>
  <c r="J2" i="2"/>
  <c r="GT2" i="2" s="1"/>
  <c r="L2" i="2"/>
  <c r="CA2" i="2" s="1"/>
  <c r="N2" i="2"/>
  <c r="GV2" i="2" s="1"/>
  <c r="P2" i="2"/>
  <c r="GW2" i="2" s="1"/>
  <c r="R2" i="2"/>
  <c r="FS2" i="2" s="1"/>
  <c r="T2" i="2"/>
  <c r="CE2" i="2" s="1"/>
  <c r="V2" i="2"/>
  <c r="GZ2" i="2" s="1"/>
  <c r="X2" i="2"/>
  <c r="Z2" i="2"/>
  <c r="HB2" i="2" s="1"/>
  <c r="AB2" i="2"/>
  <c r="HC2" i="2" s="1"/>
  <c r="AD2" i="2"/>
  <c r="AF2" i="2"/>
  <c r="AH2" i="2"/>
  <c r="AJ2" i="2"/>
  <c r="AL2" i="2"/>
  <c r="AN2" i="2"/>
  <c r="AP2" i="2"/>
  <c r="AR2" i="2"/>
  <c r="AT2" i="2"/>
  <c r="AV2" i="2"/>
  <c r="AX2" i="2"/>
  <c r="AZ2" i="2"/>
  <c r="BB2" i="2"/>
  <c r="BD2" i="2"/>
  <c r="BF2" i="2"/>
  <c r="BH2" i="2"/>
  <c r="BJ2" i="2"/>
  <c r="F3" i="2"/>
  <c r="BX3" i="2" s="1"/>
  <c r="H3" i="2"/>
  <c r="GS3" i="2" s="1"/>
  <c r="J3" i="2"/>
  <c r="BZ3" i="2" s="1"/>
  <c r="L3" i="2"/>
  <c r="GU3" i="2" s="1"/>
  <c r="N3" i="2"/>
  <c r="FQ3" i="2" s="1"/>
  <c r="P3" i="2"/>
  <c r="R3" i="2"/>
  <c r="GX3" i="2" s="1"/>
  <c r="T3" i="2"/>
  <c r="FT3" i="2" s="1"/>
  <c r="V3" i="2"/>
  <c r="GZ3" i="2" s="1"/>
  <c r="X3" i="2"/>
  <c r="HA3" i="2" s="1"/>
  <c r="Z3" i="2"/>
  <c r="CH3" i="2" s="1"/>
  <c r="AB3" i="2"/>
  <c r="HC3" i="2" s="1"/>
  <c r="AD3" i="2"/>
  <c r="AF3" i="2"/>
  <c r="AH3" i="2"/>
  <c r="AJ3" i="2"/>
  <c r="AL3" i="2"/>
  <c r="AN3" i="2"/>
  <c r="AP3" i="2"/>
  <c r="AR3" i="2"/>
  <c r="AT3" i="2"/>
  <c r="AV3" i="2"/>
  <c r="AX3" i="2"/>
  <c r="AZ3" i="2"/>
  <c r="BB3" i="2"/>
  <c r="BD3" i="2"/>
  <c r="BF3" i="2"/>
  <c r="BH3" i="2"/>
  <c r="BJ3" i="2"/>
  <c r="BL3" i="2"/>
  <c r="F4" i="2"/>
  <c r="GR4" i="2" s="1"/>
  <c r="H4" i="2"/>
  <c r="GS4" i="2" s="1"/>
  <c r="J4" i="2"/>
  <c r="GT4" i="2" s="1"/>
  <c r="L4" i="2"/>
  <c r="N4" i="2"/>
  <c r="P4" i="2"/>
  <c r="FR4" i="2" s="1"/>
  <c r="R4" i="2"/>
  <c r="GX4" i="2" s="1"/>
  <c r="T4" i="2"/>
  <c r="GY4" i="2" s="1"/>
  <c r="V4" i="2"/>
  <c r="GZ4" i="2" s="1"/>
  <c r="X4" i="2"/>
  <c r="HA4" i="2" s="1"/>
  <c r="Z4" i="2"/>
  <c r="FW4" i="2" s="1"/>
  <c r="AB4" i="2"/>
  <c r="HC4" i="2" s="1"/>
  <c r="AD4" i="2"/>
  <c r="AF4" i="2"/>
  <c r="AH4" i="2"/>
  <c r="AJ4" i="2"/>
  <c r="AL4" i="2"/>
  <c r="AN4" i="2"/>
  <c r="AP4" i="2"/>
  <c r="AR4" i="2"/>
  <c r="AT4" i="2"/>
  <c r="AV4" i="2"/>
  <c r="AX4" i="2"/>
  <c r="AZ4" i="2"/>
  <c r="BB4" i="2"/>
  <c r="BD4" i="2"/>
  <c r="BF4" i="2"/>
  <c r="BH4" i="2"/>
  <c r="BJ4" i="2"/>
  <c r="BL4" i="2"/>
  <c r="F5" i="2"/>
  <c r="FM5" i="2" s="1"/>
  <c r="H5" i="2"/>
  <c r="GS5" i="2" s="1"/>
  <c r="J5" i="2"/>
  <c r="BZ5" i="2" s="1"/>
  <c r="L5" i="2"/>
  <c r="CA5" i="2" s="1"/>
  <c r="N5" i="2"/>
  <c r="GV5" i="2" s="1"/>
  <c r="P5" i="2"/>
  <c r="GW5" i="2" s="1"/>
  <c r="R5" i="2"/>
  <c r="GX5" i="2" s="1"/>
  <c r="T5" i="2"/>
  <c r="CE5" i="2" s="1"/>
  <c r="V5" i="2"/>
  <c r="FU5" i="2" s="1"/>
  <c r="X5" i="2"/>
  <c r="HA5" i="2" s="1"/>
  <c r="Z5" i="2"/>
  <c r="HB5" i="2" s="1"/>
  <c r="AB5" i="2"/>
  <c r="HC5" i="2" s="1"/>
  <c r="AD5" i="2"/>
  <c r="AF5" i="2"/>
  <c r="AH5" i="2"/>
  <c r="AJ5" i="2"/>
  <c r="AL5" i="2"/>
  <c r="AN5" i="2"/>
  <c r="AP5" i="2"/>
  <c r="AR5" i="2"/>
  <c r="AT5" i="2"/>
  <c r="AV5" i="2"/>
  <c r="AX5" i="2"/>
  <c r="AZ5" i="2"/>
  <c r="BB5" i="2"/>
  <c r="BD5" i="2"/>
  <c r="BF5" i="2"/>
  <c r="BH5" i="2"/>
  <c r="BJ5" i="2"/>
  <c r="BL5" i="2"/>
  <c r="F6" i="2"/>
  <c r="FM6" i="2" s="1"/>
  <c r="H6" i="2"/>
  <c r="BY6" i="2" s="1"/>
  <c r="J6" i="2"/>
  <c r="BZ6" i="2" s="1"/>
  <c r="L6" i="2"/>
  <c r="GU6" i="2" s="1"/>
  <c r="N6" i="2"/>
  <c r="GV6" i="2" s="1"/>
  <c r="P6" i="2"/>
  <c r="CC6" i="2" s="1"/>
  <c r="R6" i="2"/>
  <c r="GX6" i="2" s="1"/>
  <c r="T6" i="2"/>
  <c r="FT6" i="2" s="1"/>
  <c r="V6" i="2"/>
  <c r="GZ6" i="2" s="1"/>
  <c r="X6" i="2"/>
  <c r="HA6" i="2" s="1"/>
  <c r="Z6" i="2"/>
  <c r="FW6" i="2" s="1"/>
  <c r="AB6" i="2"/>
  <c r="FX6" i="2" s="1"/>
  <c r="AD6" i="2"/>
  <c r="AF6" i="2"/>
  <c r="AH6" i="2"/>
  <c r="AJ6" i="2"/>
  <c r="AL6" i="2"/>
  <c r="AN6" i="2"/>
  <c r="AP6" i="2"/>
  <c r="AR6" i="2"/>
  <c r="AT6" i="2"/>
  <c r="AV6" i="2"/>
  <c r="AX6" i="2"/>
  <c r="AZ6" i="2"/>
  <c r="BB6" i="2"/>
  <c r="BD6" i="2"/>
  <c r="BF6" i="2"/>
  <c r="BH6" i="2"/>
  <c r="BJ6" i="2"/>
  <c r="BL6" i="2"/>
  <c r="F7" i="2"/>
  <c r="GR7" i="2" s="1"/>
  <c r="H7" i="2"/>
  <c r="GS7" i="2" s="1"/>
  <c r="J7" i="2"/>
  <c r="FO7" i="2" s="1"/>
  <c r="L7" i="2"/>
  <c r="FP7" i="2" s="1"/>
  <c r="N7" i="2"/>
  <c r="FQ7" i="2" s="1"/>
  <c r="P7" i="2"/>
  <c r="GW7" i="2" s="1"/>
  <c r="R7" i="2"/>
  <c r="GX7" i="2" s="1"/>
  <c r="T7" i="2"/>
  <c r="FT7" i="2" s="1"/>
  <c r="V7" i="2"/>
  <c r="CF7" i="2" s="1"/>
  <c r="X7" i="2"/>
  <c r="HA7" i="2" s="1"/>
  <c r="Z7" i="2"/>
  <c r="FW7" i="2" s="1"/>
  <c r="AB7" i="2"/>
  <c r="HC7" i="2" s="1"/>
  <c r="AD7" i="2"/>
  <c r="AF7" i="2"/>
  <c r="AH7" i="2"/>
  <c r="AJ7" i="2"/>
  <c r="AL7" i="2"/>
  <c r="AN7" i="2"/>
  <c r="AP7" i="2"/>
  <c r="AR7" i="2"/>
  <c r="AT7" i="2"/>
  <c r="AV7" i="2"/>
  <c r="AX7" i="2"/>
  <c r="AZ7" i="2"/>
  <c r="BB7" i="2"/>
  <c r="BD7" i="2"/>
  <c r="BF7" i="2"/>
  <c r="BH7" i="2"/>
  <c r="BJ7" i="2"/>
  <c r="BL7" i="2"/>
  <c r="F8" i="2"/>
  <c r="GR8" i="2" s="1"/>
  <c r="H8" i="2"/>
  <c r="GS8" i="2" s="1"/>
  <c r="J8" i="2"/>
  <c r="GT8" i="2" s="1"/>
  <c r="L8" i="2"/>
  <c r="N8" i="2"/>
  <c r="P8" i="2"/>
  <c r="CC8" i="2" s="1"/>
  <c r="R8" i="2"/>
  <c r="CD8" i="2" s="1"/>
  <c r="T8" i="2"/>
  <c r="GY8" i="2" s="1"/>
  <c r="V8" i="2"/>
  <c r="GZ8" i="2" s="1"/>
  <c r="X8" i="2"/>
  <c r="HA8" i="2" s="1"/>
  <c r="Z8" i="2"/>
  <c r="FW8" i="2" s="1"/>
  <c r="AB8" i="2"/>
  <c r="HC8" i="2" s="1"/>
  <c r="AD8" i="2"/>
  <c r="AF8" i="2"/>
  <c r="AH8" i="2"/>
  <c r="AJ8" i="2"/>
  <c r="AL8" i="2"/>
  <c r="AN8" i="2"/>
  <c r="AP8" i="2"/>
  <c r="AR8" i="2"/>
  <c r="AT8" i="2"/>
  <c r="AV8" i="2"/>
  <c r="AX8" i="2"/>
  <c r="AZ8" i="2"/>
  <c r="BB8" i="2"/>
  <c r="BD8" i="2"/>
  <c r="BF8" i="2"/>
  <c r="BH8" i="2"/>
  <c r="BJ8" i="2"/>
  <c r="BL8" i="2"/>
  <c r="F9" i="2"/>
  <c r="GR9" i="2" s="1"/>
  <c r="H9" i="2"/>
  <c r="GS9" i="2" s="1"/>
  <c r="J9" i="2"/>
  <c r="GT9" i="2" s="1"/>
  <c r="L9" i="2"/>
  <c r="FP9" i="2" s="1"/>
  <c r="N9" i="2"/>
  <c r="GV9" i="2" s="1"/>
  <c r="P9" i="2"/>
  <c r="FR9" i="2" s="1"/>
  <c r="R9" i="2"/>
  <c r="CD9" i="2" s="1"/>
  <c r="T9" i="2"/>
  <c r="GY9" i="2" s="1"/>
  <c r="V9" i="2"/>
  <c r="FU9" i="2" s="1"/>
  <c r="X9" i="2"/>
  <c r="HA9" i="2" s="1"/>
  <c r="Z9" i="2"/>
  <c r="HB9" i="2" s="1"/>
  <c r="AB9" i="2"/>
  <c r="HC9" i="2" s="1"/>
  <c r="AD9" i="2"/>
  <c r="AF9" i="2"/>
  <c r="AH9" i="2"/>
  <c r="AJ9" i="2"/>
  <c r="AL9" i="2"/>
  <c r="AN9" i="2"/>
  <c r="AP9" i="2"/>
  <c r="AR9" i="2"/>
  <c r="AT9" i="2"/>
  <c r="AV9" i="2"/>
  <c r="AX9" i="2"/>
  <c r="AZ9" i="2"/>
  <c r="BB9" i="2"/>
  <c r="BD9" i="2"/>
  <c r="BF9" i="2"/>
  <c r="BH9" i="2"/>
  <c r="BJ9" i="2"/>
  <c r="BL9" i="2"/>
  <c r="F10" i="2"/>
  <c r="GR10" i="2" s="1"/>
  <c r="H10" i="2"/>
  <c r="GS10" i="2" s="1"/>
  <c r="J10" i="2"/>
  <c r="FO10" i="2" s="1"/>
  <c r="L10" i="2"/>
  <c r="CA10" i="2" s="1"/>
  <c r="N10" i="2"/>
  <c r="FQ10" i="2" s="1"/>
  <c r="P10" i="2"/>
  <c r="FR10" i="2" s="1"/>
  <c r="R10" i="2"/>
  <c r="CD10" i="2" s="1"/>
  <c r="T10" i="2"/>
  <c r="CE10" i="2" s="1"/>
  <c r="V10" i="2"/>
  <c r="FU10" i="2" s="1"/>
  <c r="X10" i="2"/>
  <c r="HA10" i="2" s="1"/>
  <c r="Z10" i="2"/>
  <c r="HB10" i="2" s="1"/>
  <c r="AB10" i="2"/>
  <c r="HC10" i="2" s="1"/>
  <c r="AD10" i="2"/>
  <c r="AF10" i="2"/>
  <c r="AH10" i="2"/>
  <c r="AJ10" i="2"/>
  <c r="AL10" i="2"/>
  <c r="AN10" i="2"/>
  <c r="AP10" i="2"/>
  <c r="AR10" i="2"/>
  <c r="AT10" i="2"/>
  <c r="AV10" i="2"/>
  <c r="AX10" i="2"/>
  <c r="AZ10" i="2"/>
  <c r="BB10" i="2"/>
  <c r="BD10" i="2"/>
  <c r="BF10" i="2"/>
  <c r="BH10" i="2"/>
  <c r="BJ10" i="2"/>
  <c r="BL10" i="2"/>
  <c r="F11" i="2"/>
  <c r="GR11" i="2" s="1"/>
  <c r="H11" i="2"/>
  <c r="BY11" i="2" s="1"/>
  <c r="J11" i="2"/>
  <c r="GT11" i="2" s="1"/>
  <c r="L11" i="2"/>
  <c r="GU11" i="2" s="1"/>
  <c r="N11" i="2"/>
  <c r="GV11" i="2" s="1"/>
  <c r="P11" i="2"/>
  <c r="R11" i="2"/>
  <c r="GX11" i="2" s="1"/>
  <c r="T11" i="2"/>
  <c r="GY11" i="2" s="1"/>
  <c r="V11" i="2"/>
  <c r="FU11" i="2" s="1"/>
  <c r="X11" i="2"/>
  <c r="HA11" i="2" s="1"/>
  <c r="Z11" i="2"/>
  <c r="HB11" i="2" s="1"/>
  <c r="AB11" i="2"/>
  <c r="HC11" i="2" s="1"/>
  <c r="AD11" i="2"/>
  <c r="AF11" i="2"/>
  <c r="AH11" i="2"/>
  <c r="AJ11" i="2"/>
  <c r="AL11" i="2"/>
  <c r="AN11" i="2"/>
  <c r="AP11" i="2"/>
  <c r="AR11" i="2"/>
  <c r="AT11" i="2"/>
  <c r="AV11" i="2"/>
  <c r="AX11" i="2"/>
  <c r="AZ11" i="2"/>
  <c r="BB11" i="2"/>
  <c r="BD11" i="2"/>
  <c r="BF11" i="2"/>
  <c r="BH11" i="2"/>
  <c r="BJ11" i="2"/>
  <c r="BL11" i="2"/>
  <c r="F12" i="2"/>
  <c r="GR12" i="2" s="1"/>
  <c r="H12" i="2"/>
  <c r="GS12" i="2" s="1"/>
  <c r="J12" i="2"/>
  <c r="GT12" i="2" s="1"/>
  <c r="L12" i="2"/>
  <c r="N12" i="2"/>
  <c r="P12" i="2"/>
  <c r="GW12" i="2" s="1"/>
  <c r="R12" i="2"/>
  <c r="FS12" i="2" s="1"/>
  <c r="T12" i="2"/>
  <c r="GY12" i="2" s="1"/>
  <c r="V12" i="2"/>
  <c r="FU12" i="2" s="1"/>
  <c r="X12" i="2"/>
  <c r="HA12" i="2" s="1"/>
  <c r="Z12" i="2"/>
  <c r="CH12" i="2" s="1"/>
  <c r="AB12" i="2"/>
  <c r="CI12" i="2" s="1"/>
  <c r="AD12" i="2"/>
  <c r="AF12" i="2"/>
  <c r="AH12" i="2"/>
  <c r="AJ12" i="2"/>
  <c r="AL12" i="2"/>
  <c r="AN12" i="2"/>
  <c r="AP12" i="2"/>
  <c r="AR12" i="2"/>
  <c r="AT12" i="2"/>
  <c r="AV12" i="2"/>
  <c r="AX12" i="2"/>
  <c r="AZ12" i="2"/>
  <c r="BB12" i="2"/>
  <c r="BD12" i="2"/>
  <c r="BF12" i="2"/>
  <c r="BH12" i="2"/>
  <c r="BJ12" i="2"/>
  <c r="BL12" i="2"/>
  <c r="F13" i="2"/>
  <c r="FM13" i="2" s="1"/>
  <c r="H13" i="2"/>
  <c r="BY13" i="2" s="1"/>
  <c r="J13" i="2"/>
  <c r="GT13" i="2" s="1"/>
  <c r="L13" i="2"/>
  <c r="CA13" i="2" s="1"/>
  <c r="N13" i="2"/>
  <c r="CB13" i="2" s="1"/>
  <c r="P13" i="2"/>
  <c r="FR13" i="2" s="1"/>
  <c r="R13" i="2"/>
  <c r="GX13" i="2" s="1"/>
  <c r="T13" i="2"/>
  <c r="GY13" i="2" s="1"/>
  <c r="V13" i="2"/>
  <c r="GZ13" i="2" s="1"/>
  <c r="X13" i="2"/>
  <c r="HA13" i="2" s="1"/>
  <c r="Z13" i="2"/>
  <c r="HB13" i="2" s="1"/>
  <c r="AB13" i="2"/>
  <c r="FX13" i="2" s="1"/>
  <c r="AD13" i="2"/>
  <c r="AF13" i="2"/>
  <c r="AH13" i="2"/>
  <c r="AJ13" i="2"/>
  <c r="AL13" i="2"/>
  <c r="AN13" i="2"/>
  <c r="AP13" i="2"/>
  <c r="AR13" i="2"/>
  <c r="AT13" i="2"/>
  <c r="AV13" i="2"/>
  <c r="AX13" i="2"/>
  <c r="AZ13" i="2"/>
  <c r="BB13" i="2"/>
  <c r="BD13" i="2"/>
  <c r="BF13" i="2"/>
  <c r="BH13" i="2"/>
  <c r="BJ13" i="2"/>
  <c r="BL13" i="2"/>
  <c r="F14" i="2"/>
  <c r="BX14" i="2" s="1"/>
  <c r="H14" i="2"/>
  <c r="FN14" i="2" s="1"/>
  <c r="J14" i="2"/>
  <c r="BZ14" i="2" s="1"/>
  <c r="L14" i="2"/>
  <c r="GU14" i="2" s="1"/>
  <c r="N14" i="2"/>
  <c r="GV14" i="2" s="1"/>
  <c r="P14" i="2"/>
  <c r="CC14" i="2" s="1"/>
  <c r="R14" i="2"/>
  <c r="FS14" i="2" s="1"/>
  <c r="T14" i="2"/>
  <c r="CE14" i="2" s="1"/>
  <c r="V14" i="2"/>
  <c r="GZ14" i="2" s="1"/>
  <c r="X14" i="2"/>
  <c r="HA14" i="2" s="1"/>
  <c r="Z14" i="2"/>
  <c r="HB14" i="2" s="1"/>
  <c r="AB14" i="2"/>
  <c r="CI14" i="2" s="1"/>
  <c r="AD14" i="2"/>
  <c r="AF14" i="2"/>
  <c r="AH14" i="2"/>
  <c r="AJ14" i="2"/>
  <c r="AL14" i="2"/>
  <c r="AN14" i="2"/>
  <c r="AP14" i="2"/>
  <c r="AR14" i="2"/>
  <c r="AT14" i="2"/>
  <c r="AV14" i="2"/>
  <c r="AX14" i="2"/>
  <c r="AZ14" i="2"/>
  <c r="BB14" i="2"/>
  <c r="BD14" i="2"/>
  <c r="BF14" i="2"/>
  <c r="BH14" i="2"/>
  <c r="BJ14" i="2"/>
  <c r="BL14" i="2"/>
  <c r="F15" i="2"/>
  <c r="GR15" i="2" s="1"/>
  <c r="H15" i="2"/>
  <c r="FN15" i="2" s="1"/>
  <c r="J15" i="2"/>
  <c r="GT15" i="2" s="1"/>
  <c r="L15" i="2"/>
  <c r="GU15" i="2" s="1"/>
  <c r="N15" i="2"/>
  <c r="FQ15" i="2" s="1"/>
  <c r="P15" i="2"/>
  <c r="GW15" i="2" s="1"/>
  <c r="R15" i="2"/>
  <c r="GX15" i="2" s="1"/>
  <c r="T15" i="2"/>
  <c r="GY15" i="2" s="1"/>
  <c r="V15" i="2"/>
  <c r="GZ15" i="2" s="1"/>
  <c r="X15" i="2"/>
  <c r="FV15" i="2" s="1"/>
  <c r="Z15" i="2"/>
  <c r="HB15" i="2" s="1"/>
  <c r="AB15" i="2"/>
  <c r="HC15" i="2" s="1"/>
  <c r="AD15" i="2"/>
  <c r="AF15" i="2"/>
  <c r="AH15" i="2"/>
  <c r="AJ15" i="2"/>
  <c r="AL15" i="2"/>
  <c r="AN15" i="2"/>
  <c r="AP15" i="2"/>
  <c r="AR15" i="2"/>
  <c r="AT15" i="2"/>
  <c r="AV15" i="2"/>
  <c r="AX15" i="2"/>
  <c r="AZ15" i="2"/>
  <c r="BB15" i="2"/>
  <c r="BD15" i="2"/>
  <c r="BF15" i="2"/>
  <c r="BH15" i="2"/>
  <c r="BJ15" i="2"/>
  <c r="BL15" i="2"/>
  <c r="F16" i="2"/>
  <c r="BX16" i="2" s="1"/>
  <c r="H16" i="2"/>
  <c r="BY16" i="2" s="1"/>
  <c r="J16" i="2"/>
  <c r="GT16" i="2" s="1"/>
  <c r="L16" i="2"/>
  <c r="N16" i="2"/>
  <c r="P16" i="2"/>
  <c r="GW16" i="2" s="1"/>
  <c r="R16" i="2"/>
  <c r="GX16" i="2" s="1"/>
  <c r="T16" i="2"/>
  <c r="GY16" i="2" s="1"/>
  <c r="V16" i="2"/>
  <c r="GZ16" i="2" s="1"/>
  <c r="X16" i="2"/>
  <c r="FV16" i="2" s="1"/>
  <c r="Z16" i="2"/>
  <c r="FW16" i="2" s="1"/>
  <c r="AB16" i="2"/>
  <c r="HC16" i="2" s="1"/>
  <c r="AD16" i="2"/>
  <c r="AF16" i="2"/>
  <c r="AH16" i="2"/>
  <c r="AJ16" i="2"/>
  <c r="AL16" i="2"/>
  <c r="AN16" i="2"/>
  <c r="AP16" i="2"/>
  <c r="AR16" i="2"/>
  <c r="AT16" i="2"/>
  <c r="AV16" i="2"/>
  <c r="AX16" i="2"/>
  <c r="AZ16" i="2"/>
  <c r="BB16" i="2"/>
  <c r="BD16" i="2"/>
  <c r="BF16" i="2"/>
  <c r="BH16" i="2"/>
  <c r="BJ16" i="2"/>
  <c r="BL16" i="2"/>
  <c r="F17" i="2"/>
  <c r="H17" i="2"/>
  <c r="BY17" i="2" s="1"/>
  <c r="J17" i="2"/>
  <c r="GT17" i="2" s="1"/>
  <c r="L17" i="2"/>
  <c r="CA17" i="2" s="1"/>
  <c r="N17" i="2"/>
  <c r="GV17" i="2" s="1"/>
  <c r="P17" i="2"/>
  <c r="GW17" i="2" s="1"/>
  <c r="R17" i="2"/>
  <c r="GX17" i="2" s="1"/>
  <c r="T17" i="2"/>
  <c r="FT17" i="2" s="1"/>
  <c r="V17" i="2"/>
  <c r="GZ17" i="2" s="1"/>
  <c r="X17" i="2"/>
  <c r="HA17" i="2" s="1"/>
  <c r="Z17" i="2"/>
  <c r="CH17" i="2" s="1"/>
  <c r="AB17" i="2"/>
  <c r="FX17" i="2" s="1"/>
  <c r="AD17" i="2"/>
  <c r="AF17" i="2"/>
  <c r="AH17" i="2"/>
  <c r="AJ17" i="2"/>
  <c r="AL17" i="2"/>
  <c r="AN17" i="2"/>
  <c r="AP17" i="2"/>
  <c r="AR17" i="2"/>
  <c r="AT17" i="2"/>
  <c r="AV17" i="2"/>
  <c r="AX17" i="2"/>
  <c r="AZ17" i="2"/>
  <c r="BB17" i="2"/>
  <c r="BD17" i="2"/>
  <c r="BF17" i="2"/>
  <c r="BH17" i="2"/>
  <c r="BJ17" i="2"/>
  <c r="BL17" i="2"/>
  <c r="F18" i="2"/>
  <c r="FM18" i="2" s="1"/>
  <c r="H18" i="2"/>
  <c r="J18" i="2"/>
  <c r="GT18" i="2" s="1"/>
  <c r="L18" i="2"/>
  <c r="CA18" i="2" s="1"/>
  <c r="N18" i="2"/>
  <c r="CB18" i="2" s="1"/>
  <c r="P18" i="2"/>
  <c r="GW18" i="2" s="1"/>
  <c r="R18" i="2"/>
  <c r="GX18" i="2" s="1"/>
  <c r="T18" i="2"/>
  <c r="GY18" i="2" s="1"/>
  <c r="V18" i="2"/>
  <c r="GZ18" i="2" s="1"/>
  <c r="X18" i="2"/>
  <c r="HA18" i="2" s="1"/>
  <c r="Z18" i="2"/>
  <c r="HB18" i="2" s="1"/>
  <c r="AB18" i="2"/>
  <c r="HC18" i="2" s="1"/>
  <c r="AD18" i="2"/>
  <c r="AF18" i="2"/>
  <c r="AH18" i="2"/>
  <c r="AJ18" i="2"/>
  <c r="AL18" i="2"/>
  <c r="AN18" i="2"/>
  <c r="AP18" i="2"/>
  <c r="AR18" i="2"/>
  <c r="AT18" i="2"/>
  <c r="AV18" i="2"/>
  <c r="AX18" i="2"/>
  <c r="AZ18" i="2"/>
  <c r="BB18" i="2"/>
  <c r="BD18" i="2"/>
  <c r="BF18" i="2"/>
  <c r="BH18" i="2"/>
  <c r="BJ18" i="2"/>
  <c r="BL18" i="2"/>
  <c r="F19" i="2"/>
  <c r="H19" i="2"/>
  <c r="GS19" i="2" s="1"/>
  <c r="J19" i="2"/>
  <c r="GT19" i="2" s="1"/>
  <c r="L19" i="2"/>
  <c r="GU19" i="2" s="1"/>
  <c r="N19" i="2"/>
  <c r="GV19" i="2" s="1"/>
  <c r="P19" i="2"/>
  <c r="GW19" i="2" s="1"/>
  <c r="R19" i="2"/>
  <c r="GX19" i="2" s="1"/>
  <c r="T19" i="2"/>
  <c r="CE19" i="2" s="1"/>
  <c r="V19" i="2"/>
  <c r="X19" i="2"/>
  <c r="HA19" i="2" s="1"/>
  <c r="Z19" i="2"/>
  <c r="HB19" i="2" s="1"/>
  <c r="AB19" i="2"/>
  <c r="HC19" i="2" s="1"/>
  <c r="AD19" i="2"/>
  <c r="AF19" i="2"/>
  <c r="AH19" i="2"/>
  <c r="AJ19" i="2"/>
  <c r="AL19" i="2"/>
  <c r="AN19" i="2"/>
  <c r="AP19" i="2"/>
  <c r="AR19" i="2"/>
  <c r="AT19" i="2"/>
  <c r="AV19" i="2"/>
  <c r="AX19" i="2"/>
  <c r="AZ19" i="2"/>
  <c r="BB19" i="2"/>
  <c r="BD19" i="2"/>
  <c r="BF19" i="2"/>
  <c r="BH19" i="2"/>
  <c r="BJ19" i="2"/>
  <c r="BL19" i="2"/>
  <c r="F20" i="2"/>
  <c r="BX20" i="2" s="1"/>
  <c r="H20" i="2"/>
  <c r="GS20" i="2" s="1"/>
  <c r="J20" i="2"/>
  <c r="GT20" i="2" s="1"/>
  <c r="L20" i="2"/>
  <c r="N20" i="2"/>
  <c r="P20" i="2"/>
  <c r="GW20" i="2" s="1"/>
  <c r="R20" i="2"/>
  <c r="GX20" i="2" s="1"/>
  <c r="T20" i="2"/>
  <c r="GY20" i="2" s="1"/>
  <c r="V20" i="2"/>
  <c r="GZ20" i="2" s="1"/>
  <c r="X20" i="2"/>
  <c r="HA20" i="2" s="1"/>
  <c r="Z20" i="2"/>
  <c r="CH20" i="2" s="1"/>
  <c r="AB20" i="2"/>
  <c r="CI20" i="2" s="1"/>
  <c r="AD20" i="2"/>
  <c r="AF20" i="2"/>
  <c r="AH20" i="2"/>
  <c r="AJ20" i="2"/>
  <c r="AL20" i="2"/>
  <c r="AN20" i="2"/>
  <c r="AP20" i="2"/>
  <c r="AR20" i="2"/>
  <c r="AT20" i="2"/>
  <c r="AV20" i="2"/>
  <c r="AX20" i="2"/>
  <c r="AZ20" i="2"/>
  <c r="BB20" i="2"/>
  <c r="BD20" i="2"/>
  <c r="BF20" i="2"/>
  <c r="BH20" i="2"/>
  <c r="BJ20" i="2"/>
  <c r="BL20" i="2"/>
  <c r="F21" i="2"/>
  <c r="GR21" i="2" s="1"/>
  <c r="H21" i="2"/>
  <c r="J21" i="2"/>
  <c r="L21" i="2"/>
  <c r="GU21" i="2" s="1"/>
  <c r="N21" i="2"/>
  <c r="GV21" i="2" s="1"/>
  <c r="P21" i="2"/>
  <c r="CC21" i="2" s="1"/>
  <c r="R21" i="2"/>
  <c r="GX21" i="2" s="1"/>
  <c r="T21" i="2"/>
  <c r="CE21" i="2" s="1"/>
  <c r="V21" i="2"/>
  <c r="GZ21" i="2" s="1"/>
  <c r="X21" i="2"/>
  <c r="HA21" i="2" s="1"/>
  <c r="Z21" i="2"/>
  <c r="FW21" i="2" s="1"/>
  <c r="AB21" i="2"/>
  <c r="HC21" i="2" s="1"/>
  <c r="AD21" i="2"/>
  <c r="AF21" i="2"/>
  <c r="AH21" i="2"/>
  <c r="AJ21" i="2"/>
  <c r="AL21" i="2"/>
  <c r="AN21" i="2"/>
  <c r="AP21" i="2"/>
  <c r="AR21" i="2"/>
  <c r="AT21" i="2"/>
  <c r="AV21" i="2"/>
  <c r="AX21" i="2"/>
  <c r="AZ21" i="2"/>
  <c r="BB21" i="2"/>
  <c r="BD21" i="2"/>
  <c r="BF21" i="2"/>
  <c r="BH21" i="2"/>
  <c r="BJ21" i="2"/>
  <c r="BL21" i="2"/>
  <c r="F22" i="2"/>
  <c r="GR22" i="2" s="1"/>
  <c r="H22" i="2"/>
  <c r="J22" i="2"/>
  <c r="BZ22" i="2" s="1"/>
  <c r="L22" i="2"/>
  <c r="FP22" i="2" s="1"/>
  <c r="N22" i="2"/>
  <c r="FQ22" i="2" s="1"/>
  <c r="P22" i="2"/>
  <c r="CC22" i="2" s="1"/>
  <c r="R22" i="2"/>
  <c r="GX22" i="2" s="1"/>
  <c r="T22" i="2"/>
  <c r="GY22" i="2" s="1"/>
  <c r="V22" i="2"/>
  <c r="GZ22" i="2" s="1"/>
  <c r="X22" i="2"/>
  <c r="HA22" i="2" s="1"/>
  <c r="Z22" i="2"/>
  <c r="HB22" i="2" s="1"/>
  <c r="AB22" i="2"/>
  <c r="AD22" i="2"/>
  <c r="AF22" i="2"/>
  <c r="AH22" i="2"/>
  <c r="AJ22" i="2"/>
  <c r="AL22" i="2"/>
  <c r="AN22" i="2"/>
  <c r="AP22" i="2"/>
  <c r="AR22" i="2"/>
  <c r="AT22" i="2"/>
  <c r="AV22" i="2"/>
  <c r="AX22" i="2"/>
  <c r="AZ22" i="2"/>
  <c r="BB22" i="2"/>
  <c r="BD22" i="2"/>
  <c r="BF22" i="2"/>
  <c r="BH22" i="2"/>
  <c r="BJ22" i="2"/>
  <c r="BL22" i="2"/>
  <c r="F23" i="2"/>
  <c r="H23" i="2"/>
  <c r="FN23" i="2" s="1"/>
  <c r="J23" i="2"/>
  <c r="GT23" i="2" s="1"/>
  <c r="L23" i="2"/>
  <c r="GU23" i="2" s="1"/>
  <c r="N23" i="2"/>
  <c r="CB23" i="2" s="1"/>
  <c r="P23" i="2"/>
  <c r="GW23" i="2" s="1"/>
  <c r="R23" i="2"/>
  <c r="GX23" i="2" s="1"/>
  <c r="T23" i="2"/>
  <c r="CE23" i="2" s="1"/>
  <c r="V23" i="2"/>
  <c r="X23" i="2"/>
  <c r="HA23" i="2" s="1"/>
  <c r="Z23" i="2"/>
  <c r="HB23" i="2" s="1"/>
  <c r="AB23" i="2"/>
  <c r="HC23" i="2" s="1"/>
  <c r="AD23" i="2"/>
  <c r="AF23" i="2"/>
  <c r="AH23" i="2"/>
  <c r="AJ23" i="2"/>
  <c r="AL23" i="2"/>
  <c r="AN23" i="2"/>
  <c r="AP23" i="2"/>
  <c r="AR23" i="2"/>
  <c r="AT23" i="2"/>
  <c r="AV23" i="2"/>
  <c r="AX23" i="2"/>
  <c r="AZ23" i="2"/>
  <c r="BB23" i="2"/>
  <c r="BD23" i="2"/>
  <c r="BF23" i="2"/>
  <c r="BH23" i="2"/>
  <c r="BJ23" i="2"/>
  <c r="BL23" i="2"/>
  <c r="F24" i="2"/>
  <c r="H24" i="2"/>
  <c r="BY24" i="2" s="1"/>
  <c r="J24" i="2"/>
  <c r="BZ24" i="2" s="1"/>
  <c r="L24" i="2"/>
  <c r="N24" i="2"/>
  <c r="P24" i="2"/>
  <c r="GW24" i="2" s="1"/>
  <c r="R24" i="2"/>
  <c r="GX24" i="2" s="1"/>
  <c r="T24" i="2"/>
  <c r="GY24" i="2" s="1"/>
  <c r="V24" i="2"/>
  <c r="GZ24" i="2" s="1"/>
  <c r="X24" i="2"/>
  <c r="HA24" i="2" s="1"/>
  <c r="Z24" i="2"/>
  <c r="HB24" i="2" s="1"/>
  <c r="AB24" i="2"/>
  <c r="HC24" i="2" s="1"/>
  <c r="AD24" i="2"/>
  <c r="AF24" i="2"/>
  <c r="AH24" i="2"/>
  <c r="AJ24" i="2"/>
  <c r="AL24" i="2"/>
  <c r="AN24" i="2"/>
  <c r="AP24" i="2"/>
  <c r="AR24" i="2"/>
  <c r="AT24" i="2"/>
  <c r="AV24" i="2"/>
  <c r="AX24" i="2"/>
  <c r="AZ24" i="2"/>
  <c r="BB24" i="2"/>
  <c r="BD24" i="2"/>
  <c r="BF24" i="2"/>
  <c r="BH24" i="2"/>
  <c r="BJ24" i="2"/>
  <c r="BL24" i="2"/>
  <c r="F25" i="2"/>
  <c r="H25" i="2"/>
  <c r="J25" i="2"/>
  <c r="L25" i="2"/>
  <c r="FP25" i="2" s="1"/>
  <c r="N25" i="2"/>
  <c r="GV25" i="2" s="1"/>
  <c r="P25" i="2"/>
  <c r="GW25" i="2" s="1"/>
  <c r="R25" i="2"/>
  <c r="CD25" i="2" s="1"/>
  <c r="T25" i="2"/>
  <c r="GY25" i="2" s="1"/>
  <c r="V25" i="2"/>
  <c r="GZ25" i="2" s="1"/>
  <c r="X25" i="2"/>
  <c r="HA25" i="2" s="1"/>
  <c r="Z25" i="2"/>
  <c r="FW25" i="2" s="1"/>
  <c r="AB25" i="2"/>
  <c r="CI25" i="2" s="1"/>
  <c r="AD25" i="2"/>
  <c r="AF25" i="2"/>
  <c r="AH25" i="2"/>
  <c r="AJ25" i="2"/>
  <c r="AL25" i="2"/>
  <c r="AN25" i="2"/>
  <c r="AP25" i="2"/>
  <c r="AR25" i="2"/>
  <c r="AT25" i="2"/>
  <c r="AV25" i="2"/>
  <c r="AX25" i="2"/>
  <c r="AZ25" i="2"/>
  <c r="BB25" i="2"/>
  <c r="BD25" i="2"/>
  <c r="BF25" i="2"/>
  <c r="BH25" i="2"/>
  <c r="BJ25" i="2"/>
  <c r="BL25" i="2"/>
  <c r="F26" i="2"/>
  <c r="GR26" i="2" s="1"/>
  <c r="H26" i="2"/>
  <c r="J26" i="2"/>
  <c r="GT26" i="2" s="1"/>
  <c r="L26" i="2"/>
  <c r="GU26" i="2" s="1"/>
  <c r="N26" i="2"/>
  <c r="GV26" i="2" s="1"/>
  <c r="P26" i="2"/>
  <c r="FR26" i="2" s="1"/>
  <c r="R26" i="2"/>
  <c r="GX26" i="2" s="1"/>
  <c r="T26" i="2"/>
  <c r="FT26" i="2" s="1"/>
  <c r="V26" i="2"/>
  <c r="GZ26" i="2" s="1"/>
  <c r="X26" i="2"/>
  <c r="HA26" i="2" s="1"/>
  <c r="Z26" i="2"/>
  <c r="CH26" i="2" s="1"/>
  <c r="AB26" i="2"/>
  <c r="AD26" i="2"/>
  <c r="AF26" i="2"/>
  <c r="AH26" i="2"/>
  <c r="AJ26" i="2"/>
  <c r="AL26" i="2"/>
  <c r="AN26" i="2"/>
  <c r="AP26" i="2"/>
  <c r="AR26" i="2"/>
  <c r="AT26" i="2"/>
  <c r="AV26" i="2"/>
  <c r="AX26" i="2"/>
  <c r="AZ26" i="2"/>
  <c r="BB26" i="2"/>
  <c r="BD26" i="2"/>
  <c r="BF26" i="2"/>
  <c r="BH26" i="2"/>
  <c r="BJ26" i="2"/>
  <c r="BL26" i="2"/>
  <c r="F27" i="2"/>
  <c r="H27" i="2"/>
  <c r="GS27" i="2" s="1"/>
  <c r="J27" i="2"/>
  <c r="FO27" i="2" s="1"/>
  <c r="L27" i="2"/>
  <c r="CA27" i="2" s="1"/>
  <c r="N27" i="2"/>
  <c r="FQ27" i="2" s="1"/>
  <c r="P27" i="2"/>
  <c r="GW27" i="2" s="1"/>
  <c r="R27" i="2"/>
  <c r="GX27" i="2" s="1"/>
  <c r="T27" i="2"/>
  <c r="FT27" i="2" s="1"/>
  <c r="V27" i="2"/>
  <c r="X27" i="2"/>
  <c r="CG27" i="2" s="1"/>
  <c r="Z27" i="2"/>
  <c r="HB27" i="2" s="1"/>
  <c r="AB27" i="2"/>
  <c r="CI27" i="2" s="1"/>
  <c r="AD27" i="2"/>
  <c r="AF27" i="2"/>
  <c r="AH27" i="2"/>
  <c r="AJ27" i="2"/>
  <c r="AL27" i="2"/>
  <c r="AN27" i="2"/>
  <c r="AP27" i="2"/>
  <c r="AR27" i="2"/>
  <c r="AT27" i="2"/>
  <c r="AV27" i="2"/>
  <c r="AX27" i="2"/>
  <c r="AZ27" i="2"/>
  <c r="BB27" i="2"/>
  <c r="BD27" i="2"/>
  <c r="BF27" i="2"/>
  <c r="BH27" i="2"/>
  <c r="BJ27" i="2"/>
  <c r="BL27" i="2"/>
  <c r="F28" i="2"/>
  <c r="H28" i="2"/>
  <c r="GS28" i="2" s="1"/>
  <c r="J28" i="2"/>
  <c r="FO28" i="2" s="1"/>
  <c r="L28" i="2"/>
  <c r="N28" i="2"/>
  <c r="P28" i="2"/>
  <c r="GW28" i="2" s="1"/>
  <c r="R28" i="2"/>
  <c r="GX28" i="2" s="1"/>
  <c r="T28" i="2"/>
  <c r="CE28" i="2" s="1"/>
  <c r="V28" i="2"/>
  <c r="FU28" i="2" s="1"/>
  <c r="X28" i="2"/>
  <c r="HA28" i="2" s="1"/>
  <c r="Z28" i="2"/>
  <c r="CH28" i="2" s="1"/>
  <c r="AB28" i="2"/>
  <c r="HC28" i="2" s="1"/>
  <c r="AD28" i="2"/>
  <c r="AF28" i="2"/>
  <c r="AH28" i="2"/>
  <c r="AJ28" i="2"/>
  <c r="AL28" i="2"/>
  <c r="AN28" i="2"/>
  <c r="AP28" i="2"/>
  <c r="AR28" i="2"/>
  <c r="AT28" i="2"/>
  <c r="AV28" i="2"/>
  <c r="AX28" i="2"/>
  <c r="AZ28" i="2"/>
  <c r="BB28" i="2"/>
  <c r="BD28" i="2"/>
  <c r="BF28" i="2"/>
  <c r="BH28" i="2"/>
  <c r="BJ28" i="2"/>
  <c r="BL28" i="2"/>
  <c r="F29" i="2"/>
  <c r="H29" i="2"/>
  <c r="J29" i="2"/>
  <c r="L29" i="2"/>
  <c r="FP29" i="2" s="1"/>
  <c r="N29" i="2"/>
  <c r="GV29" i="2" s="1"/>
  <c r="P29" i="2"/>
  <c r="CC29" i="2" s="1"/>
  <c r="R29" i="2"/>
  <c r="FS29" i="2" s="1"/>
  <c r="T29" i="2"/>
  <c r="CE29" i="2" s="1"/>
  <c r="V29" i="2"/>
  <c r="GZ29" i="2" s="1"/>
  <c r="X29" i="2"/>
  <c r="CG29" i="2" s="1"/>
  <c r="Z29" i="2"/>
  <c r="CH29" i="2" s="1"/>
  <c r="AB29" i="2"/>
  <c r="HC29" i="2" s="1"/>
  <c r="AD29" i="2"/>
  <c r="AF29" i="2"/>
  <c r="AH29" i="2"/>
  <c r="AJ29" i="2"/>
  <c r="AL29" i="2"/>
  <c r="AN29" i="2"/>
  <c r="AP29" i="2"/>
  <c r="AR29" i="2"/>
  <c r="AT29" i="2"/>
  <c r="AV29" i="2"/>
  <c r="AX29" i="2"/>
  <c r="AZ29" i="2"/>
  <c r="BB29" i="2"/>
  <c r="BD29" i="2"/>
  <c r="BF29" i="2"/>
  <c r="BH29" i="2"/>
  <c r="BJ29" i="2"/>
  <c r="BL29" i="2"/>
  <c r="F30" i="2"/>
  <c r="GR30" i="2" s="1"/>
  <c r="H30" i="2"/>
  <c r="J30" i="2"/>
  <c r="GT30" i="2" s="1"/>
  <c r="L30" i="2"/>
  <c r="GU30" i="2" s="1"/>
  <c r="N30" i="2"/>
  <c r="CB30" i="2" s="1"/>
  <c r="P30" i="2"/>
  <c r="CC30" i="2" s="1"/>
  <c r="R30" i="2"/>
  <c r="GX30" i="2" s="1"/>
  <c r="T30" i="2"/>
  <c r="GY30" i="2" s="1"/>
  <c r="V30" i="2"/>
  <c r="GZ30" i="2" s="1"/>
  <c r="X30" i="2"/>
  <c r="HA30" i="2" s="1"/>
  <c r="Z30" i="2"/>
  <c r="HB30" i="2" s="1"/>
  <c r="AB30" i="2"/>
  <c r="AD30" i="2"/>
  <c r="AF30" i="2"/>
  <c r="AH30" i="2"/>
  <c r="AJ30" i="2"/>
  <c r="AL30" i="2"/>
  <c r="AN30" i="2"/>
  <c r="AP30" i="2"/>
  <c r="AR30" i="2"/>
  <c r="AT30" i="2"/>
  <c r="AV30" i="2"/>
  <c r="AX30" i="2"/>
  <c r="AZ30" i="2"/>
  <c r="BB30" i="2"/>
  <c r="BD30" i="2"/>
  <c r="BF30" i="2"/>
  <c r="BH30" i="2"/>
  <c r="BJ30" i="2"/>
  <c r="BL30" i="2"/>
  <c r="F31" i="2"/>
  <c r="H31" i="2"/>
  <c r="GS31" i="2" s="1"/>
  <c r="J31" i="2"/>
  <c r="BZ31" i="2" s="1"/>
  <c r="L31" i="2"/>
  <c r="GU31" i="2" s="1"/>
  <c r="N31" i="2"/>
  <c r="GV31" i="2" s="1"/>
  <c r="P31" i="2"/>
  <c r="CC31" i="2" s="1"/>
  <c r="R31" i="2"/>
  <c r="CD31" i="2" s="1"/>
  <c r="T31" i="2"/>
  <c r="CE31" i="2" s="1"/>
  <c r="V31" i="2"/>
  <c r="CF31" i="2" s="1"/>
  <c r="X31" i="2"/>
  <c r="CG31" i="2" s="1"/>
  <c r="Z31" i="2"/>
  <c r="CH31" i="2" s="1"/>
  <c r="AB31" i="2"/>
  <c r="CI31" i="2" s="1"/>
  <c r="AD31" i="2"/>
  <c r="CJ31" i="2" s="1"/>
  <c r="AF31" i="2"/>
  <c r="CK31" i="2" s="1"/>
  <c r="AH31" i="2"/>
  <c r="CL31" i="2" s="1"/>
  <c r="AJ31" i="2"/>
  <c r="CM31" i="2" s="1"/>
  <c r="AL31" i="2"/>
  <c r="CN31" i="2" s="1"/>
  <c r="AN31" i="2"/>
  <c r="CO31" i="2" s="1"/>
  <c r="AP31" i="2"/>
  <c r="CP31" i="2" s="1"/>
  <c r="AR31" i="2"/>
  <c r="CQ31" i="2" s="1"/>
  <c r="AT31" i="2"/>
  <c r="CR31" i="2" s="1"/>
  <c r="AV31" i="2"/>
  <c r="CS31" i="2" s="1"/>
  <c r="AX31" i="2"/>
  <c r="CT31" i="2" s="1"/>
  <c r="AZ31" i="2"/>
  <c r="CU31" i="2" s="1"/>
  <c r="BB31" i="2"/>
  <c r="CV31" i="2" s="1"/>
  <c r="BD31" i="2"/>
  <c r="CW31" i="2" s="1"/>
  <c r="BF31" i="2"/>
  <c r="CX31" i="2" s="1"/>
  <c r="BH31" i="2"/>
  <c r="CY31" i="2" s="1"/>
  <c r="BJ31" i="2"/>
  <c r="CZ31" i="2" s="1"/>
  <c r="BL31" i="2"/>
  <c r="DA31" i="2" s="1"/>
  <c r="F32" i="2"/>
  <c r="BX32" i="2" s="1"/>
  <c r="H32" i="2"/>
  <c r="BY32" i="2" s="1"/>
  <c r="J32" i="2"/>
  <c r="BZ32" i="2" s="1"/>
  <c r="L32" i="2"/>
  <c r="CA32" i="2" s="1"/>
  <c r="N32" i="2"/>
  <c r="CB32" i="2" s="1"/>
  <c r="P32" i="2"/>
  <c r="CC32" i="2" s="1"/>
  <c r="R32" i="2"/>
  <c r="CD32" i="2" s="1"/>
  <c r="T32" i="2"/>
  <c r="CE32" i="2" s="1"/>
  <c r="V32" i="2"/>
  <c r="CF32" i="2" s="1"/>
  <c r="X32" i="2"/>
  <c r="CG32" i="2" s="1"/>
  <c r="Z32" i="2"/>
  <c r="CH32" i="2" s="1"/>
  <c r="AB32" i="2"/>
  <c r="CI32" i="2" s="1"/>
  <c r="AD32" i="2"/>
  <c r="CJ32" i="2" s="1"/>
  <c r="AF32" i="2"/>
  <c r="CK32" i="2" s="1"/>
  <c r="AH32" i="2"/>
  <c r="CL32" i="2" s="1"/>
  <c r="AJ32" i="2"/>
  <c r="CM32" i="2" s="1"/>
  <c r="AL32" i="2"/>
  <c r="CN32" i="2" s="1"/>
  <c r="AN32" i="2"/>
  <c r="CO32" i="2" s="1"/>
  <c r="AP32" i="2"/>
  <c r="CP32" i="2" s="1"/>
  <c r="AR32" i="2"/>
  <c r="CQ32" i="2" s="1"/>
  <c r="AT32" i="2"/>
  <c r="CR32" i="2" s="1"/>
  <c r="AV32" i="2"/>
  <c r="CS32" i="2" s="1"/>
  <c r="AX32" i="2"/>
  <c r="CT32" i="2" s="1"/>
  <c r="AZ32" i="2"/>
  <c r="CU32" i="2" s="1"/>
  <c r="BB32" i="2"/>
  <c r="CV32" i="2" s="1"/>
  <c r="BD32" i="2"/>
  <c r="CW32" i="2" s="1"/>
  <c r="BF32" i="2"/>
  <c r="CX32" i="2" s="1"/>
  <c r="BH32" i="2"/>
  <c r="CY32" i="2" s="1"/>
  <c r="BJ32" i="2"/>
  <c r="CZ32" i="2" s="1"/>
  <c r="BL32" i="2"/>
  <c r="DA32" i="2" s="1"/>
  <c r="F33" i="2"/>
  <c r="BX33" i="2" s="1"/>
  <c r="H33" i="2"/>
  <c r="BY33" i="2" s="1"/>
  <c r="J33" i="2"/>
  <c r="BZ33" i="2" s="1"/>
  <c r="L33" i="2"/>
  <c r="CA33" i="2" s="1"/>
  <c r="N33" i="2"/>
  <c r="CB33" i="2" s="1"/>
  <c r="P33" i="2"/>
  <c r="CC33" i="2" s="1"/>
  <c r="R33" i="2"/>
  <c r="CD33" i="2" s="1"/>
  <c r="T33" i="2"/>
  <c r="CE33" i="2" s="1"/>
  <c r="V33" i="2"/>
  <c r="CF33" i="2" s="1"/>
  <c r="X33" i="2"/>
  <c r="CG33" i="2" s="1"/>
  <c r="Z33" i="2"/>
  <c r="CH33" i="2" s="1"/>
  <c r="AB33" i="2"/>
  <c r="CI33" i="2" s="1"/>
  <c r="AD33" i="2"/>
  <c r="CJ33" i="2" s="1"/>
  <c r="AF33" i="2"/>
  <c r="CK33" i="2" s="1"/>
  <c r="AH33" i="2"/>
  <c r="CL33" i="2" s="1"/>
  <c r="AJ33" i="2"/>
  <c r="CM33" i="2" s="1"/>
  <c r="AL33" i="2"/>
  <c r="CN33" i="2"/>
  <c r="AN33" i="2"/>
  <c r="CO33" i="2" s="1"/>
  <c r="AP33" i="2"/>
  <c r="CP33" i="2" s="1"/>
  <c r="AR33" i="2"/>
  <c r="CQ33" i="2" s="1"/>
  <c r="AT33" i="2"/>
  <c r="CR33" i="2" s="1"/>
  <c r="AV33" i="2"/>
  <c r="CS33" i="2" s="1"/>
  <c r="AX33" i="2"/>
  <c r="CT33" i="2" s="1"/>
  <c r="AZ33" i="2"/>
  <c r="CU33" i="2" s="1"/>
  <c r="BB33" i="2"/>
  <c r="CV33" i="2" s="1"/>
  <c r="BD33" i="2"/>
  <c r="CW33" i="2" s="1"/>
  <c r="BF33" i="2"/>
  <c r="CX33" i="2" s="1"/>
  <c r="BH33" i="2"/>
  <c r="CY33" i="2" s="1"/>
  <c r="BJ33" i="2"/>
  <c r="CZ33" i="2" s="1"/>
  <c r="BL33" i="2"/>
  <c r="DA33" i="2" s="1"/>
  <c r="F34" i="2"/>
  <c r="BX34" i="2" s="1"/>
  <c r="H34" i="2"/>
  <c r="BY34" i="2" s="1"/>
  <c r="J34" i="2"/>
  <c r="BZ34" i="2" s="1"/>
  <c r="L34" i="2"/>
  <c r="CA34" i="2" s="1"/>
  <c r="N34" i="2"/>
  <c r="CB34" i="2" s="1"/>
  <c r="P34" i="2"/>
  <c r="CC34" i="2" s="1"/>
  <c r="R34" i="2"/>
  <c r="CD34" i="2" s="1"/>
  <c r="T34" i="2"/>
  <c r="CE34" i="2" s="1"/>
  <c r="V34" i="2"/>
  <c r="CF34" i="2" s="1"/>
  <c r="X34" i="2"/>
  <c r="CG34" i="2" s="1"/>
  <c r="Z34" i="2"/>
  <c r="CH34" i="2" s="1"/>
  <c r="AB34" i="2"/>
  <c r="CI34" i="2" s="1"/>
  <c r="AD34" i="2"/>
  <c r="CJ34" i="2" s="1"/>
  <c r="AF34" i="2"/>
  <c r="CK34" i="2" s="1"/>
  <c r="AH34" i="2"/>
  <c r="CL34" i="2" s="1"/>
  <c r="AJ34" i="2"/>
  <c r="CM34" i="2" s="1"/>
  <c r="AL34" i="2"/>
  <c r="CN34" i="2" s="1"/>
  <c r="AN34" i="2"/>
  <c r="CO34" i="2" s="1"/>
  <c r="AP34" i="2"/>
  <c r="CP34" i="2" s="1"/>
  <c r="AR34" i="2"/>
  <c r="CQ34" i="2" s="1"/>
  <c r="AT34" i="2"/>
  <c r="CR34" i="2" s="1"/>
  <c r="AV34" i="2"/>
  <c r="CS34" i="2" s="1"/>
  <c r="AX34" i="2"/>
  <c r="CT34" i="2" s="1"/>
  <c r="AZ34" i="2"/>
  <c r="CU34" i="2" s="1"/>
  <c r="BB34" i="2"/>
  <c r="CV34" i="2" s="1"/>
  <c r="BD34" i="2"/>
  <c r="CW34" i="2" s="1"/>
  <c r="BF34" i="2"/>
  <c r="CX34" i="2" s="1"/>
  <c r="BH34" i="2"/>
  <c r="CY34" i="2" s="1"/>
  <c r="BJ34" i="2"/>
  <c r="CZ34" i="2" s="1"/>
  <c r="BL34" i="2"/>
  <c r="DA34" i="2" s="1"/>
  <c r="F35" i="2"/>
  <c r="BX35" i="2" s="1"/>
  <c r="H35" i="2"/>
  <c r="BY35" i="2" s="1"/>
  <c r="J35" i="2"/>
  <c r="BZ35" i="2" s="1"/>
  <c r="L35" i="2"/>
  <c r="CA35" i="2" s="1"/>
  <c r="N35" i="2"/>
  <c r="CB35" i="2" s="1"/>
  <c r="P35" i="2"/>
  <c r="CC35" i="2" s="1"/>
  <c r="R35" i="2"/>
  <c r="CD35" i="2" s="1"/>
  <c r="T35" i="2"/>
  <c r="CE35" i="2" s="1"/>
  <c r="V35" i="2"/>
  <c r="CF35" i="2" s="1"/>
  <c r="X35" i="2"/>
  <c r="CG35" i="2" s="1"/>
  <c r="Z35" i="2"/>
  <c r="CH35" i="2" s="1"/>
  <c r="AB35" i="2"/>
  <c r="CI35" i="2" s="1"/>
  <c r="AD35" i="2"/>
  <c r="CJ35" i="2" s="1"/>
  <c r="AF35" i="2"/>
  <c r="CK35" i="2" s="1"/>
  <c r="AH35" i="2"/>
  <c r="CL35" i="2" s="1"/>
  <c r="AJ35" i="2"/>
  <c r="CM35" i="2" s="1"/>
  <c r="AL35" i="2"/>
  <c r="CN35" i="2" s="1"/>
  <c r="AN35" i="2"/>
  <c r="CO35" i="2" s="1"/>
  <c r="AP35" i="2"/>
  <c r="CP35" i="2" s="1"/>
  <c r="AR35" i="2"/>
  <c r="CQ35" i="2" s="1"/>
  <c r="AT35" i="2"/>
  <c r="CR35" i="2"/>
  <c r="AV35" i="2"/>
  <c r="CS35" i="2" s="1"/>
  <c r="AX35" i="2"/>
  <c r="CT35" i="2" s="1"/>
  <c r="AZ35" i="2"/>
  <c r="CU35" i="2" s="1"/>
  <c r="BB35" i="2"/>
  <c r="CV35" i="2" s="1"/>
  <c r="BD35" i="2"/>
  <c r="CW35" i="2" s="1"/>
  <c r="BF35" i="2"/>
  <c r="CX35" i="2" s="1"/>
  <c r="BH35" i="2"/>
  <c r="CY35" i="2" s="1"/>
  <c r="BJ35" i="2"/>
  <c r="CZ35" i="2" s="1"/>
  <c r="BL35" i="2"/>
  <c r="DA35" i="2" s="1"/>
  <c r="F36" i="2"/>
  <c r="BX36" i="2" s="1"/>
  <c r="H36" i="2"/>
  <c r="BY36" i="2" s="1"/>
  <c r="J36" i="2"/>
  <c r="BZ36" i="2" s="1"/>
  <c r="L36" i="2"/>
  <c r="CA36" i="2" s="1"/>
  <c r="N36" i="2"/>
  <c r="CB36" i="2" s="1"/>
  <c r="P36" i="2"/>
  <c r="CC36" i="2" s="1"/>
  <c r="R36" i="2"/>
  <c r="CD36" i="2" s="1"/>
  <c r="T36" i="2"/>
  <c r="CE36" i="2" s="1"/>
  <c r="V36" i="2"/>
  <c r="CF36" i="2" s="1"/>
  <c r="X36" i="2"/>
  <c r="CG36" i="2" s="1"/>
  <c r="Z36" i="2"/>
  <c r="CH36" i="2" s="1"/>
  <c r="AB36" i="2"/>
  <c r="CI36" i="2" s="1"/>
  <c r="AD36" i="2"/>
  <c r="CJ36" i="2" s="1"/>
  <c r="AF36" i="2"/>
  <c r="CK36" i="2" s="1"/>
  <c r="AH36" i="2"/>
  <c r="CL36" i="2" s="1"/>
  <c r="AJ36" i="2"/>
  <c r="CM36" i="2" s="1"/>
  <c r="AL36" i="2"/>
  <c r="CN36" i="2" s="1"/>
  <c r="AN36" i="2"/>
  <c r="CO36" i="2" s="1"/>
  <c r="AP36" i="2"/>
  <c r="CP36" i="2" s="1"/>
  <c r="AR36" i="2"/>
  <c r="CQ36" i="2" s="1"/>
  <c r="AT36" i="2"/>
  <c r="CR36" i="2" s="1"/>
  <c r="AV36" i="2"/>
  <c r="CS36" i="2" s="1"/>
  <c r="AX36" i="2"/>
  <c r="CT36" i="2" s="1"/>
  <c r="AZ36" i="2"/>
  <c r="CU36" i="2" s="1"/>
  <c r="BB36" i="2"/>
  <c r="CV36" i="2" s="1"/>
  <c r="BD36" i="2"/>
  <c r="CW36" i="2" s="1"/>
  <c r="BF36" i="2"/>
  <c r="CX36" i="2" s="1"/>
  <c r="BH36" i="2"/>
  <c r="CY36" i="2" s="1"/>
  <c r="BJ36" i="2"/>
  <c r="CZ36" i="2" s="1"/>
  <c r="BL36" i="2"/>
  <c r="DA36" i="2" s="1"/>
  <c r="F37" i="2"/>
  <c r="BX37" i="2" s="1"/>
  <c r="H37" i="2"/>
  <c r="BY37" i="2" s="1"/>
  <c r="J37" i="2"/>
  <c r="BZ37" i="2" s="1"/>
  <c r="L37" i="2"/>
  <c r="CA37" i="2" s="1"/>
  <c r="N37" i="2"/>
  <c r="CB37" i="2" s="1"/>
  <c r="P37" i="2"/>
  <c r="CC37" i="2" s="1"/>
  <c r="R37" i="2"/>
  <c r="CD37" i="2" s="1"/>
  <c r="T37" i="2"/>
  <c r="CE37" i="2" s="1"/>
  <c r="V37" i="2"/>
  <c r="CF37" i="2" s="1"/>
  <c r="X37" i="2"/>
  <c r="CG37" i="2" s="1"/>
  <c r="Z37" i="2"/>
  <c r="CH37" i="2" s="1"/>
  <c r="AB37" i="2"/>
  <c r="CI37" i="2" s="1"/>
  <c r="AD37" i="2"/>
  <c r="CJ37" i="2"/>
  <c r="AF37" i="2"/>
  <c r="CK37" i="2" s="1"/>
  <c r="AH37" i="2"/>
  <c r="CL37" i="2" s="1"/>
  <c r="AJ37" i="2"/>
  <c r="CM37" i="2" s="1"/>
  <c r="AL37" i="2"/>
  <c r="CN37" i="2" s="1"/>
  <c r="AN37" i="2"/>
  <c r="CO37" i="2" s="1"/>
  <c r="AP37" i="2"/>
  <c r="CP37" i="2" s="1"/>
  <c r="AR37" i="2"/>
  <c r="CQ37" i="2" s="1"/>
  <c r="AT37" i="2"/>
  <c r="CR37" i="2" s="1"/>
  <c r="AV37" i="2"/>
  <c r="CS37" i="2" s="1"/>
  <c r="AX37" i="2"/>
  <c r="CT37" i="2" s="1"/>
  <c r="AZ37" i="2"/>
  <c r="CU37" i="2" s="1"/>
  <c r="BB37" i="2"/>
  <c r="CV37" i="2"/>
  <c r="BD37" i="2"/>
  <c r="CW37" i="2" s="1"/>
  <c r="BF37" i="2"/>
  <c r="CX37" i="2" s="1"/>
  <c r="BH37" i="2"/>
  <c r="CY37" i="2" s="1"/>
  <c r="BJ37" i="2"/>
  <c r="CZ37" i="2" s="1"/>
  <c r="BL37" i="2"/>
  <c r="DA37" i="2" s="1"/>
  <c r="F38" i="2"/>
  <c r="BX38" i="2" s="1"/>
  <c r="H38" i="2"/>
  <c r="BY38" i="2" s="1"/>
  <c r="J38" i="2"/>
  <c r="BZ38" i="2" s="1"/>
  <c r="L38" i="2"/>
  <c r="CA38" i="2" s="1"/>
  <c r="N38" i="2"/>
  <c r="CB38" i="2" s="1"/>
  <c r="P38" i="2"/>
  <c r="CC38" i="2" s="1"/>
  <c r="R38" i="2"/>
  <c r="CD38" i="2" s="1"/>
  <c r="T38" i="2"/>
  <c r="CE38" i="2" s="1"/>
  <c r="V38" i="2"/>
  <c r="CF38" i="2" s="1"/>
  <c r="X38" i="2"/>
  <c r="CG38" i="2" s="1"/>
  <c r="Z38" i="2"/>
  <c r="CH38" i="2" s="1"/>
  <c r="AB38" i="2"/>
  <c r="CI38" i="2" s="1"/>
  <c r="AD38" i="2"/>
  <c r="CJ38" i="2" s="1"/>
  <c r="AF38" i="2"/>
  <c r="CK38" i="2" s="1"/>
  <c r="AH38" i="2"/>
  <c r="CL38" i="2" s="1"/>
  <c r="AJ38" i="2"/>
  <c r="CM38" i="2" s="1"/>
  <c r="AL38" i="2"/>
  <c r="CN38" i="2" s="1"/>
  <c r="AN38" i="2"/>
  <c r="CO38" i="2" s="1"/>
  <c r="AP38" i="2"/>
  <c r="CP38" i="2" s="1"/>
  <c r="AR38" i="2"/>
  <c r="CQ38" i="2" s="1"/>
  <c r="AT38" i="2"/>
  <c r="CR38" i="2" s="1"/>
  <c r="AV38" i="2"/>
  <c r="CS38" i="2" s="1"/>
  <c r="AX38" i="2"/>
  <c r="CT38" i="2" s="1"/>
  <c r="AZ38" i="2"/>
  <c r="CU38" i="2" s="1"/>
  <c r="BB38" i="2"/>
  <c r="CV38" i="2" s="1"/>
  <c r="BD38" i="2"/>
  <c r="CW38" i="2" s="1"/>
  <c r="BF38" i="2"/>
  <c r="CX38" i="2" s="1"/>
  <c r="BH38" i="2"/>
  <c r="CY38" i="2" s="1"/>
  <c r="BJ38" i="2"/>
  <c r="CZ38" i="2" s="1"/>
  <c r="BL38" i="2"/>
  <c r="DA38" i="2" s="1"/>
  <c r="F39" i="2"/>
  <c r="BX39" i="2" s="1"/>
  <c r="H39" i="2"/>
  <c r="BY39" i="2" s="1"/>
  <c r="J39" i="2"/>
  <c r="BZ39" i="2" s="1"/>
  <c r="L39" i="2"/>
  <c r="CA39" i="2" s="1"/>
  <c r="N39" i="2"/>
  <c r="CB39" i="2" s="1"/>
  <c r="P39" i="2"/>
  <c r="CC39" i="2" s="1"/>
  <c r="R39" i="2"/>
  <c r="CD39" i="2" s="1"/>
  <c r="T39" i="2"/>
  <c r="CE39" i="2" s="1"/>
  <c r="V39" i="2"/>
  <c r="CF39" i="2" s="1"/>
  <c r="X39" i="2"/>
  <c r="CG39" i="2" s="1"/>
  <c r="Z39" i="2"/>
  <c r="CH39" i="2" s="1"/>
  <c r="AB39" i="2"/>
  <c r="CI39" i="2" s="1"/>
  <c r="AD39" i="2"/>
  <c r="CJ39" i="2" s="1"/>
  <c r="AF39" i="2"/>
  <c r="CK39" i="2" s="1"/>
  <c r="AH39" i="2"/>
  <c r="CL39" i="2" s="1"/>
  <c r="AJ39" i="2"/>
  <c r="CM39" i="2" s="1"/>
  <c r="AL39" i="2"/>
  <c r="CN39" i="2" s="1"/>
  <c r="AN39" i="2"/>
  <c r="CO39" i="2" s="1"/>
  <c r="AP39" i="2"/>
  <c r="CP39" i="2" s="1"/>
  <c r="AR39" i="2"/>
  <c r="CQ39" i="2" s="1"/>
  <c r="AT39" i="2"/>
  <c r="CR39" i="2"/>
  <c r="AV39" i="2"/>
  <c r="CS39" i="2" s="1"/>
  <c r="AX39" i="2"/>
  <c r="CT39" i="2" s="1"/>
  <c r="AZ39" i="2"/>
  <c r="CU39" i="2" s="1"/>
  <c r="BB39" i="2"/>
  <c r="CV39" i="2" s="1"/>
  <c r="BD39" i="2"/>
  <c r="CW39" i="2" s="1"/>
  <c r="BF39" i="2"/>
  <c r="CX39" i="2" s="1"/>
  <c r="BH39" i="2"/>
  <c r="CY39" i="2" s="1"/>
  <c r="BJ39" i="2"/>
  <c r="CZ39" i="2" s="1"/>
  <c r="BL39" i="2"/>
  <c r="DA39" i="2" s="1"/>
  <c r="F40" i="2"/>
  <c r="BX40" i="2" s="1"/>
  <c r="H40" i="2"/>
  <c r="BY40" i="2" s="1"/>
  <c r="J40" i="2"/>
  <c r="BZ40" i="2" s="1"/>
  <c r="L40" i="2"/>
  <c r="CA40" i="2" s="1"/>
  <c r="N40" i="2"/>
  <c r="CB40" i="2" s="1"/>
  <c r="P40" i="2"/>
  <c r="CC40" i="2" s="1"/>
  <c r="R40" i="2"/>
  <c r="CD40" i="2" s="1"/>
  <c r="T40" i="2"/>
  <c r="CE40" i="2" s="1"/>
  <c r="V40" i="2"/>
  <c r="CF40" i="2" s="1"/>
  <c r="X40" i="2"/>
  <c r="CG40" i="2" s="1"/>
  <c r="Z40" i="2"/>
  <c r="CH40" i="2" s="1"/>
  <c r="AB40" i="2"/>
  <c r="CI40" i="2" s="1"/>
  <c r="AD40" i="2"/>
  <c r="CJ40" i="2" s="1"/>
  <c r="AF40" i="2"/>
  <c r="CK40" i="2" s="1"/>
  <c r="AH40" i="2"/>
  <c r="CL40" i="2" s="1"/>
  <c r="AJ40" i="2"/>
  <c r="CM40" i="2" s="1"/>
  <c r="AL40" i="2"/>
  <c r="CN40" i="2" s="1"/>
  <c r="AN40" i="2"/>
  <c r="CO40" i="2" s="1"/>
  <c r="AP40" i="2"/>
  <c r="CP40" i="2" s="1"/>
  <c r="AR40" i="2"/>
  <c r="CQ40" i="2" s="1"/>
  <c r="AT40" i="2"/>
  <c r="CR40" i="2" s="1"/>
  <c r="AV40" i="2"/>
  <c r="CS40" i="2" s="1"/>
  <c r="AX40" i="2"/>
  <c r="CT40" i="2" s="1"/>
  <c r="AZ40" i="2"/>
  <c r="CU40" i="2" s="1"/>
  <c r="BB40" i="2"/>
  <c r="CV40" i="2" s="1"/>
  <c r="BD40" i="2"/>
  <c r="CW40" i="2" s="1"/>
  <c r="BF40" i="2"/>
  <c r="CX40" i="2" s="1"/>
  <c r="BH40" i="2"/>
  <c r="CY40" i="2" s="1"/>
  <c r="BJ40" i="2"/>
  <c r="CZ40" i="2" s="1"/>
  <c r="BL40" i="2"/>
  <c r="DA40" i="2" s="1"/>
  <c r="F41" i="2"/>
  <c r="BX41" i="2" s="1"/>
  <c r="H41" i="2"/>
  <c r="BY41" i="2" s="1"/>
  <c r="J41" i="2"/>
  <c r="BZ41" i="2" s="1"/>
  <c r="L41" i="2"/>
  <c r="CA41" i="2" s="1"/>
  <c r="N41" i="2"/>
  <c r="CB41" i="2" s="1"/>
  <c r="P41" i="2"/>
  <c r="CC41" i="2" s="1"/>
  <c r="R41" i="2"/>
  <c r="CD41" i="2" s="1"/>
  <c r="T41" i="2"/>
  <c r="CE41" i="2" s="1"/>
  <c r="V41" i="2"/>
  <c r="CF41" i="2" s="1"/>
  <c r="X41" i="2"/>
  <c r="CG41" i="2" s="1"/>
  <c r="Z41" i="2"/>
  <c r="CH41" i="2" s="1"/>
  <c r="AB41" i="2"/>
  <c r="CI41" i="2" s="1"/>
  <c r="AD41" i="2"/>
  <c r="CJ41" i="2" s="1"/>
  <c r="AF41" i="2"/>
  <c r="CK41" i="2" s="1"/>
  <c r="AH41" i="2"/>
  <c r="CL41" i="2" s="1"/>
  <c r="AJ41" i="2"/>
  <c r="CM41" i="2" s="1"/>
  <c r="AL41" i="2"/>
  <c r="CN41" i="2" s="1"/>
  <c r="AN41" i="2"/>
  <c r="CO41" i="2" s="1"/>
  <c r="AP41" i="2"/>
  <c r="CP41" i="2" s="1"/>
  <c r="AR41" i="2"/>
  <c r="CQ41" i="2" s="1"/>
  <c r="AT41" i="2"/>
  <c r="CR41" i="2" s="1"/>
  <c r="AV41" i="2"/>
  <c r="CS41" i="2" s="1"/>
  <c r="AX41" i="2"/>
  <c r="CT41" i="2" s="1"/>
  <c r="AZ41" i="2"/>
  <c r="CU41" i="2" s="1"/>
  <c r="BB41" i="2"/>
  <c r="CV41" i="2" s="1"/>
  <c r="BD41" i="2"/>
  <c r="CW41" i="2" s="1"/>
  <c r="BF41" i="2"/>
  <c r="CX41" i="2" s="1"/>
  <c r="BH41" i="2"/>
  <c r="CY41" i="2" s="1"/>
  <c r="BJ41" i="2"/>
  <c r="CZ41" i="2" s="1"/>
  <c r="BL41" i="2"/>
  <c r="DA41" i="2" s="1"/>
  <c r="F42" i="2"/>
  <c r="BX42" i="2" s="1"/>
  <c r="H42" i="2"/>
  <c r="BY42" i="2" s="1"/>
  <c r="J42" i="2"/>
  <c r="BZ42" i="2" s="1"/>
  <c r="L42" i="2"/>
  <c r="CA42" i="2" s="1"/>
  <c r="N42" i="2"/>
  <c r="CB42" i="2" s="1"/>
  <c r="P42" i="2"/>
  <c r="CC42" i="2" s="1"/>
  <c r="R42" i="2"/>
  <c r="CD42" i="2" s="1"/>
  <c r="T42" i="2"/>
  <c r="CE42" i="2" s="1"/>
  <c r="V42" i="2"/>
  <c r="CF42" i="2" s="1"/>
  <c r="X42" i="2"/>
  <c r="CG42" i="2" s="1"/>
  <c r="Z42" i="2"/>
  <c r="CH42" i="2" s="1"/>
  <c r="AB42" i="2"/>
  <c r="CI42" i="2" s="1"/>
  <c r="AD42" i="2"/>
  <c r="CJ42" i="2" s="1"/>
  <c r="AF42" i="2"/>
  <c r="CK42" i="2" s="1"/>
  <c r="AH42" i="2"/>
  <c r="CL42" i="2"/>
  <c r="AJ42" i="2"/>
  <c r="CM42" i="2" s="1"/>
  <c r="AL42" i="2"/>
  <c r="CN42" i="2" s="1"/>
  <c r="AN42" i="2"/>
  <c r="CO42" i="2" s="1"/>
  <c r="AP42" i="2"/>
  <c r="CP42" i="2" s="1"/>
  <c r="AR42" i="2"/>
  <c r="CQ42" i="2" s="1"/>
  <c r="AT42" i="2"/>
  <c r="CR42" i="2" s="1"/>
  <c r="AV42" i="2"/>
  <c r="CS42" i="2" s="1"/>
  <c r="AX42" i="2"/>
  <c r="CT42" i="2" s="1"/>
  <c r="AZ42" i="2"/>
  <c r="CU42" i="2" s="1"/>
  <c r="BB42" i="2"/>
  <c r="CV42" i="2" s="1"/>
  <c r="BD42" i="2"/>
  <c r="CW42" i="2" s="1"/>
  <c r="BF42" i="2"/>
  <c r="CX42" i="2" s="1"/>
  <c r="BH42" i="2"/>
  <c r="CY42" i="2" s="1"/>
  <c r="BJ42" i="2"/>
  <c r="CZ42" i="2" s="1"/>
  <c r="BL42" i="2"/>
  <c r="DA42" i="2" s="1"/>
  <c r="F43" i="2"/>
  <c r="BX43" i="2" s="1"/>
  <c r="H43" i="2"/>
  <c r="BY43" i="2" s="1"/>
  <c r="J43" i="2"/>
  <c r="BZ43" i="2" s="1"/>
  <c r="L43" i="2"/>
  <c r="CA43" i="2" s="1"/>
  <c r="N43" i="2"/>
  <c r="CB43" i="2" s="1"/>
  <c r="P43" i="2"/>
  <c r="CC43" i="2" s="1"/>
  <c r="R43" i="2"/>
  <c r="CD43" i="2" s="1"/>
  <c r="T43" i="2"/>
  <c r="CE43" i="2" s="1"/>
  <c r="V43" i="2"/>
  <c r="CF43" i="2" s="1"/>
  <c r="X43" i="2"/>
  <c r="CG43" i="2" s="1"/>
  <c r="Z43" i="2"/>
  <c r="CH43" i="2" s="1"/>
  <c r="AB43" i="2"/>
  <c r="CI43" i="2" s="1"/>
  <c r="AD43" i="2"/>
  <c r="CJ43" i="2" s="1"/>
  <c r="AF43" i="2"/>
  <c r="CK43" i="2" s="1"/>
  <c r="AH43" i="2"/>
  <c r="CL43" i="2" s="1"/>
  <c r="AJ43" i="2"/>
  <c r="CM43" i="2" s="1"/>
  <c r="AL43" i="2"/>
  <c r="CN43" i="2" s="1"/>
  <c r="AN43" i="2"/>
  <c r="CO43" i="2" s="1"/>
  <c r="AP43" i="2"/>
  <c r="CP43" i="2" s="1"/>
  <c r="AR43" i="2"/>
  <c r="CQ43" i="2" s="1"/>
  <c r="AT43" i="2"/>
  <c r="CR43" i="2" s="1"/>
  <c r="AV43" i="2"/>
  <c r="CS43" i="2" s="1"/>
  <c r="AX43" i="2"/>
  <c r="CT43" i="2" s="1"/>
  <c r="AZ43" i="2"/>
  <c r="CU43" i="2" s="1"/>
  <c r="BB43" i="2"/>
  <c r="CV43" i="2" s="1"/>
  <c r="BD43" i="2"/>
  <c r="CW43" i="2" s="1"/>
  <c r="BF43" i="2"/>
  <c r="CX43" i="2" s="1"/>
  <c r="BH43" i="2"/>
  <c r="CY43" i="2" s="1"/>
  <c r="BJ43" i="2"/>
  <c r="CZ43" i="2" s="1"/>
  <c r="BL43" i="2"/>
  <c r="DA43" i="2" s="1"/>
  <c r="F44" i="2"/>
  <c r="BX44" i="2" s="1"/>
  <c r="H44" i="2"/>
  <c r="BY44" i="2" s="1"/>
  <c r="J44" i="2"/>
  <c r="BZ44" i="2" s="1"/>
  <c r="L44" i="2"/>
  <c r="CA44" i="2" s="1"/>
  <c r="N44" i="2"/>
  <c r="CB44" i="2" s="1"/>
  <c r="P44" i="2"/>
  <c r="CC44" i="2" s="1"/>
  <c r="R44" i="2"/>
  <c r="CD44" i="2" s="1"/>
  <c r="T44" i="2"/>
  <c r="CE44" i="2" s="1"/>
  <c r="V44" i="2"/>
  <c r="CF44" i="2" s="1"/>
  <c r="X44" i="2"/>
  <c r="CG44" i="2" s="1"/>
  <c r="Z44" i="2"/>
  <c r="CH44" i="2" s="1"/>
  <c r="AB44" i="2"/>
  <c r="CI44" i="2" s="1"/>
  <c r="AD44" i="2"/>
  <c r="CJ44" i="2" s="1"/>
  <c r="AF44" i="2"/>
  <c r="CK44" i="2" s="1"/>
  <c r="AH44" i="2"/>
  <c r="CL44" i="2" s="1"/>
  <c r="AJ44" i="2"/>
  <c r="CM44" i="2" s="1"/>
  <c r="AL44" i="2"/>
  <c r="CN44" i="2" s="1"/>
  <c r="AN44" i="2"/>
  <c r="CO44" i="2" s="1"/>
  <c r="AP44" i="2"/>
  <c r="CP44" i="2" s="1"/>
  <c r="AR44" i="2"/>
  <c r="CQ44" i="2" s="1"/>
  <c r="AT44" i="2"/>
  <c r="CR44" i="2" s="1"/>
  <c r="AV44" i="2"/>
  <c r="CS44" i="2" s="1"/>
  <c r="AX44" i="2"/>
  <c r="CT44" i="2" s="1"/>
  <c r="AZ44" i="2"/>
  <c r="CU44" i="2" s="1"/>
  <c r="BB44" i="2"/>
  <c r="CV44" i="2" s="1"/>
  <c r="BD44" i="2"/>
  <c r="CW44" i="2" s="1"/>
  <c r="BF44" i="2"/>
  <c r="CX44" i="2" s="1"/>
  <c r="BH44" i="2"/>
  <c r="CY44" i="2" s="1"/>
  <c r="BJ44" i="2"/>
  <c r="CZ44" i="2" s="1"/>
  <c r="BL44" i="2"/>
  <c r="DA44" i="2" s="1"/>
  <c r="F45" i="2"/>
  <c r="BX45" i="2" s="1"/>
  <c r="H45" i="2"/>
  <c r="BY45" i="2" s="1"/>
  <c r="J45" i="2"/>
  <c r="BZ45" i="2" s="1"/>
  <c r="L45" i="2"/>
  <c r="CA45" i="2" s="1"/>
  <c r="N45" i="2"/>
  <c r="CB45" i="2" s="1"/>
  <c r="P45" i="2"/>
  <c r="CC45" i="2" s="1"/>
  <c r="R45" i="2"/>
  <c r="CD45" i="2" s="1"/>
  <c r="T45" i="2"/>
  <c r="CE45" i="2" s="1"/>
  <c r="V45" i="2"/>
  <c r="CF45" i="2" s="1"/>
  <c r="X45" i="2"/>
  <c r="CG45" i="2" s="1"/>
  <c r="Z45" i="2"/>
  <c r="CH45" i="2" s="1"/>
  <c r="AB45" i="2"/>
  <c r="CI45" i="2" s="1"/>
  <c r="AD45" i="2"/>
  <c r="CJ45" i="2" s="1"/>
  <c r="AF45" i="2"/>
  <c r="CK45" i="2" s="1"/>
  <c r="AH45" i="2"/>
  <c r="CL45" i="2" s="1"/>
  <c r="AJ45" i="2"/>
  <c r="CM45" i="2" s="1"/>
  <c r="AL45" i="2"/>
  <c r="CN45" i="2" s="1"/>
  <c r="AN45" i="2"/>
  <c r="CO45" i="2" s="1"/>
  <c r="AP45" i="2"/>
  <c r="CP45" i="2" s="1"/>
  <c r="AR45" i="2"/>
  <c r="CQ45" i="2" s="1"/>
  <c r="AT45" i="2"/>
  <c r="CR45" i="2"/>
  <c r="AV45" i="2"/>
  <c r="CS45" i="2" s="1"/>
  <c r="AX45" i="2"/>
  <c r="CT45" i="2" s="1"/>
  <c r="AZ45" i="2"/>
  <c r="CU45" i="2" s="1"/>
  <c r="BB45" i="2"/>
  <c r="CV45" i="2" s="1"/>
  <c r="BD45" i="2"/>
  <c r="CW45" i="2" s="1"/>
  <c r="BF45" i="2"/>
  <c r="CX45" i="2" s="1"/>
  <c r="BH45" i="2"/>
  <c r="CY45" i="2" s="1"/>
  <c r="BJ45" i="2"/>
  <c r="CZ45" i="2" s="1"/>
  <c r="BL45" i="2"/>
  <c r="DA45" i="2" s="1"/>
  <c r="F46" i="2"/>
  <c r="BX46" i="2" s="1"/>
  <c r="H46" i="2"/>
  <c r="BY46" i="2" s="1"/>
  <c r="J46" i="2"/>
  <c r="BZ46" i="2" s="1"/>
  <c r="L46" i="2"/>
  <c r="CA46" i="2" s="1"/>
  <c r="N46" i="2"/>
  <c r="CB46" i="2" s="1"/>
  <c r="P46" i="2"/>
  <c r="CC46" i="2" s="1"/>
  <c r="R46" i="2"/>
  <c r="CD46" i="2" s="1"/>
  <c r="T46" i="2"/>
  <c r="CE46" i="2" s="1"/>
  <c r="V46" i="2"/>
  <c r="CF46" i="2" s="1"/>
  <c r="X46" i="2"/>
  <c r="CG46" i="2" s="1"/>
  <c r="Z46" i="2"/>
  <c r="CH46" i="2" s="1"/>
  <c r="AB46" i="2"/>
  <c r="CI46" i="2" s="1"/>
  <c r="AD46" i="2"/>
  <c r="CJ46" i="2" s="1"/>
  <c r="AF46" i="2"/>
  <c r="CK46" i="2" s="1"/>
  <c r="AH46" i="2"/>
  <c r="CL46" i="2" s="1"/>
  <c r="AJ46" i="2"/>
  <c r="CM46" i="2" s="1"/>
  <c r="AL46" i="2"/>
  <c r="CN46" i="2" s="1"/>
  <c r="AN46" i="2"/>
  <c r="CO46" i="2" s="1"/>
  <c r="AP46" i="2"/>
  <c r="CP46" i="2" s="1"/>
  <c r="AR46" i="2"/>
  <c r="CQ46" i="2" s="1"/>
  <c r="AT46" i="2"/>
  <c r="CR46" i="2" s="1"/>
  <c r="AV46" i="2"/>
  <c r="CS46" i="2" s="1"/>
  <c r="AX46" i="2"/>
  <c r="CT46" i="2" s="1"/>
  <c r="AZ46" i="2"/>
  <c r="CU46" i="2" s="1"/>
  <c r="BB46" i="2"/>
  <c r="CV46" i="2" s="1"/>
  <c r="BD46" i="2"/>
  <c r="CW46" i="2" s="1"/>
  <c r="BF46" i="2"/>
  <c r="CX46" i="2" s="1"/>
  <c r="BH46" i="2"/>
  <c r="CY46" i="2" s="1"/>
  <c r="BJ46" i="2"/>
  <c r="CZ46" i="2" s="1"/>
  <c r="BL46" i="2"/>
  <c r="DA46" i="2" s="1"/>
  <c r="F47" i="2"/>
  <c r="BX47" i="2" s="1"/>
  <c r="H47" i="2"/>
  <c r="BY47" i="2" s="1"/>
  <c r="J47" i="2"/>
  <c r="BZ47" i="2" s="1"/>
  <c r="L47" i="2"/>
  <c r="CA47" i="2" s="1"/>
  <c r="N47" i="2"/>
  <c r="CB47" i="2" s="1"/>
  <c r="P47" i="2"/>
  <c r="CC47" i="2" s="1"/>
  <c r="R47" i="2"/>
  <c r="CD47" i="2" s="1"/>
  <c r="T47" i="2"/>
  <c r="CE47" i="2" s="1"/>
  <c r="V47" i="2"/>
  <c r="CF47" i="2" s="1"/>
  <c r="X47" i="2"/>
  <c r="CG47" i="2" s="1"/>
  <c r="Z47" i="2"/>
  <c r="CH47" i="2" s="1"/>
  <c r="AB47" i="2"/>
  <c r="CI47" i="2" s="1"/>
  <c r="AD47" i="2"/>
  <c r="CJ47" i="2" s="1"/>
  <c r="AF47" i="2"/>
  <c r="CK47" i="2" s="1"/>
  <c r="AH47" i="2"/>
  <c r="CL47" i="2" s="1"/>
  <c r="AJ47" i="2"/>
  <c r="CM47" i="2" s="1"/>
  <c r="AL47" i="2"/>
  <c r="CN47" i="2" s="1"/>
  <c r="AN47" i="2"/>
  <c r="CO47" i="2" s="1"/>
  <c r="AP47" i="2"/>
  <c r="CP47" i="2" s="1"/>
  <c r="AR47" i="2"/>
  <c r="CQ47" i="2" s="1"/>
  <c r="AT47" i="2"/>
  <c r="CR47" i="2" s="1"/>
  <c r="AV47" i="2"/>
  <c r="CS47" i="2" s="1"/>
  <c r="AX47" i="2"/>
  <c r="CT47" i="2" s="1"/>
  <c r="AZ47" i="2"/>
  <c r="CU47" i="2" s="1"/>
  <c r="BB47" i="2"/>
  <c r="CV47" i="2" s="1"/>
  <c r="BD47" i="2"/>
  <c r="CW47" i="2" s="1"/>
  <c r="BF47" i="2"/>
  <c r="CX47" i="2" s="1"/>
  <c r="BH47" i="2"/>
  <c r="CY47" i="2" s="1"/>
  <c r="BJ47" i="2"/>
  <c r="CZ47" i="2" s="1"/>
  <c r="BL47" i="2"/>
  <c r="DA47" i="2" s="1"/>
  <c r="F48" i="2"/>
  <c r="BX48" i="2" s="1"/>
  <c r="H48" i="2"/>
  <c r="BY48" i="2" s="1"/>
  <c r="J48" i="2"/>
  <c r="BZ48" i="2" s="1"/>
  <c r="L48" i="2"/>
  <c r="CA48" i="2" s="1"/>
  <c r="N48" i="2"/>
  <c r="CB48" i="2" s="1"/>
  <c r="P48" i="2"/>
  <c r="CC48" i="2" s="1"/>
  <c r="R48" i="2"/>
  <c r="CD48" i="2" s="1"/>
  <c r="T48" i="2"/>
  <c r="CE48" i="2" s="1"/>
  <c r="V48" i="2"/>
  <c r="CF48" i="2" s="1"/>
  <c r="X48" i="2"/>
  <c r="CG48" i="2" s="1"/>
  <c r="Z48" i="2"/>
  <c r="CH48" i="2" s="1"/>
  <c r="AB48" i="2"/>
  <c r="CI48" i="2" s="1"/>
  <c r="AD48" i="2"/>
  <c r="CJ48" i="2" s="1"/>
  <c r="AF48" i="2"/>
  <c r="CK48" i="2" s="1"/>
  <c r="AH48" i="2"/>
  <c r="CL48" i="2" s="1"/>
  <c r="AJ48" i="2"/>
  <c r="CM48" i="2" s="1"/>
  <c r="AL48" i="2"/>
  <c r="CN48" i="2" s="1"/>
  <c r="AN48" i="2"/>
  <c r="CO48" i="2" s="1"/>
  <c r="AP48" i="2"/>
  <c r="CP48" i="2" s="1"/>
  <c r="AR48" i="2"/>
  <c r="CQ48" i="2" s="1"/>
  <c r="AT48" i="2"/>
  <c r="CR48" i="2" s="1"/>
  <c r="AV48" i="2"/>
  <c r="CS48" i="2" s="1"/>
  <c r="AX48" i="2"/>
  <c r="CT48" i="2" s="1"/>
  <c r="AZ48" i="2"/>
  <c r="CU48" i="2" s="1"/>
  <c r="BB48" i="2"/>
  <c r="CV48" i="2" s="1"/>
  <c r="BD48" i="2"/>
  <c r="CW48" i="2" s="1"/>
  <c r="BF48" i="2"/>
  <c r="CX48" i="2" s="1"/>
  <c r="BH48" i="2"/>
  <c r="CY48" i="2" s="1"/>
  <c r="BJ48" i="2"/>
  <c r="CZ48" i="2" s="1"/>
  <c r="BL48" i="2"/>
  <c r="DA48" i="2" s="1"/>
  <c r="F49" i="2"/>
  <c r="BX49" i="2" s="1"/>
  <c r="H49" i="2"/>
  <c r="BY49" i="2" s="1"/>
  <c r="J49" i="2"/>
  <c r="BZ49" i="2" s="1"/>
  <c r="DE49" i="2" s="1"/>
  <c r="L49" i="2"/>
  <c r="CA49" i="2" s="1"/>
  <c r="N49" i="2"/>
  <c r="CB49" i="2" s="1"/>
  <c r="P49" i="2"/>
  <c r="CC49" i="2" s="1"/>
  <c r="R49" i="2"/>
  <c r="CD49" i="2" s="1"/>
  <c r="T49" i="2"/>
  <c r="CE49" i="2" s="1"/>
  <c r="V49" i="2"/>
  <c r="CF49" i="2" s="1"/>
  <c r="X49" i="2"/>
  <c r="CG49" i="2" s="1"/>
  <c r="Z49" i="2"/>
  <c r="CH49" i="2" s="1"/>
  <c r="AB49" i="2"/>
  <c r="CI49" i="2" s="1"/>
  <c r="AD49" i="2"/>
  <c r="CJ49" i="2" s="1"/>
  <c r="AF49" i="2"/>
  <c r="CK49" i="2" s="1"/>
  <c r="AH49" i="2"/>
  <c r="CL49" i="2" s="1"/>
  <c r="AJ49" i="2"/>
  <c r="CM49" i="2" s="1"/>
  <c r="AL49" i="2"/>
  <c r="CN49" i="2" s="1"/>
  <c r="AN49" i="2"/>
  <c r="CO49" i="2" s="1"/>
  <c r="AP49" i="2"/>
  <c r="CP49" i="2" s="1"/>
  <c r="AR49" i="2"/>
  <c r="CQ49" i="2" s="1"/>
  <c r="AT49" i="2"/>
  <c r="CR49" i="2" s="1"/>
  <c r="AV49" i="2"/>
  <c r="CS49" i="2" s="1"/>
  <c r="AX49" i="2"/>
  <c r="CT49" i="2" s="1"/>
  <c r="AZ49" i="2"/>
  <c r="CU49" i="2" s="1"/>
  <c r="BB49" i="2"/>
  <c r="CV49" i="2" s="1"/>
  <c r="BD49" i="2"/>
  <c r="CW49" i="2" s="1"/>
  <c r="BF49" i="2"/>
  <c r="CX49" i="2" s="1"/>
  <c r="BH49" i="2"/>
  <c r="CY49" i="2" s="1"/>
  <c r="BJ49" i="2"/>
  <c r="CZ49" i="2" s="1"/>
  <c r="BL49" i="2"/>
  <c r="DA49" i="2" s="1"/>
  <c r="F50" i="2"/>
  <c r="BX50" i="2" s="1"/>
  <c r="H50" i="2"/>
  <c r="BY50" i="2" s="1"/>
  <c r="J50" i="2"/>
  <c r="BZ50" i="2" s="1"/>
  <c r="L50" i="2"/>
  <c r="CA50" i="2" s="1"/>
  <c r="N50" i="2"/>
  <c r="CB50" i="2" s="1"/>
  <c r="P50" i="2"/>
  <c r="CC50" i="2" s="1"/>
  <c r="R50" i="2"/>
  <c r="CD50" i="2" s="1"/>
  <c r="T50" i="2"/>
  <c r="CE50" i="2" s="1"/>
  <c r="V50" i="2"/>
  <c r="CF50" i="2" s="1"/>
  <c r="X50" i="2"/>
  <c r="CG50" i="2" s="1"/>
  <c r="Z50" i="2"/>
  <c r="CH50" i="2" s="1"/>
  <c r="AB50" i="2"/>
  <c r="CI50" i="2" s="1"/>
  <c r="AD50" i="2"/>
  <c r="CJ50" i="2" s="1"/>
  <c r="AF50" i="2"/>
  <c r="CK50" i="2" s="1"/>
  <c r="AH50" i="2"/>
  <c r="CL50" i="2"/>
  <c r="AJ50" i="2"/>
  <c r="CM50" i="2" s="1"/>
  <c r="AL50" i="2"/>
  <c r="CN50" i="2" s="1"/>
  <c r="AN50" i="2"/>
  <c r="CO50" i="2" s="1"/>
  <c r="AP50" i="2"/>
  <c r="CP50" i="2" s="1"/>
  <c r="AR50" i="2"/>
  <c r="CQ50" i="2" s="1"/>
  <c r="AT50" i="2"/>
  <c r="CR50" i="2" s="1"/>
  <c r="AV50" i="2"/>
  <c r="CS50" i="2" s="1"/>
  <c r="AX50" i="2"/>
  <c r="CT50" i="2" s="1"/>
  <c r="AZ50" i="2"/>
  <c r="CU50" i="2" s="1"/>
  <c r="BB50" i="2"/>
  <c r="CV50" i="2" s="1"/>
  <c r="BD50" i="2"/>
  <c r="CW50" i="2" s="1"/>
  <c r="BF50" i="2"/>
  <c r="CX50" i="2" s="1"/>
  <c r="BH50" i="2"/>
  <c r="CY50" i="2" s="1"/>
  <c r="BJ50" i="2"/>
  <c r="CZ50" i="2" s="1"/>
  <c r="BL50" i="2"/>
  <c r="DA50" i="2" s="1"/>
  <c r="F51" i="2"/>
  <c r="BX51" i="2" s="1"/>
  <c r="H51" i="2"/>
  <c r="BY51" i="2" s="1"/>
  <c r="J51" i="2"/>
  <c r="BZ51" i="2" s="1"/>
  <c r="L51" i="2"/>
  <c r="CA51" i="2" s="1"/>
  <c r="N51" i="2"/>
  <c r="CB51" i="2" s="1"/>
  <c r="P51" i="2"/>
  <c r="CC51" i="2" s="1"/>
  <c r="R51" i="2"/>
  <c r="CD51" i="2" s="1"/>
  <c r="T51" i="2"/>
  <c r="CE51" i="2" s="1"/>
  <c r="V51" i="2"/>
  <c r="CF51" i="2" s="1"/>
  <c r="X51" i="2"/>
  <c r="CG51" i="2" s="1"/>
  <c r="Z51" i="2"/>
  <c r="CH51" i="2" s="1"/>
  <c r="AB51" i="2"/>
  <c r="CI51" i="2" s="1"/>
  <c r="AD51" i="2"/>
  <c r="CJ51" i="2" s="1"/>
  <c r="AF51" i="2"/>
  <c r="CK51" i="2" s="1"/>
  <c r="AH51" i="2"/>
  <c r="CL51" i="2" s="1"/>
  <c r="AJ51" i="2"/>
  <c r="CM51" i="2" s="1"/>
  <c r="AL51" i="2"/>
  <c r="CN51" i="2" s="1"/>
  <c r="AN51" i="2"/>
  <c r="CO51" i="2" s="1"/>
  <c r="AP51" i="2"/>
  <c r="CP51" i="2" s="1"/>
  <c r="AR51" i="2"/>
  <c r="CQ51" i="2" s="1"/>
  <c r="AT51" i="2"/>
  <c r="CR51" i="2" s="1"/>
  <c r="AV51" i="2"/>
  <c r="CS51" i="2" s="1"/>
  <c r="AX51" i="2"/>
  <c r="CT51" i="2" s="1"/>
  <c r="AZ51" i="2"/>
  <c r="CU51" i="2" s="1"/>
  <c r="BB51" i="2"/>
  <c r="CV51" i="2" s="1"/>
  <c r="BD51" i="2"/>
  <c r="CW51" i="2" s="1"/>
  <c r="BF51" i="2"/>
  <c r="CX51" i="2" s="1"/>
  <c r="BH51" i="2"/>
  <c r="CY51" i="2" s="1"/>
  <c r="BJ51" i="2"/>
  <c r="CZ51" i="2" s="1"/>
  <c r="BL51" i="2"/>
  <c r="DA51" i="2" s="1"/>
  <c r="F52" i="2"/>
  <c r="BX52" i="2" s="1"/>
  <c r="H52" i="2"/>
  <c r="BY52" i="2" s="1"/>
  <c r="J52" i="2"/>
  <c r="BZ52" i="2" s="1"/>
  <c r="L52" i="2"/>
  <c r="CA52" i="2" s="1"/>
  <c r="N52" i="2"/>
  <c r="CB52" i="2" s="1"/>
  <c r="P52" i="2"/>
  <c r="CC52" i="2" s="1"/>
  <c r="R52" i="2"/>
  <c r="CD52" i="2" s="1"/>
  <c r="T52" i="2"/>
  <c r="CE52" i="2" s="1"/>
  <c r="V52" i="2"/>
  <c r="CF52" i="2" s="1"/>
  <c r="X52" i="2"/>
  <c r="CG52" i="2" s="1"/>
  <c r="Z52" i="2"/>
  <c r="CH52" i="2" s="1"/>
  <c r="AB52" i="2"/>
  <c r="CI52" i="2" s="1"/>
  <c r="AD52" i="2"/>
  <c r="CJ52" i="2" s="1"/>
  <c r="AF52" i="2"/>
  <c r="CK52" i="2" s="1"/>
  <c r="AH52" i="2"/>
  <c r="CL52" i="2" s="1"/>
  <c r="AJ52" i="2"/>
  <c r="CM52" i="2" s="1"/>
  <c r="AL52" i="2"/>
  <c r="CN52" i="2" s="1"/>
  <c r="AN52" i="2"/>
  <c r="CO52" i="2" s="1"/>
  <c r="AP52" i="2"/>
  <c r="CP52" i="2" s="1"/>
  <c r="AR52" i="2"/>
  <c r="CQ52" i="2" s="1"/>
  <c r="AT52" i="2"/>
  <c r="CR52" i="2" s="1"/>
  <c r="AV52" i="2"/>
  <c r="CS52" i="2" s="1"/>
  <c r="AX52" i="2"/>
  <c r="CT52" i="2" s="1"/>
  <c r="AZ52" i="2"/>
  <c r="CU52" i="2" s="1"/>
  <c r="BB52" i="2"/>
  <c r="CV52" i="2" s="1"/>
  <c r="BD52" i="2"/>
  <c r="CW52" i="2" s="1"/>
  <c r="BF52" i="2"/>
  <c r="CX52" i="2" s="1"/>
  <c r="BH52" i="2"/>
  <c r="CY52" i="2" s="1"/>
  <c r="BJ52" i="2"/>
  <c r="CZ52" i="2" s="1"/>
  <c r="BL52" i="2"/>
  <c r="DA52" i="2" s="1"/>
  <c r="F53" i="2"/>
  <c r="BX53" i="2" s="1"/>
  <c r="H53" i="2"/>
  <c r="BY53" i="2" s="1"/>
  <c r="J53" i="2"/>
  <c r="BZ53" i="2" s="1"/>
  <c r="L53" i="2"/>
  <c r="CA53" i="2" s="1"/>
  <c r="N53" i="2"/>
  <c r="CB53" i="2" s="1"/>
  <c r="P53" i="2"/>
  <c r="CC53" i="2" s="1"/>
  <c r="R53" i="2"/>
  <c r="CD53" i="2" s="1"/>
  <c r="T53" i="2"/>
  <c r="CE53" i="2" s="1"/>
  <c r="V53" i="2"/>
  <c r="CF53" i="2" s="1"/>
  <c r="X53" i="2"/>
  <c r="CG53" i="2" s="1"/>
  <c r="Z53" i="2"/>
  <c r="CH53" i="2" s="1"/>
  <c r="AB53" i="2"/>
  <c r="CI53" i="2" s="1"/>
  <c r="AD53" i="2"/>
  <c r="CJ53" i="2" s="1"/>
  <c r="AF53" i="2"/>
  <c r="CK53" i="2" s="1"/>
  <c r="AH53" i="2"/>
  <c r="CL53" i="2"/>
  <c r="AJ53" i="2"/>
  <c r="CM53" i="2" s="1"/>
  <c r="AL53" i="2"/>
  <c r="CN53" i="2" s="1"/>
  <c r="AN53" i="2"/>
  <c r="CO53" i="2" s="1"/>
  <c r="AP53" i="2"/>
  <c r="CP53" i="2" s="1"/>
  <c r="AR53" i="2"/>
  <c r="CQ53" i="2" s="1"/>
  <c r="AT53" i="2"/>
  <c r="CR53" i="2" s="1"/>
  <c r="AV53" i="2"/>
  <c r="CS53" i="2" s="1"/>
  <c r="AX53" i="2"/>
  <c r="CT53" i="2" s="1"/>
  <c r="AZ53" i="2"/>
  <c r="CU53" i="2" s="1"/>
  <c r="BB53" i="2"/>
  <c r="CV53" i="2" s="1"/>
  <c r="BD53" i="2"/>
  <c r="CW53" i="2" s="1"/>
  <c r="BF53" i="2"/>
  <c r="CX53" i="2" s="1"/>
  <c r="BH53" i="2"/>
  <c r="BJ53" i="2"/>
  <c r="CZ53" i="2" s="1"/>
  <c r="BL53" i="2"/>
  <c r="DA53" i="2" s="1"/>
  <c r="F54" i="2"/>
  <c r="BX54" i="2" s="1"/>
  <c r="H54" i="2"/>
  <c r="BY54" i="2" s="1"/>
  <c r="J54" i="2"/>
  <c r="BZ54" i="2" s="1"/>
  <c r="L54" i="2"/>
  <c r="CA54" i="2" s="1"/>
  <c r="N54" i="2"/>
  <c r="CB54" i="2" s="1"/>
  <c r="P54" i="2"/>
  <c r="CC54" i="2" s="1"/>
  <c r="R54" i="2"/>
  <c r="CD54" i="2" s="1"/>
  <c r="T54" i="2"/>
  <c r="CE54" i="2" s="1"/>
  <c r="V54" i="2"/>
  <c r="CF54" i="2" s="1"/>
  <c r="X54" i="2"/>
  <c r="CG54" i="2" s="1"/>
  <c r="Z54" i="2"/>
  <c r="CH54" i="2" s="1"/>
  <c r="AB54" i="2"/>
  <c r="CI54" i="2" s="1"/>
  <c r="AD54" i="2"/>
  <c r="CJ54" i="2" s="1"/>
  <c r="AF54" i="2"/>
  <c r="CK54" i="2" s="1"/>
  <c r="AH54" i="2"/>
  <c r="CL54" i="2" s="1"/>
  <c r="AJ54" i="2"/>
  <c r="CM54" i="2" s="1"/>
  <c r="AL54" i="2"/>
  <c r="CN54" i="2" s="1"/>
  <c r="AN54" i="2"/>
  <c r="CO54" i="2" s="1"/>
  <c r="AP54" i="2"/>
  <c r="CP54" i="2" s="1"/>
  <c r="AR54" i="2"/>
  <c r="CQ54" i="2" s="1"/>
  <c r="AT54" i="2"/>
  <c r="CR54" i="2" s="1"/>
  <c r="AV54" i="2"/>
  <c r="CS54" i="2" s="1"/>
  <c r="AX54" i="2"/>
  <c r="CT54" i="2" s="1"/>
  <c r="AZ54" i="2"/>
  <c r="CU54" i="2" s="1"/>
  <c r="BB54" i="2"/>
  <c r="CV54" i="2" s="1"/>
  <c r="BD54" i="2"/>
  <c r="CW54" i="2" s="1"/>
  <c r="BF54" i="2"/>
  <c r="CX54" i="2" s="1"/>
  <c r="BH54" i="2"/>
  <c r="CY54" i="2" s="1"/>
  <c r="BJ54" i="2"/>
  <c r="CZ54" i="2" s="1"/>
  <c r="BL54" i="2"/>
  <c r="DA54" i="2" s="1"/>
  <c r="F55" i="2"/>
  <c r="BX55" i="2" s="1"/>
  <c r="H55" i="2"/>
  <c r="BY55" i="2" s="1"/>
  <c r="J55" i="2"/>
  <c r="BZ55" i="2" s="1"/>
  <c r="L55" i="2"/>
  <c r="CA55" i="2" s="1"/>
  <c r="N55" i="2"/>
  <c r="CB55" i="2" s="1"/>
  <c r="P55" i="2"/>
  <c r="CC55" i="2" s="1"/>
  <c r="R55" i="2"/>
  <c r="CD55" i="2" s="1"/>
  <c r="T55" i="2"/>
  <c r="CE55" i="2" s="1"/>
  <c r="V55" i="2"/>
  <c r="CF55" i="2" s="1"/>
  <c r="X55" i="2"/>
  <c r="CG55" i="2" s="1"/>
  <c r="Z55" i="2"/>
  <c r="CH55" i="2" s="1"/>
  <c r="AB55" i="2"/>
  <c r="CI55" i="2" s="1"/>
  <c r="AD55" i="2"/>
  <c r="CJ55" i="2" s="1"/>
  <c r="AF55" i="2"/>
  <c r="CK55" i="2" s="1"/>
  <c r="AH55" i="2"/>
  <c r="CL55" i="2" s="1"/>
  <c r="AJ55" i="2"/>
  <c r="CM55" i="2" s="1"/>
  <c r="AL55" i="2"/>
  <c r="CN55" i="2" s="1"/>
  <c r="AN55" i="2"/>
  <c r="CO55" i="2" s="1"/>
  <c r="AP55" i="2"/>
  <c r="CP55" i="2" s="1"/>
  <c r="AR55" i="2"/>
  <c r="CQ55" i="2" s="1"/>
  <c r="AT55" i="2"/>
  <c r="CR55" i="2" s="1"/>
  <c r="AV55" i="2"/>
  <c r="CS55" i="2" s="1"/>
  <c r="AX55" i="2"/>
  <c r="CT55" i="2" s="1"/>
  <c r="AZ55" i="2"/>
  <c r="CU55" i="2" s="1"/>
  <c r="BB55" i="2"/>
  <c r="CV55" i="2" s="1"/>
  <c r="BD55" i="2"/>
  <c r="CW55" i="2" s="1"/>
  <c r="BF55" i="2"/>
  <c r="CX55" i="2" s="1"/>
  <c r="BH55" i="2"/>
  <c r="CY55" i="2" s="1"/>
  <c r="BJ55" i="2"/>
  <c r="CZ55" i="2" s="1"/>
  <c r="BL55" i="2"/>
  <c r="DA55" i="2" s="1"/>
  <c r="F56" i="2"/>
  <c r="BX56" i="2" s="1"/>
  <c r="H56" i="2"/>
  <c r="BY56" i="2" s="1"/>
  <c r="J56" i="2"/>
  <c r="BZ56" i="2" s="1"/>
  <c r="L56" i="2"/>
  <c r="CA56" i="2" s="1"/>
  <c r="N56" i="2"/>
  <c r="CB56" i="2" s="1"/>
  <c r="P56" i="2"/>
  <c r="CC56" i="2" s="1"/>
  <c r="R56" i="2"/>
  <c r="CD56" i="2" s="1"/>
  <c r="T56" i="2"/>
  <c r="CE56" i="2" s="1"/>
  <c r="V56" i="2"/>
  <c r="CF56" i="2" s="1"/>
  <c r="X56" i="2"/>
  <c r="CG56" i="2" s="1"/>
  <c r="Z56" i="2"/>
  <c r="CH56" i="2" s="1"/>
  <c r="AB56" i="2"/>
  <c r="CI56" i="2" s="1"/>
  <c r="AD56" i="2"/>
  <c r="CJ56" i="2" s="1"/>
  <c r="AF56" i="2"/>
  <c r="CK56" i="2" s="1"/>
  <c r="AH56" i="2"/>
  <c r="CL56" i="2" s="1"/>
  <c r="AJ56" i="2"/>
  <c r="CM56" i="2" s="1"/>
  <c r="AL56" i="2"/>
  <c r="CN56" i="2" s="1"/>
  <c r="AN56" i="2"/>
  <c r="CO56" i="2" s="1"/>
  <c r="AP56" i="2"/>
  <c r="CP56" i="2" s="1"/>
  <c r="AR56" i="2"/>
  <c r="CQ56" i="2" s="1"/>
  <c r="AT56" i="2"/>
  <c r="CR56" i="2" s="1"/>
  <c r="AV56" i="2"/>
  <c r="CS56" i="2" s="1"/>
  <c r="AX56" i="2"/>
  <c r="CT56" i="2" s="1"/>
  <c r="AZ56" i="2"/>
  <c r="CU56" i="2" s="1"/>
  <c r="BB56" i="2"/>
  <c r="CV56" i="2" s="1"/>
  <c r="BD56" i="2"/>
  <c r="CW56" i="2" s="1"/>
  <c r="BF56" i="2"/>
  <c r="CX56" i="2"/>
  <c r="BH56" i="2"/>
  <c r="CY56" i="2" s="1"/>
  <c r="BJ56" i="2"/>
  <c r="CZ56" i="2" s="1"/>
  <c r="BL56" i="2"/>
  <c r="DA56" i="2" s="1"/>
  <c r="F57" i="2"/>
  <c r="BX57" i="2" s="1"/>
  <c r="H57" i="2"/>
  <c r="BY57" i="2" s="1"/>
  <c r="J57" i="2"/>
  <c r="BZ57" i="2" s="1"/>
  <c r="L57" i="2"/>
  <c r="CA57" i="2" s="1"/>
  <c r="N57" i="2"/>
  <c r="CB57" i="2" s="1"/>
  <c r="P57" i="2"/>
  <c r="CC57" i="2" s="1"/>
  <c r="R57" i="2"/>
  <c r="CD57" i="2" s="1"/>
  <c r="T57" i="2"/>
  <c r="CE57" i="2" s="1"/>
  <c r="V57" i="2"/>
  <c r="CF57" i="2" s="1"/>
  <c r="X57" i="2"/>
  <c r="CG57" i="2" s="1"/>
  <c r="Z57" i="2"/>
  <c r="CH57" i="2" s="1"/>
  <c r="AB57" i="2"/>
  <c r="CI57" i="2" s="1"/>
  <c r="AD57" i="2"/>
  <c r="CJ57" i="2" s="1"/>
  <c r="AF57" i="2"/>
  <c r="CK57" i="2" s="1"/>
  <c r="AH57" i="2"/>
  <c r="CL57" i="2" s="1"/>
  <c r="AJ57" i="2"/>
  <c r="CM57" i="2" s="1"/>
  <c r="AL57" i="2"/>
  <c r="CN57" i="2" s="1"/>
  <c r="AN57" i="2"/>
  <c r="CO57" i="2" s="1"/>
  <c r="AP57" i="2"/>
  <c r="CP57" i="2" s="1"/>
  <c r="AR57" i="2"/>
  <c r="CQ57" i="2" s="1"/>
  <c r="AT57" i="2"/>
  <c r="CR57" i="2" s="1"/>
  <c r="AV57" i="2"/>
  <c r="CS57" i="2" s="1"/>
  <c r="AX57" i="2"/>
  <c r="CT57" i="2" s="1"/>
  <c r="AZ57" i="2"/>
  <c r="CU57" i="2" s="1"/>
  <c r="BB57" i="2"/>
  <c r="CV57" i="2" s="1"/>
  <c r="BD57" i="2"/>
  <c r="CW57" i="2" s="1"/>
  <c r="BF57" i="2"/>
  <c r="CX57" i="2" s="1"/>
  <c r="BH57" i="2"/>
  <c r="CY57" i="2" s="1"/>
  <c r="BJ57" i="2"/>
  <c r="CZ57" i="2" s="1"/>
  <c r="BL57" i="2"/>
  <c r="DA57" i="2" s="1"/>
  <c r="F58" i="2"/>
  <c r="BX58" i="2" s="1"/>
  <c r="H58" i="2"/>
  <c r="BY58" i="2" s="1"/>
  <c r="J58" i="2"/>
  <c r="BZ58" i="2" s="1"/>
  <c r="L58" i="2"/>
  <c r="N58" i="2"/>
  <c r="CB58" i="2" s="1"/>
  <c r="P58" i="2"/>
  <c r="CC58" i="2" s="1"/>
  <c r="R58" i="2"/>
  <c r="CD58" i="2" s="1"/>
  <c r="T58" i="2"/>
  <c r="CE58" i="2" s="1"/>
  <c r="V58" i="2"/>
  <c r="CF58" i="2" s="1"/>
  <c r="X58" i="2"/>
  <c r="CG58" i="2" s="1"/>
  <c r="Z58" i="2"/>
  <c r="CH58" i="2" s="1"/>
  <c r="AB58" i="2"/>
  <c r="CI58" i="2" s="1"/>
  <c r="AD58" i="2"/>
  <c r="CJ58" i="2" s="1"/>
  <c r="AF58" i="2"/>
  <c r="CK58" i="2" s="1"/>
  <c r="AH58" i="2"/>
  <c r="CL58" i="2" s="1"/>
  <c r="AJ58" i="2"/>
  <c r="CM58" i="2" s="1"/>
  <c r="AL58" i="2"/>
  <c r="CN58" i="2" s="1"/>
  <c r="AN58" i="2"/>
  <c r="AP58" i="2"/>
  <c r="CP58" i="2" s="1"/>
  <c r="AR58" i="2"/>
  <c r="CQ58" i="2" s="1"/>
  <c r="AT58" i="2"/>
  <c r="CR58" i="2" s="1"/>
  <c r="AV58" i="2"/>
  <c r="CS58" i="2" s="1"/>
  <c r="AX58" i="2"/>
  <c r="CT58" i="2" s="1"/>
  <c r="AZ58" i="2"/>
  <c r="CU58" i="2" s="1"/>
  <c r="BB58" i="2"/>
  <c r="CV58" i="2" s="1"/>
  <c r="BD58" i="2"/>
  <c r="BF58" i="2"/>
  <c r="CX58" i="2" s="1"/>
  <c r="BH58" i="2"/>
  <c r="CY58" i="2" s="1"/>
  <c r="BJ58" i="2"/>
  <c r="CZ58" i="2" s="1"/>
  <c r="BL58" i="2"/>
  <c r="DA58" i="2" s="1"/>
  <c r="F59" i="2"/>
  <c r="BX59" i="2" s="1"/>
  <c r="H59" i="2"/>
  <c r="BY59" i="2" s="1"/>
  <c r="J59" i="2"/>
  <c r="BZ59" i="2" s="1"/>
  <c r="DE59" i="2" s="1"/>
  <c r="L59" i="2"/>
  <c r="CA59" i="2" s="1"/>
  <c r="N59" i="2"/>
  <c r="CB59" i="2" s="1"/>
  <c r="P59" i="2"/>
  <c r="CC59" i="2" s="1"/>
  <c r="R59" i="2"/>
  <c r="CD59" i="2" s="1"/>
  <c r="T59" i="2"/>
  <c r="CE59" i="2" s="1"/>
  <c r="V59" i="2"/>
  <c r="CF59" i="2" s="1"/>
  <c r="X59" i="2"/>
  <c r="CG59" i="2" s="1"/>
  <c r="Z59" i="2"/>
  <c r="CH59" i="2" s="1"/>
  <c r="AB59" i="2"/>
  <c r="CI59" i="2" s="1"/>
  <c r="AD59" i="2"/>
  <c r="CJ59" i="2" s="1"/>
  <c r="AF59" i="2"/>
  <c r="CK59" i="2" s="1"/>
  <c r="AH59" i="2"/>
  <c r="CL59" i="2" s="1"/>
  <c r="AJ59" i="2"/>
  <c r="CM59" i="2" s="1"/>
  <c r="AL59" i="2"/>
  <c r="CN59" i="2" s="1"/>
  <c r="AN59" i="2"/>
  <c r="CO59" i="2" s="1"/>
  <c r="AP59" i="2"/>
  <c r="CP59" i="2" s="1"/>
  <c r="AR59" i="2"/>
  <c r="CQ59" i="2" s="1"/>
  <c r="AT59" i="2"/>
  <c r="CR59" i="2" s="1"/>
  <c r="AV59" i="2"/>
  <c r="CS59" i="2" s="1"/>
  <c r="AX59" i="2"/>
  <c r="CT59" i="2" s="1"/>
  <c r="AZ59" i="2"/>
  <c r="CU59" i="2" s="1"/>
  <c r="BB59" i="2"/>
  <c r="CV59" i="2" s="1"/>
  <c r="BD59" i="2"/>
  <c r="CW59" i="2" s="1"/>
  <c r="BF59" i="2"/>
  <c r="CX59" i="2" s="1"/>
  <c r="BH59" i="2"/>
  <c r="CY59" i="2" s="1"/>
  <c r="BJ59" i="2"/>
  <c r="CZ59" i="2" s="1"/>
  <c r="BL59" i="2"/>
  <c r="DA59" i="2" s="1"/>
  <c r="F60" i="2"/>
  <c r="BX60" i="2" s="1"/>
  <c r="H60" i="2"/>
  <c r="BY60" i="2" s="1"/>
  <c r="J60" i="2"/>
  <c r="BZ60" i="2" s="1"/>
  <c r="L60" i="2"/>
  <c r="FP60" i="2" s="1"/>
  <c r="N60" i="2"/>
  <c r="CB60" i="2" s="1"/>
  <c r="P60" i="2"/>
  <c r="CC60" i="2" s="1"/>
  <c r="R60" i="2"/>
  <c r="CD60" i="2" s="1"/>
  <c r="T60" i="2"/>
  <c r="CE60" i="2" s="1"/>
  <c r="V60" i="2"/>
  <c r="CF60" i="2" s="1"/>
  <c r="X60" i="2"/>
  <c r="CG60" i="2" s="1"/>
  <c r="Z60" i="2"/>
  <c r="CH60" i="2" s="1"/>
  <c r="AB60" i="2"/>
  <c r="CI60" i="2" s="1"/>
  <c r="AD60" i="2"/>
  <c r="CJ60" i="2" s="1"/>
  <c r="AF60" i="2"/>
  <c r="CK60" i="2" s="1"/>
  <c r="AH60" i="2"/>
  <c r="CL60" i="2" s="1"/>
  <c r="AJ60" i="2"/>
  <c r="CM60" i="2" s="1"/>
  <c r="AL60" i="2"/>
  <c r="CN60" i="2" s="1"/>
  <c r="AN60" i="2"/>
  <c r="CO60" i="2" s="1"/>
  <c r="AP60" i="2"/>
  <c r="CP60" i="2" s="1"/>
  <c r="AR60" i="2"/>
  <c r="CQ60" i="2" s="1"/>
  <c r="AT60" i="2"/>
  <c r="CR60" i="2" s="1"/>
  <c r="AV60" i="2"/>
  <c r="CS60" i="2" s="1"/>
  <c r="AX60" i="2"/>
  <c r="CT60" i="2" s="1"/>
  <c r="AZ60" i="2"/>
  <c r="CU60" i="2" s="1"/>
  <c r="BB60" i="2"/>
  <c r="CV60" i="2" s="1"/>
  <c r="BD60" i="2"/>
  <c r="CW60" i="2" s="1"/>
  <c r="BF60" i="2"/>
  <c r="CX60" i="2" s="1"/>
  <c r="BH60" i="2"/>
  <c r="CY60" i="2" s="1"/>
  <c r="BJ60" i="2"/>
  <c r="CZ60" i="2" s="1"/>
  <c r="BL60" i="2"/>
  <c r="DA60" i="2" s="1"/>
  <c r="F61" i="2"/>
  <c r="BX61" i="2" s="1"/>
  <c r="H61" i="2"/>
  <c r="BY61" i="2" s="1"/>
  <c r="J61" i="2"/>
  <c r="BZ61" i="2" s="1"/>
  <c r="L61" i="2"/>
  <c r="CA61" i="2" s="1"/>
  <c r="N61" i="2"/>
  <c r="CB61" i="2" s="1"/>
  <c r="P61" i="2"/>
  <c r="CC61" i="2" s="1"/>
  <c r="R61" i="2"/>
  <c r="CD61" i="2" s="1"/>
  <c r="T61" i="2"/>
  <c r="CE61" i="2" s="1"/>
  <c r="V61" i="2"/>
  <c r="CF61" i="2" s="1"/>
  <c r="X61" i="2"/>
  <c r="CG61" i="2" s="1"/>
  <c r="Z61" i="2"/>
  <c r="CH61" i="2" s="1"/>
  <c r="AB61" i="2"/>
  <c r="CI61" i="2" s="1"/>
  <c r="AD61" i="2"/>
  <c r="CJ61" i="2" s="1"/>
  <c r="AF61" i="2"/>
  <c r="AH61" i="2"/>
  <c r="CL61" i="2" s="1"/>
  <c r="AJ61" i="2"/>
  <c r="CM61" i="2" s="1"/>
  <c r="AL61" i="2"/>
  <c r="CN61" i="2" s="1"/>
  <c r="AN61" i="2"/>
  <c r="CO61" i="2" s="1"/>
  <c r="AP61" i="2"/>
  <c r="CP61" i="2" s="1"/>
  <c r="AR61" i="2"/>
  <c r="CQ61" i="2" s="1"/>
  <c r="AT61" i="2"/>
  <c r="CR61" i="2"/>
  <c r="AV61" i="2"/>
  <c r="CS61" i="2" s="1"/>
  <c r="AX61" i="2"/>
  <c r="CT61" i="2" s="1"/>
  <c r="AZ61" i="2"/>
  <c r="CU61" i="2" s="1"/>
  <c r="BB61" i="2"/>
  <c r="CV61" i="2" s="1"/>
  <c r="BD61" i="2"/>
  <c r="CW61" i="2" s="1"/>
  <c r="BF61" i="2"/>
  <c r="CX61" i="2" s="1"/>
  <c r="BH61" i="2"/>
  <c r="CY61" i="2" s="1"/>
  <c r="BJ61" i="2"/>
  <c r="CZ61" i="2" s="1"/>
  <c r="BL61" i="2"/>
  <c r="DA61" i="2" s="1"/>
  <c r="F62" i="2"/>
  <c r="BX62" i="2" s="1"/>
  <c r="H62" i="2"/>
  <c r="BY62" i="2" s="1"/>
  <c r="J62" i="2"/>
  <c r="BZ62" i="2" s="1"/>
  <c r="L62" i="2"/>
  <c r="CA62" i="2" s="1"/>
  <c r="N62" i="2"/>
  <c r="CB62" i="2" s="1"/>
  <c r="P62" i="2"/>
  <c r="CC62" i="2" s="1"/>
  <c r="R62" i="2"/>
  <c r="CD62" i="2" s="1"/>
  <c r="T62" i="2"/>
  <c r="CE62" i="2" s="1"/>
  <c r="V62" i="2"/>
  <c r="GZ62" i="2" s="1"/>
  <c r="X62" i="2"/>
  <c r="CG62" i="2" s="1"/>
  <c r="Z62" i="2"/>
  <c r="CH62" i="2" s="1"/>
  <c r="AB62" i="2"/>
  <c r="CI62" i="2" s="1"/>
  <c r="AD62" i="2"/>
  <c r="AF62" i="2"/>
  <c r="CK62" i="2" s="1"/>
  <c r="AH62" i="2"/>
  <c r="CL62" i="2" s="1"/>
  <c r="AJ62" i="2"/>
  <c r="CM62" i="2" s="1"/>
  <c r="AL62" i="2"/>
  <c r="AN62" i="2"/>
  <c r="CO62" i="2" s="1"/>
  <c r="AP62" i="2"/>
  <c r="CP62" i="2" s="1"/>
  <c r="AR62" i="2"/>
  <c r="CQ62" i="2" s="1"/>
  <c r="AT62" i="2"/>
  <c r="AV62" i="2"/>
  <c r="CS62" i="2" s="1"/>
  <c r="AX62" i="2"/>
  <c r="CT62" i="2" s="1"/>
  <c r="AZ62" i="2"/>
  <c r="CU62" i="2" s="1"/>
  <c r="BB62" i="2"/>
  <c r="CV62" i="2" s="1"/>
  <c r="BD62" i="2"/>
  <c r="CW62" i="2" s="1"/>
  <c r="BF62" i="2"/>
  <c r="CX62" i="2" s="1"/>
  <c r="BH62" i="2"/>
  <c r="CY62" i="2" s="1"/>
  <c r="BJ62" i="2"/>
  <c r="CZ62" i="2" s="1"/>
  <c r="BL62" i="2"/>
  <c r="DA62" i="2" s="1"/>
  <c r="F63" i="2"/>
  <c r="BX63" i="2" s="1"/>
  <c r="H63" i="2"/>
  <c r="BY63" i="2" s="1"/>
  <c r="J63" i="2"/>
  <c r="BZ63" i="2" s="1"/>
  <c r="L63" i="2"/>
  <c r="CA63" i="2" s="1"/>
  <c r="N63" i="2"/>
  <c r="P63" i="2"/>
  <c r="CC63" i="2" s="1"/>
  <c r="R63" i="2"/>
  <c r="CD63" i="2" s="1"/>
  <c r="T63" i="2"/>
  <c r="V63" i="2"/>
  <c r="CF63" i="2" s="1"/>
  <c r="X63" i="2"/>
  <c r="CG63" i="2" s="1"/>
  <c r="Z63" i="2"/>
  <c r="CH63" i="2" s="1"/>
  <c r="AB63" i="2"/>
  <c r="CI63" i="2" s="1"/>
  <c r="AD63" i="2"/>
  <c r="CJ63" i="2" s="1"/>
  <c r="AF63" i="2"/>
  <c r="CK63" i="2" s="1"/>
  <c r="AH63" i="2"/>
  <c r="CL63" i="2" s="1"/>
  <c r="AJ63" i="2"/>
  <c r="AL63" i="2"/>
  <c r="CN63" i="2" s="1"/>
  <c r="AN63" i="2"/>
  <c r="CO63" i="2" s="1"/>
  <c r="AP63" i="2"/>
  <c r="CP63" i="2" s="1"/>
  <c r="AR63" i="2"/>
  <c r="CQ63" i="2" s="1"/>
  <c r="AT63" i="2"/>
  <c r="CR63" i="2" s="1"/>
  <c r="AV63" i="2"/>
  <c r="CS63" i="2" s="1"/>
  <c r="AX63" i="2"/>
  <c r="CT63" i="2" s="1"/>
  <c r="AZ63" i="2"/>
  <c r="BB63" i="2"/>
  <c r="CV63" i="2" s="1"/>
  <c r="BD63" i="2"/>
  <c r="CW63" i="2" s="1"/>
  <c r="BF63" i="2"/>
  <c r="BH63" i="2"/>
  <c r="CY63" i="2" s="1"/>
  <c r="BJ63" i="2"/>
  <c r="CZ63" i="2" s="1"/>
  <c r="BL63" i="2"/>
  <c r="DA63" i="2" s="1"/>
  <c r="F64" i="2"/>
  <c r="GR64" i="2" s="1"/>
  <c r="H64" i="2"/>
  <c r="BY64" i="2" s="1"/>
  <c r="J64" i="2"/>
  <c r="BZ64" i="2" s="1"/>
  <c r="L64" i="2"/>
  <c r="CA64" i="2" s="1"/>
  <c r="N64" i="2"/>
  <c r="CB64" i="2" s="1"/>
  <c r="P64" i="2"/>
  <c r="CC64" i="2" s="1"/>
  <c r="R64" i="2"/>
  <c r="GX64" i="2" s="1"/>
  <c r="T64" i="2"/>
  <c r="CE64" i="2" s="1"/>
  <c r="V64" i="2"/>
  <c r="CF64" i="2" s="1"/>
  <c r="X64" i="2"/>
  <c r="Z64" i="2"/>
  <c r="AB64" i="2"/>
  <c r="CI64" i="2" s="1"/>
  <c r="AD64" i="2"/>
  <c r="CJ64" i="2" s="1"/>
  <c r="AF64" i="2"/>
  <c r="CK64" i="2" s="1"/>
  <c r="AH64" i="2"/>
  <c r="CL64" i="2" s="1"/>
  <c r="AJ64" i="2"/>
  <c r="CM64" i="2" s="1"/>
  <c r="AL64" i="2"/>
  <c r="CN64" i="2" s="1"/>
  <c r="AN64" i="2"/>
  <c r="AP64" i="2"/>
  <c r="CP64" i="2" s="1"/>
  <c r="AR64" i="2"/>
  <c r="CQ64" i="2" s="1"/>
  <c r="AT64" i="2"/>
  <c r="CR64" i="2" s="1"/>
  <c r="AV64" i="2"/>
  <c r="CS64" i="2" s="1"/>
  <c r="AX64" i="2"/>
  <c r="CT64" i="2" s="1"/>
  <c r="AZ64" i="2"/>
  <c r="CU64" i="2" s="1"/>
  <c r="BB64" i="2"/>
  <c r="CV64" i="2" s="1"/>
  <c r="BD64" i="2"/>
  <c r="BF64" i="2"/>
  <c r="CX64" i="2" s="1"/>
  <c r="BH64" i="2"/>
  <c r="CY64" i="2" s="1"/>
  <c r="BJ64" i="2"/>
  <c r="BL64" i="2"/>
  <c r="DA64" i="2" s="1"/>
  <c r="F65" i="2"/>
  <c r="BX65" i="2" s="1"/>
  <c r="DD65" i="2" s="1"/>
  <c r="H65" i="2"/>
  <c r="BY65" i="2" s="1"/>
  <c r="J65" i="2"/>
  <c r="L65" i="2"/>
  <c r="N65" i="2"/>
  <c r="P65" i="2"/>
  <c r="CC65" i="2" s="1"/>
  <c r="R65" i="2"/>
  <c r="CD65" i="2" s="1"/>
  <c r="T65" i="2"/>
  <c r="CE65" i="2" s="1"/>
  <c r="V65" i="2"/>
  <c r="CF65" i="2" s="1"/>
  <c r="X65" i="2"/>
  <c r="CG65" i="2" s="1"/>
  <c r="Z65" i="2"/>
  <c r="CH65" i="2" s="1"/>
  <c r="AB65" i="2"/>
  <c r="CI65" i="2" s="1"/>
  <c r="AD65" i="2"/>
  <c r="CJ65" i="2"/>
  <c r="AF65" i="2"/>
  <c r="CK65" i="2" s="1"/>
  <c r="AH65" i="2"/>
  <c r="CL65" i="2" s="1"/>
  <c r="AJ65" i="2"/>
  <c r="CM65" i="2" s="1"/>
  <c r="AL65" i="2"/>
  <c r="CN65" i="2" s="1"/>
  <c r="AN65" i="2"/>
  <c r="CO65" i="2" s="1"/>
  <c r="AP65" i="2"/>
  <c r="CP65" i="2" s="1"/>
  <c r="AR65" i="2"/>
  <c r="CQ65" i="2" s="1"/>
  <c r="AT65" i="2"/>
  <c r="CR65" i="2" s="1"/>
  <c r="AV65" i="2"/>
  <c r="CS65" i="2" s="1"/>
  <c r="AX65" i="2"/>
  <c r="CT65" i="2" s="1"/>
  <c r="AZ65" i="2"/>
  <c r="CU65" i="2" s="1"/>
  <c r="BB65" i="2"/>
  <c r="BD65" i="2"/>
  <c r="CW65" i="2" s="1"/>
  <c r="BF65" i="2"/>
  <c r="CX65" i="2" s="1"/>
  <c r="BH65" i="2"/>
  <c r="CY65" i="2" s="1"/>
  <c r="BJ65" i="2"/>
  <c r="CZ65" i="2" s="1"/>
  <c r="BL65" i="2"/>
  <c r="DA65" i="2" s="1"/>
  <c r="F66" i="2"/>
  <c r="BX66" i="2" s="1"/>
  <c r="H66" i="2"/>
  <c r="BY66" i="2" s="1"/>
  <c r="J66" i="2"/>
  <c r="BZ66" i="2" s="1"/>
  <c r="L66" i="2"/>
  <c r="CA66" i="2" s="1"/>
  <c r="N66" i="2"/>
  <c r="CB66" i="2" s="1"/>
  <c r="P66" i="2"/>
  <c r="CC66" i="2" s="1"/>
  <c r="R66" i="2"/>
  <c r="CD66" i="2" s="1"/>
  <c r="T66" i="2"/>
  <c r="CE66" i="2" s="1"/>
  <c r="V66" i="2"/>
  <c r="CF66" i="2" s="1"/>
  <c r="X66" i="2"/>
  <c r="CG66" i="2" s="1"/>
  <c r="Z66" i="2"/>
  <c r="CH66" i="2" s="1"/>
  <c r="AB66" i="2"/>
  <c r="CI66" i="2" s="1"/>
  <c r="AD66" i="2"/>
  <c r="CJ66" i="2" s="1"/>
  <c r="AF66" i="2"/>
  <c r="CK66" i="2" s="1"/>
  <c r="AH66" i="2"/>
  <c r="CL66" i="2" s="1"/>
  <c r="AJ66" i="2"/>
  <c r="CM66" i="2" s="1"/>
  <c r="AL66" i="2"/>
  <c r="CN66" i="2" s="1"/>
  <c r="AN66" i="2"/>
  <c r="CO66" i="2" s="1"/>
  <c r="AP66" i="2"/>
  <c r="AR66" i="2"/>
  <c r="CQ66" i="2" s="1"/>
  <c r="AT66" i="2"/>
  <c r="CR66" i="2" s="1"/>
  <c r="AV66" i="2"/>
  <c r="CS66" i="2" s="1"/>
  <c r="AX66" i="2"/>
  <c r="AZ66" i="2"/>
  <c r="CU66" i="2" s="1"/>
  <c r="BB66" i="2"/>
  <c r="CV66" i="2" s="1"/>
  <c r="BD66" i="2"/>
  <c r="CW66" i="2" s="1"/>
  <c r="BF66" i="2"/>
  <c r="CX66" i="2" s="1"/>
  <c r="BH66" i="2"/>
  <c r="CY66" i="2" s="1"/>
  <c r="BJ66" i="2"/>
  <c r="CZ66" i="2" s="1"/>
  <c r="BL66" i="2"/>
  <c r="DA66" i="2" s="1"/>
  <c r="F67" i="2"/>
  <c r="BX67" i="2" s="1"/>
  <c r="H67" i="2"/>
  <c r="BY67" i="2" s="1"/>
  <c r="J67" i="2"/>
  <c r="BZ67" i="2" s="1"/>
  <c r="L67" i="2"/>
  <c r="CA67" i="2" s="1"/>
  <c r="N67" i="2"/>
  <c r="CB67" i="2" s="1"/>
  <c r="P67" i="2"/>
  <c r="CC67" i="2" s="1"/>
  <c r="R67" i="2"/>
  <c r="CD67" i="2" s="1"/>
  <c r="T67" i="2"/>
  <c r="CE67" i="2" s="1"/>
  <c r="V67" i="2"/>
  <c r="CF67" i="2" s="1"/>
  <c r="X67" i="2"/>
  <c r="CG67" i="2" s="1"/>
  <c r="Z67" i="2"/>
  <c r="CH67" i="2" s="1"/>
  <c r="AB67" i="2"/>
  <c r="CI67" i="2" s="1"/>
  <c r="AD67" i="2"/>
  <c r="CJ67" i="2" s="1"/>
  <c r="AF67" i="2"/>
  <c r="CK67" i="2" s="1"/>
  <c r="AH67" i="2"/>
  <c r="CL67" i="2" s="1"/>
  <c r="AJ67" i="2"/>
  <c r="CM67" i="2" s="1"/>
  <c r="AL67" i="2"/>
  <c r="CN67" i="2"/>
  <c r="AN67" i="2"/>
  <c r="CO67" i="2" s="1"/>
  <c r="AP67" i="2"/>
  <c r="CP67" i="2" s="1"/>
  <c r="AR67" i="2"/>
  <c r="CQ67" i="2" s="1"/>
  <c r="AT67" i="2"/>
  <c r="CR67" i="2" s="1"/>
  <c r="AV67" i="2"/>
  <c r="CS67" i="2" s="1"/>
  <c r="AX67" i="2"/>
  <c r="CT67" i="2" s="1"/>
  <c r="AZ67" i="2"/>
  <c r="CU67" i="2" s="1"/>
  <c r="BB67" i="2"/>
  <c r="CV67" i="2" s="1"/>
  <c r="BD67" i="2"/>
  <c r="CW67" i="2" s="1"/>
  <c r="BF67" i="2"/>
  <c r="CX67" i="2" s="1"/>
  <c r="BH67" i="2"/>
  <c r="CY67" i="2" s="1"/>
  <c r="BJ67" i="2"/>
  <c r="CZ67" i="2" s="1"/>
  <c r="BL67" i="2"/>
  <c r="DA67" i="2" s="1"/>
  <c r="F68" i="2"/>
  <c r="BX68" i="2" s="1"/>
  <c r="H68" i="2"/>
  <c r="BY68" i="2" s="1"/>
  <c r="J68" i="2"/>
  <c r="BZ68" i="2" s="1"/>
  <c r="DF68" i="2" s="1"/>
  <c r="L68" i="2"/>
  <c r="CA68" i="2" s="1"/>
  <c r="N68" i="2"/>
  <c r="CB68" i="2" s="1"/>
  <c r="P68" i="2"/>
  <c r="CC68" i="2" s="1"/>
  <c r="R68" i="2"/>
  <c r="CD68" i="2" s="1"/>
  <c r="T68" i="2"/>
  <c r="CE68" i="2" s="1"/>
  <c r="V68" i="2"/>
  <c r="CF68" i="2" s="1"/>
  <c r="X68" i="2"/>
  <c r="CG68" i="2" s="1"/>
  <c r="Z68" i="2"/>
  <c r="CH68" i="2" s="1"/>
  <c r="AB68" i="2"/>
  <c r="CI68" i="2" s="1"/>
  <c r="AD68" i="2"/>
  <c r="CJ68" i="2" s="1"/>
  <c r="AF68" i="2"/>
  <c r="CK68" i="2" s="1"/>
  <c r="AH68" i="2"/>
  <c r="CL68" i="2"/>
  <c r="AJ68" i="2"/>
  <c r="CM68" i="2" s="1"/>
  <c r="AL68" i="2"/>
  <c r="CN68" i="2" s="1"/>
  <c r="AN68" i="2"/>
  <c r="CO68" i="2" s="1"/>
  <c r="AP68" i="2"/>
  <c r="CP68" i="2" s="1"/>
  <c r="AR68" i="2"/>
  <c r="CQ68" i="2" s="1"/>
  <c r="AT68" i="2"/>
  <c r="CR68" i="2" s="1"/>
  <c r="AV68" i="2"/>
  <c r="CS68" i="2" s="1"/>
  <c r="AX68" i="2"/>
  <c r="CT68" i="2" s="1"/>
  <c r="AZ68" i="2"/>
  <c r="CU68" i="2" s="1"/>
  <c r="BB68" i="2"/>
  <c r="CV68" i="2" s="1"/>
  <c r="BD68" i="2"/>
  <c r="CW68" i="2" s="1"/>
  <c r="BF68" i="2"/>
  <c r="CX68" i="2"/>
  <c r="BH68" i="2"/>
  <c r="CY68" i="2" s="1"/>
  <c r="BJ68" i="2"/>
  <c r="CZ68" i="2" s="1"/>
  <c r="BL68" i="2"/>
  <c r="DA68" i="2" s="1"/>
  <c r="F69" i="2"/>
  <c r="BX69" i="2" s="1"/>
  <c r="H69" i="2"/>
  <c r="BY69" i="2" s="1"/>
  <c r="J69" i="2"/>
  <c r="BZ69" i="2" s="1"/>
  <c r="L69" i="2"/>
  <c r="CA69" i="2" s="1"/>
  <c r="N69" i="2"/>
  <c r="CB69" i="2" s="1"/>
  <c r="P69" i="2"/>
  <c r="CC69" i="2" s="1"/>
  <c r="R69" i="2"/>
  <c r="CD69" i="2" s="1"/>
  <c r="T69" i="2"/>
  <c r="CE69" i="2" s="1"/>
  <c r="V69" i="2"/>
  <c r="CF69" i="2" s="1"/>
  <c r="X69" i="2"/>
  <c r="CG69" i="2" s="1"/>
  <c r="Z69" i="2"/>
  <c r="CH69" i="2" s="1"/>
  <c r="AB69" i="2"/>
  <c r="CI69" i="2" s="1"/>
  <c r="AD69" i="2"/>
  <c r="CJ69" i="2" s="1"/>
  <c r="AF69" i="2"/>
  <c r="CK69" i="2" s="1"/>
  <c r="AH69" i="2"/>
  <c r="CL69" i="2" s="1"/>
  <c r="AJ69" i="2"/>
  <c r="CM69" i="2" s="1"/>
  <c r="AL69" i="2"/>
  <c r="CN69" i="2" s="1"/>
  <c r="AN69" i="2"/>
  <c r="CO69" i="2" s="1"/>
  <c r="AP69" i="2"/>
  <c r="CP69" i="2" s="1"/>
  <c r="AR69" i="2"/>
  <c r="CQ69" i="2" s="1"/>
  <c r="AT69" i="2"/>
  <c r="CR69" i="2" s="1"/>
  <c r="AV69" i="2"/>
  <c r="CS69" i="2" s="1"/>
  <c r="AX69" i="2"/>
  <c r="CT69" i="2" s="1"/>
  <c r="AZ69" i="2"/>
  <c r="CU69" i="2" s="1"/>
  <c r="BB69" i="2"/>
  <c r="CV69" i="2" s="1"/>
  <c r="BD69" i="2"/>
  <c r="CW69" i="2" s="1"/>
  <c r="BF69" i="2"/>
  <c r="CX69" i="2" s="1"/>
  <c r="BH69" i="2"/>
  <c r="CY69" i="2" s="1"/>
  <c r="BJ69" i="2"/>
  <c r="CZ69" i="2"/>
  <c r="BL69" i="2"/>
  <c r="DA69" i="2" s="1"/>
  <c r="F70" i="2"/>
  <c r="BX70" i="2" s="1"/>
  <c r="H70" i="2"/>
  <c r="BY70" i="2" s="1"/>
  <c r="J70" i="2"/>
  <c r="BZ70" i="2" s="1"/>
  <c r="L70" i="2"/>
  <c r="CA70" i="2" s="1"/>
  <c r="N70" i="2"/>
  <c r="CB70" i="2" s="1"/>
  <c r="P70" i="2"/>
  <c r="CC70" i="2" s="1"/>
  <c r="R70" i="2"/>
  <c r="CD70" i="2" s="1"/>
  <c r="T70" i="2"/>
  <c r="CE70" i="2" s="1"/>
  <c r="V70" i="2"/>
  <c r="CF70" i="2" s="1"/>
  <c r="X70" i="2"/>
  <c r="CG70" i="2" s="1"/>
  <c r="Z70" i="2"/>
  <c r="CH70" i="2" s="1"/>
  <c r="AB70" i="2"/>
  <c r="CI70" i="2" s="1"/>
  <c r="AD70" i="2"/>
  <c r="CJ70" i="2" s="1"/>
  <c r="AF70" i="2"/>
  <c r="CK70" i="2" s="1"/>
  <c r="AH70" i="2"/>
  <c r="CL70" i="2" s="1"/>
  <c r="AJ70" i="2"/>
  <c r="CM70" i="2" s="1"/>
  <c r="AL70" i="2"/>
  <c r="CN70" i="2" s="1"/>
  <c r="AN70" i="2"/>
  <c r="CO70" i="2" s="1"/>
  <c r="AP70" i="2"/>
  <c r="CP70" i="2" s="1"/>
  <c r="AR70" i="2"/>
  <c r="CQ70" i="2" s="1"/>
  <c r="AT70" i="2"/>
  <c r="CR70" i="2" s="1"/>
  <c r="AV70" i="2"/>
  <c r="CS70" i="2" s="1"/>
  <c r="AX70" i="2"/>
  <c r="CT70" i="2" s="1"/>
  <c r="AZ70" i="2"/>
  <c r="CU70" i="2" s="1"/>
  <c r="BB70" i="2"/>
  <c r="CV70" i="2" s="1"/>
  <c r="BD70" i="2"/>
  <c r="CW70" i="2" s="1"/>
  <c r="BF70" i="2"/>
  <c r="CX70" i="2" s="1"/>
  <c r="BH70" i="2"/>
  <c r="CY70" i="2" s="1"/>
  <c r="BJ70" i="2"/>
  <c r="CZ70" i="2" s="1"/>
  <c r="BL70" i="2"/>
  <c r="DA70" i="2" s="1"/>
  <c r="F71" i="2"/>
  <c r="BX71" i="2" s="1"/>
  <c r="H71" i="2"/>
  <c r="BY71" i="2" s="1"/>
  <c r="J71" i="2"/>
  <c r="BZ71" i="2" s="1"/>
  <c r="L71" i="2"/>
  <c r="CA71" i="2" s="1"/>
  <c r="N71" i="2"/>
  <c r="CB71" i="2" s="1"/>
  <c r="P71" i="2"/>
  <c r="CC71" i="2" s="1"/>
  <c r="R71" i="2"/>
  <c r="GX71" i="2" s="1"/>
  <c r="T71" i="2"/>
  <c r="CE71" i="2" s="1"/>
  <c r="V71" i="2"/>
  <c r="CF71" i="2" s="1"/>
  <c r="X71" i="2"/>
  <c r="CG71" i="2" s="1"/>
  <c r="Z71" i="2"/>
  <c r="CH71" i="2" s="1"/>
  <c r="AB71" i="2"/>
  <c r="CI71" i="2" s="1"/>
  <c r="AD71" i="2"/>
  <c r="CJ71" i="2" s="1"/>
  <c r="AF71" i="2"/>
  <c r="CK71" i="2" s="1"/>
  <c r="AH71" i="2"/>
  <c r="CL71" i="2" s="1"/>
  <c r="AJ71" i="2"/>
  <c r="CM71" i="2" s="1"/>
  <c r="AL71" i="2"/>
  <c r="CN71" i="2"/>
  <c r="AN71" i="2"/>
  <c r="CO71" i="2" s="1"/>
  <c r="AP71" i="2"/>
  <c r="CP71" i="2" s="1"/>
  <c r="AR71" i="2"/>
  <c r="CQ71" i="2" s="1"/>
  <c r="AT71" i="2"/>
  <c r="CR71" i="2"/>
  <c r="AV71" i="2"/>
  <c r="CS71" i="2" s="1"/>
  <c r="AX71" i="2"/>
  <c r="CT71" i="2" s="1"/>
  <c r="AZ71" i="2"/>
  <c r="BB71" i="2"/>
  <c r="CV71" i="2" s="1"/>
  <c r="BD71" i="2"/>
  <c r="CW71" i="2" s="1"/>
  <c r="BF71" i="2"/>
  <c r="CX71" i="2" s="1"/>
  <c r="BH71" i="2"/>
  <c r="CY71" i="2" s="1"/>
  <c r="BJ71" i="2"/>
  <c r="CZ71" i="2" s="1"/>
  <c r="BL71" i="2"/>
  <c r="DA71" i="2" s="1"/>
  <c r="F72" i="2"/>
  <c r="BX72" i="2" s="1"/>
  <c r="H72" i="2"/>
  <c r="J72" i="2"/>
  <c r="BZ72" i="2" s="1"/>
  <c r="L72" i="2"/>
  <c r="CA72" i="2" s="1"/>
  <c r="N72" i="2"/>
  <c r="CB72" i="2" s="1"/>
  <c r="P72" i="2"/>
  <c r="CC72" i="2" s="1"/>
  <c r="R72" i="2"/>
  <c r="CD72" i="2" s="1"/>
  <c r="T72" i="2"/>
  <c r="CE72" i="2" s="1"/>
  <c r="V72" i="2"/>
  <c r="CF72" i="2" s="1"/>
  <c r="X72" i="2"/>
  <c r="CG72" i="2" s="1"/>
  <c r="Z72" i="2"/>
  <c r="CH72" i="2" s="1"/>
  <c r="AB72" i="2"/>
  <c r="CI72" i="2" s="1"/>
  <c r="AD72" i="2"/>
  <c r="CJ72" i="2" s="1"/>
  <c r="AF72" i="2"/>
  <c r="CK72" i="2" s="1"/>
  <c r="AH72" i="2"/>
  <c r="AJ72" i="2"/>
  <c r="CM72" i="2" s="1"/>
  <c r="AL72" i="2"/>
  <c r="CN72" i="2" s="1"/>
  <c r="AN72" i="2"/>
  <c r="CO72" i="2" s="1"/>
  <c r="AP72" i="2"/>
  <c r="CP72" i="2" s="1"/>
  <c r="AR72" i="2"/>
  <c r="CQ72" i="2" s="1"/>
  <c r="AT72" i="2"/>
  <c r="CR72" i="2" s="1"/>
  <c r="AV72" i="2"/>
  <c r="CS72" i="2" s="1"/>
  <c r="AX72" i="2"/>
  <c r="CT72" i="2" s="1"/>
  <c r="AZ72" i="2"/>
  <c r="CU72" i="2" s="1"/>
  <c r="BB72" i="2"/>
  <c r="BD72" i="2"/>
  <c r="CW72" i="2" s="1"/>
  <c r="BF72" i="2"/>
  <c r="CX72" i="2" s="1"/>
  <c r="BH72" i="2"/>
  <c r="CY72" i="2" s="1"/>
  <c r="BJ72" i="2"/>
  <c r="CZ72" i="2" s="1"/>
  <c r="BL72" i="2"/>
  <c r="DA72" i="2" s="1"/>
  <c r="F73" i="2"/>
  <c r="BX73" i="2" s="1"/>
  <c r="H73" i="2"/>
  <c r="BY73" i="2" s="1"/>
  <c r="J73" i="2"/>
  <c r="L73" i="2"/>
  <c r="CA73" i="2" s="1"/>
  <c r="N73" i="2"/>
  <c r="CB73" i="2" s="1"/>
  <c r="P73" i="2"/>
  <c r="CC73" i="2" s="1"/>
  <c r="R73" i="2"/>
  <c r="CD73" i="2" s="1"/>
  <c r="T73" i="2"/>
  <c r="CE73" i="2" s="1"/>
  <c r="V73" i="2"/>
  <c r="CF73" i="2" s="1"/>
  <c r="X73" i="2"/>
  <c r="CG73" i="2" s="1"/>
  <c r="Z73" i="2"/>
  <c r="CH73" i="2" s="1"/>
  <c r="AB73" i="2"/>
  <c r="CI73" i="2" s="1"/>
  <c r="AD73" i="2"/>
  <c r="CJ73" i="2" s="1"/>
  <c r="AF73" i="2"/>
  <c r="CK73" i="2" s="1"/>
  <c r="AH73" i="2"/>
  <c r="CL73" i="2" s="1"/>
  <c r="AJ73" i="2"/>
  <c r="CM73" i="2" s="1"/>
  <c r="AL73" i="2"/>
  <c r="CN73" i="2" s="1"/>
  <c r="AN73" i="2"/>
  <c r="CO73" i="2" s="1"/>
  <c r="AP73" i="2"/>
  <c r="CP73" i="2" s="1"/>
  <c r="AR73" i="2"/>
  <c r="CQ73" i="2" s="1"/>
  <c r="AT73" i="2"/>
  <c r="CR73" i="2" s="1"/>
  <c r="AV73" i="2"/>
  <c r="CS73" i="2" s="1"/>
  <c r="AX73" i="2"/>
  <c r="CT73" i="2" s="1"/>
  <c r="AZ73" i="2"/>
  <c r="CU73" i="2" s="1"/>
  <c r="BB73" i="2"/>
  <c r="CV73" i="2" s="1"/>
  <c r="BD73" i="2"/>
  <c r="CW73" i="2" s="1"/>
  <c r="BF73" i="2"/>
  <c r="CX73" i="2" s="1"/>
  <c r="BH73" i="2"/>
  <c r="CY73" i="2" s="1"/>
  <c r="BJ73" i="2"/>
  <c r="CZ73" i="2" s="1"/>
  <c r="BL73" i="2"/>
  <c r="DA73" i="2" s="1"/>
  <c r="F74" i="2"/>
  <c r="BX74" i="2" s="1"/>
  <c r="H74" i="2"/>
  <c r="BY74" i="2" s="1"/>
  <c r="J74" i="2"/>
  <c r="BZ74" i="2" s="1"/>
  <c r="L74" i="2"/>
  <c r="CA74" i="2" s="1"/>
  <c r="N74" i="2"/>
  <c r="CB74" i="2" s="1"/>
  <c r="P74" i="2"/>
  <c r="CC74" i="2" s="1"/>
  <c r="R74" i="2"/>
  <c r="CD74" i="2" s="1"/>
  <c r="T74" i="2"/>
  <c r="CE74" i="2" s="1"/>
  <c r="V74" i="2"/>
  <c r="CF74" i="2" s="1"/>
  <c r="X74" i="2"/>
  <c r="CG74" i="2" s="1"/>
  <c r="Z74" i="2"/>
  <c r="CH74" i="2" s="1"/>
  <c r="AB74" i="2"/>
  <c r="CI74" i="2" s="1"/>
  <c r="AD74" i="2"/>
  <c r="CJ74" i="2" s="1"/>
  <c r="AF74" i="2"/>
  <c r="CK74" i="2" s="1"/>
  <c r="AH74" i="2"/>
  <c r="CL74" i="2" s="1"/>
  <c r="AJ74" i="2"/>
  <c r="CM74" i="2" s="1"/>
  <c r="AL74" i="2"/>
  <c r="CN74" i="2" s="1"/>
  <c r="AN74" i="2"/>
  <c r="CO74" i="2" s="1"/>
  <c r="AP74" i="2"/>
  <c r="CP74" i="2" s="1"/>
  <c r="AR74" i="2"/>
  <c r="CQ74" i="2" s="1"/>
  <c r="AT74" i="2"/>
  <c r="CR74" i="2" s="1"/>
  <c r="AV74" i="2"/>
  <c r="CS74" i="2" s="1"/>
  <c r="AX74" i="2"/>
  <c r="CT74" i="2" s="1"/>
  <c r="AZ74" i="2"/>
  <c r="CU74" i="2" s="1"/>
  <c r="BB74" i="2"/>
  <c r="CV74" i="2" s="1"/>
  <c r="BD74" i="2"/>
  <c r="CW74" i="2" s="1"/>
  <c r="BF74" i="2"/>
  <c r="CX74" i="2" s="1"/>
  <c r="BH74" i="2"/>
  <c r="CY74" i="2" s="1"/>
  <c r="BJ74" i="2"/>
  <c r="CZ74" i="2" s="1"/>
  <c r="BL74" i="2"/>
  <c r="DA74" i="2" s="1"/>
  <c r="F75" i="2"/>
  <c r="BX75" i="2" s="1"/>
  <c r="H75" i="2"/>
  <c r="BY75" i="2" s="1"/>
  <c r="J75" i="2"/>
  <c r="BZ75" i="2" s="1"/>
  <c r="L75" i="2"/>
  <c r="N75" i="2"/>
  <c r="CB75" i="2" s="1"/>
  <c r="P75" i="2"/>
  <c r="CC75" i="2" s="1"/>
  <c r="R75" i="2"/>
  <c r="CD75" i="2" s="1"/>
  <c r="T75" i="2"/>
  <c r="CE75" i="2" s="1"/>
  <c r="V75" i="2"/>
  <c r="CF75" i="2" s="1"/>
  <c r="X75" i="2"/>
  <c r="CG75" i="2" s="1"/>
  <c r="Z75" i="2"/>
  <c r="CH75" i="2" s="1"/>
  <c r="AB75" i="2"/>
  <c r="CI75" i="2" s="1"/>
  <c r="AD75" i="2"/>
  <c r="CJ75" i="2"/>
  <c r="AF75" i="2"/>
  <c r="CK75" i="2" s="1"/>
  <c r="AH75" i="2"/>
  <c r="CL75" i="2" s="1"/>
  <c r="AJ75" i="2"/>
  <c r="CM75" i="2" s="1"/>
  <c r="AL75" i="2"/>
  <c r="CN75" i="2" s="1"/>
  <c r="AN75" i="2"/>
  <c r="CO75" i="2" s="1"/>
  <c r="AP75" i="2"/>
  <c r="CP75" i="2" s="1"/>
  <c r="AR75" i="2"/>
  <c r="CQ75" i="2" s="1"/>
  <c r="AT75" i="2"/>
  <c r="CR75" i="2" s="1"/>
  <c r="AV75" i="2"/>
  <c r="CS75" i="2" s="1"/>
  <c r="AX75" i="2"/>
  <c r="CT75" i="2" s="1"/>
  <c r="AZ75" i="2"/>
  <c r="CU75" i="2" s="1"/>
  <c r="BB75" i="2"/>
  <c r="CV75" i="2" s="1"/>
  <c r="BD75" i="2"/>
  <c r="CW75" i="2" s="1"/>
  <c r="BF75" i="2"/>
  <c r="CX75" i="2" s="1"/>
  <c r="BH75" i="2"/>
  <c r="CY75" i="2" s="1"/>
  <c r="BJ75" i="2"/>
  <c r="CZ75" i="2" s="1"/>
  <c r="BL75" i="2"/>
  <c r="DA75" i="2" s="1"/>
  <c r="F76" i="2"/>
  <c r="BX76" i="2" s="1"/>
  <c r="H76" i="2"/>
  <c r="BY76" i="2" s="1"/>
  <c r="J76" i="2"/>
  <c r="BZ76" i="2" s="1"/>
  <c r="L76" i="2"/>
  <c r="CA76" i="2" s="1"/>
  <c r="N76" i="2"/>
  <c r="CB76" i="2" s="1"/>
  <c r="P76" i="2"/>
  <c r="CC76" i="2" s="1"/>
  <c r="R76" i="2"/>
  <c r="CD76" i="2" s="1"/>
  <c r="T76" i="2"/>
  <c r="CE76" i="2" s="1"/>
  <c r="V76" i="2"/>
  <c r="CF76" i="2" s="1"/>
  <c r="X76" i="2"/>
  <c r="CG76" i="2" s="1"/>
  <c r="Z76" i="2"/>
  <c r="CH76" i="2" s="1"/>
  <c r="AB76" i="2"/>
  <c r="CI76" i="2" s="1"/>
  <c r="AD76" i="2"/>
  <c r="CJ76" i="2" s="1"/>
  <c r="AF76" i="2"/>
  <c r="CK76" i="2" s="1"/>
  <c r="AH76" i="2"/>
  <c r="CL76" i="2" s="1"/>
  <c r="AJ76" i="2"/>
  <c r="CM76" i="2" s="1"/>
  <c r="AL76" i="2"/>
  <c r="CN76" i="2" s="1"/>
  <c r="AN76" i="2"/>
  <c r="CO76" i="2" s="1"/>
  <c r="AP76" i="2"/>
  <c r="CP76" i="2"/>
  <c r="AR76" i="2"/>
  <c r="CQ76" i="2" s="1"/>
  <c r="AT76" i="2"/>
  <c r="CR76" i="2" s="1"/>
  <c r="AV76" i="2"/>
  <c r="CS76" i="2" s="1"/>
  <c r="AX76" i="2"/>
  <c r="CT76" i="2" s="1"/>
  <c r="AZ76" i="2"/>
  <c r="CU76" i="2" s="1"/>
  <c r="BB76" i="2"/>
  <c r="CV76" i="2" s="1"/>
  <c r="BD76" i="2"/>
  <c r="CW76" i="2" s="1"/>
  <c r="BF76" i="2"/>
  <c r="CX76" i="2" s="1"/>
  <c r="BH76" i="2"/>
  <c r="CY76" i="2" s="1"/>
  <c r="BJ76" i="2"/>
  <c r="CZ76" i="2" s="1"/>
  <c r="BL76" i="2"/>
  <c r="DA76" i="2" s="1"/>
  <c r="F77" i="2"/>
  <c r="BX77" i="2" s="1"/>
  <c r="H77" i="2"/>
  <c r="BY77" i="2" s="1"/>
  <c r="J77" i="2"/>
  <c r="BZ77" i="2" s="1"/>
  <c r="L77" i="2"/>
  <c r="CA77" i="2" s="1"/>
  <c r="N77" i="2"/>
  <c r="CB77" i="2" s="1"/>
  <c r="P77" i="2"/>
  <c r="CC77" i="2" s="1"/>
  <c r="R77" i="2"/>
  <c r="CD77" i="2" s="1"/>
  <c r="T77" i="2"/>
  <c r="CE77" i="2" s="1"/>
  <c r="V77" i="2"/>
  <c r="CF77" i="2" s="1"/>
  <c r="X77" i="2"/>
  <c r="CG77" i="2" s="1"/>
  <c r="Z77" i="2"/>
  <c r="CH77" i="2" s="1"/>
  <c r="AB77" i="2"/>
  <c r="CI77" i="2" s="1"/>
  <c r="AD77" i="2"/>
  <c r="CJ77" i="2"/>
  <c r="AF77" i="2"/>
  <c r="CK77" i="2" s="1"/>
  <c r="AH77" i="2"/>
  <c r="CL77" i="2" s="1"/>
  <c r="AJ77" i="2"/>
  <c r="CM77" i="2" s="1"/>
  <c r="AL77" i="2"/>
  <c r="CN77" i="2" s="1"/>
  <c r="AN77" i="2"/>
  <c r="CO77" i="2" s="1"/>
  <c r="AP77" i="2"/>
  <c r="CP77" i="2"/>
  <c r="AR77" i="2"/>
  <c r="CQ77" i="2" s="1"/>
  <c r="AT77" i="2"/>
  <c r="CR77" i="2" s="1"/>
  <c r="AV77" i="2"/>
  <c r="CS77" i="2" s="1"/>
  <c r="AX77" i="2"/>
  <c r="CT77" i="2" s="1"/>
  <c r="AZ77" i="2"/>
  <c r="CU77" i="2" s="1"/>
  <c r="BB77" i="2"/>
  <c r="CV77" i="2" s="1"/>
  <c r="BD77" i="2"/>
  <c r="CW77" i="2" s="1"/>
  <c r="BF77" i="2"/>
  <c r="CX77" i="2" s="1"/>
  <c r="BH77" i="2"/>
  <c r="CY77" i="2" s="1"/>
  <c r="BJ77" i="2"/>
  <c r="CZ77" i="2"/>
  <c r="BL77" i="2"/>
  <c r="DA77" i="2" s="1"/>
  <c r="F78" i="2"/>
  <c r="BX78" i="2" s="1"/>
  <c r="H78" i="2"/>
  <c r="BY78" i="2" s="1"/>
  <c r="J78" i="2"/>
  <c r="BZ78" i="2" s="1"/>
  <c r="L78" i="2"/>
  <c r="CA78" i="2" s="1"/>
  <c r="N78" i="2"/>
  <c r="CB78" i="2" s="1"/>
  <c r="P78" i="2"/>
  <c r="CC78" i="2" s="1"/>
  <c r="R78" i="2"/>
  <c r="CD78" i="2" s="1"/>
  <c r="T78" i="2"/>
  <c r="CE78" i="2" s="1"/>
  <c r="V78" i="2"/>
  <c r="CF78" i="2" s="1"/>
  <c r="X78" i="2"/>
  <c r="CG78" i="2" s="1"/>
  <c r="Z78" i="2"/>
  <c r="CH78" i="2" s="1"/>
  <c r="AB78" i="2"/>
  <c r="CI78" i="2" s="1"/>
  <c r="AD78" i="2"/>
  <c r="FY78" i="2" s="1"/>
  <c r="AF78" i="2"/>
  <c r="CK78" i="2" s="1"/>
  <c r="AH78" i="2"/>
  <c r="CL78" i="2" s="1"/>
  <c r="AJ78" i="2"/>
  <c r="CM78" i="2" s="1"/>
  <c r="AL78" i="2"/>
  <c r="CN78" i="2" s="1"/>
  <c r="AN78" i="2"/>
  <c r="CO78" i="2" s="1"/>
  <c r="AP78" i="2"/>
  <c r="CP78" i="2" s="1"/>
  <c r="AR78" i="2"/>
  <c r="CQ78" i="2" s="1"/>
  <c r="AT78" i="2"/>
  <c r="CR78" i="2" s="1"/>
  <c r="AV78" i="2"/>
  <c r="CS78" i="2" s="1"/>
  <c r="AX78" i="2"/>
  <c r="CT78" i="2" s="1"/>
  <c r="AZ78" i="2"/>
  <c r="CU78" i="2" s="1"/>
  <c r="BB78" i="2"/>
  <c r="CV78" i="2" s="1"/>
  <c r="BD78" i="2"/>
  <c r="CW78" i="2" s="1"/>
  <c r="BF78" i="2"/>
  <c r="CX78" i="2" s="1"/>
  <c r="BH78" i="2"/>
  <c r="CY78" i="2" s="1"/>
  <c r="BJ78" i="2"/>
  <c r="CZ78" i="2" s="1"/>
  <c r="BL78" i="2"/>
  <c r="DA78" i="2" s="1"/>
  <c r="F79" i="2"/>
  <c r="BX79" i="2" s="1"/>
  <c r="H79" i="2"/>
  <c r="BY79" i="2" s="1"/>
  <c r="J79" i="2"/>
  <c r="BZ79" i="2" s="1"/>
  <c r="L79" i="2"/>
  <c r="CA79" i="2" s="1"/>
  <c r="N79" i="2"/>
  <c r="CB79" i="2" s="1"/>
  <c r="P79" i="2"/>
  <c r="CC79" i="2" s="1"/>
  <c r="R79" i="2"/>
  <c r="CD79" i="2" s="1"/>
  <c r="T79" i="2"/>
  <c r="CE79" i="2" s="1"/>
  <c r="V79" i="2"/>
  <c r="CF79" i="2" s="1"/>
  <c r="X79" i="2"/>
  <c r="CG79" i="2" s="1"/>
  <c r="Z79" i="2"/>
  <c r="CH79" i="2" s="1"/>
  <c r="AB79" i="2"/>
  <c r="CI79" i="2" s="1"/>
  <c r="AD79" i="2"/>
  <c r="CJ79" i="2" s="1"/>
  <c r="AF79" i="2"/>
  <c r="CK79" i="2" s="1"/>
  <c r="AH79" i="2"/>
  <c r="CL79" i="2" s="1"/>
  <c r="AJ79" i="2"/>
  <c r="CM79" i="2" s="1"/>
  <c r="AL79" i="2"/>
  <c r="CN79" i="2" s="1"/>
  <c r="AN79" i="2"/>
  <c r="CO79" i="2" s="1"/>
  <c r="AP79" i="2"/>
  <c r="CP79" i="2" s="1"/>
  <c r="AR79" i="2"/>
  <c r="CQ79" i="2" s="1"/>
  <c r="AT79" i="2"/>
  <c r="CR79" i="2" s="1"/>
  <c r="AV79" i="2"/>
  <c r="CS79" i="2" s="1"/>
  <c r="AX79" i="2"/>
  <c r="CT79" i="2" s="1"/>
  <c r="AZ79" i="2"/>
  <c r="CU79" i="2" s="1"/>
  <c r="BB79" i="2"/>
  <c r="CV79" i="2" s="1"/>
  <c r="BD79" i="2"/>
  <c r="CW79" i="2" s="1"/>
  <c r="BF79" i="2"/>
  <c r="CX79" i="2" s="1"/>
  <c r="BH79" i="2"/>
  <c r="CY79" i="2" s="1"/>
  <c r="BJ79" i="2"/>
  <c r="CZ79" i="2" s="1"/>
  <c r="BL79" i="2"/>
  <c r="DA79" i="2" s="1"/>
  <c r="F80" i="2"/>
  <c r="BX80" i="2" s="1"/>
  <c r="H80" i="2"/>
  <c r="BY80" i="2" s="1"/>
  <c r="J80" i="2"/>
  <c r="BZ80" i="2" s="1"/>
  <c r="L80" i="2"/>
  <c r="CA80" i="2" s="1"/>
  <c r="N80" i="2"/>
  <c r="CB80" i="2" s="1"/>
  <c r="P80" i="2"/>
  <c r="CC80" i="2" s="1"/>
  <c r="R80" i="2"/>
  <c r="CD80" i="2" s="1"/>
  <c r="T80" i="2"/>
  <c r="CE80" i="2" s="1"/>
  <c r="V80" i="2"/>
  <c r="CF80" i="2" s="1"/>
  <c r="X80" i="2"/>
  <c r="CG80" i="2" s="1"/>
  <c r="Z80" i="2"/>
  <c r="HB80" i="2" s="1"/>
  <c r="AB80" i="2"/>
  <c r="CI80" i="2" s="1"/>
  <c r="AD80" i="2"/>
  <c r="CJ80" i="2" s="1"/>
  <c r="AF80" i="2"/>
  <c r="CK80" i="2" s="1"/>
  <c r="AH80" i="2"/>
  <c r="CL80" i="2" s="1"/>
  <c r="AJ80" i="2"/>
  <c r="CM80" i="2" s="1"/>
  <c r="AL80" i="2"/>
  <c r="CN80" i="2" s="1"/>
  <c r="AN80" i="2"/>
  <c r="CO80" i="2" s="1"/>
  <c r="AP80" i="2"/>
  <c r="CP80" i="2" s="1"/>
  <c r="AR80" i="2"/>
  <c r="CQ80" i="2" s="1"/>
  <c r="AT80" i="2"/>
  <c r="CR80" i="2" s="1"/>
  <c r="AV80" i="2"/>
  <c r="CS80" i="2" s="1"/>
  <c r="AX80" i="2"/>
  <c r="HN80" i="2" s="1"/>
  <c r="AZ80" i="2"/>
  <c r="CU80" i="2" s="1"/>
  <c r="BB80" i="2"/>
  <c r="CV80" i="2" s="1"/>
  <c r="BD80" i="2"/>
  <c r="CW80" i="2" s="1"/>
  <c r="BF80" i="2"/>
  <c r="CX80" i="2" s="1"/>
  <c r="BH80" i="2"/>
  <c r="CY80" i="2" s="1"/>
  <c r="BJ80" i="2"/>
  <c r="CZ80" i="2" s="1"/>
  <c r="BL80" i="2"/>
  <c r="DA80" i="2" s="1"/>
  <c r="F81" i="2"/>
  <c r="BX81" i="2" s="1"/>
  <c r="H81" i="2"/>
  <c r="BY81" i="2" s="1"/>
  <c r="J81" i="2"/>
  <c r="BZ81" i="2" s="1"/>
  <c r="L81" i="2"/>
  <c r="CA81" i="2" s="1"/>
  <c r="N81" i="2"/>
  <c r="CB81" i="2" s="1"/>
  <c r="P81" i="2"/>
  <c r="CC81" i="2" s="1"/>
  <c r="R81" i="2"/>
  <c r="CD81" i="2" s="1"/>
  <c r="T81" i="2"/>
  <c r="CE81" i="2" s="1"/>
  <c r="V81" i="2"/>
  <c r="CF81" i="2" s="1"/>
  <c r="X81" i="2"/>
  <c r="CG81" i="2" s="1"/>
  <c r="Z81" i="2"/>
  <c r="CH81" i="2" s="1"/>
  <c r="AB81" i="2"/>
  <c r="CI81" i="2" s="1"/>
  <c r="AD81" i="2"/>
  <c r="CJ81" i="2" s="1"/>
  <c r="AF81" i="2"/>
  <c r="CK81" i="2" s="1"/>
  <c r="AH81" i="2"/>
  <c r="CL81" i="2" s="1"/>
  <c r="AJ81" i="2"/>
  <c r="CM81" i="2" s="1"/>
  <c r="AL81" i="2"/>
  <c r="CN81" i="2" s="1"/>
  <c r="AN81" i="2"/>
  <c r="CO81" i="2" s="1"/>
  <c r="AP81" i="2"/>
  <c r="CP81" i="2" s="1"/>
  <c r="AR81" i="2"/>
  <c r="CQ81" i="2" s="1"/>
  <c r="AT81" i="2"/>
  <c r="CR81" i="2" s="1"/>
  <c r="AV81" i="2"/>
  <c r="CS81" i="2" s="1"/>
  <c r="AX81" i="2"/>
  <c r="CT81" i="2" s="1"/>
  <c r="AZ81" i="2"/>
  <c r="CU81" i="2" s="1"/>
  <c r="BB81" i="2"/>
  <c r="CV81" i="2" s="1"/>
  <c r="BD81" i="2"/>
  <c r="CW81" i="2" s="1"/>
  <c r="BF81" i="2"/>
  <c r="CX81" i="2" s="1"/>
  <c r="BH81" i="2"/>
  <c r="CY81" i="2" s="1"/>
  <c r="BJ81" i="2"/>
  <c r="CZ81" i="2" s="1"/>
  <c r="BL81" i="2"/>
  <c r="DA81" i="2" s="1"/>
  <c r="F82" i="2"/>
  <c r="BX82" i="2" s="1"/>
  <c r="H82" i="2"/>
  <c r="BY82" i="2" s="1"/>
  <c r="J82" i="2"/>
  <c r="BZ82" i="2" s="1"/>
  <c r="L82" i="2"/>
  <c r="CA82" i="2" s="1"/>
  <c r="N82" i="2"/>
  <c r="CB82" i="2" s="1"/>
  <c r="P82" i="2"/>
  <c r="CC82" i="2" s="1"/>
  <c r="R82" i="2"/>
  <c r="CD82" i="2" s="1"/>
  <c r="T82" i="2"/>
  <c r="CE82" i="2" s="1"/>
  <c r="V82" i="2"/>
  <c r="CF82" i="2" s="1"/>
  <c r="X82" i="2"/>
  <c r="CG82" i="2" s="1"/>
  <c r="Z82" i="2"/>
  <c r="CH82" i="2" s="1"/>
  <c r="AB82" i="2"/>
  <c r="CI82" i="2" s="1"/>
  <c r="AD82" i="2"/>
  <c r="CJ82" i="2" s="1"/>
  <c r="AF82" i="2"/>
  <c r="CK82" i="2" s="1"/>
  <c r="AH82" i="2"/>
  <c r="CL82" i="2" s="1"/>
  <c r="AJ82" i="2"/>
  <c r="CM82" i="2" s="1"/>
  <c r="AL82" i="2"/>
  <c r="CN82" i="2" s="1"/>
  <c r="AN82" i="2"/>
  <c r="CO82" i="2" s="1"/>
  <c r="AP82" i="2"/>
  <c r="CP82" i="2" s="1"/>
  <c r="AR82" i="2"/>
  <c r="CQ82" i="2" s="1"/>
  <c r="AT82" i="2"/>
  <c r="CR82" i="2" s="1"/>
  <c r="AV82" i="2"/>
  <c r="CS82" i="2" s="1"/>
  <c r="AX82" i="2"/>
  <c r="CT82" i="2" s="1"/>
  <c r="AZ82" i="2"/>
  <c r="CU82" i="2" s="1"/>
  <c r="BB82" i="2"/>
  <c r="CV82" i="2" s="1"/>
  <c r="BD82" i="2"/>
  <c r="CW82" i="2" s="1"/>
  <c r="BF82" i="2"/>
  <c r="CX82" i="2" s="1"/>
  <c r="BH82" i="2"/>
  <c r="CY82" i="2" s="1"/>
  <c r="BJ82" i="2"/>
  <c r="CZ82" i="2" s="1"/>
  <c r="BL82" i="2"/>
  <c r="DA82" i="2" s="1"/>
  <c r="F83" i="2"/>
  <c r="BX83" i="2" s="1"/>
  <c r="DG83" i="2" s="1"/>
  <c r="H83" i="2"/>
  <c r="BY83" i="2" s="1"/>
  <c r="J83" i="2"/>
  <c r="BZ83" i="2" s="1"/>
  <c r="L83" i="2"/>
  <c r="CA83" i="2" s="1"/>
  <c r="N83" i="2"/>
  <c r="CB83" i="2" s="1"/>
  <c r="P83" i="2"/>
  <c r="CC83" i="2" s="1"/>
  <c r="R83" i="2"/>
  <c r="CD83" i="2" s="1"/>
  <c r="T83" i="2"/>
  <c r="CE83" i="2" s="1"/>
  <c r="V83" i="2"/>
  <c r="CF83" i="2" s="1"/>
  <c r="X83" i="2"/>
  <c r="CG83" i="2" s="1"/>
  <c r="Z83" i="2"/>
  <c r="CH83" i="2" s="1"/>
  <c r="AB83" i="2"/>
  <c r="CI83" i="2" s="1"/>
  <c r="AD83" i="2"/>
  <c r="CJ83" i="2" s="1"/>
  <c r="AF83" i="2"/>
  <c r="CK83" i="2" s="1"/>
  <c r="AH83" i="2"/>
  <c r="CL83" i="2" s="1"/>
  <c r="AJ83" i="2"/>
  <c r="CM83" i="2" s="1"/>
  <c r="AL83" i="2"/>
  <c r="CN83" i="2" s="1"/>
  <c r="AN83" i="2"/>
  <c r="CO83" i="2" s="1"/>
  <c r="AP83" i="2"/>
  <c r="CP83" i="2" s="1"/>
  <c r="AR83" i="2"/>
  <c r="CQ83" i="2" s="1"/>
  <c r="AT83" i="2"/>
  <c r="CR83" i="2" s="1"/>
  <c r="AV83" i="2"/>
  <c r="CS83" i="2" s="1"/>
  <c r="AX83" i="2"/>
  <c r="CT83" i="2" s="1"/>
  <c r="AZ83" i="2"/>
  <c r="CU83" i="2" s="1"/>
  <c r="BB83" i="2"/>
  <c r="CV83" i="2" s="1"/>
  <c r="BD83" i="2"/>
  <c r="CW83" i="2" s="1"/>
  <c r="BF83" i="2"/>
  <c r="CX83" i="2" s="1"/>
  <c r="BH83" i="2"/>
  <c r="CY83" i="2" s="1"/>
  <c r="BJ83" i="2"/>
  <c r="CZ83" i="2" s="1"/>
  <c r="BL83" i="2"/>
  <c r="DA83" i="2" s="1"/>
  <c r="F84" i="2"/>
  <c r="BX84" i="2" s="1"/>
  <c r="DF84" i="2" s="1"/>
  <c r="H84" i="2"/>
  <c r="BY84" i="2" s="1"/>
  <c r="J84" i="2"/>
  <c r="BZ84" i="2" s="1"/>
  <c r="L84" i="2"/>
  <c r="CA84" i="2" s="1"/>
  <c r="N84" i="2"/>
  <c r="CB84" i="2" s="1"/>
  <c r="P84" i="2"/>
  <c r="CC84" i="2" s="1"/>
  <c r="R84" i="2"/>
  <c r="CD84" i="2" s="1"/>
  <c r="T84" i="2"/>
  <c r="CE84" i="2" s="1"/>
  <c r="V84" i="2"/>
  <c r="CF84" i="2" s="1"/>
  <c r="X84" i="2"/>
  <c r="CG84" i="2" s="1"/>
  <c r="Z84" i="2"/>
  <c r="CH84" i="2" s="1"/>
  <c r="AB84" i="2"/>
  <c r="CI84" i="2" s="1"/>
  <c r="AD84" i="2"/>
  <c r="CJ84" i="2" s="1"/>
  <c r="AF84" i="2"/>
  <c r="CK84" i="2" s="1"/>
  <c r="AH84" i="2"/>
  <c r="CL84" i="2" s="1"/>
  <c r="AJ84" i="2"/>
  <c r="CM84" i="2" s="1"/>
  <c r="AL84" i="2"/>
  <c r="CN84" i="2" s="1"/>
  <c r="AN84" i="2"/>
  <c r="CO84" i="2" s="1"/>
  <c r="AP84" i="2"/>
  <c r="CP84" i="2" s="1"/>
  <c r="AR84" i="2"/>
  <c r="CQ84" i="2" s="1"/>
  <c r="AT84" i="2"/>
  <c r="CR84" i="2" s="1"/>
  <c r="AV84" i="2"/>
  <c r="CS84" i="2" s="1"/>
  <c r="AX84" i="2"/>
  <c r="CT84" i="2" s="1"/>
  <c r="AZ84" i="2"/>
  <c r="CU84" i="2" s="1"/>
  <c r="BB84" i="2"/>
  <c r="CV84" i="2" s="1"/>
  <c r="BD84" i="2"/>
  <c r="CW84" i="2" s="1"/>
  <c r="BF84" i="2"/>
  <c r="CX84" i="2" s="1"/>
  <c r="BH84" i="2"/>
  <c r="CY84" i="2" s="1"/>
  <c r="BJ84" i="2"/>
  <c r="CZ84" i="2" s="1"/>
  <c r="BL84" i="2"/>
  <c r="DA84" i="2" s="1"/>
  <c r="F85" i="2"/>
  <c r="BX85" i="2" s="1"/>
  <c r="H85" i="2"/>
  <c r="BY85" i="2" s="1"/>
  <c r="J85" i="2"/>
  <c r="BZ85" i="2" s="1"/>
  <c r="L85" i="2"/>
  <c r="CA85" i="2" s="1"/>
  <c r="N85" i="2"/>
  <c r="CB85" i="2" s="1"/>
  <c r="P85" i="2"/>
  <c r="CC85" i="2" s="1"/>
  <c r="R85" i="2"/>
  <c r="CD85" i="2" s="1"/>
  <c r="T85" i="2"/>
  <c r="CE85" i="2" s="1"/>
  <c r="V85" i="2"/>
  <c r="CF85" i="2" s="1"/>
  <c r="X85" i="2"/>
  <c r="CG85" i="2" s="1"/>
  <c r="Z85" i="2"/>
  <c r="CH85" i="2" s="1"/>
  <c r="AB85" i="2"/>
  <c r="CI85" i="2" s="1"/>
  <c r="AD85" i="2"/>
  <c r="CJ85" i="2" s="1"/>
  <c r="AF85" i="2"/>
  <c r="CK85" i="2" s="1"/>
  <c r="AH85" i="2"/>
  <c r="CL85" i="2" s="1"/>
  <c r="AJ85" i="2"/>
  <c r="CM85" i="2" s="1"/>
  <c r="AL85" i="2"/>
  <c r="CN85" i="2" s="1"/>
  <c r="AN85" i="2"/>
  <c r="CO85" i="2" s="1"/>
  <c r="AP85" i="2"/>
  <c r="CP85" i="2" s="1"/>
  <c r="AR85" i="2"/>
  <c r="CQ85" i="2" s="1"/>
  <c r="AT85" i="2"/>
  <c r="CR85" i="2" s="1"/>
  <c r="AV85" i="2"/>
  <c r="CS85" i="2" s="1"/>
  <c r="AX85" i="2"/>
  <c r="CT85" i="2" s="1"/>
  <c r="AZ85" i="2"/>
  <c r="CU85" i="2" s="1"/>
  <c r="BB85" i="2"/>
  <c r="CV85" i="2" s="1"/>
  <c r="BD85" i="2"/>
  <c r="CW85" i="2" s="1"/>
  <c r="BF85" i="2"/>
  <c r="CX85" i="2" s="1"/>
  <c r="BH85" i="2"/>
  <c r="CY85" i="2" s="1"/>
  <c r="BJ85" i="2"/>
  <c r="CZ85" i="2" s="1"/>
  <c r="BL85" i="2"/>
  <c r="DA85" i="2" s="1"/>
  <c r="F86" i="2"/>
  <c r="BX86" i="2" s="1"/>
  <c r="H86" i="2"/>
  <c r="BY86" i="2" s="1"/>
  <c r="J86" i="2"/>
  <c r="BZ86" i="2" s="1"/>
  <c r="L86" i="2"/>
  <c r="CA86" i="2" s="1"/>
  <c r="N86" i="2"/>
  <c r="CB86" i="2" s="1"/>
  <c r="P86" i="2"/>
  <c r="CC86" i="2" s="1"/>
  <c r="R86" i="2"/>
  <c r="CD86" i="2" s="1"/>
  <c r="T86" i="2"/>
  <c r="CE86" i="2" s="1"/>
  <c r="V86" i="2"/>
  <c r="CF86" i="2" s="1"/>
  <c r="X86" i="2"/>
  <c r="CG86" i="2" s="1"/>
  <c r="Z86" i="2"/>
  <c r="CH86" i="2" s="1"/>
  <c r="AB86" i="2"/>
  <c r="CI86" i="2" s="1"/>
  <c r="AD86" i="2"/>
  <c r="CJ86" i="2" s="1"/>
  <c r="AF86" i="2"/>
  <c r="CK86" i="2" s="1"/>
  <c r="AH86" i="2"/>
  <c r="CL86" i="2" s="1"/>
  <c r="AJ86" i="2"/>
  <c r="CM86" i="2" s="1"/>
  <c r="AL86" i="2"/>
  <c r="CN86" i="2" s="1"/>
  <c r="AN86" i="2"/>
  <c r="CO86" i="2" s="1"/>
  <c r="AP86" i="2"/>
  <c r="CP86" i="2" s="1"/>
  <c r="AR86" i="2"/>
  <c r="CQ86" i="2" s="1"/>
  <c r="AT86" i="2"/>
  <c r="CR86" i="2" s="1"/>
  <c r="AV86" i="2"/>
  <c r="CS86" i="2" s="1"/>
  <c r="AX86" i="2"/>
  <c r="CT86" i="2" s="1"/>
  <c r="AZ86" i="2"/>
  <c r="CU86" i="2" s="1"/>
  <c r="BB86" i="2"/>
  <c r="CV86" i="2" s="1"/>
  <c r="BD86" i="2"/>
  <c r="CW86" i="2" s="1"/>
  <c r="BF86" i="2"/>
  <c r="CX86" i="2" s="1"/>
  <c r="BH86" i="2"/>
  <c r="CY86" i="2" s="1"/>
  <c r="BJ86" i="2"/>
  <c r="CZ86" i="2" s="1"/>
  <c r="BL86" i="2"/>
  <c r="DA86" i="2" s="1"/>
  <c r="F87" i="2"/>
  <c r="BX87" i="2" s="1"/>
  <c r="H87" i="2"/>
  <c r="BY87" i="2" s="1"/>
  <c r="J87" i="2"/>
  <c r="BZ87" i="2" s="1"/>
  <c r="L87" i="2"/>
  <c r="CA87" i="2" s="1"/>
  <c r="N87" i="2"/>
  <c r="CB87" i="2" s="1"/>
  <c r="P87" i="2"/>
  <c r="CC87" i="2" s="1"/>
  <c r="R87" i="2"/>
  <c r="CD87" i="2" s="1"/>
  <c r="T87" i="2"/>
  <c r="CE87" i="2" s="1"/>
  <c r="V87" i="2"/>
  <c r="CF87" i="2" s="1"/>
  <c r="X87" i="2"/>
  <c r="CG87" i="2" s="1"/>
  <c r="Z87" i="2"/>
  <c r="CH87" i="2" s="1"/>
  <c r="AB87" i="2"/>
  <c r="CI87" i="2" s="1"/>
  <c r="AD87" i="2"/>
  <c r="CJ87" i="2" s="1"/>
  <c r="AF87" i="2"/>
  <c r="CK87" i="2" s="1"/>
  <c r="AH87" i="2"/>
  <c r="CL87" i="2" s="1"/>
  <c r="AJ87" i="2"/>
  <c r="CM87" i="2" s="1"/>
  <c r="AL87" i="2"/>
  <c r="CN87" i="2" s="1"/>
  <c r="AN87" i="2"/>
  <c r="CO87" i="2" s="1"/>
  <c r="AP87" i="2"/>
  <c r="CP87" i="2" s="1"/>
  <c r="AR87" i="2"/>
  <c r="CQ87" i="2" s="1"/>
  <c r="AT87" i="2"/>
  <c r="CR87" i="2" s="1"/>
  <c r="AV87" i="2"/>
  <c r="CS87" i="2" s="1"/>
  <c r="AX87" i="2"/>
  <c r="CT87" i="2" s="1"/>
  <c r="AZ87" i="2"/>
  <c r="CU87" i="2" s="1"/>
  <c r="BB87" i="2"/>
  <c r="CV87" i="2" s="1"/>
  <c r="BD87" i="2"/>
  <c r="CW87" i="2" s="1"/>
  <c r="BF87" i="2"/>
  <c r="CX87" i="2" s="1"/>
  <c r="BH87" i="2"/>
  <c r="CY87" i="2" s="1"/>
  <c r="BJ87" i="2"/>
  <c r="CZ87" i="2" s="1"/>
  <c r="BL87" i="2"/>
  <c r="DA87" i="2" s="1"/>
  <c r="F88" i="2"/>
  <c r="BX88" i="2" s="1"/>
  <c r="DF88" i="2" s="1"/>
  <c r="H88" i="2"/>
  <c r="BY88" i="2" s="1"/>
  <c r="J88" i="2"/>
  <c r="BZ88" i="2" s="1"/>
  <c r="L88" i="2"/>
  <c r="CA88" i="2" s="1"/>
  <c r="N88" i="2"/>
  <c r="CB88" i="2" s="1"/>
  <c r="P88" i="2"/>
  <c r="CC88" i="2" s="1"/>
  <c r="R88" i="2"/>
  <c r="CD88" i="2" s="1"/>
  <c r="T88" i="2"/>
  <c r="CE88" i="2" s="1"/>
  <c r="V88" i="2"/>
  <c r="CF88" i="2" s="1"/>
  <c r="X88" i="2"/>
  <c r="CG88" i="2" s="1"/>
  <c r="Z88" i="2"/>
  <c r="CH88" i="2" s="1"/>
  <c r="AB88" i="2"/>
  <c r="CI88" i="2" s="1"/>
  <c r="AD88" i="2"/>
  <c r="CJ88" i="2" s="1"/>
  <c r="AF88" i="2"/>
  <c r="CK88" i="2" s="1"/>
  <c r="AH88" i="2"/>
  <c r="CL88" i="2" s="1"/>
  <c r="AJ88" i="2"/>
  <c r="CM88" i="2" s="1"/>
  <c r="AL88" i="2"/>
  <c r="CN88" i="2" s="1"/>
  <c r="AN88" i="2"/>
  <c r="CO88" i="2" s="1"/>
  <c r="AP88" i="2"/>
  <c r="CP88" i="2" s="1"/>
  <c r="AR88" i="2"/>
  <c r="CQ88" i="2" s="1"/>
  <c r="AT88" i="2"/>
  <c r="CR88" i="2" s="1"/>
  <c r="AV88" i="2"/>
  <c r="CS88" i="2" s="1"/>
  <c r="AX88" i="2"/>
  <c r="CT88" i="2" s="1"/>
  <c r="AZ88" i="2"/>
  <c r="CU88" i="2" s="1"/>
  <c r="BB88" i="2"/>
  <c r="CV88" i="2" s="1"/>
  <c r="BD88" i="2"/>
  <c r="CW88" i="2" s="1"/>
  <c r="BF88" i="2"/>
  <c r="CX88" i="2" s="1"/>
  <c r="BH88" i="2"/>
  <c r="CY88" i="2" s="1"/>
  <c r="BJ88" i="2"/>
  <c r="CZ88" i="2" s="1"/>
  <c r="BL88" i="2"/>
  <c r="DA88" i="2" s="1"/>
  <c r="F89" i="2"/>
  <c r="BX89" i="2" s="1"/>
  <c r="H89" i="2"/>
  <c r="BY89" i="2" s="1"/>
  <c r="J89" i="2"/>
  <c r="BZ89" i="2" s="1"/>
  <c r="L89" i="2"/>
  <c r="CA89" i="2" s="1"/>
  <c r="N89" i="2"/>
  <c r="CB89" i="2" s="1"/>
  <c r="P89" i="2"/>
  <c r="CC89" i="2" s="1"/>
  <c r="R89" i="2"/>
  <c r="CD89" i="2" s="1"/>
  <c r="T89" i="2"/>
  <c r="CE89" i="2" s="1"/>
  <c r="V89" i="2"/>
  <c r="CF89" i="2" s="1"/>
  <c r="X89" i="2"/>
  <c r="CG89" i="2" s="1"/>
  <c r="Z89" i="2"/>
  <c r="CH89" i="2" s="1"/>
  <c r="AB89" i="2"/>
  <c r="CI89" i="2" s="1"/>
  <c r="AD89" i="2"/>
  <c r="CJ89" i="2" s="1"/>
  <c r="AF89" i="2"/>
  <c r="CK89" i="2" s="1"/>
  <c r="AH89" i="2"/>
  <c r="CL89" i="2" s="1"/>
  <c r="AJ89" i="2"/>
  <c r="CM89" i="2" s="1"/>
  <c r="AL89" i="2"/>
  <c r="CN89" i="2" s="1"/>
  <c r="AN89" i="2"/>
  <c r="CO89" i="2" s="1"/>
  <c r="AP89" i="2"/>
  <c r="AR89" i="2"/>
  <c r="CQ89" i="2" s="1"/>
  <c r="AT89" i="2"/>
  <c r="CR89" i="2" s="1"/>
  <c r="AV89" i="2"/>
  <c r="CS89" i="2" s="1"/>
  <c r="AX89" i="2"/>
  <c r="CT89" i="2" s="1"/>
  <c r="AZ89" i="2"/>
  <c r="CU89" i="2" s="1"/>
  <c r="BB89" i="2"/>
  <c r="CV89" i="2" s="1"/>
  <c r="BD89" i="2"/>
  <c r="CW89" i="2" s="1"/>
  <c r="BF89" i="2"/>
  <c r="CX89" i="2" s="1"/>
  <c r="BH89" i="2"/>
  <c r="CY89" i="2" s="1"/>
  <c r="BJ89" i="2"/>
  <c r="CZ89" i="2" s="1"/>
  <c r="BL89" i="2"/>
  <c r="DA89" i="2" s="1"/>
  <c r="F90" i="2"/>
  <c r="BX90" i="2" s="1"/>
  <c r="H90" i="2"/>
  <c r="BY90" i="2" s="1"/>
  <c r="J90" i="2"/>
  <c r="BZ90" i="2" s="1"/>
  <c r="L90" i="2"/>
  <c r="CA90" i="2" s="1"/>
  <c r="N90" i="2"/>
  <c r="P90" i="2"/>
  <c r="CC90" i="2" s="1"/>
  <c r="R90" i="2"/>
  <c r="CD90" i="2" s="1"/>
  <c r="T90" i="2"/>
  <c r="CE90" i="2" s="1"/>
  <c r="V90" i="2"/>
  <c r="CF90" i="2" s="1"/>
  <c r="X90" i="2"/>
  <c r="CG90" i="2" s="1"/>
  <c r="Z90" i="2"/>
  <c r="CH90" i="2" s="1"/>
  <c r="AB90" i="2"/>
  <c r="CI90" i="2" s="1"/>
  <c r="AD90" i="2"/>
  <c r="CJ90" i="2" s="1"/>
  <c r="AF90" i="2"/>
  <c r="CK90" i="2" s="1"/>
  <c r="AH90" i="2"/>
  <c r="CL90" i="2" s="1"/>
  <c r="AJ90" i="2"/>
  <c r="CM90" i="2" s="1"/>
  <c r="AL90" i="2"/>
  <c r="CN90" i="2" s="1"/>
  <c r="AN90" i="2"/>
  <c r="CO90" i="2" s="1"/>
  <c r="AP90" i="2"/>
  <c r="CP90" i="2" s="1"/>
  <c r="AR90" i="2"/>
  <c r="CQ90" i="2" s="1"/>
  <c r="AT90" i="2"/>
  <c r="CR90" i="2" s="1"/>
  <c r="AV90" i="2"/>
  <c r="CS90" i="2" s="1"/>
  <c r="AX90" i="2"/>
  <c r="CT90" i="2" s="1"/>
  <c r="AZ90" i="2"/>
  <c r="CU90" i="2" s="1"/>
  <c r="BB90" i="2"/>
  <c r="CV90" i="2" s="1"/>
  <c r="BD90" i="2"/>
  <c r="CW90" i="2" s="1"/>
  <c r="BF90" i="2"/>
  <c r="CX90" i="2" s="1"/>
  <c r="BH90" i="2"/>
  <c r="CY90" i="2" s="1"/>
  <c r="BJ90" i="2"/>
  <c r="CZ90" i="2" s="1"/>
  <c r="BL90" i="2"/>
  <c r="DA90" i="2" s="1"/>
  <c r="F91" i="2"/>
  <c r="BX91" i="2" s="1"/>
  <c r="DF91" i="2" s="1"/>
  <c r="H91" i="2"/>
  <c r="BY91" i="2" s="1"/>
  <c r="J91" i="2"/>
  <c r="BZ91" i="2" s="1"/>
  <c r="L91" i="2"/>
  <c r="CA91" i="2" s="1"/>
  <c r="N91" i="2"/>
  <c r="CB91" i="2" s="1"/>
  <c r="P91" i="2"/>
  <c r="CC91" i="2" s="1"/>
  <c r="R91" i="2"/>
  <c r="CD91" i="2" s="1"/>
  <c r="T91" i="2"/>
  <c r="CE91" i="2" s="1"/>
  <c r="V91" i="2"/>
  <c r="CF91" i="2" s="1"/>
  <c r="X91" i="2"/>
  <c r="CG91" i="2" s="1"/>
  <c r="Z91" i="2"/>
  <c r="CH91" i="2" s="1"/>
  <c r="AB91" i="2"/>
  <c r="CI91" i="2" s="1"/>
  <c r="AD91" i="2"/>
  <c r="CJ91" i="2" s="1"/>
  <c r="AF91" i="2"/>
  <c r="CK91" i="2" s="1"/>
  <c r="AH91" i="2"/>
  <c r="CL91" i="2" s="1"/>
  <c r="AJ91" i="2"/>
  <c r="CM91" i="2" s="1"/>
  <c r="AL91" i="2"/>
  <c r="CN91" i="2" s="1"/>
  <c r="AN91" i="2"/>
  <c r="CO91" i="2" s="1"/>
  <c r="AP91" i="2"/>
  <c r="CP91" i="2" s="1"/>
  <c r="AR91" i="2"/>
  <c r="CQ91" i="2" s="1"/>
  <c r="AT91" i="2"/>
  <c r="CR91" i="2" s="1"/>
  <c r="AV91" i="2"/>
  <c r="CS91" i="2" s="1"/>
  <c r="AX91" i="2"/>
  <c r="CT91" i="2" s="1"/>
  <c r="AZ91" i="2"/>
  <c r="CU91" i="2" s="1"/>
  <c r="BB91" i="2"/>
  <c r="CV91" i="2" s="1"/>
  <c r="BD91" i="2"/>
  <c r="CW91" i="2" s="1"/>
  <c r="BF91" i="2"/>
  <c r="CX91" i="2" s="1"/>
  <c r="BH91" i="2"/>
  <c r="CY91" i="2" s="1"/>
  <c r="BJ91" i="2"/>
  <c r="CZ91" i="2" s="1"/>
  <c r="BL91" i="2"/>
  <c r="DA91" i="2" s="1"/>
  <c r="D91" i="2"/>
  <c r="B91" i="2"/>
  <c r="D90" i="2"/>
  <c r="B90" i="2"/>
  <c r="D89" i="2"/>
  <c r="B89" i="2"/>
  <c r="D88" i="2"/>
  <c r="B88" i="2"/>
  <c r="D87" i="2"/>
  <c r="B87" i="2"/>
  <c r="D86" i="2"/>
  <c r="B86" i="2"/>
  <c r="D85" i="2"/>
  <c r="B85" i="2"/>
  <c r="D84" i="2"/>
  <c r="B84" i="2"/>
  <c r="D83" i="2"/>
  <c r="B83" i="2"/>
  <c r="D82" i="2"/>
  <c r="B82" i="2"/>
  <c r="D81" i="2"/>
  <c r="B81" i="2"/>
  <c r="D80" i="2"/>
  <c r="B80" i="2"/>
  <c r="D79" i="2"/>
  <c r="B79" i="2"/>
  <c r="D78" i="2"/>
  <c r="B78" i="2"/>
  <c r="D77" i="2"/>
  <c r="B77" i="2"/>
  <c r="D76" i="2"/>
  <c r="B76" i="2"/>
  <c r="D75" i="2"/>
  <c r="B75" i="2"/>
  <c r="D74" i="2"/>
  <c r="B74" i="2"/>
  <c r="D73" i="2"/>
  <c r="B73" i="2"/>
  <c r="D72" i="2"/>
  <c r="B72" i="2"/>
  <c r="D71" i="2"/>
  <c r="B71" i="2"/>
  <c r="D70" i="2"/>
  <c r="B70" i="2"/>
  <c r="D69" i="2"/>
  <c r="B69" i="2"/>
  <c r="D68" i="2"/>
  <c r="B68" i="2"/>
  <c r="D67" i="2"/>
  <c r="B67" i="2"/>
  <c r="D66" i="2"/>
  <c r="B66" i="2"/>
  <c r="D65" i="2"/>
  <c r="B65" i="2"/>
  <c r="D64" i="2"/>
  <c r="B64" i="2"/>
  <c r="D63" i="2"/>
  <c r="B63" i="2"/>
  <c r="D62" i="2"/>
  <c r="B62" i="2"/>
  <c r="D61" i="2"/>
  <c r="B61" i="2"/>
  <c r="D60" i="2"/>
  <c r="B60" i="2"/>
  <c r="D59" i="2"/>
  <c r="B59" i="2"/>
  <c r="D58" i="2"/>
  <c r="B58" i="2"/>
  <c r="D57" i="2"/>
  <c r="B57" i="2"/>
  <c r="D56" i="2"/>
  <c r="B56" i="2"/>
  <c r="D55" i="2"/>
  <c r="B55" i="2"/>
  <c r="D54" i="2"/>
  <c r="B54" i="2"/>
  <c r="D53" i="2"/>
  <c r="B53" i="2"/>
  <c r="D52" i="2"/>
  <c r="B52" i="2"/>
  <c r="D51" i="2"/>
  <c r="B51" i="2"/>
  <c r="D50" i="2"/>
  <c r="B50" i="2"/>
  <c r="D49" i="2"/>
  <c r="B49" i="2"/>
  <c r="D48" i="2"/>
  <c r="B48" i="2"/>
  <c r="D47" i="2"/>
  <c r="B47" i="2"/>
  <c r="D46" i="2"/>
  <c r="B46" i="2"/>
  <c r="D45" i="2"/>
  <c r="B45" i="2"/>
  <c r="D44" i="2"/>
  <c r="B44" i="2"/>
  <c r="D43" i="2"/>
  <c r="B43" i="2"/>
  <c r="D42" i="2"/>
  <c r="B42" i="2"/>
  <c r="D41" i="2"/>
  <c r="B41" i="2"/>
  <c r="D40" i="2"/>
  <c r="B40" i="2"/>
  <c r="D39" i="2"/>
  <c r="B39" i="2"/>
  <c r="D38" i="2"/>
  <c r="B38" i="2"/>
  <c r="D37" i="2"/>
  <c r="B37" i="2"/>
  <c r="D36" i="2"/>
  <c r="B36" i="2"/>
  <c r="D35" i="2"/>
  <c r="B35" i="2"/>
  <c r="D34" i="2"/>
  <c r="B34" i="2"/>
  <c r="D33" i="2"/>
  <c r="B33" i="2"/>
  <c r="D32" i="2"/>
  <c r="B32" i="2"/>
  <c r="D31" i="2"/>
  <c r="B31" i="2"/>
  <c r="D30" i="2"/>
  <c r="B30" i="2"/>
  <c r="D29" i="2"/>
  <c r="B29" i="2"/>
  <c r="D28" i="2"/>
  <c r="B28" i="2"/>
  <c r="D27" i="2"/>
  <c r="B27" i="2"/>
  <c r="D26" i="2"/>
  <c r="B26" i="2"/>
  <c r="D25" i="2"/>
  <c r="B25" i="2"/>
  <c r="D24" i="2"/>
  <c r="B24" i="2"/>
  <c r="D23" i="2"/>
  <c r="B23" i="2"/>
  <c r="D22" i="2"/>
  <c r="B22" i="2"/>
  <c r="D21" i="2"/>
  <c r="B21" i="2"/>
  <c r="D20" i="2"/>
  <c r="B20" i="2"/>
  <c r="D19" i="2"/>
  <c r="B19" i="2"/>
  <c r="D18" i="2"/>
  <c r="B18" i="2"/>
  <c r="D17" i="2"/>
  <c r="B17" i="2"/>
  <c r="D16" i="2"/>
  <c r="B16" i="2"/>
  <c r="D15" i="2"/>
  <c r="B15" i="2"/>
  <c r="D14" i="2"/>
  <c r="B14" i="2"/>
  <c r="D13" i="2"/>
  <c r="B13" i="2"/>
  <c r="D12" i="2"/>
  <c r="B12" i="2"/>
  <c r="D11" i="2"/>
  <c r="B11" i="2"/>
  <c r="D10" i="2"/>
  <c r="B10" i="2"/>
  <c r="D9" i="2"/>
  <c r="B9" i="2"/>
  <c r="D8" i="2"/>
  <c r="B8" i="2"/>
  <c r="D7" i="2"/>
  <c r="B7" i="2"/>
  <c r="D6" i="2"/>
  <c r="B6" i="2"/>
  <c r="D5" i="2"/>
  <c r="B5" i="2"/>
  <c r="D4" i="2"/>
  <c r="B4" i="2"/>
  <c r="D3" i="2"/>
  <c r="B3" i="2"/>
  <c r="D2" i="2"/>
  <c r="B2" i="2"/>
  <c r="R98" i="6"/>
  <c r="U98" i="6" s="1"/>
  <c r="O98" i="6" s="1"/>
  <c r="R97" i="6"/>
  <c r="U97" i="6" s="1"/>
  <c r="O97" i="6" s="1"/>
  <c r="Q98" i="6"/>
  <c r="T98" i="6" s="1"/>
  <c r="G98" i="6" s="1"/>
  <c r="Q97" i="6"/>
  <c r="T97" i="6" s="1"/>
  <c r="G97" i="6" s="1"/>
  <c r="R96" i="6"/>
  <c r="Q96" i="6"/>
  <c r="T96" i="6" s="1"/>
  <c r="G96" i="6" s="1"/>
  <c r="R95" i="6"/>
  <c r="U95" i="6" s="1"/>
  <c r="O95" i="6" s="1"/>
  <c r="Q95" i="6"/>
  <c r="R94" i="6"/>
  <c r="Q94" i="6"/>
  <c r="T94" i="6" s="1"/>
  <c r="G94" i="6" s="1"/>
  <c r="R93" i="6"/>
  <c r="U93" i="6" s="1"/>
  <c r="O93" i="6" s="1"/>
  <c r="Q93" i="6"/>
  <c r="T93" i="6" s="1"/>
  <c r="G93" i="6" s="1"/>
  <c r="R92" i="6"/>
  <c r="Q92" i="6"/>
  <c r="T92" i="6" s="1"/>
  <c r="G92" i="6" s="1"/>
  <c r="R91" i="6"/>
  <c r="U91" i="6" s="1"/>
  <c r="O91" i="6" s="1"/>
  <c r="Q91" i="6"/>
  <c r="T91" i="6" s="1"/>
  <c r="G91" i="6" s="1"/>
  <c r="R90" i="6"/>
  <c r="U90" i="6" s="1"/>
  <c r="O90" i="6" s="1"/>
  <c r="Q90" i="6"/>
  <c r="T90" i="6" s="1"/>
  <c r="G90" i="6" s="1"/>
  <c r="R89" i="6"/>
  <c r="Q89" i="6"/>
  <c r="T89" i="6" s="1"/>
  <c r="G89" i="6" s="1"/>
  <c r="R88" i="6"/>
  <c r="U88" i="6" s="1"/>
  <c r="O88" i="6" s="1"/>
  <c r="Q88" i="6"/>
  <c r="T88" i="6" s="1"/>
  <c r="G88" i="6" s="1"/>
  <c r="R87" i="6"/>
  <c r="Q87" i="6"/>
  <c r="T87" i="6" s="1"/>
  <c r="G87" i="6" s="1"/>
  <c r="R86" i="6"/>
  <c r="U86" i="6" s="1"/>
  <c r="O86" i="6" s="1"/>
  <c r="Q86" i="6"/>
  <c r="T86" i="6" s="1"/>
  <c r="G86" i="6" s="1"/>
  <c r="R85" i="6"/>
  <c r="U85" i="6" s="1"/>
  <c r="O85" i="6" s="1"/>
  <c r="Q85" i="6"/>
  <c r="T85" i="6" s="1"/>
  <c r="G85" i="6" s="1"/>
  <c r="R84" i="6"/>
  <c r="U84" i="6" s="1"/>
  <c r="Q84" i="6"/>
  <c r="T84" i="6" s="1"/>
  <c r="R83" i="6"/>
  <c r="U83" i="6" s="1"/>
  <c r="Q83" i="6"/>
  <c r="T83" i="6" s="1"/>
  <c r="R82" i="6"/>
  <c r="U82" i="6" s="1"/>
  <c r="Q82" i="6"/>
  <c r="T82" i="6" s="1"/>
  <c r="R81" i="6"/>
  <c r="Q81" i="6"/>
  <c r="T81" i="6" s="1"/>
  <c r="R80" i="6"/>
  <c r="U80" i="6" s="1"/>
  <c r="Q80" i="6"/>
  <c r="T80" i="6" s="1"/>
  <c r="R79" i="6"/>
  <c r="U79" i="6" s="1"/>
  <c r="Q79" i="6"/>
  <c r="T79" i="6" s="1"/>
  <c r="R78" i="6"/>
  <c r="U78" i="6" s="1"/>
  <c r="Q78" i="6"/>
  <c r="T78" i="6" s="1"/>
  <c r="R77" i="6"/>
  <c r="U77" i="6" s="1"/>
  <c r="Q77" i="6"/>
  <c r="T77" i="6" s="1"/>
  <c r="R76" i="6"/>
  <c r="Q76" i="6"/>
  <c r="T76" i="6" s="1"/>
  <c r="R75" i="6"/>
  <c r="Q75" i="6"/>
  <c r="T75" i="6" s="1"/>
  <c r="R74" i="6"/>
  <c r="U74" i="6" s="1"/>
  <c r="Q74" i="6"/>
  <c r="T74" i="6" s="1"/>
  <c r="R73" i="6"/>
  <c r="U73" i="6" s="1"/>
  <c r="Q73" i="6"/>
  <c r="T73" i="6" s="1"/>
  <c r="R72" i="6"/>
  <c r="U72" i="6" s="1"/>
  <c r="Q72" i="6"/>
  <c r="T72" i="6" s="1"/>
  <c r="R71" i="6"/>
  <c r="U71" i="6" s="1"/>
  <c r="Q71" i="6"/>
  <c r="T71" i="6" s="1"/>
  <c r="R70" i="6"/>
  <c r="U70" i="6" s="1"/>
  <c r="Q70" i="6"/>
  <c r="T70" i="6" s="1"/>
  <c r="R69" i="6"/>
  <c r="U69" i="6" s="1"/>
  <c r="Q69" i="6"/>
  <c r="T69" i="6" s="1"/>
  <c r="R68" i="6"/>
  <c r="U68" i="6" s="1"/>
  <c r="Q68" i="6"/>
  <c r="T68" i="6" s="1"/>
  <c r="R67" i="6"/>
  <c r="Q67" i="6"/>
  <c r="T67" i="6" s="1"/>
  <c r="R66" i="6"/>
  <c r="U66" i="6" s="1"/>
  <c r="Q66" i="6"/>
  <c r="T66" i="6" s="1"/>
  <c r="R65" i="6"/>
  <c r="Q65" i="6"/>
  <c r="T65" i="6" s="1"/>
  <c r="R64" i="6"/>
  <c r="U64" i="6" s="1"/>
  <c r="Q64" i="6"/>
  <c r="T64" i="6" s="1"/>
  <c r="R63" i="6"/>
  <c r="Q63" i="6"/>
  <c r="T63" i="6" s="1"/>
  <c r="R62" i="6"/>
  <c r="U62" i="6" s="1"/>
  <c r="Q62" i="6"/>
  <c r="T62" i="6" s="1"/>
  <c r="R61" i="6"/>
  <c r="U61" i="6" s="1"/>
  <c r="Q61" i="6"/>
  <c r="T61" i="6" s="1"/>
  <c r="R60" i="6"/>
  <c r="U60" i="6" s="1"/>
  <c r="Q60" i="6"/>
  <c r="T60" i="6" s="1"/>
  <c r="R59" i="6"/>
  <c r="U59" i="6" s="1"/>
  <c r="Q59" i="6"/>
  <c r="T59" i="6" s="1"/>
  <c r="R58" i="6"/>
  <c r="U58" i="6" s="1"/>
  <c r="Q58" i="6"/>
  <c r="T58" i="6" s="1"/>
  <c r="R57" i="6"/>
  <c r="U57" i="6" s="1"/>
  <c r="Q57" i="6"/>
  <c r="T57" i="6" s="1"/>
  <c r="R56" i="6"/>
  <c r="U56" i="6" s="1"/>
  <c r="Q56" i="6"/>
  <c r="T56" i="6" s="1"/>
  <c r="R55" i="6"/>
  <c r="U55" i="6" s="1"/>
  <c r="Q55" i="6"/>
  <c r="T55" i="6" s="1"/>
  <c r="R54" i="6"/>
  <c r="U54" i="6" s="1"/>
  <c r="Q54" i="6"/>
  <c r="T54" i="6" s="1"/>
  <c r="R53" i="6"/>
  <c r="U53" i="6" s="1"/>
  <c r="Q53" i="6"/>
  <c r="T53" i="6" s="1"/>
  <c r="R52" i="6"/>
  <c r="U52" i="6" s="1"/>
  <c r="Q52" i="6"/>
  <c r="T52" i="6" s="1"/>
  <c r="R51" i="6"/>
  <c r="U51" i="6" s="1"/>
  <c r="Q51" i="6"/>
  <c r="T51" i="6" s="1"/>
  <c r="R50" i="6"/>
  <c r="U50" i="6" s="1"/>
  <c r="Q50" i="6"/>
  <c r="T50" i="6" s="1"/>
  <c r="R49" i="6"/>
  <c r="U49" i="6" s="1"/>
  <c r="Q49" i="6"/>
  <c r="T49" i="6" s="1"/>
  <c r="R48" i="6"/>
  <c r="U48" i="6" s="1"/>
  <c r="Q48" i="6"/>
  <c r="T48" i="6" s="1"/>
  <c r="R47" i="6"/>
  <c r="U47" i="6" s="1"/>
  <c r="Q47" i="6"/>
  <c r="T47" i="6" s="1"/>
  <c r="R46" i="6"/>
  <c r="U46" i="6" s="1"/>
  <c r="Q46" i="6"/>
  <c r="T46" i="6" s="1"/>
  <c r="R45" i="6"/>
  <c r="U45" i="6" s="1"/>
  <c r="Q45" i="6"/>
  <c r="T45" i="6" s="1"/>
  <c r="R44" i="6"/>
  <c r="U44" i="6" s="1"/>
  <c r="Q44" i="6"/>
  <c r="T44" i="6" s="1"/>
  <c r="R43" i="6"/>
  <c r="Q43" i="6"/>
  <c r="T43" i="6" s="1"/>
  <c r="R42" i="6"/>
  <c r="U42" i="6" s="1"/>
  <c r="Q42" i="6"/>
  <c r="T42" i="6" s="1"/>
  <c r="R41" i="6"/>
  <c r="U41" i="6" s="1"/>
  <c r="Q41" i="6"/>
  <c r="T41" i="6" s="1"/>
  <c r="R40" i="6"/>
  <c r="Q40" i="6"/>
  <c r="T40" i="6" s="1"/>
  <c r="R39" i="6"/>
  <c r="U39" i="6" s="1"/>
  <c r="Q39" i="6"/>
  <c r="T39" i="6" s="1"/>
  <c r="R38" i="6"/>
  <c r="Q38" i="6"/>
  <c r="T38" i="6" s="1"/>
  <c r="R37" i="6"/>
  <c r="U37" i="6" s="1"/>
  <c r="Q37" i="6"/>
  <c r="T37" i="6" s="1"/>
  <c r="R36" i="6"/>
  <c r="Q36" i="6"/>
  <c r="T36" i="6" s="1"/>
  <c r="R35" i="6"/>
  <c r="Q35" i="6"/>
  <c r="T35" i="6" s="1"/>
  <c r="R34" i="6"/>
  <c r="U34" i="6" s="1"/>
  <c r="Q34" i="6"/>
  <c r="T34" i="6" s="1"/>
  <c r="R33" i="6"/>
  <c r="U33" i="6" s="1"/>
  <c r="Q33" i="6"/>
  <c r="T33" i="6" s="1"/>
  <c r="R32" i="6"/>
  <c r="U32" i="6" s="1"/>
  <c r="Q32" i="6"/>
  <c r="T32" i="6" s="1"/>
  <c r="R31" i="6"/>
  <c r="U31" i="6" s="1"/>
  <c r="Q31" i="6"/>
  <c r="T31" i="6" s="1"/>
  <c r="R30" i="6"/>
  <c r="U30" i="6" s="1"/>
  <c r="Q30" i="6"/>
  <c r="T30" i="6" s="1"/>
  <c r="R29" i="6"/>
  <c r="U29" i="6" s="1"/>
  <c r="Q29" i="6"/>
  <c r="T29" i="6" s="1"/>
  <c r="R28" i="6"/>
  <c r="U28" i="6" s="1"/>
  <c r="Q28" i="6"/>
  <c r="T28" i="6" s="1"/>
  <c r="R27" i="6"/>
  <c r="Q27" i="6"/>
  <c r="T27" i="6" s="1"/>
  <c r="R26" i="6"/>
  <c r="Q26" i="6"/>
  <c r="T26" i="6" s="1"/>
  <c r="R25" i="6"/>
  <c r="U25" i="6" s="1"/>
  <c r="Q25" i="6"/>
  <c r="T25" i="6" s="1"/>
  <c r="R24" i="6"/>
  <c r="U24" i="6" s="1"/>
  <c r="Q24" i="6"/>
  <c r="T24" i="6" s="1"/>
  <c r="R23" i="6"/>
  <c r="U23" i="6" s="1"/>
  <c r="Q23" i="6"/>
  <c r="T23" i="6" s="1"/>
  <c r="R22" i="6"/>
  <c r="U22" i="6" s="1"/>
  <c r="Q22" i="6"/>
  <c r="T22" i="6" s="1"/>
  <c r="R21" i="6"/>
  <c r="Q21" i="6"/>
  <c r="T21" i="6" s="1"/>
  <c r="R20" i="6"/>
  <c r="U20" i="6" s="1"/>
  <c r="Q20" i="6"/>
  <c r="T20" i="6" s="1"/>
  <c r="R19" i="6"/>
  <c r="U19" i="6" s="1"/>
  <c r="Q19" i="6"/>
  <c r="T19" i="6" s="1"/>
  <c r="R18" i="6"/>
  <c r="U18" i="6" s="1"/>
  <c r="Q18" i="6"/>
  <c r="T18" i="6" s="1"/>
  <c r="R17" i="6"/>
  <c r="U17" i="6" s="1"/>
  <c r="Q17" i="6"/>
  <c r="T17" i="6" s="1"/>
  <c r="R16" i="6"/>
  <c r="U16" i="6" s="1"/>
  <c r="Q16" i="6"/>
  <c r="T16" i="6" s="1"/>
  <c r="R15" i="6"/>
  <c r="U15" i="6" s="1"/>
  <c r="Q15" i="6"/>
  <c r="T15" i="6" s="1"/>
  <c r="R14" i="6"/>
  <c r="U14" i="6" s="1"/>
  <c r="Q14" i="6"/>
  <c r="T14" i="6" s="1"/>
  <c r="R13" i="6"/>
  <c r="U13" i="6" s="1"/>
  <c r="Q13" i="6"/>
  <c r="T13" i="6" s="1"/>
  <c r="R12" i="6"/>
  <c r="U12" i="6" s="1"/>
  <c r="Q12" i="6"/>
  <c r="T12" i="6" s="1"/>
  <c r="R11" i="6"/>
  <c r="U11" i="6" s="1"/>
  <c r="Q11" i="6"/>
  <c r="T11" i="6" s="1"/>
  <c r="R10" i="6"/>
  <c r="U10" i="6" s="1"/>
  <c r="O10" i="6" s="1"/>
  <c r="Q10" i="6"/>
  <c r="T10" i="6" s="1"/>
  <c r="G10" i="6" s="1"/>
  <c r="G91" i="1"/>
  <c r="G90" i="1"/>
  <c r="G89" i="1"/>
  <c r="G88" i="1"/>
  <c r="G87" i="1"/>
  <c r="G86" i="1"/>
  <c r="G85" i="1"/>
  <c r="G84" i="1"/>
  <c r="G83" i="1"/>
  <c r="G82" i="1"/>
  <c r="G81" i="1"/>
  <c r="G80" i="1"/>
  <c r="G79" i="1"/>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E3" i="3"/>
  <c r="E2" i="3"/>
  <c r="BP69" i="2"/>
  <c r="BT69" i="2" s="1"/>
  <c r="AQ74" i="60" s="1"/>
  <c r="BP3" i="2"/>
  <c r="BP4" i="2"/>
  <c r="BT4" i="2" s="1"/>
  <c r="AQ9" i="60" s="1"/>
  <c r="BP5" i="2"/>
  <c r="BT5" i="2" s="1"/>
  <c r="AQ10" i="60" s="1"/>
  <c r="BP6" i="2"/>
  <c r="BT6" i="2" s="1"/>
  <c r="AQ11" i="60" s="1"/>
  <c r="BP7" i="2"/>
  <c r="BT7" i="2" s="1"/>
  <c r="AQ12" i="60" s="1"/>
  <c r="BP8" i="2"/>
  <c r="BT8" i="2" s="1"/>
  <c r="AQ13" i="60" s="1"/>
  <c r="BP9" i="2"/>
  <c r="BP10" i="2"/>
  <c r="BP11" i="2"/>
  <c r="BP12" i="2"/>
  <c r="BT12" i="2" s="1"/>
  <c r="AQ17" i="60" s="1"/>
  <c r="BP13" i="2"/>
  <c r="BT13" i="2" s="1"/>
  <c r="AQ18" i="60" s="1"/>
  <c r="BP14" i="2"/>
  <c r="BT14" i="2" s="1"/>
  <c r="AQ19" i="60" s="1"/>
  <c r="BP15" i="2"/>
  <c r="BP16" i="2"/>
  <c r="BT16" i="2" s="1"/>
  <c r="AQ21" i="60" s="1"/>
  <c r="BP17" i="2"/>
  <c r="BT17" i="2" s="1"/>
  <c r="BP18" i="2"/>
  <c r="BT18" i="2" s="1"/>
  <c r="AQ23" i="60" s="1"/>
  <c r="BP19" i="2"/>
  <c r="BT19" i="2" s="1"/>
  <c r="BP20" i="2"/>
  <c r="BT20" i="2" s="1"/>
  <c r="AQ25" i="60" s="1"/>
  <c r="BP21" i="2"/>
  <c r="BT21" i="2" s="1"/>
  <c r="BP22" i="2"/>
  <c r="BT22" i="2" s="1"/>
  <c r="AQ27" i="60" s="1"/>
  <c r="BP23" i="2"/>
  <c r="BT23" i="2" s="1"/>
  <c r="BP24" i="2"/>
  <c r="BP25" i="2"/>
  <c r="BT25" i="2" s="1"/>
  <c r="BP26" i="2"/>
  <c r="BT26" i="2" s="1"/>
  <c r="AQ31" i="60" s="1"/>
  <c r="BP27" i="2"/>
  <c r="BT27" i="2" s="1"/>
  <c r="BP28" i="2"/>
  <c r="BT28" i="2" s="1"/>
  <c r="AQ33" i="60" s="1"/>
  <c r="BP29" i="2"/>
  <c r="BT29" i="2" s="1"/>
  <c r="AQ34" i="60" s="1"/>
  <c r="BP30" i="2"/>
  <c r="BT30" i="2" s="1"/>
  <c r="AQ35" i="60" s="1"/>
  <c r="BP31" i="2"/>
  <c r="BT31" i="2" s="1"/>
  <c r="AQ36" i="60" s="1"/>
  <c r="BP32" i="2"/>
  <c r="BP33" i="2"/>
  <c r="BT33" i="2" s="1"/>
  <c r="AQ38" i="60" s="1"/>
  <c r="BP34" i="2"/>
  <c r="BP35" i="2"/>
  <c r="BT35" i="2" s="1"/>
  <c r="AQ40" i="60" s="1"/>
  <c r="BP36" i="2"/>
  <c r="BP37" i="2"/>
  <c r="BT37" i="2" s="1"/>
  <c r="AQ42" i="60" s="1"/>
  <c r="BP38" i="2"/>
  <c r="BP39" i="2"/>
  <c r="BT39" i="2" s="1"/>
  <c r="AQ44" i="60" s="1"/>
  <c r="BP40" i="2"/>
  <c r="BT40" i="2" s="1"/>
  <c r="AQ45" i="60" s="1"/>
  <c r="BP41" i="2"/>
  <c r="BT41" i="2" s="1"/>
  <c r="AQ46" i="60" s="1"/>
  <c r="BP42" i="2"/>
  <c r="BT42" i="2" s="1"/>
  <c r="AQ47" i="60" s="1"/>
  <c r="BP43" i="2"/>
  <c r="BT43" i="2" s="1"/>
  <c r="AQ48" i="60" s="1"/>
  <c r="BP44" i="2"/>
  <c r="BT44" i="2" s="1"/>
  <c r="AQ49" i="60" s="1"/>
  <c r="BP45" i="2"/>
  <c r="BT45" i="2" s="1"/>
  <c r="AQ50" i="60" s="1"/>
  <c r="BP46" i="2"/>
  <c r="BT46" i="2" s="1"/>
  <c r="AQ51" i="60" s="1"/>
  <c r="BP47" i="2"/>
  <c r="BT47" i="2" s="1"/>
  <c r="AQ52" i="60" s="1"/>
  <c r="BP48" i="2"/>
  <c r="BT48" i="2" s="1"/>
  <c r="AQ53" i="60" s="1"/>
  <c r="BP49" i="2"/>
  <c r="BT49" i="2" s="1"/>
  <c r="BP50" i="2"/>
  <c r="BT50" i="2" s="1"/>
  <c r="AQ55" i="60" s="1"/>
  <c r="BP51" i="2"/>
  <c r="BT51" i="2" s="1"/>
  <c r="AQ56" i="60" s="1"/>
  <c r="BP52" i="2"/>
  <c r="BT52" i="2" s="1"/>
  <c r="AQ57" i="60" s="1"/>
  <c r="BP53" i="2"/>
  <c r="BT53" i="2" s="1"/>
  <c r="BP55" i="2"/>
  <c r="BT55" i="2" s="1"/>
  <c r="BP56" i="2"/>
  <c r="BT56" i="2" s="1"/>
  <c r="AQ61" i="60" s="1"/>
  <c r="BP57" i="2"/>
  <c r="BT57" i="2" s="1"/>
  <c r="BP58" i="2"/>
  <c r="BT58" i="2" s="1"/>
  <c r="AQ63" i="60" s="1"/>
  <c r="BP59" i="2"/>
  <c r="BT59" i="2" s="1"/>
  <c r="BP60" i="2"/>
  <c r="BT60" i="2" s="1"/>
  <c r="AQ65" i="60" s="1"/>
  <c r="BP61" i="2"/>
  <c r="BT61" i="2" s="1"/>
  <c r="BP62" i="2"/>
  <c r="BT62" i="2" s="1"/>
  <c r="AQ67" i="60" s="1"/>
  <c r="BP63" i="2"/>
  <c r="BT63" i="2" s="1"/>
  <c r="BP64" i="2"/>
  <c r="BT64" i="2" s="1"/>
  <c r="AQ69" i="60" s="1"/>
  <c r="BP65" i="2"/>
  <c r="BT65" i="2" s="1"/>
  <c r="BP66" i="2"/>
  <c r="BT66" i="2" s="1"/>
  <c r="AQ71" i="60" s="1"/>
  <c r="BP67" i="2"/>
  <c r="BT67" i="2" s="1"/>
  <c r="G4" i="25"/>
  <c r="G5" i="25" s="1"/>
  <c r="G6" i="25" s="1"/>
  <c r="G7" i="25" s="1"/>
  <c r="G8" i="25" s="1"/>
  <c r="G9" i="25" s="1"/>
  <c r="G10" i="25" s="1"/>
  <c r="G11" i="25" s="1"/>
  <c r="G12" i="25" s="1"/>
  <c r="G13" i="25" s="1"/>
  <c r="G14" i="25" s="1"/>
  <c r="G15" i="25" s="1"/>
  <c r="G16" i="25" s="1"/>
  <c r="G17" i="25" s="1"/>
  <c r="G18" i="25" s="1"/>
  <c r="G19" i="25" s="1"/>
  <c r="G20" i="25" s="1"/>
  <c r="G21" i="25" s="1"/>
  <c r="G22" i="25" s="1"/>
  <c r="G23" i="25" s="1"/>
  <c r="G24" i="25" s="1"/>
  <c r="G25" i="25" s="1"/>
  <c r="G26" i="25" s="1"/>
  <c r="G27" i="25" s="1"/>
  <c r="G28" i="25" s="1"/>
  <c r="G29" i="25" s="1"/>
  <c r="G30" i="25" s="1"/>
  <c r="G31" i="25" s="1"/>
  <c r="G32" i="25" s="1"/>
  <c r="G33" i="25" s="1"/>
  <c r="G34" i="25" s="1"/>
  <c r="G35" i="25" s="1"/>
  <c r="G36" i="25" s="1"/>
  <c r="G37" i="25" s="1"/>
  <c r="G38" i="25" s="1"/>
  <c r="G39" i="25" s="1"/>
  <c r="G40" i="25" s="1"/>
  <c r="G41" i="25" s="1"/>
  <c r="G42" i="25" s="1"/>
  <c r="G43" i="25" s="1"/>
  <c r="G44" i="25" s="1"/>
  <c r="G45" i="25" s="1"/>
  <c r="G46" i="25" s="1"/>
  <c r="G47" i="25" s="1"/>
  <c r="G48" i="25" s="1"/>
  <c r="G49" i="25" s="1"/>
  <c r="G50" i="25" s="1"/>
  <c r="G51" i="25" s="1"/>
  <c r="G52" i="25" s="1"/>
  <c r="G53" i="25" s="1"/>
  <c r="G54" i="25" s="1"/>
  <c r="G55" i="25" s="1"/>
  <c r="G56" i="25" s="1"/>
  <c r="G57" i="25" s="1"/>
  <c r="G58" i="25" s="1"/>
  <c r="G59" i="25" s="1"/>
  <c r="G60" i="25" s="1"/>
  <c r="G61" i="25" s="1"/>
  <c r="G62" i="25" s="1"/>
  <c r="G63" i="25" s="1"/>
  <c r="G64" i="25" s="1"/>
  <c r="G65" i="25" s="1"/>
  <c r="G66" i="25" s="1"/>
  <c r="G67" i="25" s="1"/>
  <c r="G68" i="25" s="1"/>
  <c r="G69" i="25" s="1"/>
  <c r="G70" i="25" s="1"/>
  <c r="G71" i="25" s="1"/>
  <c r="G72" i="25" s="1"/>
  <c r="G73" i="25" s="1"/>
  <c r="G74" i="25" s="1"/>
  <c r="G75" i="25" s="1"/>
  <c r="G76" i="25" s="1"/>
  <c r="G77" i="25" s="1"/>
  <c r="G78" i="25" s="1"/>
  <c r="G79" i="25" s="1"/>
  <c r="G80" i="25" s="1"/>
  <c r="G81" i="25" s="1"/>
  <c r="G82" i="25" s="1"/>
  <c r="G83" i="25" s="1"/>
  <c r="G84" i="25" s="1"/>
  <c r="G85" i="25" s="1"/>
  <c r="G86" i="25" s="1"/>
  <c r="G87" i="25" s="1"/>
  <c r="G88" i="25" s="1"/>
  <c r="G89" i="25" s="1"/>
  <c r="G90" i="25" s="1"/>
  <c r="G91" i="25" s="1"/>
  <c r="G92" i="25" s="1"/>
  <c r="A2" i="10"/>
  <c r="A3"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H4" i="6"/>
  <c r="O4" i="6"/>
  <c r="A4" i="6"/>
  <c r="BL92" i="1"/>
  <c r="BJ92" i="1"/>
  <c r="BH92" i="1"/>
  <c r="BH93" i="1" s="1"/>
  <c r="BF92" i="1"/>
  <c r="BF93" i="1" s="1"/>
  <c r="BD92" i="1"/>
  <c r="BD93" i="1" s="1"/>
  <c r="BB92" i="1"/>
  <c r="BB93" i="1" s="1"/>
  <c r="AZ92" i="1"/>
  <c r="AX92" i="1"/>
  <c r="AV92" i="1"/>
  <c r="AT92" i="1"/>
  <c r="AR92" i="1"/>
  <c r="AR93" i="1" s="1"/>
  <c r="AP92" i="1"/>
  <c r="AP93" i="1" s="1"/>
  <c r="AN92" i="1"/>
  <c r="AL92" i="1"/>
  <c r="AL93" i="1" s="1"/>
  <c r="AJ92" i="1"/>
  <c r="AH92" i="1"/>
  <c r="AH93" i="1" s="1"/>
  <c r="AF92" i="1"/>
  <c r="AD92" i="1"/>
  <c r="AB92" i="1"/>
  <c r="Z92" i="1"/>
  <c r="X92" i="1"/>
  <c r="V92" i="1"/>
  <c r="T92" i="1"/>
  <c r="R92" i="1"/>
  <c r="P92" i="1"/>
  <c r="N92" i="1"/>
  <c r="L92" i="1"/>
  <c r="J92" i="1"/>
  <c r="H92" i="1"/>
  <c r="F92" i="1"/>
  <c r="E91" i="4"/>
  <c r="D91" i="4"/>
  <c r="C91" i="4"/>
  <c r="B91" i="4"/>
  <c r="A91" i="4"/>
  <c r="E90" i="4"/>
  <c r="D90" i="4"/>
  <c r="C90" i="4"/>
  <c r="B90" i="4"/>
  <c r="A90" i="4"/>
  <c r="E89" i="4"/>
  <c r="D89" i="4"/>
  <c r="C89" i="4"/>
  <c r="B89" i="4"/>
  <c r="A89" i="4"/>
  <c r="E88" i="4"/>
  <c r="D88" i="4"/>
  <c r="C88" i="4"/>
  <c r="B88" i="4"/>
  <c r="A88" i="4"/>
  <c r="E87" i="4"/>
  <c r="D87" i="4"/>
  <c r="C87" i="4"/>
  <c r="B87" i="4"/>
  <c r="A87" i="4"/>
  <c r="E86" i="4"/>
  <c r="D86" i="4"/>
  <c r="C86" i="4"/>
  <c r="B86" i="4"/>
  <c r="A86" i="4"/>
  <c r="E85" i="4"/>
  <c r="D85" i="4"/>
  <c r="C85" i="4"/>
  <c r="B85" i="4"/>
  <c r="A85" i="4"/>
  <c r="E84" i="4"/>
  <c r="D84" i="4"/>
  <c r="C84" i="4"/>
  <c r="B84" i="4"/>
  <c r="A84" i="4"/>
  <c r="E83" i="4"/>
  <c r="D83" i="4"/>
  <c r="C83" i="4"/>
  <c r="B83" i="4"/>
  <c r="A83" i="4"/>
  <c r="E82" i="4"/>
  <c r="D82" i="4"/>
  <c r="C82" i="4"/>
  <c r="B82" i="4"/>
  <c r="A82" i="4"/>
  <c r="E81" i="4"/>
  <c r="D81" i="4"/>
  <c r="C81" i="4"/>
  <c r="B81" i="4"/>
  <c r="A81" i="4"/>
  <c r="E80" i="4"/>
  <c r="D80" i="4"/>
  <c r="C80" i="4"/>
  <c r="B80" i="4"/>
  <c r="A80" i="4"/>
  <c r="E79" i="4"/>
  <c r="D79" i="4"/>
  <c r="C79" i="4"/>
  <c r="B79" i="4"/>
  <c r="A79" i="4"/>
  <c r="E78" i="4"/>
  <c r="D78" i="4"/>
  <c r="C78" i="4"/>
  <c r="B78" i="4"/>
  <c r="A78" i="4"/>
  <c r="E77" i="4"/>
  <c r="D77" i="4"/>
  <c r="C77" i="4"/>
  <c r="B77" i="4"/>
  <c r="A77" i="4"/>
  <c r="E76" i="4"/>
  <c r="D76" i="4"/>
  <c r="C76" i="4"/>
  <c r="B76" i="4"/>
  <c r="A76" i="4"/>
  <c r="E75" i="4"/>
  <c r="D75" i="4"/>
  <c r="C75" i="4"/>
  <c r="B75" i="4"/>
  <c r="A75" i="4"/>
  <c r="E74" i="4"/>
  <c r="D74" i="4"/>
  <c r="C74" i="4"/>
  <c r="B74" i="4"/>
  <c r="A74" i="4"/>
  <c r="E73" i="4"/>
  <c r="D73" i="4"/>
  <c r="C73" i="4"/>
  <c r="B73" i="4"/>
  <c r="A73" i="4"/>
  <c r="E72" i="4"/>
  <c r="D72" i="4"/>
  <c r="C72" i="4"/>
  <c r="B72" i="4"/>
  <c r="A72" i="4"/>
  <c r="E71" i="4"/>
  <c r="D71" i="4"/>
  <c r="C71" i="4"/>
  <c r="B71" i="4"/>
  <c r="A71" i="4"/>
  <c r="E70" i="4"/>
  <c r="D70" i="4"/>
  <c r="C70" i="4"/>
  <c r="B70" i="4"/>
  <c r="A70" i="4"/>
  <c r="E69" i="4"/>
  <c r="D69" i="4"/>
  <c r="C69" i="4"/>
  <c r="B69" i="4"/>
  <c r="A69" i="4"/>
  <c r="E68" i="4"/>
  <c r="D68" i="4"/>
  <c r="C68" i="4"/>
  <c r="B68" i="4"/>
  <c r="A68" i="4"/>
  <c r="E67" i="4"/>
  <c r="D67" i="4"/>
  <c r="C67" i="4"/>
  <c r="B67" i="4"/>
  <c r="A67" i="4"/>
  <c r="E66" i="4"/>
  <c r="D66" i="4"/>
  <c r="C66" i="4"/>
  <c r="B66" i="4"/>
  <c r="A66" i="4"/>
  <c r="E65" i="4"/>
  <c r="D65" i="4"/>
  <c r="C65" i="4"/>
  <c r="B65" i="4"/>
  <c r="A65" i="4"/>
  <c r="E64" i="4"/>
  <c r="D64" i="4"/>
  <c r="C64" i="4"/>
  <c r="B64" i="4"/>
  <c r="A64" i="4"/>
  <c r="E63" i="4"/>
  <c r="D63" i="4"/>
  <c r="C63" i="4"/>
  <c r="B63" i="4"/>
  <c r="A63" i="4"/>
  <c r="E62" i="4"/>
  <c r="D62" i="4"/>
  <c r="C62" i="4"/>
  <c r="B62" i="4"/>
  <c r="A62" i="4"/>
  <c r="E61" i="4"/>
  <c r="D61" i="4"/>
  <c r="C61" i="4"/>
  <c r="B61" i="4"/>
  <c r="A61" i="4"/>
  <c r="E60" i="4"/>
  <c r="D60" i="4"/>
  <c r="C60" i="4"/>
  <c r="B60" i="4"/>
  <c r="A60" i="4"/>
  <c r="E59" i="4"/>
  <c r="D59" i="4"/>
  <c r="C59" i="4"/>
  <c r="B59" i="4"/>
  <c r="A59" i="4"/>
  <c r="E58" i="4"/>
  <c r="D58" i="4"/>
  <c r="C58" i="4"/>
  <c r="B58" i="4"/>
  <c r="A58" i="4"/>
  <c r="E57" i="4"/>
  <c r="D57" i="4"/>
  <c r="C57" i="4"/>
  <c r="B57" i="4"/>
  <c r="A57" i="4"/>
  <c r="E56" i="4"/>
  <c r="D56" i="4"/>
  <c r="C56" i="4"/>
  <c r="B56" i="4"/>
  <c r="A56" i="4"/>
  <c r="E55" i="4"/>
  <c r="D55" i="4"/>
  <c r="C55" i="4"/>
  <c r="B55" i="4"/>
  <c r="A55" i="4"/>
  <c r="E54" i="4"/>
  <c r="D54" i="4"/>
  <c r="C54" i="4"/>
  <c r="B54" i="4"/>
  <c r="A54" i="4"/>
  <c r="E53" i="4"/>
  <c r="D53" i="4"/>
  <c r="C53" i="4"/>
  <c r="B53" i="4"/>
  <c r="A53" i="4"/>
  <c r="E52" i="4"/>
  <c r="D52" i="4"/>
  <c r="C52" i="4"/>
  <c r="B52" i="4"/>
  <c r="A52" i="4"/>
  <c r="E51" i="4"/>
  <c r="D51" i="4"/>
  <c r="C51" i="4"/>
  <c r="B51" i="4"/>
  <c r="A51" i="4"/>
  <c r="E50" i="4"/>
  <c r="D50" i="4"/>
  <c r="C50" i="4"/>
  <c r="B50" i="4"/>
  <c r="A50" i="4"/>
  <c r="E49" i="4"/>
  <c r="D49" i="4"/>
  <c r="C49" i="4"/>
  <c r="B49" i="4"/>
  <c r="A49" i="4"/>
  <c r="E48" i="4"/>
  <c r="D48" i="4"/>
  <c r="C48" i="4"/>
  <c r="B48" i="4"/>
  <c r="A48" i="4"/>
  <c r="E47" i="4"/>
  <c r="D47" i="4"/>
  <c r="C47" i="4"/>
  <c r="B47" i="4"/>
  <c r="A47" i="4"/>
  <c r="E46" i="4"/>
  <c r="D46" i="4"/>
  <c r="C46" i="4"/>
  <c r="B46" i="4"/>
  <c r="A46" i="4"/>
  <c r="E45" i="4"/>
  <c r="D45" i="4"/>
  <c r="C45" i="4"/>
  <c r="B45" i="4"/>
  <c r="A45" i="4"/>
  <c r="E44" i="4"/>
  <c r="D44" i="4"/>
  <c r="C44" i="4"/>
  <c r="B44" i="4"/>
  <c r="A44" i="4"/>
  <c r="E43" i="4"/>
  <c r="D43" i="4"/>
  <c r="C43" i="4"/>
  <c r="B43" i="4"/>
  <c r="A43" i="4"/>
  <c r="E42" i="4"/>
  <c r="D42" i="4"/>
  <c r="C42" i="4"/>
  <c r="B42" i="4"/>
  <c r="A42" i="4"/>
  <c r="E41" i="4"/>
  <c r="D41" i="4"/>
  <c r="C41" i="4"/>
  <c r="B41" i="4"/>
  <c r="A41" i="4"/>
  <c r="E40" i="4"/>
  <c r="D40" i="4"/>
  <c r="C40" i="4"/>
  <c r="B40" i="4"/>
  <c r="A40" i="4"/>
  <c r="E39" i="4"/>
  <c r="D39" i="4"/>
  <c r="C39" i="4"/>
  <c r="B39" i="4"/>
  <c r="A39" i="4"/>
  <c r="E38" i="4"/>
  <c r="D38" i="4"/>
  <c r="C38" i="4"/>
  <c r="B38" i="4"/>
  <c r="A38" i="4"/>
  <c r="E37" i="4"/>
  <c r="D37" i="4"/>
  <c r="C37" i="4"/>
  <c r="B37" i="4"/>
  <c r="A37" i="4"/>
  <c r="E36" i="4"/>
  <c r="D36" i="4"/>
  <c r="C36" i="4"/>
  <c r="B36" i="4"/>
  <c r="A36" i="4"/>
  <c r="E35" i="4"/>
  <c r="D35" i="4"/>
  <c r="C35" i="4"/>
  <c r="B35" i="4"/>
  <c r="A35" i="4"/>
  <c r="E34" i="4"/>
  <c r="D34" i="4"/>
  <c r="C34" i="4"/>
  <c r="B34" i="4"/>
  <c r="A34" i="4"/>
  <c r="E33" i="4"/>
  <c r="D33" i="4"/>
  <c r="C33" i="4"/>
  <c r="B33" i="4"/>
  <c r="A33" i="4"/>
  <c r="E32" i="4"/>
  <c r="D32" i="4"/>
  <c r="C32" i="4"/>
  <c r="B32" i="4"/>
  <c r="A32" i="4"/>
  <c r="E31" i="4"/>
  <c r="D31" i="4"/>
  <c r="C31" i="4"/>
  <c r="B31" i="4"/>
  <c r="A31" i="4"/>
  <c r="E30" i="4"/>
  <c r="D30" i="4"/>
  <c r="C30" i="4"/>
  <c r="B30" i="4"/>
  <c r="A30" i="4"/>
  <c r="E29" i="4"/>
  <c r="D29" i="4"/>
  <c r="C29" i="4"/>
  <c r="B29" i="4"/>
  <c r="A29" i="4"/>
  <c r="E28" i="4"/>
  <c r="D28" i="4"/>
  <c r="C28" i="4"/>
  <c r="B28" i="4"/>
  <c r="A28" i="4"/>
  <c r="E27" i="4"/>
  <c r="D27" i="4"/>
  <c r="C27" i="4"/>
  <c r="B27" i="4"/>
  <c r="A27" i="4"/>
  <c r="E26" i="4"/>
  <c r="D26" i="4"/>
  <c r="C26" i="4"/>
  <c r="B26" i="4"/>
  <c r="A26" i="4"/>
  <c r="E25" i="4"/>
  <c r="D25" i="4"/>
  <c r="C25" i="4"/>
  <c r="B25" i="4"/>
  <c r="A25" i="4"/>
  <c r="E24" i="4"/>
  <c r="D24" i="4"/>
  <c r="C24" i="4"/>
  <c r="B24" i="4"/>
  <c r="A24" i="4"/>
  <c r="E23" i="4"/>
  <c r="D23" i="4"/>
  <c r="C23" i="4"/>
  <c r="B23" i="4"/>
  <c r="A23" i="4"/>
  <c r="E22" i="4"/>
  <c r="D22" i="4"/>
  <c r="C22" i="4"/>
  <c r="B22" i="4"/>
  <c r="A22" i="4"/>
  <c r="E21" i="4"/>
  <c r="D21" i="4"/>
  <c r="C21" i="4"/>
  <c r="B21" i="4"/>
  <c r="A21" i="4"/>
  <c r="E20" i="4"/>
  <c r="D20" i="4"/>
  <c r="C20" i="4"/>
  <c r="B20" i="4"/>
  <c r="A20" i="4"/>
  <c r="E19" i="4"/>
  <c r="D19" i="4"/>
  <c r="C19" i="4"/>
  <c r="B19" i="4"/>
  <c r="A19" i="4"/>
  <c r="E18" i="4"/>
  <c r="D18" i="4"/>
  <c r="C18" i="4"/>
  <c r="B18" i="4"/>
  <c r="A18" i="4"/>
  <c r="E17" i="4"/>
  <c r="D17" i="4"/>
  <c r="C17" i="4"/>
  <c r="B17" i="4"/>
  <c r="A17" i="4"/>
  <c r="E16" i="4"/>
  <c r="D16" i="4"/>
  <c r="C16" i="4"/>
  <c r="B16" i="4"/>
  <c r="A16" i="4"/>
  <c r="E15" i="4"/>
  <c r="D15" i="4"/>
  <c r="C15" i="4"/>
  <c r="B15" i="4"/>
  <c r="A15" i="4"/>
  <c r="E14" i="4"/>
  <c r="D14" i="4"/>
  <c r="C14" i="4"/>
  <c r="B14" i="4"/>
  <c r="A14" i="4"/>
  <c r="E13" i="4"/>
  <c r="D13" i="4"/>
  <c r="C13" i="4"/>
  <c r="B13" i="4"/>
  <c r="A13" i="4"/>
  <c r="E12" i="4"/>
  <c r="D12" i="4"/>
  <c r="C12" i="4"/>
  <c r="B12" i="4"/>
  <c r="A12" i="4"/>
  <c r="E11" i="4"/>
  <c r="D11" i="4"/>
  <c r="C11" i="4"/>
  <c r="B11" i="4"/>
  <c r="A11" i="4"/>
  <c r="E10" i="4"/>
  <c r="D10" i="4"/>
  <c r="C10" i="4"/>
  <c r="B10" i="4"/>
  <c r="A10" i="4"/>
  <c r="E9" i="4"/>
  <c r="D9" i="4"/>
  <c r="C9" i="4"/>
  <c r="B9" i="4"/>
  <c r="A9" i="4"/>
  <c r="E8" i="4"/>
  <c r="D8" i="4"/>
  <c r="C8" i="4"/>
  <c r="B8" i="4"/>
  <c r="A8" i="4"/>
  <c r="E7" i="4"/>
  <c r="D7" i="4"/>
  <c r="C7" i="4"/>
  <c r="B7" i="4"/>
  <c r="A7" i="4"/>
  <c r="E6" i="4"/>
  <c r="D6" i="4"/>
  <c r="C6" i="4"/>
  <c r="B6" i="4"/>
  <c r="A6" i="4"/>
  <c r="E5" i="4"/>
  <c r="D5" i="4"/>
  <c r="C5" i="4"/>
  <c r="B5" i="4"/>
  <c r="A5" i="4"/>
  <c r="E4" i="4"/>
  <c r="D4" i="4"/>
  <c r="C4" i="4"/>
  <c r="B4" i="4"/>
  <c r="A4" i="4"/>
  <c r="E3" i="4"/>
  <c r="D3" i="4"/>
  <c r="C3" i="4"/>
  <c r="B3" i="4"/>
  <c r="A3" i="4"/>
  <c r="E2" i="4"/>
  <c r="D2" i="4"/>
  <c r="C2" i="4"/>
  <c r="A2" i="4"/>
  <c r="E91" i="1"/>
  <c r="D91" i="1"/>
  <c r="C91" i="1"/>
  <c r="B91" i="1"/>
  <c r="A91" i="1"/>
  <c r="A91" i="2" s="1"/>
  <c r="E90" i="1"/>
  <c r="D90" i="1"/>
  <c r="C90" i="1"/>
  <c r="B90" i="1"/>
  <c r="A90" i="1"/>
  <c r="E89" i="1"/>
  <c r="D89" i="1"/>
  <c r="C89" i="1"/>
  <c r="B89" i="1"/>
  <c r="A89" i="1"/>
  <c r="E88" i="1"/>
  <c r="D88" i="1"/>
  <c r="C88" i="1"/>
  <c r="B88" i="1"/>
  <c r="A88" i="1"/>
  <c r="E87" i="1"/>
  <c r="D87" i="1"/>
  <c r="C87" i="1"/>
  <c r="B87" i="1"/>
  <c r="A87" i="1"/>
  <c r="A87" i="3" s="1"/>
  <c r="E86" i="1"/>
  <c r="D86" i="1"/>
  <c r="C86" i="1"/>
  <c r="B86" i="1"/>
  <c r="A86" i="1"/>
  <c r="A86" i="3" s="1"/>
  <c r="E85" i="1"/>
  <c r="D85" i="1"/>
  <c r="C85" i="1"/>
  <c r="B85" i="1"/>
  <c r="A85" i="1"/>
  <c r="E84" i="1"/>
  <c r="D84" i="1"/>
  <c r="C84" i="1"/>
  <c r="B84" i="1"/>
  <c r="A84" i="1"/>
  <c r="A84" i="3" s="1"/>
  <c r="E83" i="1"/>
  <c r="D83" i="1"/>
  <c r="C83" i="1"/>
  <c r="B83" i="1"/>
  <c r="A83" i="1"/>
  <c r="A83" i="2" s="1"/>
  <c r="E82" i="1"/>
  <c r="D82" i="1"/>
  <c r="C82" i="1"/>
  <c r="B82" i="1"/>
  <c r="A82" i="1"/>
  <c r="E81" i="1"/>
  <c r="D81" i="1"/>
  <c r="C81" i="1"/>
  <c r="B81" i="1"/>
  <c r="A81" i="1"/>
  <c r="E80" i="1"/>
  <c r="D80" i="1"/>
  <c r="C80" i="1"/>
  <c r="B80" i="1"/>
  <c r="A80" i="1"/>
  <c r="A80" i="2" s="1"/>
  <c r="E79" i="1"/>
  <c r="D79" i="1"/>
  <c r="C79" i="1"/>
  <c r="B79" i="1"/>
  <c r="A79" i="1"/>
  <c r="A79" i="3" s="1"/>
  <c r="E78" i="1"/>
  <c r="D78" i="1"/>
  <c r="C78" i="1"/>
  <c r="B78" i="1"/>
  <c r="A78" i="1"/>
  <c r="E77" i="1"/>
  <c r="D77" i="1"/>
  <c r="C77" i="1"/>
  <c r="B77" i="1"/>
  <c r="A77" i="1"/>
  <c r="E76" i="1"/>
  <c r="D76" i="1"/>
  <c r="C76" i="1"/>
  <c r="B76" i="1"/>
  <c r="A76" i="1"/>
  <c r="A76" i="2" s="1"/>
  <c r="E75" i="1"/>
  <c r="D75" i="1"/>
  <c r="C75" i="1"/>
  <c r="B75" i="1"/>
  <c r="A75" i="1"/>
  <c r="A75" i="3" s="1"/>
  <c r="E74" i="1"/>
  <c r="D74" i="1"/>
  <c r="C74" i="1"/>
  <c r="B74" i="1"/>
  <c r="A74" i="1"/>
  <c r="E73" i="1"/>
  <c r="D73" i="1"/>
  <c r="C73" i="1"/>
  <c r="B73" i="1"/>
  <c r="A73" i="1"/>
  <c r="E72" i="1"/>
  <c r="D72" i="1"/>
  <c r="C72" i="1"/>
  <c r="B72" i="1"/>
  <c r="A72" i="1"/>
  <c r="A72" i="2" s="1"/>
  <c r="E71" i="1"/>
  <c r="D71" i="1"/>
  <c r="C71" i="1"/>
  <c r="B71" i="1"/>
  <c r="A71" i="1"/>
  <c r="A71" i="2" s="1"/>
  <c r="E70" i="1"/>
  <c r="D70" i="1"/>
  <c r="C70" i="1"/>
  <c r="B70" i="1"/>
  <c r="A70" i="1"/>
  <c r="A70" i="3" s="1"/>
  <c r="E69" i="1"/>
  <c r="D69" i="1"/>
  <c r="C69" i="1"/>
  <c r="B69" i="1"/>
  <c r="A69" i="1"/>
  <c r="A69" i="3" s="1"/>
  <c r="E68" i="1"/>
  <c r="D68" i="1"/>
  <c r="C68" i="1"/>
  <c r="B68" i="1"/>
  <c r="A68" i="1"/>
  <c r="A68" i="3" s="1"/>
  <c r="E67" i="1"/>
  <c r="D67" i="1"/>
  <c r="C67" i="1"/>
  <c r="B67" i="1"/>
  <c r="A67" i="1"/>
  <c r="A67" i="3" s="1"/>
  <c r="E66" i="1"/>
  <c r="D66" i="1"/>
  <c r="C66" i="1"/>
  <c r="B66" i="1"/>
  <c r="A66" i="1"/>
  <c r="E65" i="1"/>
  <c r="D65" i="1"/>
  <c r="C65" i="1"/>
  <c r="B65" i="1"/>
  <c r="A65" i="1"/>
  <c r="A65" i="3" s="1"/>
  <c r="E64" i="1"/>
  <c r="D64" i="1"/>
  <c r="C64" i="1"/>
  <c r="B64" i="1"/>
  <c r="A64" i="1"/>
  <c r="A64" i="3" s="1"/>
  <c r="E63" i="1"/>
  <c r="D63" i="1"/>
  <c r="C63" i="1"/>
  <c r="B63" i="1"/>
  <c r="A63" i="1"/>
  <c r="A63" i="2" s="1"/>
  <c r="E62" i="1"/>
  <c r="D62" i="1"/>
  <c r="C62" i="1"/>
  <c r="B62" i="1"/>
  <c r="A62" i="1"/>
  <c r="A62" i="2" s="1"/>
  <c r="E61" i="1"/>
  <c r="D61" i="1"/>
  <c r="C61" i="1"/>
  <c r="B61" i="1"/>
  <c r="A61" i="1"/>
  <c r="A61" i="3" s="1"/>
  <c r="E60" i="1"/>
  <c r="D60" i="1"/>
  <c r="C60" i="1"/>
  <c r="B60" i="1"/>
  <c r="A60" i="1"/>
  <c r="A60" i="2" s="1"/>
  <c r="E59" i="1"/>
  <c r="D59" i="1"/>
  <c r="C59" i="1"/>
  <c r="B59" i="1"/>
  <c r="A59" i="1"/>
  <c r="A59" i="2" s="1"/>
  <c r="E58" i="1"/>
  <c r="D58" i="1"/>
  <c r="C58" i="1"/>
  <c r="B58" i="1"/>
  <c r="A58" i="1"/>
  <c r="E57" i="1"/>
  <c r="D57" i="1"/>
  <c r="C57" i="1"/>
  <c r="B57" i="1"/>
  <c r="A57" i="1"/>
  <c r="A57" i="2" s="1"/>
  <c r="E56" i="1"/>
  <c r="D56" i="1"/>
  <c r="C56" i="1"/>
  <c r="B56" i="1"/>
  <c r="A56" i="1"/>
  <c r="A56" i="2" s="1"/>
  <c r="E55" i="1"/>
  <c r="D55" i="1"/>
  <c r="C55" i="1"/>
  <c r="B55" i="1"/>
  <c r="A55" i="1"/>
  <c r="A55" i="2" s="1"/>
  <c r="E54" i="1"/>
  <c r="D54" i="1"/>
  <c r="C54" i="1"/>
  <c r="B54" i="1"/>
  <c r="A54" i="1"/>
  <c r="A54" i="3" s="1"/>
  <c r="E53" i="1"/>
  <c r="D53" i="1"/>
  <c r="C53" i="1"/>
  <c r="B53" i="1"/>
  <c r="A53" i="1"/>
  <c r="A53" i="3" s="1"/>
  <c r="E52" i="1"/>
  <c r="D52" i="1"/>
  <c r="C52" i="1"/>
  <c r="B52" i="1"/>
  <c r="A52" i="1"/>
  <c r="A52" i="3" s="1"/>
  <c r="E51" i="1"/>
  <c r="D51" i="1"/>
  <c r="C51" i="1"/>
  <c r="B51" i="1"/>
  <c r="A51" i="1"/>
  <c r="A51" i="2" s="1"/>
  <c r="E50" i="1"/>
  <c r="D50" i="1"/>
  <c r="C50" i="1"/>
  <c r="B50" i="1"/>
  <c r="A50" i="1"/>
  <c r="E49" i="1"/>
  <c r="D49" i="1"/>
  <c r="C49" i="1"/>
  <c r="B49" i="1"/>
  <c r="A49" i="1"/>
  <c r="A49" i="3" s="1"/>
  <c r="E48" i="1"/>
  <c r="D48" i="1"/>
  <c r="C48" i="1"/>
  <c r="B48" i="1"/>
  <c r="A48" i="1"/>
  <c r="A48" i="3" s="1"/>
  <c r="E47" i="1"/>
  <c r="D47" i="1"/>
  <c r="C47" i="1"/>
  <c r="B47" i="1"/>
  <c r="A47" i="1"/>
  <c r="A47" i="2" s="1"/>
  <c r="E46" i="1"/>
  <c r="D46" i="1"/>
  <c r="C46" i="1"/>
  <c r="B46" i="1"/>
  <c r="A46" i="1"/>
  <c r="A46" i="2" s="1"/>
  <c r="E45" i="1"/>
  <c r="D45" i="1"/>
  <c r="C45" i="1"/>
  <c r="B45" i="1"/>
  <c r="A45" i="1"/>
  <c r="E44" i="1"/>
  <c r="D44" i="1"/>
  <c r="C44" i="1"/>
  <c r="B44" i="1"/>
  <c r="A44" i="1"/>
  <c r="E43" i="1"/>
  <c r="D43" i="1"/>
  <c r="C43" i="1"/>
  <c r="B43" i="1"/>
  <c r="A43" i="1"/>
  <c r="A43" i="2" s="1"/>
  <c r="E42" i="1"/>
  <c r="D42" i="1"/>
  <c r="C42" i="1"/>
  <c r="B42" i="1"/>
  <c r="A42" i="1"/>
  <c r="E41" i="1"/>
  <c r="D41" i="1"/>
  <c r="C41" i="1"/>
  <c r="B41" i="1"/>
  <c r="A41" i="1"/>
  <c r="A41" i="2" s="1"/>
  <c r="E40" i="1"/>
  <c r="D40" i="1"/>
  <c r="C40" i="1"/>
  <c r="B40" i="1"/>
  <c r="A40" i="1"/>
  <c r="A40" i="3" s="1"/>
  <c r="E39" i="1"/>
  <c r="D39" i="1"/>
  <c r="C39" i="1"/>
  <c r="B39" i="1"/>
  <c r="A39" i="1"/>
  <c r="A39" i="2" s="1"/>
  <c r="E38" i="1"/>
  <c r="D38" i="1"/>
  <c r="C38" i="1"/>
  <c r="B38" i="1"/>
  <c r="A38" i="1"/>
  <c r="A38" i="3" s="1"/>
  <c r="E37" i="1"/>
  <c r="D37" i="1"/>
  <c r="C37" i="1"/>
  <c r="B37" i="1"/>
  <c r="A37" i="1"/>
  <c r="A37" i="2" s="1"/>
  <c r="E36" i="1"/>
  <c r="D36" i="1"/>
  <c r="C36" i="1"/>
  <c r="B36" i="1"/>
  <c r="A36" i="1"/>
  <c r="A36" i="3" s="1"/>
  <c r="E35" i="1"/>
  <c r="D35" i="1"/>
  <c r="C35" i="1"/>
  <c r="B35" i="1"/>
  <c r="A35" i="1"/>
  <c r="A35" i="2" s="1"/>
  <c r="E34" i="1"/>
  <c r="D34" i="1"/>
  <c r="C34" i="1"/>
  <c r="B34" i="1"/>
  <c r="A34" i="1"/>
  <c r="E33" i="1"/>
  <c r="D33" i="1"/>
  <c r="C33" i="1"/>
  <c r="B33" i="1"/>
  <c r="A33" i="1"/>
  <c r="A33" i="2" s="1"/>
  <c r="E32" i="1"/>
  <c r="D32" i="1"/>
  <c r="C32" i="1"/>
  <c r="B32" i="1"/>
  <c r="A32" i="1"/>
  <c r="A32" i="3" s="1"/>
  <c r="E31" i="1"/>
  <c r="D31" i="1"/>
  <c r="C31" i="1"/>
  <c r="B31" i="1"/>
  <c r="A31" i="1"/>
  <c r="A31" i="2" s="1"/>
  <c r="E30" i="1"/>
  <c r="D30" i="1"/>
  <c r="C30" i="1"/>
  <c r="B30" i="1"/>
  <c r="A30" i="1"/>
  <c r="A30" i="3" s="1"/>
  <c r="E29" i="1"/>
  <c r="D29" i="1"/>
  <c r="C29" i="1"/>
  <c r="B29" i="1"/>
  <c r="A29" i="1"/>
  <c r="A29" i="2" s="1"/>
  <c r="E28" i="1"/>
  <c r="D28" i="1"/>
  <c r="C28" i="1"/>
  <c r="B28" i="1"/>
  <c r="A28" i="1"/>
  <c r="E27" i="1"/>
  <c r="D27" i="1"/>
  <c r="C27" i="1"/>
  <c r="B27" i="1"/>
  <c r="A27" i="1"/>
  <c r="A27" i="2" s="1"/>
  <c r="E26" i="1"/>
  <c r="D26" i="1"/>
  <c r="C26" i="1"/>
  <c r="B26" i="1"/>
  <c r="A26" i="1"/>
  <c r="E25" i="1"/>
  <c r="D25" i="1"/>
  <c r="C25" i="1"/>
  <c r="B25" i="1"/>
  <c r="A25" i="1"/>
  <c r="A25" i="2" s="1"/>
  <c r="E24" i="1"/>
  <c r="D24" i="1"/>
  <c r="C24" i="1"/>
  <c r="B24" i="1"/>
  <c r="A24" i="1"/>
  <c r="A24" i="3" s="1"/>
  <c r="E23" i="1"/>
  <c r="D23" i="1"/>
  <c r="C23" i="1"/>
  <c r="B23" i="1"/>
  <c r="A23" i="1"/>
  <c r="A23" i="2" s="1"/>
  <c r="E22" i="1"/>
  <c r="D22" i="1"/>
  <c r="C22" i="1"/>
  <c r="B22" i="1"/>
  <c r="A22" i="1"/>
  <c r="A22" i="3" s="1"/>
  <c r="E21" i="1"/>
  <c r="D21" i="1"/>
  <c r="C21" i="1"/>
  <c r="B21" i="1"/>
  <c r="A21" i="1"/>
  <c r="A21" i="3" s="1"/>
  <c r="E20" i="1"/>
  <c r="D20" i="1"/>
  <c r="C20" i="1"/>
  <c r="B20" i="1"/>
  <c r="A20" i="1"/>
  <c r="A20" i="3" s="1"/>
  <c r="E19" i="1"/>
  <c r="D19" i="1"/>
  <c r="C19" i="1"/>
  <c r="B19" i="1"/>
  <c r="A19" i="1"/>
  <c r="A19" i="2" s="1"/>
  <c r="E18" i="1"/>
  <c r="D18" i="1"/>
  <c r="C18" i="1"/>
  <c r="B18" i="1"/>
  <c r="A18" i="1"/>
  <c r="E17" i="1"/>
  <c r="D17" i="1"/>
  <c r="C17" i="1"/>
  <c r="B17" i="1"/>
  <c r="A17" i="1"/>
  <c r="A17" i="3" s="1"/>
  <c r="E16" i="1"/>
  <c r="D16" i="1"/>
  <c r="C16" i="1"/>
  <c r="B16" i="1"/>
  <c r="A16" i="1"/>
  <c r="A16" i="2" s="1"/>
  <c r="E15" i="1"/>
  <c r="D15" i="1"/>
  <c r="C15" i="1"/>
  <c r="B15" i="1"/>
  <c r="A15" i="1"/>
  <c r="A15" i="2" s="1"/>
  <c r="E14" i="1"/>
  <c r="D14" i="1"/>
  <c r="C14" i="1"/>
  <c r="B14" i="1"/>
  <c r="A14" i="1"/>
  <c r="A14" i="2" s="1"/>
  <c r="E13" i="1"/>
  <c r="D13" i="1"/>
  <c r="C13" i="1"/>
  <c r="B13" i="1"/>
  <c r="A13" i="1"/>
  <c r="E12" i="1"/>
  <c r="D12" i="1"/>
  <c r="C12" i="1"/>
  <c r="B12" i="1"/>
  <c r="A12" i="1"/>
  <c r="A12" i="2" s="1"/>
  <c r="E11" i="1"/>
  <c r="D11" i="1"/>
  <c r="C11" i="1"/>
  <c r="B11" i="1"/>
  <c r="A11" i="1"/>
  <c r="A11" i="2" s="1"/>
  <c r="E10" i="1"/>
  <c r="D10" i="1"/>
  <c r="C10" i="1"/>
  <c r="B10" i="1"/>
  <c r="A10" i="1"/>
  <c r="E9" i="1"/>
  <c r="D9" i="1"/>
  <c r="C9" i="1"/>
  <c r="B9" i="1"/>
  <c r="A9" i="1"/>
  <c r="A9" i="2" s="1"/>
  <c r="E8" i="1"/>
  <c r="D8" i="1"/>
  <c r="C8" i="1"/>
  <c r="B8" i="1"/>
  <c r="A8" i="1"/>
  <c r="E7" i="1"/>
  <c r="D7" i="1"/>
  <c r="C7" i="1"/>
  <c r="B7" i="1"/>
  <c r="A7" i="1"/>
  <c r="A7" i="2" s="1"/>
  <c r="E6" i="1"/>
  <c r="D6" i="1"/>
  <c r="C6" i="1"/>
  <c r="B6" i="1"/>
  <c r="A6" i="1"/>
  <c r="A6" i="3" s="1"/>
  <c r="E5" i="1"/>
  <c r="D5" i="1"/>
  <c r="C5" i="1"/>
  <c r="B5" i="1"/>
  <c r="A5" i="1"/>
  <c r="E4" i="1"/>
  <c r="D4" i="1"/>
  <c r="C4" i="1"/>
  <c r="B4" i="1"/>
  <c r="A4" i="1"/>
  <c r="A4" i="3" s="1"/>
  <c r="E3" i="1"/>
  <c r="D3" i="1"/>
  <c r="C3" i="1"/>
  <c r="B3" i="1"/>
  <c r="A3" i="1"/>
  <c r="A3" i="2" s="1"/>
  <c r="D2" i="1"/>
  <c r="E2" i="1"/>
  <c r="C2" i="1"/>
  <c r="A2" i="1"/>
  <c r="A2" i="3" s="1"/>
  <c r="B2" i="4"/>
  <c r="B2" i="1"/>
  <c r="C91" i="10"/>
  <c r="B91" i="10"/>
  <c r="C90" i="10"/>
  <c r="B90" i="10"/>
  <c r="C89" i="10"/>
  <c r="B89" i="10"/>
  <c r="C88" i="10"/>
  <c r="B88" i="10"/>
  <c r="C87" i="10"/>
  <c r="B87" i="10"/>
  <c r="C86" i="10"/>
  <c r="B86" i="10"/>
  <c r="C85" i="10"/>
  <c r="B85" i="10"/>
  <c r="C84" i="10"/>
  <c r="B84" i="10"/>
  <c r="C83" i="10"/>
  <c r="B83" i="10"/>
  <c r="C82" i="10"/>
  <c r="B82" i="10"/>
  <c r="C81" i="10"/>
  <c r="B81" i="10"/>
  <c r="C80" i="10"/>
  <c r="B80" i="10"/>
  <c r="C79" i="10"/>
  <c r="B79" i="10"/>
  <c r="C78" i="10"/>
  <c r="B78" i="10"/>
  <c r="C77" i="10"/>
  <c r="B77" i="10"/>
  <c r="C76" i="10"/>
  <c r="B76" i="10"/>
  <c r="C75" i="10"/>
  <c r="B75" i="10"/>
  <c r="C74" i="10"/>
  <c r="B74" i="10"/>
  <c r="C73" i="10"/>
  <c r="B73" i="10"/>
  <c r="C72" i="10"/>
  <c r="B72" i="10"/>
  <c r="C71" i="10"/>
  <c r="B71" i="10"/>
  <c r="C70" i="10"/>
  <c r="B70" i="10"/>
  <c r="C69" i="10"/>
  <c r="B69" i="10"/>
  <c r="C68" i="10"/>
  <c r="B68" i="10"/>
  <c r="C67" i="10"/>
  <c r="B67" i="10"/>
  <c r="C66" i="10"/>
  <c r="B66" i="10"/>
  <c r="C65" i="10"/>
  <c r="B65" i="10"/>
  <c r="C64" i="10"/>
  <c r="B64" i="10"/>
  <c r="C63" i="10"/>
  <c r="B63" i="10"/>
  <c r="C62" i="10"/>
  <c r="B62" i="10"/>
  <c r="C61" i="10"/>
  <c r="B61" i="10"/>
  <c r="C60" i="10"/>
  <c r="B60" i="10"/>
  <c r="C59" i="10"/>
  <c r="B59" i="10"/>
  <c r="C58" i="10"/>
  <c r="B58" i="10"/>
  <c r="C57" i="10"/>
  <c r="B57" i="10"/>
  <c r="C56" i="10"/>
  <c r="B56" i="10"/>
  <c r="C55" i="10"/>
  <c r="B55" i="10"/>
  <c r="C54" i="10"/>
  <c r="B54" i="10"/>
  <c r="C53" i="10"/>
  <c r="B53" i="10"/>
  <c r="C52" i="10"/>
  <c r="B52" i="10"/>
  <c r="C51" i="10"/>
  <c r="B51" i="10"/>
  <c r="C50" i="10"/>
  <c r="B50" i="10"/>
  <c r="C49" i="10"/>
  <c r="B49" i="10"/>
  <c r="C48" i="10"/>
  <c r="B48" i="10"/>
  <c r="C47" i="10"/>
  <c r="B47" i="10"/>
  <c r="C46" i="10"/>
  <c r="B46" i="10"/>
  <c r="C45" i="10"/>
  <c r="B45" i="10"/>
  <c r="C44" i="10"/>
  <c r="B44" i="10"/>
  <c r="C43" i="10"/>
  <c r="B43" i="10"/>
  <c r="C42" i="10"/>
  <c r="B42" i="10"/>
  <c r="C41" i="10"/>
  <c r="B41" i="10"/>
  <c r="C40" i="10"/>
  <c r="B40" i="10"/>
  <c r="C39" i="10"/>
  <c r="B39" i="10"/>
  <c r="C38" i="10"/>
  <c r="B38" i="10"/>
  <c r="C37" i="10"/>
  <c r="B37" i="10"/>
  <c r="C36" i="10"/>
  <c r="B36" i="10"/>
  <c r="C35" i="10"/>
  <c r="B35" i="10"/>
  <c r="C34" i="10"/>
  <c r="B34" i="10"/>
  <c r="C33" i="10"/>
  <c r="B33" i="10"/>
  <c r="C32" i="10"/>
  <c r="B32" i="10"/>
  <c r="C31" i="10"/>
  <c r="B31" i="10"/>
  <c r="C30" i="10"/>
  <c r="B30" i="10"/>
  <c r="C29" i="10"/>
  <c r="B29" i="10"/>
  <c r="C28" i="10"/>
  <c r="B28" i="10"/>
  <c r="C27" i="10"/>
  <c r="B27" i="10"/>
  <c r="C26" i="10"/>
  <c r="B26" i="10"/>
  <c r="C25" i="10"/>
  <c r="B25" i="10"/>
  <c r="C24" i="10"/>
  <c r="B24" i="10"/>
  <c r="C23" i="10"/>
  <c r="B23" i="10"/>
  <c r="C22" i="10"/>
  <c r="B22" i="10"/>
  <c r="C21" i="10"/>
  <c r="B21" i="10"/>
  <c r="C20" i="10"/>
  <c r="B20" i="10"/>
  <c r="C19" i="10"/>
  <c r="B19" i="10"/>
  <c r="C18" i="10"/>
  <c r="B18" i="10"/>
  <c r="C17" i="10"/>
  <c r="B17" i="10"/>
  <c r="C16" i="10"/>
  <c r="B16" i="10"/>
  <c r="C15" i="10"/>
  <c r="B15" i="10"/>
  <c r="C14" i="10"/>
  <c r="B14" i="10"/>
  <c r="C13" i="10"/>
  <c r="B13" i="10"/>
  <c r="C12" i="10"/>
  <c r="B12" i="10"/>
  <c r="C11" i="10"/>
  <c r="B11" i="10"/>
  <c r="C10" i="10"/>
  <c r="B10" i="10"/>
  <c r="C9" i="10"/>
  <c r="B9" i="10"/>
  <c r="C8" i="10"/>
  <c r="B8" i="10"/>
  <c r="C7" i="10"/>
  <c r="B7" i="10"/>
  <c r="C6" i="10"/>
  <c r="B6" i="10"/>
  <c r="C5" i="10"/>
  <c r="B5" i="10"/>
  <c r="C4" i="10"/>
  <c r="B4" i="10"/>
  <c r="C3" i="10"/>
  <c r="B3" i="10"/>
  <c r="C2" i="10"/>
  <c r="B2" i="10"/>
  <c r="BP91" i="2"/>
  <c r="BT91" i="2" s="1"/>
  <c r="BP90" i="2"/>
  <c r="BT90" i="2" s="1"/>
  <c r="AQ95" i="60" s="1"/>
  <c r="BP89" i="2"/>
  <c r="BT89" i="2" s="1"/>
  <c r="BP88" i="2"/>
  <c r="BT88" i="2" s="1"/>
  <c r="AQ93" i="60" s="1"/>
  <c r="BP87" i="2"/>
  <c r="BT87" i="2" s="1"/>
  <c r="AQ92" i="60" s="1"/>
  <c r="BP86" i="2"/>
  <c r="BT86" i="2" s="1"/>
  <c r="AQ91" i="60" s="1"/>
  <c r="BP85" i="2"/>
  <c r="BT85" i="2" s="1"/>
  <c r="AQ90" i="60" s="1"/>
  <c r="BP84" i="2"/>
  <c r="BT84" i="2" s="1"/>
  <c r="AQ89" i="60" s="1"/>
  <c r="BP83" i="2"/>
  <c r="BT83" i="2" s="1"/>
  <c r="BP82" i="2"/>
  <c r="BT82" i="2" s="1"/>
  <c r="AQ87" i="60" s="1"/>
  <c r="BP81" i="2"/>
  <c r="BT81" i="2" s="1"/>
  <c r="BP80" i="2"/>
  <c r="BT80" i="2" s="1"/>
  <c r="AQ85" i="60" s="1"/>
  <c r="BP79" i="2"/>
  <c r="BT79" i="2" s="1"/>
  <c r="AQ84" i="60" s="1"/>
  <c r="BP78" i="2"/>
  <c r="BT78" i="2" s="1"/>
  <c r="AQ83" i="60" s="1"/>
  <c r="BP77" i="2"/>
  <c r="BT77" i="2" s="1"/>
  <c r="BP76" i="2"/>
  <c r="BT76" i="2" s="1"/>
  <c r="AQ81" i="60" s="1"/>
  <c r="BP75" i="2"/>
  <c r="BT75" i="2" s="1"/>
  <c r="BP74" i="2"/>
  <c r="BT74" i="2" s="1"/>
  <c r="AQ79" i="60" s="1"/>
  <c r="BP73" i="2"/>
  <c r="BT73" i="2" s="1"/>
  <c r="BP72" i="2"/>
  <c r="BT72" i="2" s="1"/>
  <c r="AQ77" i="60" s="1"/>
  <c r="BP71" i="2"/>
  <c r="BT71" i="2" s="1"/>
  <c r="AQ76" i="60" s="1"/>
  <c r="BP70" i="2"/>
  <c r="BT70" i="2" s="1"/>
  <c r="AQ75" i="60" s="1"/>
  <c r="BP68" i="2"/>
  <c r="BT68" i="2" s="1"/>
  <c r="AQ73" i="60" s="1"/>
  <c r="BP54" i="2"/>
  <c r="BT54" i="2" s="1"/>
  <c r="AQ59" i="60" s="1"/>
  <c r="BP2" i="2"/>
  <c r="BT2" i="2" s="1"/>
  <c r="AQ7" i="60" s="1"/>
  <c r="BT38" i="2"/>
  <c r="AQ43" i="60" s="1"/>
  <c r="BT36" i="2"/>
  <c r="AQ41" i="60" s="1"/>
  <c r="BT34" i="2"/>
  <c r="AQ39" i="60" s="1"/>
  <c r="BT32" i="2"/>
  <c r="AQ37" i="60" s="1"/>
  <c r="BT24" i="2"/>
  <c r="AQ29" i="60" s="1"/>
  <c r="BT15" i="2"/>
  <c r="AQ20" i="60" s="1"/>
  <c r="BT11" i="2"/>
  <c r="AQ16" i="60" s="1"/>
  <c r="BT10" i="2"/>
  <c r="AQ15" i="60" s="1"/>
  <c r="BT9" i="2"/>
  <c r="AQ14" i="60" s="1"/>
  <c r="BT3" i="2"/>
  <c r="AQ8" i="60" s="1"/>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91" i="3"/>
  <c r="A89" i="3"/>
  <c r="A78" i="3"/>
  <c r="A76" i="3"/>
  <c r="A73" i="3"/>
  <c r="A71" i="3"/>
  <c r="A63" i="3"/>
  <c r="A89" i="2"/>
  <c r="A84" i="2"/>
  <c r="A79" i="2"/>
  <c r="A78" i="2"/>
  <c r="A75" i="2"/>
  <c r="A73" i="2"/>
  <c r="A68" i="2"/>
  <c r="A67" i="2"/>
  <c r="A65" i="2"/>
  <c r="A64" i="2"/>
  <c r="BL93" i="1"/>
  <c r="BJ93" i="1"/>
  <c r="AZ93" i="1"/>
  <c r="AX93" i="1"/>
  <c r="AV93" i="1"/>
  <c r="AT93" i="1"/>
  <c r="AN93" i="1"/>
  <c r="AJ93" i="1"/>
  <c r="AF93" i="1"/>
  <c r="AD93" i="1"/>
  <c r="A1" i="4"/>
  <c r="F1" i="4"/>
  <c r="H1" i="4"/>
  <c r="J1" i="4"/>
  <c r="L1" i="4"/>
  <c r="N1" i="4"/>
  <c r="P1" i="4"/>
  <c r="R1" i="4"/>
  <c r="T1" i="4"/>
  <c r="V1" i="4"/>
  <c r="X1" i="4"/>
  <c r="Z1" i="4"/>
  <c r="AB1" i="4"/>
  <c r="AD1" i="4"/>
  <c r="AF1" i="4"/>
  <c r="AH1" i="4"/>
  <c r="AJ1" i="4"/>
  <c r="AL1" i="4"/>
  <c r="AN1" i="4"/>
  <c r="AP1" i="4"/>
  <c r="AR1" i="4"/>
  <c r="AT1" i="4"/>
  <c r="AV1" i="4"/>
  <c r="AX1" i="4"/>
  <c r="AZ1" i="4"/>
  <c r="BB1" i="4"/>
  <c r="BD1" i="4"/>
  <c r="BF1" i="4"/>
  <c r="BH1" i="4"/>
  <c r="BJ1" i="4"/>
  <c r="BL1" i="4"/>
  <c r="A60" i="3"/>
  <c r="A51" i="3"/>
  <c r="A46" i="3"/>
  <c r="A44" i="3"/>
  <c r="A41" i="3"/>
  <c r="A39" i="3"/>
  <c r="A35" i="3"/>
  <c r="A29" i="3"/>
  <c r="A28" i="3"/>
  <c r="A25" i="3"/>
  <c r="A23" i="3"/>
  <c r="A15" i="3"/>
  <c r="A7" i="3"/>
  <c r="A3" i="3"/>
  <c r="BL1" i="3"/>
  <c r="BJ1" i="3"/>
  <c r="BH1" i="3"/>
  <c r="BF1" i="3"/>
  <c r="BD1" i="3"/>
  <c r="BB1" i="3"/>
  <c r="AZ1" i="3"/>
  <c r="AX1" i="3"/>
  <c r="AV1" i="3"/>
  <c r="AT1" i="3"/>
  <c r="AR1" i="3"/>
  <c r="AP1" i="3"/>
  <c r="AN1" i="3"/>
  <c r="AL1" i="3"/>
  <c r="AJ1" i="3"/>
  <c r="AH1" i="3"/>
  <c r="AF1" i="3"/>
  <c r="AD1" i="3"/>
  <c r="AB1" i="3"/>
  <c r="Z1" i="3"/>
  <c r="X1" i="3"/>
  <c r="V1" i="3"/>
  <c r="T1" i="3"/>
  <c r="R1" i="3"/>
  <c r="P1" i="3"/>
  <c r="N1" i="3"/>
  <c r="L1" i="3"/>
  <c r="J1" i="3"/>
  <c r="H1" i="3"/>
  <c r="F1" i="3"/>
  <c r="A1" i="3"/>
  <c r="A61" i="2"/>
  <c r="A54" i="2"/>
  <c r="A49" i="2"/>
  <c r="A44" i="2"/>
  <c r="A28" i="2"/>
  <c r="A24" i="2"/>
  <c r="A22" i="2"/>
  <c r="A20" i="2"/>
  <c r="A4" i="2"/>
  <c r="A2" i="2"/>
  <c r="BL1" i="2"/>
  <c r="BJ1" i="2"/>
  <c r="BH1" i="2"/>
  <c r="BF1" i="2"/>
  <c r="BD1" i="2"/>
  <c r="BB1" i="2"/>
  <c r="AZ1" i="2"/>
  <c r="AX1" i="2"/>
  <c r="AV1" i="2"/>
  <c r="AT1" i="2"/>
  <c r="AR1" i="2"/>
  <c r="AP1" i="2"/>
  <c r="AN1" i="2"/>
  <c r="AL1" i="2"/>
  <c r="AJ1" i="2"/>
  <c r="AH1" i="2"/>
  <c r="AF1" i="2"/>
  <c r="AD1" i="2"/>
  <c r="AB1" i="2"/>
  <c r="Z1" i="2"/>
  <c r="X1" i="2"/>
  <c r="V1" i="2"/>
  <c r="T1" i="2"/>
  <c r="R1" i="2"/>
  <c r="P1" i="2"/>
  <c r="N1" i="2"/>
  <c r="L1" i="2"/>
  <c r="J1" i="2"/>
  <c r="H1" i="2"/>
  <c r="F1" i="2"/>
  <c r="A1" i="2"/>
  <c r="T34" i="38"/>
  <c r="T26" i="38"/>
  <c r="DT74" i="2"/>
  <c r="W69" i="46"/>
  <c r="Z69" i="46" s="1"/>
  <c r="T68" i="46"/>
  <c r="G68" i="46" s="1"/>
  <c r="W68" i="46"/>
  <c r="Z68" i="46" s="1"/>
  <c r="W67" i="46"/>
  <c r="Z67" i="46" s="1"/>
  <c r="T66" i="46"/>
  <c r="G66" i="46" s="1"/>
  <c r="W66" i="46"/>
  <c r="Z66" i="46" s="1"/>
  <c r="W65" i="46"/>
  <c r="Z65" i="46" s="1"/>
  <c r="T64" i="46"/>
  <c r="G64" i="46" s="1"/>
  <c r="W64" i="46"/>
  <c r="Z64" i="46" s="1"/>
  <c r="W63" i="46"/>
  <c r="Z63" i="46" s="1"/>
  <c r="T62" i="46"/>
  <c r="G62" i="46" s="1"/>
  <c r="W62" i="46"/>
  <c r="Z62" i="46" s="1"/>
  <c r="W61" i="46"/>
  <c r="Z61" i="46" s="1"/>
  <c r="T60" i="46"/>
  <c r="G60" i="46" s="1"/>
  <c r="W60" i="46"/>
  <c r="Z60" i="46" s="1"/>
  <c r="W59" i="46"/>
  <c r="Z59" i="46" s="1"/>
  <c r="T58" i="46"/>
  <c r="G58" i="46" s="1"/>
  <c r="W58" i="46"/>
  <c r="Z58" i="46" s="1"/>
  <c r="W57" i="46"/>
  <c r="Z57" i="46" s="1"/>
  <c r="T56" i="46"/>
  <c r="G56" i="46" s="1"/>
  <c r="W56" i="46"/>
  <c r="Z56" i="46" s="1"/>
  <c r="T54" i="46"/>
  <c r="G54" i="46" s="1"/>
  <c r="W54" i="46"/>
  <c r="Z54" i="46" s="1"/>
  <c r="W53" i="46"/>
  <c r="Z53" i="46" s="1"/>
  <c r="T52" i="46"/>
  <c r="G52" i="46" s="1"/>
  <c r="W52" i="46"/>
  <c r="Z52" i="46" s="1"/>
  <c r="W51" i="46"/>
  <c r="Z51" i="46" s="1"/>
  <c r="T50" i="46"/>
  <c r="G50" i="46" s="1"/>
  <c r="W50" i="46"/>
  <c r="Z50" i="46" s="1"/>
  <c r="W49" i="46"/>
  <c r="Z49" i="46" s="1"/>
  <c r="T48" i="46"/>
  <c r="G48" i="46" s="1"/>
  <c r="W48" i="46"/>
  <c r="Z48" i="46" s="1"/>
  <c r="W47" i="46"/>
  <c r="Z47" i="46" s="1"/>
  <c r="T46" i="46"/>
  <c r="G46" i="46" s="1"/>
  <c r="W46" i="46"/>
  <c r="Z46" i="46" s="1"/>
  <c r="W45" i="46"/>
  <c r="Z45" i="46" s="1"/>
  <c r="T44" i="46"/>
  <c r="G44" i="46" s="1"/>
  <c r="W44" i="46"/>
  <c r="Z44" i="46" s="1"/>
  <c r="W43" i="46"/>
  <c r="Z43" i="46" s="1"/>
  <c r="T42" i="46"/>
  <c r="G42" i="46" s="1"/>
  <c r="W42" i="46"/>
  <c r="Z42" i="46" s="1"/>
  <c r="W41" i="46"/>
  <c r="Z41" i="46" s="1"/>
  <c r="T40" i="46"/>
  <c r="G40" i="46" s="1"/>
  <c r="W40" i="46"/>
  <c r="Z40" i="46" s="1"/>
  <c r="T38" i="46"/>
  <c r="G38" i="46" s="1"/>
  <c r="W38" i="46"/>
  <c r="Z38" i="46" s="1"/>
  <c r="W37" i="46"/>
  <c r="Z37" i="46" s="1"/>
  <c r="T36" i="46"/>
  <c r="G36" i="46" s="1"/>
  <c r="W36" i="46"/>
  <c r="Z36" i="46" s="1"/>
  <c r="W35" i="46"/>
  <c r="Z35" i="46" s="1"/>
  <c r="T34" i="46"/>
  <c r="G34" i="46" s="1"/>
  <c r="W34" i="46"/>
  <c r="Z34" i="46" s="1"/>
  <c r="W33" i="46"/>
  <c r="Z33" i="46" s="1"/>
  <c r="T32" i="46"/>
  <c r="G32" i="46" s="1"/>
  <c r="W32" i="46"/>
  <c r="Z32" i="46" s="1"/>
  <c r="W31" i="46"/>
  <c r="Z31" i="46" s="1"/>
  <c r="T30" i="46"/>
  <c r="G30" i="46" s="1"/>
  <c r="W30" i="46"/>
  <c r="Z30" i="46" s="1"/>
  <c r="W29" i="46"/>
  <c r="Z29" i="46" s="1"/>
  <c r="T28" i="46"/>
  <c r="G28" i="46" s="1"/>
  <c r="W28" i="46"/>
  <c r="Z28" i="46" s="1"/>
  <c r="W27" i="46"/>
  <c r="Z27" i="46" s="1"/>
  <c r="T26" i="46"/>
  <c r="G26" i="46" s="1"/>
  <c r="W26" i="46"/>
  <c r="Z26" i="46" s="1"/>
  <c r="W25" i="46"/>
  <c r="Z25" i="46" s="1"/>
  <c r="T24" i="46"/>
  <c r="G24" i="46" s="1"/>
  <c r="W24" i="46"/>
  <c r="Z24" i="46" s="1"/>
  <c r="W23" i="46"/>
  <c r="Z23" i="46" s="1"/>
  <c r="T22" i="46"/>
  <c r="G22" i="46" s="1"/>
  <c r="W22" i="46"/>
  <c r="Z22" i="46" s="1"/>
  <c r="W21" i="46"/>
  <c r="Z21" i="46" s="1"/>
  <c r="T20" i="46"/>
  <c r="G20" i="46" s="1"/>
  <c r="W20" i="46"/>
  <c r="Z20" i="46" s="1"/>
  <c r="W19" i="46"/>
  <c r="Z19" i="46" s="1"/>
  <c r="T18" i="46"/>
  <c r="G18" i="46" s="1"/>
  <c r="W18" i="46"/>
  <c r="Z18" i="46" s="1"/>
  <c r="W17" i="46"/>
  <c r="Z17" i="46" s="1"/>
  <c r="T16" i="46"/>
  <c r="G16" i="46" s="1"/>
  <c r="W16" i="46"/>
  <c r="Z16" i="46" s="1"/>
  <c r="T14" i="46"/>
  <c r="G14" i="46" s="1"/>
  <c r="W14" i="46"/>
  <c r="Z14" i="46" s="1"/>
  <c r="W13" i="46"/>
  <c r="Z13" i="46" s="1"/>
  <c r="T12" i="46"/>
  <c r="G12" i="46" s="1"/>
  <c r="W12" i="46"/>
  <c r="Z12" i="46" s="1"/>
  <c r="W11" i="46"/>
  <c r="Z11" i="46" s="1"/>
  <c r="W98" i="47"/>
  <c r="Z98" i="47" s="1"/>
  <c r="T97" i="47"/>
  <c r="G97" i="47" s="1"/>
  <c r="W97" i="47"/>
  <c r="Z97" i="47" s="1"/>
  <c r="W96" i="47"/>
  <c r="Z96" i="47" s="1"/>
  <c r="T95" i="47"/>
  <c r="G95" i="47" s="1"/>
  <c r="W95" i="47"/>
  <c r="Z95" i="47" s="1"/>
  <c r="W94" i="47"/>
  <c r="Z94" i="47" s="1"/>
  <c r="T93" i="47"/>
  <c r="G93" i="47" s="1"/>
  <c r="W93" i="47"/>
  <c r="Z93" i="47" s="1"/>
  <c r="W92" i="47"/>
  <c r="Z92" i="47" s="1"/>
  <c r="T91" i="47"/>
  <c r="G91" i="47" s="1"/>
  <c r="W91" i="47"/>
  <c r="Z91" i="47" s="1"/>
  <c r="W90" i="47"/>
  <c r="Z90" i="47" s="1"/>
  <c r="T89" i="47"/>
  <c r="G89" i="47" s="1"/>
  <c r="W89" i="47"/>
  <c r="Z89" i="47" s="1"/>
  <c r="W88" i="47"/>
  <c r="Z88" i="47" s="1"/>
  <c r="T87" i="47"/>
  <c r="G87" i="47" s="1"/>
  <c r="W87" i="47"/>
  <c r="Z87" i="47" s="1"/>
  <c r="W86" i="47"/>
  <c r="Z86" i="47" s="1"/>
  <c r="T85" i="47"/>
  <c r="G85" i="47" s="1"/>
  <c r="W85" i="47"/>
  <c r="Z85" i="47" s="1"/>
  <c r="W84" i="47"/>
  <c r="Z84" i="47" s="1"/>
  <c r="T83" i="47"/>
  <c r="G83" i="47" s="1"/>
  <c r="W83" i="47"/>
  <c r="Z83" i="47" s="1"/>
  <c r="W82" i="47"/>
  <c r="Z82" i="47" s="1"/>
  <c r="T81" i="47"/>
  <c r="G81" i="47" s="1"/>
  <c r="W81" i="47"/>
  <c r="Z81" i="47" s="1"/>
  <c r="W80" i="47"/>
  <c r="Z80" i="47" s="1"/>
  <c r="T79" i="47"/>
  <c r="G79" i="47" s="1"/>
  <c r="W79" i="47"/>
  <c r="Z79" i="47" s="1"/>
  <c r="W78" i="47"/>
  <c r="Z78" i="47" s="1"/>
  <c r="T77" i="47"/>
  <c r="G77" i="47" s="1"/>
  <c r="W77" i="47"/>
  <c r="Z77" i="47" s="1"/>
  <c r="W76" i="47"/>
  <c r="Z76" i="47" s="1"/>
  <c r="T75" i="47"/>
  <c r="G75" i="47" s="1"/>
  <c r="W75" i="47"/>
  <c r="Z75" i="47" s="1"/>
  <c r="W74" i="47"/>
  <c r="Z74" i="47" s="1"/>
  <c r="T73" i="47"/>
  <c r="G73" i="47" s="1"/>
  <c r="W73" i="47"/>
  <c r="Z73" i="47" s="1"/>
  <c r="W72" i="47"/>
  <c r="Z72" i="47" s="1"/>
  <c r="T71" i="47"/>
  <c r="G71" i="47" s="1"/>
  <c r="W71" i="47"/>
  <c r="Z71" i="47" s="1"/>
  <c r="W70" i="47"/>
  <c r="Z70" i="47" s="1"/>
  <c r="T69" i="47"/>
  <c r="G69" i="47" s="1"/>
  <c r="W69" i="47"/>
  <c r="Z69" i="47" s="1"/>
  <c r="W68" i="47"/>
  <c r="Z68" i="47" s="1"/>
  <c r="T67" i="47"/>
  <c r="G67" i="47" s="1"/>
  <c r="W67" i="47"/>
  <c r="Z67" i="47" s="1"/>
  <c r="W66" i="47"/>
  <c r="Z66" i="47" s="1"/>
  <c r="T65" i="47"/>
  <c r="G65" i="47" s="1"/>
  <c r="W65" i="47"/>
  <c r="Z65" i="47" s="1"/>
  <c r="W64" i="47"/>
  <c r="Z64" i="47" s="1"/>
  <c r="T63" i="47"/>
  <c r="G63" i="47" s="1"/>
  <c r="W63" i="47"/>
  <c r="Z63" i="47" s="1"/>
  <c r="W62" i="47"/>
  <c r="Z62" i="47" s="1"/>
  <c r="T61" i="47"/>
  <c r="G61" i="47" s="1"/>
  <c r="W61" i="47"/>
  <c r="Z61" i="47" s="1"/>
  <c r="W60" i="47"/>
  <c r="Z60" i="47" s="1"/>
  <c r="T59" i="47"/>
  <c r="G59" i="47" s="1"/>
  <c r="W59" i="47"/>
  <c r="Z59" i="47" s="1"/>
  <c r="W58" i="47"/>
  <c r="Z58" i="47" s="1"/>
  <c r="W57" i="47"/>
  <c r="Z57" i="47" s="1"/>
  <c r="W56" i="47"/>
  <c r="Z56" i="47" s="1"/>
  <c r="T55" i="47"/>
  <c r="G55" i="47" s="1"/>
  <c r="W55" i="47"/>
  <c r="Z55" i="47" s="1"/>
  <c r="W54" i="47"/>
  <c r="Z54" i="47" s="1"/>
  <c r="T53" i="47"/>
  <c r="G53" i="47" s="1"/>
  <c r="W53" i="47"/>
  <c r="Z53" i="47" s="1"/>
  <c r="W52" i="47"/>
  <c r="Z52" i="47" s="1"/>
  <c r="T51" i="47"/>
  <c r="G51" i="47" s="1"/>
  <c r="W51" i="47"/>
  <c r="Z51" i="47" s="1"/>
  <c r="W50" i="47"/>
  <c r="Z50" i="47" s="1"/>
  <c r="T49" i="47"/>
  <c r="G49" i="47" s="1"/>
  <c r="W49" i="47"/>
  <c r="Z49" i="47" s="1"/>
  <c r="W48" i="47"/>
  <c r="Z48" i="47" s="1"/>
  <c r="T47" i="47"/>
  <c r="G47" i="47" s="1"/>
  <c r="W47" i="47"/>
  <c r="Z47" i="47" s="1"/>
  <c r="W46" i="47"/>
  <c r="Z46" i="47" s="1"/>
  <c r="T45" i="47"/>
  <c r="G45" i="47" s="1"/>
  <c r="W45" i="47"/>
  <c r="Z45" i="47" s="1"/>
  <c r="W44" i="47"/>
  <c r="Z44" i="47" s="1"/>
  <c r="T43" i="47"/>
  <c r="G43" i="47" s="1"/>
  <c r="W43" i="47"/>
  <c r="Z43" i="47" s="1"/>
  <c r="W42" i="47"/>
  <c r="Z42" i="47" s="1"/>
  <c r="T41" i="47"/>
  <c r="G41" i="47" s="1"/>
  <c r="W41" i="47"/>
  <c r="Z41" i="47" s="1"/>
  <c r="W40" i="47"/>
  <c r="Z40" i="47" s="1"/>
  <c r="T39" i="47"/>
  <c r="G39" i="47" s="1"/>
  <c r="W39" i="47"/>
  <c r="Z39" i="47" s="1"/>
  <c r="T38" i="47"/>
  <c r="G38" i="47" s="1"/>
  <c r="W38" i="47"/>
  <c r="Z38" i="47" s="1"/>
  <c r="T37" i="47"/>
  <c r="G37" i="47" s="1"/>
  <c r="W37" i="47"/>
  <c r="Z37" i="47" s="1"/>
  <c r="T36" i="47"/>
  <c r="G36" i="47" s="1"/>
  <c r="W36" i="47"/>
  <c r="Z36" i="47" s="1"/>
  <c r="X71" i="46"/>
  <c r="AA71" i="46" s="1"/>
  <c r="X70" i="46"/>
  <c r="AA70" i="46" s="1"/>
  <c r="W35" i="47"/>
  <c r="Z35" i="47" s="1"/>
  <c r="W34" i="47"/>
  <c r="Z34" i="47" s="1"/>
  <c r="W33" i="47"/>
  <c r="Z33" i="47" s="1"/>
  <c r="W32" i="47"/>
  <c r="Z32" i="47" s="1"/>
  <c r="W31" i="47"/>
  <c r="Z31" i="47" s="1"/>
  <c r="W30" i="47"/>
  <c r="Z30" i="47" s="1"/>
  <c r="W29" i="47"/>
  <c r="Z29" i="47" s="1"/>
  <c r="W28" i="47"/>
  <c r="Z28" i="47" s="1"/>
  <c r="W27" i="47"/>
  <c r="Z27" i="47" s="1"/>
  <c r="W26" i="47"/>
  <c r="Z26" i="47" s="1"/>
  <c r="W25" i="47"/>
  <c r="Z25" i="47" s="1"/>
  <c r="W24" i="47"/>
  <c r="Z24" i="47" s="1"/>
  <c r="W23" i="47"/>
  <c r="Z23" i="47" s="1"/>
  <c r="W21" i="47"/>
  <c r="Z21" i="47" s="1"/>
  <c r="W20" i="47"/>
  <c r="Z20" i="47" s="1"/>
  <c r="W19" i="47"/>
  <c r="Z19" i="47" s="1"/>
  <c r="W17" i="47"/>
  <c r="Z17" i="47" s="1"/>
  <c r="W16" i="47"/>
  <c r="Z16" i="47" s="1"/>
  <c r="W15" i="47"/>
  <c r="Z15" i="47" s="1"/>
  <c r="W14" i="47"/>
  <c r="Z14" i="47" s="1"/>
  <c r="W13" i="47"/>
  <c r="Z13" i="47" s="1"/>
  <c r="W12" i="47"/>
  <c r="Z12" i="47" s="1"/>
  <c r="W98" i="48"/>
  <c r="Z98" i="48" s="1"/>
  <c r="W97" i="48"/>
  <c r="Z97" i="48" s="1"/>
  <c r="W96" i="48"/>
  <c r="Z96" i="48" s="1"/>
  <c r="W95" i="48"/>
  <c r="Z95" i="48" s="1"/>
  <c r="W94" i="48"/>
  <c r="Z94" i="48" s="1"/>
  <c r="W93" i="48"/>
  <c r="Z93" i="48" s="1"/>
  <c r="W92" i="48"/>
  <c r="Z92" i="48" s="1"/>
  <c r="W91" i="48"/>
  <c r="Z91" i="48" s="1"/>
  <c r="W89" i="48"/>
  <c r="Z89" i="48" s="1"/>
  <c r="W88" i="48"/>
  <c r="Z88" i="48" s="1"/>
  <c r="W87" i="48"/>
  <c r="Z87" i="48" s="1"/>
  <c r="W85" i="48"/>
  <c r="Z85" i="48" s="1"/>
  <c r="W84" i="48"/>
  <c r="Z84" i="48" s="1"/>
  <c r="W83" i="48"/>
  <c r="Z83" i="48" s="1"/>
  <c r="W82" i="48"/>
  <c r="Z82" i="48" s="1"/>
  <c r="W81" i="48"/>
  <c r="Z81" i="48" s="1"/>
  <c r="W80" i="48"/>
  <c r="Z80" i="48" s="1"/>
  <c r="W79" i="48"/>
  <c r="Z79" i="48" s="1"/>
  <c r="W78" i="48"/>
  <c r="Z78" i="48" s="1"/>
  <c r="W77" i="48"/>
  <c r="Z77" i="48" s="1"/>
  <c r="W76" i="48"/>
  <c r="Z76" i="48" s="1"/>
  <c r="W75" i="48"/>
  <c r="Z75" i="48" s="1"/>
  <c r="W74" i="48"/>
  <c r="Z74" i="48" s="1"/>
  <c r="W73" i="48"/>
  <c r="Z73" i="48" s="1"/>
  <c r="W72" i="48"/>
  <c r="Z72" i="48" s="1"/>
  <c r="W71" i="48"/>
  <c r="Z71" i="48" s="1"/>
  <c r="W70" i="48"/>
  <c r="Z70" i="48" s="1"/>
  <c r="W69" i="48"/>
  <c r="Z69" i="48" s="1"/>
  <c r="W68" i="48"/>
  <c r="Z68" i="48" s="1"/>
  <c r="W67" i="48"/>
  <c r="Z67" i="48" s="1"/>
  <c r="W66" i="48"/>
  <c r="Z66" i="48" s="1"/>
  <c r="W65" i="48"/>
  <c r="Z65" i="48" s="1"/>
  <c r="W64" i="48"/>
  <c r="Z64" i="48" s="1"/>
  <c r="W63" i="48"/>
  <c r="Z63" i="48" s="1"/>
  <c r="W62" i="48"/>
  <c r="Z62" i="48" s="1"/>
  <c r="W61" i="48"/>
  <c r="Z61" i="48" s="1"/>
  <c r="W60" i="48"/>
  <c r="Z60" i="48" s="1"/>
  <c r="W59" i="48"/>
  <c r="Z59" i="48" s="1"/>
  <c r="W58" i="48"/>
  <c r="Z58" i="48" s="1"/>
  <c r="W57" i="48"/>
  <c r="Z57" i="48" s="1"/>
  <c r="W56" i="48"/>
  <c r="Z56" i="48" s="1"/>
  <c r="W55" i="48"/>
  <c r="Z55" i="48" s="1"/>
  <c r="W54" i="48"/>
  <c r="Z54" i="48" s="1"/>
  <c r="W53" i="48"/>
  <c r="Z53" i="48" s="1"/>
  <c r="W52" i="48"/>
  <c r="Z52" i="48" s="1"/>
  <c r="W50" i="48"/>
  <c r="Z50" i="48" s="1"/>
  <c r="W49" i="48"/>
  <c r="Z49" i="48" s="1"/>
  <c r="W48" i="48"/>
  <c r="Z48" i="48" s="1"/>
  <c r="W46" i="48"/>
  <c r="Z46" i="48" s="1"/>
  <c r="W45" i="48"/>
  <c r="Z45" i="48" s="1"/>
  <c r="W44" i="48"/>
  <c r="Z44" i="48" s="1"/>
  <c r="W42" i="48"/>
  <c r="Z42" i="48" s="1"/>
  <c r="W41" i="48"/>
  <c r="Z41" i="48" s="1"/>
  <c r="W40" i="48"/>
  <c r="Z40" i="48" s="1"/>
  <c r="W38" i="48"/>
  <c r="Z38" i="48" s="1"/>
  <c r="W37" i="48"/>
  <c r="Z37" i="48" s="1"/>
  <c r="W36" i="48"/>
  <c r="Z36" i="48" s="1"/>
  <c r="W35" i="48"/>
  <c r="Z35" i="48" s="1"/>
  <c r="W34" i="48"/>
  <c r="Z34" i="48" s="1"/>
  <c r="W33" i="48"/>
  <c r="Z33" i="48" s="1"/>
  <c r="W32" i="48"/>
  <c r="Z32" i="48" s="1"/>
  <c r="W31" i="48"/>
  <c r="Z31" i="48" s="1"/>
  <c r="W30" i="48"/>
  <c r="Z30" i="48" s="1"/>
  <c r="W29" i="48"/>
  <c r="Z29" i="48" s="1"/>
  <c r="W28" i="48"/>
  <c r="Z28" i="48" s="1"/>
  <c r="W27" i="48"/>
  <c r="Z27" i="48" s="1"/>
  <c r="W26" i="48"/>
  <c r="Z26" i="48" s="1"/>
  <c r="W25" i="48"/>
  <c r="Z25" i="48" s="1"/>
  <c r="W24" i="48"/>
  <c r="Z24" i="48" s="1"/>
  <c r="W23" i="48"/>
  <c r="Z23" i="48" s="1"/>
  <c r="W21" i="48"/>
  <c r="Z21" i="48" s="1"/>
  <c r="W20" i="48"/>
  <c r="Z20" i="48" s="1"/>
  <c r="W19" i="48"/>
  <c r="Z19" i="48" s="1"/>
  <c r="W18" i="48"/>
  <c r="Z18" i="48" s="1"/>
  <c r="W17" i="48"/>
  <c r="Z17" i="48" s="1"/>
  <c r="W15" i="48"/>
  <c r="Z15" i="48" s="1"/>
  <c r="W14" i="48"/>
  <c r="Z14" i="48" s="1"/>
  <c r="W13" i="48"/>
  <c r="Z13" i="48" s="1"/>
  <c r="W12" i="48"/>
  <c r="Z12" i="48" s="1"/>
  <c r="W98" i="49"/>
  <c r="Z98" i="49" s="1"/>
  <c r="W96" i="49"/>
  <c r="Z96" i="49" s="1"/>
  <c r="W94" i="49"/>
  <c r="Z94" i="49" s="1"/>
  <c r="W92" i="49"/>
  <c r="Z92" i="49" s="1"/>
  <c r="W90" i="49"/>
  <c r="Z90" i="49" s="1"/>
  <c r="W86" i="49"/>
  <c r="Z86" i="49" s="1"/>
  <c r="T27" i="51"/>
  <c r="G27" i="51" s="1"/>
  <c r="T25" i="51"/>
  <c r="G25" i="51" s="1"/>
  <c r="W23" i="51"/>
  <c r="Z23" i="51" s="1"/>
  <c r="T22" i="51"/>
  <c r="G22" i="51" s="1"/>
  <c r="W22" i="51"/>
  <c r="Z22" i="51" s="1"/>
  <c r="T21" i="51"/>
  <c r="G21" i="51" s="1"/>
  <c r="T19" i="51"/>
  <c r="G19" i="51" s="1"/>
  <c r="T17" i="51"/>
  <c r="G17" i="51" s="1"/>
  <c r="T15" i="51"/>
  <c r="G15" i="51" s="1"/>
  <c r="T13" i="51"/>
  <c r="G13" i="51" s="1"/>
  <c r="T11" i="51"/>
  <c r="G11" i="51" s="1"/>
  <c r="W11" i="51"/>
  <c r="Z11" i="51" s="1"/>
  <c r="T98" i="52"/>
  <c r="G98" i="52" s="1"/>
  <c r="W98" i="52"/>
  <c r="Z98" i="52" s="1"/>
  <c r="T97" i="52"/>
  <c r="G97" i="52" s="1"/>
  <c r="W97" i="52"/>
  <c r="Z97" i="52" s="1"/>
  <c r="T96" i="52"/>
  <c r="G96" i="52" s="1"/>
  <c r="W96" i="52"/>
  <c r="Z96" i="52" s="1"/>
  <c r="T95" i="52"/>
  <c r="G95" i="52" s="1"/>
  <c r="W95" i="52"/>
  <c r="Z95" i="52" s="1"/>
  <c r="W94" i="52"/>
  <c r="Z94" i="52" s="1"/>
  <c r="T93" i="52"/>
  <c r="G93" i="52" s="1"/>
  <c r="W93" i="52"/>
  <c r="Z93" i="52" s="1"/>
  <c r="T92" i="52"/>
  <c r="G92" i="52" s="1"/>
  <c r="W92" i="52"/>
  <c r="Z92" i="52" s="1"/>
  <c r="T91" i="52"/>
  <c r="G91" i="52" s="1"/>
  <c r="W91" i="52"/>
  <c r="Z91" i="52" s="1"/>
  <c r="T90" i="52"/>
  <c r="G90" i="52" s="1"/>
  <c r="W90" i="52"/>
  <c r="Z90" i="52" s="1"/>
  <c r="T89" i="52"/>
  <c r="G89" i="52" s="1"/>
  <c r="W89" i="52"/>
  <c r="Z89" i="52" s="1"/>
  <c r="T88" i="52"/>
  <c r="G88" i="52" s="1"/>
  <c r="W88" i="52"/>
  <c r="Z88" i="52" s="1"/>
  <c r="T87" i="52"/>
  <c r="G87" i="52" s="1"/>
  <c r="W87" i="52"/>
  <c r="Z87" i="52" s="1"/>
  <c r="T86" i="52"/>
  <c r="G86" i="52" s="1"/>
  <c r="W86" i="52"/>
  <c r="Z86" i="52" s="1"/>
  <c r="T85" i="52"/>
  <c r="G85" i="52" s="1"/>
  <c r="W85" i="52"/>
  <c r="Z85" i="52" s="1"/>
  <c r="T84" i="52"/>
  <c r="G84" i="52" s="1"/>
  <c r="W84" i="52"/>
  <c r="Z84" i="52" s="1"/>
  <c r="T83" i="52"/>
  <c r="G83" i="52" s="1"/>
  <c r="W83" i="52"/>
  <c r="Z83" i="52" s="1"/>
  <c r="T82" i="52"/>
  <c r="G82" i="52" s="1"/>
  <c r="W82" i="52"/>
  <c r="Z82" i="52" s="1"/>
  <c r="T81" i="52"/>
  <c r="G81" i="52" s="1"/>
  <c r="W81" i="52"/>
  <c r="Z81" i="52" s="1"/>
  <c r="T80" i="52"/>
  <c r="G80" i="52" s="1"/>
  <c r="W80" i="52"/>
  <c r="Z80" i="52" s="1"/>
  <c r="T79" i="52"/>
  <c r="G79" i="52" s="1"/>
  <c r="W79" i="52"/>
  <c r="Z79" i="52" s="1"/>
  <c r="T78" i="52"/>
  <c r="G78" i="52" s="1"/>
  <c r="W78" i="52"/>
  <c r="Z78" i="52" s="1"/>
  <c r="T77" i="52"/>
  <c r="G77" i="52" s="1"/>
  <c r="W77" i="52"/>
  <c r="Z77" i="52" s="1"/>
  <c r="T76" i="52"/>
  <c r="G76" i="52" s="1"/>
  <c r="W76" i="52"/>
  <c r="Z76" i="52" s="1"/>
  <c r="T75" i="52"/>
  <c r="G75" i="52" s="1"/>
  <c r="W75" i="52"/>
  <c r="Z75" i="52" s="1"/>
  <c r="T74" i="52"/>
  <c r="G74" i="52" s="1"/>
  <c r="W74" i="52"/>
  <c r="Z74" i="52" s="1"/>
  <c r="T73" i="52"/>
  <c r="G73" i="52" s="1"/>
  <c r="W73" i="52"/>
  <c r="Z73" i="52" s="1"/>
  <c r="T72" i="52"/>
  <c r="G72" i="52" s="1"/>
  <c r="W72" i="52"/>
  <c r="Z72" i="52" s="1"/>
  <c r="T71" i="52"/>
  <c r="G71" i="52" s="1"/>
  <c r="W71" i="52"/>
  <c r="Z71" i="52" s="1"/>
  <c r="T70" i="52"/>
  <c r="G70" i="52" s="1"/>
  <c r="W70" i="52"/>
  <c r="Z70" i="52" s="1"/>
  <c r="T69" i="52"/>
  <c r="G69" i="52" s="1"/>
  <c r="W69" i="52"/>
  <c r="Z69" i="52" s="1"/>
  <c r="T68" i="52"/>
  <c r="G68" i="52" s="1"/>
  <c r="W68" i="52"/>
  <c r="Z68" i="52" s="1"/>
  <c r="T67" i="52"/>
  <c r="G67" i="52" s="1"/>
  <c r="W67" i="52"/>
  <c r="Z67" i="52" s="1"/>
  <c r="T66" i="52"/>
  <c r="G66" i="52" s="1"/>
  <c r="W66" i="52"/>
  <c r="Z66" i="52" s="1"/>
  <c r="T65" i="52"/>
  <c r="G65" i="52" s="1"/>
  <c r="W65" i="52"/>
  <c r="Z65" i="52" s="1"/>
  <c r="T64" i="52"/>
  <c r="G64" i="52" s="1"/>
  <c r="W64" i="52"/>
  <c r="Z64" i="52" s="1"/>
  <c r="T63" i="52"/>
  <c r="G63" i="52" s="1"/>
  <c r="W63" i="52"/>
  <c r="Z63" i="52" s="1"/>
  <c r="T62" i="52"/>
  <c r="G62" i="52" s="1"/>
  <c r="W62" i="52"/>
  <c r="Z62" i="52" s="1"/>
  <c r="T61" i="52"/>
  <c r="G61" i="52" s="1"/>
  <c r="W61" i="52"/>
  <c r="Z61" i="52" s="1"/>
  <c r="T60" i="52"/>
  <c r="G60" i="52" s="1"/>
  <c r="W60" i="52"/>
  <c r="Z60" i="52" s="1"/>
  <c r="T59" i="52"/>
  <c r="G59" i="52" s="1"/>
  <c r="W59" i="52"/>
  <c r="Z59" i="52" s="1"/>
  <c r="T58" i="52"/>
  <c r="G58" i="52" s="1"/>
  <c r="W58" i="52"/>
  <c r="Z58" i="52" s="1"/>
  <c r="T57" i="52"/>
  <c r="G57" i="52" s="1"/>
  <c r="W57" i="52"/>
  <c r="Z57" i="52" s="1"/>
  <c r="W56" i="52"/>
  <c r="Z56" i="52" s="1"/>
  <c r="T55" i="52"/>
  <c r="G55" i="52" s="1"/>
  <c r="W55" i="52"/>
  <c r="Z55" i="52" s="1"/>
  <c r="T54" i="52"/>
  <c r="G54" i="52" s="1"/>
  <c r="W54" i="52"/>
  <c r="Z54" i="52" s="1"/>
  <c r="T53" i="52"/>
  <c r="G53" i="52" s="1"/>
  <c r="W53" i="52"/>
  <c r="Z53" i="52" s="1"/>
  <c r="W52" i="52"/>
  <c r="Z52" i="52" s="1"/>
  <c r="W51" i="52"/>
  <c r="Z51" i="52" s="1"/>
  <c r="W50" i="52"/>
  <c r="Z50" i="52"/>
  <c r="W49" i="52"/>
  <c r="Z49" i="52" s="1"/>
  <c r="W48" i="52"/>
  <c r="Z48" i="52" s="1"/>
  <c r="W47" i="52"/>
  <c r="Z47" i="52" s="1"/>
  <c r="W46" i="52"/>
  <c r="Z46" i="52"/>
  <c r="W45" i="52"/>
  <c r="Z45" i="52" s="1"/>
  <c r="W44" i="52"/>
  <c r="Z44" i="52" s="1"/>
  <c r="W43" i="52"/>
  <c r="Z43" i="52" s="1"/>
  <c r="W42" i="52"/>
  <c r="Z42" i="52"/>
  <c r="W41" i="52"/>
  <c r="Z41" i="52" s="1"/>
  <c r="W40" i="52"/>
  <c r="Z40" i="52" s="1"/>
  <c r="W39" i="52"/>
  <c r="Z39" i="52" s="1"/>
  <c r="W38" i="52"/>
  <c r="Z38" i="52" s="1"/>
  <c r="W37" i="52"/>
  <c r="Z37" i="52" s="1"/>
  <c r="W36" i="52"/>
  <c r="Z36" i="52" s="1"/>
  <c r="W35" i="52"/>
  <c r="Z35" i="52" s="1"/>
  <c r="W34" i="52"/>
  <c r="Z34" i="52" s="1"/>
  <c r="W33" i="52"/>
  <c r="Z33" i="52" s="1"/>
  <c r="W32" i="52"/>
  <c r="Z32" i="52" s="1"/>
  <c r="W31" i="52"/>
  <c r="Z31" i="52" s="1"/>
  <c r="W30" i="52"/>
  <c r="Z30" i="52" s="1"/>
  <c r="W29" i="52"/>
  <c r="Z29" i="52" s="1"/>
  <c r="W28" i="52"/>
  <c r="Z28" i="52" s="1"/>
  <c r="W27" i="52"/>
  <c r="Z27" i="52" s="1"/>
  <c r="W26" i="52"/>
  <c r="Z26" i="52" s="1"/>
  <c r="W24" i="52"/>
  <c r="Z24" i="52" s="1"/>
  <c r="W22" i="52"/>
  <c r="Z22" i="52" s="1"/>
  <c r="W20" i="52"/>
  <c r="Z20" i="52" s="1"/>
  <c r="W18" i="52"/>
  <c r="Z18" i="52" s="1"/>
  <c r="W17" i="52"/>
  <c r="Z17" i="52" s="1"/>
  <c r="W16" i="52"/>
  <c r="Z16" i="52" s="1"/>
  <c r="W15" i="52"/>
  <c r="Z15" i="52" s="1"/>
  <c r="W14" i="52"/>
  <c r="Z14" i="52" s="1"/>
  <c r="W13" i="52"/>
  <c r="Z13" i="52" s="1"/>
  <c r="W12" i="52"/>
  <c r="Z12" i="52" s="1"/>
  <c r="W11" i="52"/>
  <c r="Z11" i="52" s="1"/>
  <c r="W98" i="53"/>
  <c r="Z98" i="53" s="1"/>
  <c r="W97" i="53"/>
  <c r="Z97" i="53" s="1"/>
  <c r="W96" i="53"/>
  <c r="Z96" i="53" s="1"/>
  <c r="W95" i="53"/>
  <c r="Z95" i="53" s="1"/>
  <c r="W94" i="53"/>
  <c r="Z94" i="53"/>
  <c r="W93" i="53"/>
  <c r="Z93" i="53" s="1"/>
  <c r="W92" i="53"/>
  <c r="Z92" i="53" s="1"/>
  <c r="W91" i="53"/>
  <c r="Z91" i="53" s="1"/>
  <c r="T90" i="53"/>
  <c r="G90" i="53"/>
  <c r="W90" i="53"/>
  <c r="Z90" i="53" s="1"/>
  <c r="T89" i="53"/>
  <c r="G89" i="53" s="1"/>
  <c r="W89" i="53"/>
  <c r="Z89" i="53" s="1"/>
  <c r="T88" i="53"/>
  <c r="G88" i="53" s="1"/>
  <c r="W88" i="53"/>
  <c r="Z88" i="53" s="1"/>
  <c r="T87" i="53"/>
  <c r="G87" i="53" s="1"/>
  <c r="W87" i="53"/>
  <c r="Z87" i="53" s="1"/>
  <c r="T86" i="53"/>
  <c r="G86" i="53"/>
  <c r="W86" i="53"/>
  <c r="Z86" i="53" s="1"/>
  <c r="T85" i="53"/>
  <c r="G85" i="53" s="1"/>
  <c r="W85" i="53"/>
  <c r="Z85" i="53" s="1"/>
  <c r="T84" i="53"/>
  <c r="G84" i="53" s="1"/>
  <c r="W84" i="53"/>
  <c r="Z84" i="53" s="1"/>
  <c r="T83" i="53"/>
  <c r="G83" i="53" s="1"/>
  <c r="W83" i="53"/>
  <c r="Z83" i="53" s="1"/>
  <c r="T82" i="53"/>
  <c r="G82" i="53" s="1"/>
  <c r="W82" i="53"/>
  <c r="Z82" i="53" s="1"/>
  <c r="T81" i="53"/>
  <c r="G81" i="53" s="1"/>
  <c r="W81" i="53"/>
  <c r="Z81" i="53" s="1"/>
  <c r="T80" i="53"/>
  <c r="G80" i="53" s="1"/>
  <c r="W80" i="53"/>
  <c r="Z80" i="53" s="1"/>
  <c r="T79" i="53"/>
  <c r="G79" i="53" s="1"/>
  <c r="W79" i="53"/>
  <c r="Z79" i="53" s="1"/>
  <c r="T78" i="53"/>
  <c r="G78" i="53" s="1"/>
  <c r="W78" i="53"/>
  <c r="Z78" i="53" s="1"/>
  <c r="T77" i="53"/>
  <c r="G77" i="53" s="1"/>
  <c r="W77" i="53"/>
  <c r="Z77" i="53" s="1"/>
  <c r="T76" i="53"/>
  <c r="G76" i="53" s="1"/>
  <c r="W76" i="53"/>
  <c r="Z76" i="53" s="1"/>
  <c r="T75" i="53"/>
  <c r="G75" i="53" s="1"/>
  <c r="W75" i="53"/>
  <c r="Z75" i="53" s="1"/>
  <c r="T74" i="53"/>
  <c r="G74" i="53" s="1"/>
  <c r="W74" i="53"/>
  <c r="Z74" i="53" s="1"/>
  <c r="T73" i="53"/>
  <c r="G73" i="53" s="1"/>
  <c r="W73" i="53"/>
  <c r="Z73" i="53" s="1"/>
  <c r="T72" i="53"/>
  <c r="G72" i="53" s="1"/>
  <c r="W72" i="53"/>
  <c r="Z72" i="53" s="1"/>
  <c r="T71" i="53"/>
  <c r="G71" i="53" s="1"/>
  <c r="W71" i="53"/>
  <c r="Z71" i="53" s="1"/>
  <c r="T70" i="53"/>
  <c r="G70" i="53" s="1"/>
  <c r="W70" i="53"/>
  <c r="Z70" i="53" s="1"/>
  <c r="T69" i="53"/>
  <c r="G69" i="53" s="1"/>
  <c r="W69" i="53"/>
  <c r="Z69" i="53" s="1"/>
  <c r="T68" i="53"/>
  <c r="G68" i="53" s="1"/>
  <c r="W68" i="53"/>
  <c r="Z68" i="53" s="1"/>
  <c r="T67" i="53"/>
  <c r="G67" i="53" s="1"/>
  <c r="W67" i="53"/>
  <c r="Z67" i="53" s="1"/>
  <c r="T66" i="53"/>
  <c r="G66" i="53" s="1"/>
  <c r="W66" i="53"/>
  <c r="Z66" i="53" s="1"/>
  <c r="T65" i="53"/>
  <c r="G65" i="53" s="1"/>
  <c r="T64" i="53"/>
  <c r="G64" i="53" s="1"/>
  <c r="T63" i="53"/>
  <c r="G63" i="53"/>
  <c r="W63" i="53"/>
  <c r="Z63" i="53" s="1"/>
  <c r="T62" i="53"/>
  <c r="G62" i="53" s="1"/>
  <c r="W62" i="53"/>
  <c r="Z62" i="53" s="1"/>
  <c r="T61" i="53"/>
  <c r="G61" i="53" s="1"/>
  <c r="W61" i="53"/>
  <c r="Z61" i="53" s="1"/>
  <c r="T60" i="53"/>
  <c r="G60" i="53" s="1"/>
  <c r="W60" i="53"/>
  <c r="Z60" i="53" s="1"/>
  <c r="T59" i="53"/>
  <c r="G59" i="53"/>
  <c r="W59" i="53"/>
  <c r="Z59" i="53" s="1"/>
  <c r="T58" i="53"/>
  <c r="G58" i="53" s="1"/>
  <c r="W58" i="53"/>
  <c r="Z58" i="53" s="1"/>
  <c r="T57" i="53"/>
  <c r="G57" i="53" s="1"/>
  <c r="W57" i="53"/>
  <c r="Z57" i="53" s="1"/>
  <c r="T56" i="53"/>
  <c r="G56" i="53" s="1"/>
  <c r="W56" i="53"/>
  <c r="Z56" i="53" s="1"/>
  <c r="T55" i="53"/>
  <c r="G55" i="53"/>
  <c r="W55" i="53"/>
  <c r="Z55" i="53" s="1"/>
  <c r="T54" i="53"/>
  <c r="G54" i="53" s="1"/>
  <c r="W54" i="53"/>
  <c r="Z54" i="53" s="1"/>
  <c r="T53" i="53"/>
  <c r="G53" i="53" s="1"/>
  <c r="W53" i="53"/>
  <c r="Z53" i="53" s="1"/>
  <c r="T52" i="53"/>
  <c r="G52" i="53" s="1"/>
  <c r="W52" i="53"/>
  <c r="Z52" i="53" s="1"/>
  <c r="T51" i="53"/>
  <c r="G51" i="53" s="1"/>
  <c r="W51" i="53"/>
  <c r="Z51" i="53" s="1"/>
  <c r="T50" i="53"/>
  <c r="G50" i="53" s="1"/>
  <c r="W50" i="53"/>
  <c r="Z50" i="53" s="1"/>
  <c r="T49" i="53"/>
  <c r="G49" i="53" s="1"/>
  <c r="W49" i="53"/>
  <c r="Z49" i="53" s="1"/>
  <c r="T48" i="53"/>
  <c r="G48" i="53" s="1"/>
  <c r="W48" i="53"/>
  <c r="Z48" i="53" s="1"/>
  <c r="T47" i="53"/>
  <c r="G47" i="53" s="1"/>
  <c r="W47" i="53"/>
  <c r="Z47" i="53" s="1"/>
  <c r="T46" i="53"/>
  <c r="G46" i="53" s="1"/>
  <c r="W46" i="53"/>
  <c r="Z46" i="53" s="1"/>
  <c r="T45" i="53"/>
  <c r="G45" i="53" s="1"/>
  <c r="W45" i="53"/>
  <c r="Z45" i="53" s="1"/>
  <c r="T44" i="53"/>
  <c r="G44" i="53" s="1"/>
  <c r="W44" i="53"/>
  <c r="Z44" i="53" s="1"/>
  <c r="W43" i="53"/>
  <c r="Z43" i="53" s="1"/>
  <c r="W42" i="53"/>
  <c r="Z42" i="53" s="1"/>
  <c r="W41" i="53"/>
  <c r="Z41" i="53" s="1"/>
  <c r="W40" i="53"/>
  <c r="Z40" i="53" s="1"/>
  <c r="W39" i="53"/>
  <c r="Z39" i="53"/>
  <c r="W38" i="53"/>
  <c r="Z38" i="53" s="1"/>
  <c r="W37" i="53"/>
  <c r="Z37" i="53" s="1"/>
  <c r="W36" i="53"/>
  <c r="Z36" i="53" s="1"/>
  <c r="W35" i="53"/>
  <c r="Z35" i="53" s="1"/>
  <c r="W34" i="53"/>
  <c r="Z34" i="53" s="1"/>
  <c r="W33" i="53"/>
  <c r="Z33" i="53" s="1"/>
  <c r="W32" i="53"/>
  <c r="Z32" i="53" s="1"/>
  <c r="W31" i="53"/>
  <c r="Z31" i="53" s="1"/>
  <c r="W30" i="53"/>
  <c r="Z30" i="53" s="1"/>
  <c r="W29" i="53"/>
  <c r="Z29" i="53" s="1"/>
  <c r="T28" i="53"/>
  <c r="G28" i="53" s="1"/>
  <c r="W28" i="53"/>
  <c r="Z28" i="53" s="1"/>
  <c r="T27" i="53"/>
  <c r="G27" i="53" s="1"/>
  <c r="W27" i="53"/>
  <c r="Z27" i="53" s="1"/>
  <c r="T26" i="53"/>
  <c r="G26" i="53" s="1"/>
  <c r="W26" i="53"/>
  <c r="Z26" i="53" s="1"/>
  <c r="T25" i="53"/>
  <c r="G25" i="53" s="1"/>
  <c r="W25" i="53"/>
  <c r="Z25" i="53" s="1"/>
  <c r="T24" i="53"/>
  <c r="G24" i="53" s="1"/>
  <c r="T23" i="53"/>
  <c r="G23" i="53" s="1"/>
  <c r="T22" i="53"/>
  <c r="G22" i="53" s="1"/>
  <c r="W22" i="53"/>
  <c r="Z22" i="53" s="1"/>
  <c r="T21" i="53"/>
  <c r="G21" i="53" s="1"/>
  <c r="W21" i="53"/>
  <c r="Z21" i="53" s="1"/>
  <c r="T20" i="53"/>
  <c r="G20" i="53" s="1"/>
  <c r="W20" i="53"/>
  <c r="Z20" i="53" s="1"/>
  <c r="W19" i="53"/>
  <c r="Z19" i="53" s="1"/>
  <c r="W17" i="53"/>
  <c r="Z17" i="53" s="1"/>
  <c r="W16" i="53"/>
  <c r="Z16" i="53" s="1"/>
  <c r="W15" i="53"/>
  <c r="Z15" i="53" s="1"/>
  <c r="W14" i="53"/>
  <c r="Z14" i="53" s="1"/>
  <c r="W13" i="53"/>
  <c r="Z13" i="53" s="1"/>
  <c r="W12" i="53"/>
  <c r="Z12" i="53" s="1"/>
  <c r="W11" i="53"/>
  <c r="Z11" i="53" s="1"/>
  <c r="U89" i="39"/>
  <c r="O89" i="39" s="1"/>
  <c r="AD10" i="47"/>
  <c r="T74" i="49"/>
  <c r="G74" i="49" s="1"/>
  <c r="T70" i="49"/>
  <c r="G70" i="49" s="1"/>
  <c r="T68" i="49"/>
  <c r="G68" i="49" s="1"/>
  <c r="W68" i="49"/>
  <c r="Z68" i="49" s="1"/>
  <c r="W88" i="50"/>
  <c r="Z88" i="50" s="1"/>
  <c r="T75" i="51"/>
  <c r="G75" i="51" s="1"/>
  <c r="W98" i="46"/>
  <c r="Z98" i="46" s="1"/>
  <c r="X97" i="46"/>
  <c r="AA97" i="46" s="1"/>
  <c r="W96" i="46"/>
  <c r="Z96" i="46" s="1"/>
  <c r="X95" i="46"/>
  <c r="AA95" i="46" s="1"/>
  <c r="W94" i="46"/>
  <c r="Z94" i="46" s="1"/>
  <c r="X93" i="46"/>
  <c r="AA93" i="46" s="1"/>
  <c r="X91" i="46"/>
  <c r="AA91" i="46" s="1"/>
  <c r="W90" i="46"/>
  <c r="Z90" i="46" s="1"/>
  <c r="X89" i="46"/>
  <c r="AA89" i="46" s="1"/>
  <c r="W88" i="46"/>
  <c r="Z88" i="46" s="1"/>
  <c r="X87" i="46"/>
  <c r="AA87" i="46" s="1"/>
  <c r="W86" i="46"/>
  <c r="Z86" i="46" s="1"/>
  <c r="X85" i="46"/>
  <c r="AA85" i="46" s="1"/>
  <c r="X83" i="46"/>
  <c r="AA83" i="46" s="1"/>
  <c r="W82" i="46"/>
  <c r="Z82" i="46" s="1"/>
  <c r="X81" i="46"/>
  <c r="AA81" i="46" s="1"/>
  <c r="W80" i="46"/>
  <c r="Z80" i="46" s="1"/>
  <c r="X79" i="46"/>
  <c r="AA79" i="46" s="1"/>
  <c r="W78" i="46"/>
  <c r="Z78" i="46" s="1"/>
  <c r="X77" i="46"/>
  <c r="AA77" i="46" s="1"/>
  <c r="X75" i="46"/>
  <c r="AA75" i="46" s="1"/>
  <c r="W74" i="46"/>
  <c r="Z74" i="46" s="1"/>
  <c r="X73" i="46"/>
  <c r="AA73" i="46" s="1"/>
  <c r="W72" i="46"/>
  <c r="Z72" i="46" s="1"/>
  <c r="AD36" i="46"/>
  <c r="X28" i="49"/>
  <c r="AA28" i="49" s="1"/>
  <c r="X27" i="49"/>
  <c r="AA27" i="49" s="1"/>
  <c r="X25" i="49"/>
  <c r="AA25" i="49" s="1"/>
  <c r="X24" i="49"/>
  <c r="AA24" i="49" s="1"/>
  <c r="X23" i="49"/>
  <c r="AA23" i="49" s="1"/>
  <c r="X22" i="49"/>
  <c r="AA22" i="49" s="1"/>
  <c r="X21" i="49"/>
  <c r="AA21" i="49" s="1"/>
  <c r="X20" i="49"/>
  <c r="AA20" i="49" s="1"/>
  <c r="X19" i="49"/>
  <c r="AA19" i="49" s="1"/>
  <c r="X18" i="49"/>
  <c r="AA18" i="49" s="1"/>
  <c r="X17" i="49"/>
  <c r="AA17" i="49" s="1"/>
  <c r="X16" i="49"/>
  <c r="AA16" i="49" s="1"/>
  <c r="X15" i="49"/>
  <c r="AA15" i="49" s="1"/>
  <c r="X14" i="49"/>
  <c r="AA14" i="49" s="1"/>
  <c r="X13" i="49"/>
  <c r="AA13" i="49" s="1"/>
  <c r="X12" i="49"/>
  <c r="AA12" i="49" s="1"/>
  <c r="X11" i="49"/>
  <c r="AA11" i="49" s="1"/>
  <c r="X96" i="50"/>
  <c r="AA96" i="50" s="1"/>
  <c r="X94" i="50"/>
  <c r="AA94" i="50" s="1"/>
  <c r="X92" i="50"/>
  <c r="AA92" i="50" s="1"/>
  <c r="AD9" i="46"/>
  <c r="AD10" i="46"/>
  <c r="T75" i="49"/>
  <c r="G75" i="49" s="1"/>
  <c r="T73" i="49"/>
  <c r="G73" i="49" s="1"/>
  <c r="T71" i="49"/>
  <c r="G71" i="49" s="1"/>
  <c r="T69" i="49"/>
  <c r="G69" i="49" s="1"/>
  <c r="T87" i="50"/>
  <c r="G87" i="50" s="1"/>
  <c r="W87" i="50"/>
  <c r="Z87" i="50" s="1"/>
  <c r="U84" i="50"/>
  <c r="O84" i="50" s="1"/>
  <c r="X85" i="50"/>
  <c r="AA85" i="50" s="1"/>
  <c r="U82" i="50"/>
  <c r="O82" i="50" s="1"/>
  <c r="X83" i="50"/>
  <c r="AA83" i="50" s="1"/>
  <c r="U80" i="50"/>
  <c r="O80" i="50" s="1"/>
  <c r="X81" i="50"/>
  <c r="AA81" i="50" s="1"/>
  <c r="U78" i="50"/>
  <c r="O78" i="50" s="1"/>
  <c r="X79" i="50"/>
  <c r="AA79" i="50" s="1"/>
  <c r="U76" i="50"/>
  <c r="O76" i="50" s="1"/>
  <c r="X77" i="50"/>
  <c r="AA77" i="50" s="1"/>
  <c r="U74" i="50"/>
  <c r="O74" i="50" s="1"/>
  <c r="X75" i="50"/>
  <c r="AA75" i="50" s="1"/>
  <c r="U72" i="50"/>
  <c r="O72" i="50" s="1"/>
  <c r="X73" i="50"/>
  <c r="AA73" i="50" s="1"/>
  <c r="U70" i="50"/>
  <c r="O70" i="50" s="1"/>
  <c r="X71" i="50"/>
  <c r="AA71" i="50" s="1"/>
  <c r="U68" i="50"/>
  <c r="O68" i="50" s="1"/>
  <c r="X69" i="50"/>
  <c r="AA69" i="50" s="1"/>
  <c r="U66" i="50"/>
  <c r="O66" i="50" s="1"/>
  <c r="X67" i="50"/>
  <c r="AA67" i="50" s="1"/>
  <c r="U64" i="50"/>
  <c r="O64" i="50" s="1"/>
  <c r="X65" i="50"/>
  <c r="AA65" i="50" s="1"/>
  <c r="U62" i="50"/>
  <c r="O62" i="50" s="1"/>
  <c r="U60" i="50"/>
  <c r="O60" i="50" s="1"/>
  <c r="X61" i="50"/>
  <c r="AA61" i="50" s="1"/>
  <c r="U58" i="50"/>
  <c r="O58" i="50" s="1"/>
  <c r="X59" i="50"/>
  <c r="AA59" i="50" s="1"/>
  <c r="U56" i="50"/>
  <c r="O56" i="50" s="1"/>
  <c r="X57" i="50"/>
  <c r="AA57" i="50" s="1"/>
  <c r="U54" i="50"/>
  <c r="O54" i="50" s="1"/>
  <c r="X55" i="50"/>
  <c r="AA55" i="50" s="1"/>
  <c r="U52" i="50"/>
  <c r="O52" i="50" s="1"/>
  <c r="X53" i="50"/>
  <c r="AA53" i="50" s="1"/>
  <c r="U50" i="50"/>
  <c r="O50" i="50" s="1"/>
  <c r="U48" i="50"/>
  <c r="O48" i="50" s="1"/>
  <c r="X49" i="50"/>
  <c r="AA49" i="50" s="1"/>
  <c r="U46" i="50"/>
  <c r="O46" i="50" s="1"/>
  <c r="X47" i="50"/>
  <c r="AA47" i="50" s="1"/>
  <c r="U36" i="50"/>
  <c r="O36" i="50" s="1"/>
  <c r="U75" i="49"/>
  <c r="O75" i="49" s="1"/>
  <c r="T35" i="49"/>
  <c r="G35" i="49" s="1"/>
  <c r="W35" i="49"/>
  <c r="Z35" i="49" s="1"/>
  <c r="T34" i="49"/>
  <c r="G34" i="49" s="1"/>
  <c r="W34" i="49"/>
  <c r="Z34" i="49" s="1"/>
  <c r="T33" i="49"/>
  <c r="G33" i="49" s="1"/>
  <c r="W33" i="49"/>
  <c r="Z33" i="49" s="1"/>
  <c r="T32" i="49"/>
  <c r="G32" i="49" s="1"/>
  <c r="W32" i="49"/>
  <c r="Z32" i="49" s="1"/>
  <c r="W31" i="49"/>
  <c r="Z31" i="49" s="1"/>
  <c r="T30" i="49"/>
  <c r="G30" i="49" s="1"/>
  <c r="W30" i="49"/>
  <c r="Z30" i="49" s="1"/>
  <c r="T29" i="49"/>
  <c r="G29" i="49" s="1"/>
  <c r="T28" i="49"/>
  <c r="G28" i="49" s="1"/>
  <c r="T27" i="49"/>
  <c r="G27" i="49" s="1"/>
  <c r="W27" i="49"/>
  <c r="Z27" i="49" s="1"/>
  <c r="T26" i="49"/>
  <c r="G26" i="49" s="1"/>
  <c r="W26" i="49"/>
  <c r="Z26" i="49" s="1"/>
  <c r="T25" i="49"/>
  <c r="G25" i="49" s="1"/>
  <c r="W25" i="49"/>
  <c r="Z25" i="49" s="1"/>
  <c r="T24" i="49"/>
  <c r="G24" i="49" s="1"/>
  <c r="W24" i="49"/>
  <c r="Z24" i="49" s="1"/>
  <c r="T23" i="49"/>
  <c r="G23" i="49" s="1"/>
  <c r="W23" i="49"/>
  <c r="Z23" i="49" s="1"/>
  <c r="T22" i="49"/>
  <c r="G22" i="49" s="1"/>
  <c r="W22" i="49"/>
  <c r="Z22" i="49" s="1"/>
  <c r="T21" i="49"/>
  <c r="G21" i="49" s="1"/>
  <c r="W21" i="49"/>
  <c r="Z21" i="49" s="1"/>
  <c r="T20" i="49"/>
  <c r="G20" i="49" s="1"/>
  <c r="W20" i="49"/>
  <c r="Z20" i="49"/>
  <c r="T19" i="49"/>
  <c r="G19" i="49" s="1"/>
  <c r="W19" i="49"/>
  <c r="Z19" i="49" s="1"/>
  <c r="T18" i="49"/>
  <c r="G18" i="49" s="1"/>
  <c r="W18" i="49"/>
  <c r="Z18" i="49" s="1"/>
  <c r="T17" i="49"/>
  <c r="G17" i="49" s="1"/>
  <c r="W17" i="49"/>
  <c r="Z17" i="49" s="1"/>
  <c r="T16" i="49"/>
  <c r="G16" i="49" s="1"/>
  <c r="W16" i="49"/>
  <c r="Z16" i="49" s="1"/>
  <c r="T15" i="49"/>
  <c r="G15" i="49" s="1"/>
  <c r="W15" i="49"/>
  <c r="Z15" i="49" s="1"/>
  <c r="T14" i="49"/>
  <c r="G14" i="49" s="1"/>
  <c r="W14" i="49"/>
  <c r="Z14" i="49" s="1"/>
  <c r="T13" i="49"/>
  <c r="G13" i="49" s="1"/>
  <c r="W13" i="49"/>
  <c r="Z13" i="49" s="1"/>
  <c r="T12" i="49"/>
  <c r="G12" i="49" s="1"/>
  <c r="W12" i="49"/>
  <c r="Z12" i="49" s="1"/>
  <c r="T11" i="49"/>
  <c r="G11" i="49" s="1"/>
  <c r="W11" i="49"/>
  <c r="Z11" i="49" s="1"/>
  <c r="T97" i="50"/>
  <c r="G97" i="50" s="1"/>
  <c r="W97" i="50"/>
  <c r="Z97" i="50" s="1"/>
  <c r="T96" i="50"/>
  <c r="G96" i="50" s="1"/>
  <c r="W96" i="50"/>
  <c r="Z96" i="50" s="1"/>
  <c r="T95" i="50"/>
  <c r="G95" i="50" s="1"/>
  <c r="W95" i="50"/>
  <c r="Z95" i="50" s="1"/>
  <c r="T94" i="50"/>
  <c r="G94" i="50" s="1"/>
  <c r="W94" i="50"/>
  <c r="Z94" i="50" s="1"/>
  <c r="T93" i="50"/>
  <c r="G93" i="50" s="1"/>
  <c r="W93" i="50"/>
  <c r="Z93" i="50" s="1"/>
  <c r="T92" i="50"/>
  <c r="G92" i="50" s="1"/>
  <c r="W92" i="50"/>
  <c r="Z92" i="50" s="1"/>
  <c r="T91" i="50"/>
  <c r="G91" i="50" s="1"/>
  <c r="W91" i="50"/>
  <c r="Z91" i="50" s="1"/>
  <c r="T84" i="50"/>
  <c r="G84" i="50" s="1"/>
  <c r="W84" i="50"/>
  <c r="Z84" i="50" s="1"/>
  <c r="T82" i="50"/>
  <c r="G82" i="50" s="1"/>
  <c r="W82" i="50"/>
  <c r="Z82" i="50" s="1"/>
  <c r="T80" i="50"/>
  <c r="G80" i="50" s="1"/>
  <c r="W80" i="50"/>
  <c r="Z80" i="50" s="1"/>
  <c r="T78" i="50"/>
  <c r="G78" i="50" s="1"/>
  <c r="W78" i="50"/>
  <c r="Z78" i="50" s="1"/>
  <c r="T76" i="50"/>
  <c r="G76" i="50" s="1"/>
  <c r="W76" i="50"/>
  <c r="Z76" i="50" s="1"/>
  <c r="T74" i="50"/>
  <c r="G74" i="50" s="1"/>
  <c r="W74" i="50"/>
  <c r="Z74" i="50" s="1"/>
  <c r="T72" i="50"/>
  <c r="G72" i="50" s="1"/>
  <c r="W72" i="50"/>
  <c r="Z72" i="50" s="1"/>
  <c r="T70" i="50"/>
  <c r="G70" i="50" s="1"/>
  <c r="T68" i="50"/>
  <c r="G68" i="50" s="1"/>
  <c r="W68" i="50"/>
  <c r="Z68" i="50" s="1"/>
  <c r="T66" i="50"/>
  <c r="G66" i="50" s="1"/>
  <c r="T64" i="50"/>
  <c r="G64" i="50" s="1"/>
  <c r="W64" i="50"/>
  <c r="Z64" i="50" s="1"/>
  <c r="T62" i="50"/>
  <c r="G62" i="50" s="1"/>
  <c r="W62" i="50"/>
  <c r="Z62" i="50" s="1"/>
  <c r="T60" i="50"/>
  <c r="G60" i="50" s="1"/>
  <c r="W60" i="50"/>
  <c r="Z60" i="50" s="1"/>
  <c r="T58" i="50"/>
  <c r="G58" i="50" s="1"/>
  <c r="W58" i="50"/>
  <c r="Z58" i="50" s="1"/>
  <c r="T56" i="50"/>
  <c r="G56" i="50" s="1"/>
  <c r="W56" i="50"/>
  <c r="Z56" i="50" s="1"/>
  <c r="T54" i="50"/>
  <c r="G54" i="50" s="1"/>
  <c r="W54" i="50"/>
  <c r="Z54" i="50" s="1"/>
  <c r="T52" i="50"/>
  <c r="G52" i="50" s="1"/>
  <c r="W52" i="50"/>
  <c r="Z52" i="50" s="1"/>
  <c r="T50" i="50"/>
  <c r="G50" i="50" s="1"/>
  <c r="W50" i="50"/>
  <c r="Z50" i="50" s="1"/>
  <c r="T48" i="50"/>
  <c r="G48" i="50" s="1"/>
  <c r="W48" i="50"/>
  <c r="Z48" i="50" s="1"/>
  <c r="T46" i="50"/>
  <c r="G46" i="50" s="1"/>
  <c r="W46" i="50"/>
  <c r="Z46" i="50" s="1"/>
  <c r="T36" i="50"/>
  <c r="G36" i="50" s="1"/>
  <c r="W36" i="50"/>
  <c r="Z36" i="50" s="1"/>
  <c r="T35" i="50"/>
  <c r="G35" i="50" s="1"/>
  <c r="W35" i="50"/>
  <c r="Z35" i="50" s="1"/>
  <c r="T34" i="50"/>
  <c r="G34" i="50" s="1"/>
  <c r="W34" i="50"/>
  <c r="Z34" i="50" s="1"/>
  <c r="T33" i="50"/>
  <c r="G33" i="50" s="1"/>
  <c r="W33" i="50"/>
  <c r="Z33" i="50" s="1"/>
  <c r="U94" i="51"/>
  <c r="O94" i="51" s="1"/>
  <c r="X95" i="51"/>
  <c r="AA95" i="51" s="1"/>
  <c r="T92" i="51"/>
  <c r="G92" i="51" s="1"/>
  <c r="W92" i="51"/>
  <c r="Z92" i="51" s="1"/>
  <c r="T90" i="51"/>
  <c r="G90" i="51" s="1"/>
  <c r="W90" i="51"/>
  <c r="Z90" i="51" s="1"/>
  <c r="T88" i="51"/>
  <c r="G88" i="51" s="1"/>
  <c r="W88" i="51"/>
  <c r="Z88" i="51" s="1"/>
  <c r="T86" i="51"/>
  <c r="G86" i="51" s="1"/>
  <c r="W86" i="51"/>
  <c r="Z86" i="51" s="1"/>
  <c r="T84" i="51"/>
  <c r="G84" i="51" s="1"/>
  <c r="W84" i="51"/>
  <c r="Z84" i="51" s="1"/>
  <c r="T82" i="51"/>
  <c r="G82" i="51" s="1"/>
  <c r="W82" i="51"/>
  <c r="Z82" i="51" s="1"/>
  <c r="T80" i="51"/>
  <c r="G80" i="51" s="1"/>
  <c r="W80" i="51"/>
  <c r="Z80" i="51" s="1"/>
  <c r="T78" i="51"/>
  <c r="G78" i="51" s="1"/>
  <c r="W78" i="51"/>
  <c r="Z78" i="51" s="1"/>
  <c r="T76" i="51"/>
  <c r="G76" i="51" s="1"/>
  <c r="T74" i="51"/>
  <c r="G74" i="51" s="1"/>
  <c r="W74" i="51"/>
  <c r="Z74" i="51" s="1"/>
  <c r="W72" i="51"/>
  <c r="Z72" i="51" s="1"/>
  <c r="U90" i="51"/>
  <c r="O90" i="51" s="1"/>
  <c r="X91" i="51"/>
  <c r="AA91" i="51" s="1"/>
  <c r="U88" i="51"/>
  <c r="O88" i="51" s="1"/>
  <c r="U86" i="51"/>
  <c r="O86" i="51" s="1"/>
  <c r="X87" i="51"/>
  <c r="AA87" i="51" s="1"/>
  <c r="U84" i="51"/>
  <c r="O84" i="51" s="1"/>
  <c r="X85" i="51"/>
  <c r="AA85" i="51" s="1"/>
  <c r="U82" i="51"/>
  <c r="O82" i="51" s="1"/>
  <c r="X83" i="51"/>
  <c r="AA83" i="51" s="1"/>
  <c r="U80" i="51"/>
  <c r="O80" i="51" s="1"/>
  <c r="X81" i="51"/>
  <c r="AA81" i="51" s="1"/>
  <c r="U78" i="51"/>
  <c r="O78" i="51" s="1"/>
  <c r="X79" i="51"/>
  <c r="AA79" i="51" s="1"/>
  <c r="U76" i="51"/>
  <c r="O76" i="51" s="1"/>
  <c r="X77" i="51"/>
  <c r="AA77" i="51" s="1"/>
  <c r="X63" i="51"/>
  <c r="AA63" i="51" s="1"/>
  <c r="AD10" i="52"/>
  <c r="AD19" i="53"/>
  <c r="AD15" i="53"/>
  <c r="AD11" i="53"/>
  <c r="W65" i="53"/>
  <c r="Z65" i="53" s="1"/>
  <c r="W64" i="53"/>
  <c r="Z64" i="53" s="1"/>
  <c r="W24" i="53"/>
  <c r="Z24" i="53" s="1"/>
  <c r="W23" i="53"/>
  <c r="Z23" i="53" s="1"/>
  <c r="W18" i="53"/>
  <c r="Z18" i="53" s="1"/>
  <c r="X92" i="53"/>
  <c r="AA92" i="53" s="1"/>
  <c r="X74" i="53"/>
  <c r="AA74" i="53" s="1"/>
  <c r="X30" i="53"/>
  <c r="AA30" i="53" s="1"/>
  <c r="X27" i="53"/>
  <c r="AA27" i="53" s="1"/>
  <c r="X16" i="53"/>
  <c r="AA16" i="53" s="1"/>
  <c r="X13" i="53"/>
  <c r="AA13" i="53" s="1"/>
  <c r="X12" i="53"/>
  <c r="AA12" i="53" s="1"/>
  <c r="X94" i="53"/>
  <c r="AA94" i="53" s="1"/>
  <c r="X82" i="53"/>
  <c r="AA82" i="53" s="1"/>
  <c r="X78" i="53"/>
  <c r="AA78" i="53" s="1"/>
  <c r="X70" i="53"/>
  <c r="AA70" i="53" s="1"/>
  <c r="X68" i="53"/>
  <c r="AA68" i="53" s="1"/>
  <c r="X66" i="53"/>
  <c r="AA66" i="53" s="1"/>
  <c r="X64" i="53"/>
  <c r="AA64" i="53" s="1"/>
  <c r="X62" i="53"/>
  <c r="AA62" i="53" s="1"/>
  <c r="X60" i="53"/>
  <c r="AA60" i="53" s="1"/>
  <c r="X58" i="53"/>
  <c r="AA58" i="53" s="1"/>
  <c r="X56" i="53"/>
  <c r="AA56" i="53" s="1"/>
  <c r="X54" i="53"/>
  <c r="AA54" i="53" s="1"/>
  <c r="X52" i="53"/>
  <c r="AA52" i="53" s="1"/>
  <c r="X48" i="53"/>
  <c r="AA48" i="53" s="1"/>
  <c r="X40" i="53"/>
  <c r="AA40" i="53" s="1"/>
  <c r="X36" i="53"/>
  <c r="AA36" i="53" s="1"/>
  <c r="X76" i="53"/>
  <c r="AA76" i="53" s="1"/>
  <c r="X72" i="53"/>
  <c r="AA72" i="53" s="1"/>
  <c r="X46" i="53"/>
  <c r="AA46" i="53" s="1"/>
  <c r="X33" i="53"/>
  <c r="AA33" i="53" s="1"/>
  <c r="X29" i="53"/>
  <c r="AA29" i="53" s="1"/>
  <c r="X25" i="53"/>
  <c r="AA25" i="53" s="1"/>
  <c r="X98" i="53"/>
  <c r="AA98" i="53" s="1"/>
  <c r="X95" i="53"/>
  <c r="AA95" i="53" s="1"/>
  <c r="X91" i="53"/>
  <c r="AA91" i="53" s="1"/>
  <c r="X89" i="53"/>
  <c r="AA89" i="53" s="1"/>
  <c r="X87" i="53"/>
  <c r="AA87" i="53" s="1"/>
  <c r="X85" i="53"/>
  <c r="AA85" i="53" s="1"/>
  <c r="X83" i="53"/>
  <c r="AA83" i="53" s="1"/>
  <c r="X79" i="53"/>
  <c r="AA79" i="53" s="1"/>
  <c r="X69" i="53"/>
  <c r="AA69" i="53" s="1"/>
  <c r="X67" i="53"/>
  <c r="AA67" i="53" s="1"/>
  <c r="X65" i="53"/>
  <c r="AA65" i="53" s="1"/>
  <c r="X63" i="53"/>
  <c r="AA63" i="53"/>
  <c r="X61" i="53"/>
  <c r="AA61" i="53" s="1"/>
  <c r="X59" i="53"/>
  <c r="AA59" i="53" s="1"/>
  <c r="X57" i="53"/>
  <c r="AA57" i="53" s="1"/>
  <c r="X55" i="53"/>
  <c r="AA55" i="53" s="1"/>
  <c r="X53" i="53"/>
  <c r="AA53" i="53" s="1"/>
  <c r="X51" i="53"/>
  <c r="AA51" i="53" s="1"/>
  <c r="X45" i="53"/>
  <c r="AA45" i="53" s="1"/>
  <c r="X43" i="53"/>
  <c r="AA43" i="53" s="1"/>
  <c r="X37" i="53"/>
  <c r="AA37" i="53" s="1"/>
  <c r="X32" i="53"/>
  <c r="AA32" i="53" s="1"/>
  <c r="X24" i="53"/>
  <c r="AA24" i="53" s="1"/>
  <c r="X22" i="53"/>
  <c r="AA22" i="53" s="1"/>
  <c r="X20" i="53"/>
  <c r="AA20" i="53" s="1"/>
  <c r="X17" i="53"/>
  <c r="AA17" i="53" s="1"/>
  <c r="X11" i="53"/>
  <c r="AA11" i="53" s="1"/>
  <c r="AD91" i="53"/>
  <c r="AD10" i="53"/>
  <c r="AD14" i="53"/>
  <c r="AD16" i="53"/>
  <c r="X97" i="53"/>
  <c r="AA97" i="53" s="1"/>
  <c r="X96" i="53"/>
  <c r="AA96" i="53" s="1"/>
  <c r="X93" i="53"/>
  <c r="AA93" i="53" s="1"/>
  <c r="X90" i="53"/>
  <c r="AA90" i="53" s="1"/>
  <c r="X88" i="53"/>
  <c r="AA88" i="53" s="1"/>
  <c r="X86" i="53"/>
  <c r="AA86" i="53" s="1"/>
  <c r="X84" i="53"/>
  <c r="AA84" i="53" s="1"/>
  <c r="X81" i="53"/>
  <c r="AA81" i="53" s="1"/>
  <c r="X80" i="53"/>
  <c r="AA80" i="53" s="1"/>
  <c r="X77" i="53"/>
  <c r="AA77" i="53" s="1"/>
  <c r="X75" i="53"/>
  <c r="AA75" i="53" s="1"/>
  <c r="X73" i="53"/>
  <c r="AA73" i="53" s="1"/>
  <c r="X71" i="53"/>
  <c r="AA71" i="53" s="1"/>
  <c r="X50" i="53"/>
  <c r="AA50" i="53" s="1"/>
  <c r="X49" i="53"/>
  <c r="AA49" i="53" s="1"/>
  <c r="X47" i="53"/>
  <c r="AA47" i="53" s="1"/>
  <c r="X44" i="53"/>
  <c r="AA44" i="53" s="1"/>
  <c r="X42" i="53"/>
  <c r="AA42" i="53" s="1"/>
  <c r="X41" i="53"/>
  <c r="AA41" i="53" s="1"/>
  <c r="X39" i="53"/>
  <c r="AA39" i="53" s="1"/>
  <c r="X38" i="53"/>
  <c r="AA38" i="53" s="1"/>
  <c r="X35" i="53"/>
  <c r="AA35" i="53" s="1"/>
  <c r="X34" i="53"/>
  <c r="AA34" i="53" s="1"/>
  <c r="X31" i="53"/>
  <c r="AA31" i="53" s="1"/>
  <c r="X28" i="53"/>
  <c r="AA28" i="53" s="1"/>
  <c r="X26" i="53"/>
  <c r="AA26" i="53" s="1"/>
  <c r="X23" i="53"/>
  <c r="AA23" i="53" s="1"/>
  <c r="X21" i="53"/>
  <c r="AA21" i="53" s="1"/>
  <c r="X19" i="53"/>
  <c r="AA19" i="53" s="1"/>
  <c r="X18" i="53"/>
  <c r="AA18" i="53" s="1"/>
  <c r="X15" i="53"/>
  <c r="AA15" i="53" s="1"/>
  <c r="X14" i="53"/>
  <c r="AA14" i="53" s="1"/>
  <c r="W25" i="52"/>
  <c r="Z25" i="52" s="1"/>
  <c r="W23" i="52"/>
  <c r="Z23" i="52" s="1"/>
  <c r="W21" i="52"/>
  <c r="Z21" i="52" s="1"/>
  <c r="W19" i="52"/>
  <c r="Z19" i="52" s="1"/>
  <c r="X87" i="52"/>
  <c r="AA87" i="52" s="1"/>
  <c r="X77" i="52"/>
  <c r="AA77" i="52" s="1"/>
  <c r="X69" i="52"/>
  <c r="AA69" i="52" s="1"/>
  <c r="X61" i="52"/>
  <c r="AA61" i="52" s="1"/>
  <c r="X51" i="52"/>
  <c r="AA51" i="52" s="1"/>
  <c r="X43" i="52"/>
  <c r="AA43" i="52" s="1"/>
  <c r="X35" i="52"/>
  <c r="AA35" i="52" s="1"/>
  <c r="X21" i="52"/>
  <c r="AA21" i="52" s="1"/>
  <c r="X91" i="52"/>
  <c r="AA91" i="52" s="1"/>
  <c r="X73" i="52"/>
  <c r="AA73" i="52" s="1"/>
  <c r="X65" i="52"/>
  <c r="AA65" i="52" s="1"/>
  <c r="X57" i="52"/>
  <c r="AA57" i="52" s="1"/>
  <c r="X47" i="52"/>
  <c r="AA47" i="52" s="1"/>
  <c r="X39" i="52"/>
  <c r="AA39" i="52" s="1"/>
  <c r="X29" i="52"/>
  <c r="AA29" i="52" s="1"/>
  <c r="X14" i="52"/>
  <c r="AA14" i="52" s="1"/>
  <c r="X89" i="52"/>
  <c r="AA89" i="52" s="1"/>
  <c r="X85" i="52"/>
  <c r="AA85" i="52" s="1"/>
  <c r="X79" i="52"/>
  <c r="AA79" i="52" s="1"/>
  <c r="X75" i="52"/>
  <c r="AA75" i="52" s="1"/>
  <c r="X71" i="52"/>
  <c r="AA71" i="52" s="1"/>
  <c r="X67" i="52"/>
  <c r="AA67" i="52" s="1"/>
  <c r="X63" i="52"/>
  <c r="AA63" i="52" s="1"/>
  <c r="X59" i="52"/>
  <c r="AA59" i="52" s="1"/>
  <c r="X55" i="52"/>
  <c r="AA55" i="52" s="1"/>
  <c r="X49" i="52"/>
  <c r="AA49" i="52" s="1"/>
  <c r="X45" i="52"/>
  <c r="AA45" i="52" s="1"/>
  <c r="X41" i="52"/>
  <c r="AA41" i="52" s="1"/>
  <c r="X37" i="52"/>
  <c r="AA37" i="52" s="1"/>
  <c r="X33" i="52"/>
  <c r="AA33" i="52" s="1"/>
  <c r="X25" i="52"/>
  <c r="AA25" i="52" s="1"/>
  <c r="X16" i="52"/>
  <c r="AA16" i="52" s="1"/>
  <c r="X98" i="52"/>
  <c r="AA98" i="52" s="1"/>
  <c r="X96" i="52"/>
  <c r="AA96" i="52" s="1"/>
  <c r="X94" i="52"/>
  <c r="AA94" i="52" s="1"/>
  <c r="X84" i="52"/>
  <c r="AA84" i="52" s="1"/>
  <c r="X82" i="52"/>
  <c r="AA82" i="52" s="1"/>
  <c r="X80" i="52"/>
  <c r="AA80" i="52" s="1"/>
  <c r="X20" i="52"/>
  <c r="AA20" i="52" s="1"/>
  <c r="X17" i="52"/>
  <c r="AA17" i="52" s="1"/>
  <c r="X13" i="52"/>
  <c r="AA13" i="52" s="1"/>
  <c r="AD43" i="52"/>
  <c r="AD32" i="52"/>
  <c r="X97" i="52"/>
  <c r="AA97" i="52" s="1"/>
  <c r="X95" i="52"/>
  <c r="AA95" i="52" s="1"/>
  <c r="X93" i="52"/>
  <c r="AA93" i="52" s="1"/>
  <c r="X92" i="52"/>
  <c r="AA92" i="52" s="1"/>
  <c r="X90" i="52"/>
  <c r="AA90" i="52" s="1"/>
  <c r="X88" i="52"/>
  <c r="AA88" i="52" s="1"/>
  <c r="X86" i="52"/>
  <c r="AA86" i="52" s="1"/>
  <c r="X83" i="52"/>
  <c r="AA83" i="52" s="1"/>
  <c r="X81" i="52"/>
  <c r="AA81" i="52" s="1"/>
  <c r="X78" i="52"/>
  <c r="AA78" i="52" s="1"/>
  <c r="X76" i="52"/>
  <c r="AA76" i="52" s="1"/>
  <c r="X74" i="52"/>
  <c r="AA74" i="52" s="1"/>
  <c r="X72" i="52"/>
  <c r="AA72" i="52" s="1"/>
  <c r="X70" i="52"/>
  <c r="AA70" i="52" s="1"/>
  <c r="X68" i="52"/>
  <c r="AA68" i="52" s="1"/>
  <c r="X66" i="52"/>
  <c r="AA66" i="52" s="1"/>
  <c r="X64" i="52"/>
  <c r="AA64" i="52" s="1"/>
  <c r="X62" i="52"/>
  <c r="AA62" i="52" s="1"/>
  <c r="X60" i="52"/>
  <c r="AA60" i="52" s="1"/>
  <c r="X58" i="52"/>
  <c r="AA58" i="52" s="1"/>
  <c r="X56" i="52"/>
  <c r="AA56" i="52" s="1"/>
  <c r="X54" i="52"/>
  <c r="AA54" i="52" s="1"/>
  <c r="X53" i="52"/>
  <c r="AA53" i="52" s="1"/>
  <c r="X52" i="52"/>
  <c r="AA52" i="52" s="1"/>
  <c r="X50" i="52"/>
  <c r="AA50" i="52" s="1"/>
  <c r="X48" i="52"/>
  <c r="AA48" i="52" s="1"/>
  <c r="X46" i="52"/>
  <c r="AA46" i="52" s="1"/>
  <c r="X44" i="52"/>
  <c r="AA44" i="52" s="1"/>
  <c r="X42" i="52"/>
  <c r="AA42" i="52" s="1"/>
  <c r="X40" i="52"/>
  <c r="AA40" i="52"/>
  <c r="X38" i="52"/>
  <c r="AA38" i="52" s="1"/>
  <c r="X36" i="52"/>
  <c r="AA36" i="52"/>
  <c r="X34" i="52"/>
  <c r="AA34" i="52" s="1"/>
  <c r="X32" i="52"/>
  <c r="AA32" i="52" s="1"/>
  <c r="X31" i="52"/>
  <c r="AA31" i="52" s="1"/>
  <c r="X30" i="52"/>
  <c r="AA30" i="52" s="1"/>
  <c r="X28" i="52"/>
  <c r="AA28" i="52" s="1"/>
  <c r="X27" i="52"/>
  <c r="AA27" i="52" s="1"/>
  <c r="X26" i="52"/>
  <c r="AA26" i="52" s="1"/>
  <c r="X24" i="52"/>
  <c r="AA24" i="52" s="1"/>
  <c r="X23" i="52"/>
  <c r="AA23" i="52" s="1"/>
  <c r="X22" i="52"/>
  <c r="AA22" i="52" s="1"/>
  <c r="X19" i="52"/>
  <c r="AA19" i="52" s="1"/>
  <c r="X18" i="52"/>
  <c r="AA18" i="52" s="1"/>
  <c r="X15" i="52"/>
  <c r="AA15" i="52" s="1"/>
  <c r="X12" i="52"/>
  <c r="AA12" i="52" s="1"/>
  <c r="X11" i="52"/>
  <c r="AA11" i="52" s="1"/>
  <c r="X89" i="51"/>
  <c r="AA89" i="51" s="1"/>
  <c r="X76" i="51"/>
  <c r="AA76" i="51" s="1"/>
  <c r="W76" i="51"/>
  <c r="Z76" i="51"/>
  <c r="W46" i="51"/>
  <c r="Z46" i="51" s="1"/>
  <c r="X96" i="51"/>
  <c r="AA96" i="51" s="1"/>
  <c r="X94" i="51"/>
  <c r="AA94" i="51" s="1"/>
  <c r="X84" i="51"/>
  <c r="AA84" i="51" s="1"/>
  <c r="X80" i="51"/>
  <c r="AA80" i="51" s="1"/>
  <c r="X78" i="51"/>
  <c r="AA78" i="51" s="1"/>
  <c r="X66" i="51"/>
  <c r="AA66" i="51" s="1"/>
  <c r="X61" i="51"/>
  <c r="AA61" i="51" s="1"/>
  <c r="X50" i="51"/>
  <c r="AA50" i="51" s="1"/>
  <c r="X45" i="51"/>
  <c r="AA45" i="51" s="1"/>
  <c r="X42" i="51"/>
  <c r="AA42" i="51" s="1"/>
  <c r="X34" i="51"/>
  <c r="AA34" i="51" s="1"/>
  <c r="X93" i="51"/>
  <c r="AA93" i="51" s="1"/>
  <c r="X86" i="51"/>
  <c r="AA86" i="51"/>
  <c r="X29" i="51"/>
  <c r="AA29" i="51" s="1"/>
  <c r="X12" i="51"/>
  <c r="AA12" i="51" s="1"/>
  <c r="W91" i="51"/>
  <c r="Z91" i="51" s="1"/>
  <c r="W70" i="51"/>
  <c r="Z70" i="51" s="1"/>
  <c r="W36" i="51"/>
  <c r="Z36" i="51" s="1"/>
  <c r="W30" i="51"/>
  <c r="Z30" i="51" s="1"/>
  <c r="W95" i="51"/>
  <c r="Z95" i="51" s="1"/>
  <c r="W87" i="51"/>
  <c r="Z87" i="51" s="1"/>
  <c r="W68" i="51"/>
  <c r="Z68" i="51" s="1"/>
  <c r="W38" i="51"/>
  <c r="Z38" i="51" s="1"/>
  <c r="X98" i="51"/>
  <c r="AA98" i="51" s="1"/>
  <c r="X90" i="51"/>
  <c r="AA90" i="51" s="1"/>
  <c r="X82" i="51"/>
  <c r="AA82" i="51" s="1"/>
  <c r="X69" i="51"/>
  <c r="AA69" i="51" s="1"/>
  <c r="X58" i="51"/>
  <c r="AA58" i="51" s="1"/>
  <c r="X53" i="51"/>
  <c r="AA53" i="51" s="1"/>
  <c r="X37" i="51"/>
  <c r="AA37" i="51" s="1"/>
  <c r="X16" i="51"/>
  <c r="AA16" i="51" s="1"/>
  <c r="T95" i="51"/>
  <c r="G95" i="51" s="1"/>
  <c r="W93" i="51"/>
  <c r="Z93" i="51" s="1"/>
  <c r="W89" i="51"/>
  <c r="Z89" i="51" s="1"/>
  <c r="W44" i="51"/>
  <c r="Z44" i="51" s="1"/>
  <c r="X88" i="51"/>
  <c r="AA88" i="51" s="1"/>
  <c r="X74" i="51"/>
  <c r="AA74" i="51" s="1"/>
  <c r="X72" i="51"/>
  <c r="AA72" i="51" s="1"/>
  <c r="X70" i="51"/>
  <c r="AA70" i="51" s="1"/>
  <c r="X68" i="51"/>
  <c r="AA68" i="51" s="1"/>
  <c r="X65" i="51"/>
  <c r="AA65" i="51" s="1"/>
  <c r="X64" i="51"/>
  <c r="AA64" i="51" s="1"/>
  <c r="X62" i="51"/>
  <c r="AA62" i="51" s="1"/>
  <c r="X57" i="51"/>
  <c r="AA57" i="51" s="1"/>
  <c r="X54" i="51"/>
  <c r="AA54" i="51" s="1"/>
  <c r="X49" i="51"/>
  <c r="AA49" i="51" s="1"/>
  <c r="X48" i="51"/>
  <c r="AA48" i="51" s="1"/>
  <c r="X46" i="51"/>
  <c r="AA46" i="51" s="1"/>
  <c r="X44" i="51"/>
  <c r="AA44" i="51" s="1"/>
  <c r="X41" i="51"/>
  <c r="AA41" i="51" s="1"/>
  <c r="X40" i="51"/>
  <c r="AA40" i="51" s="1"/>
  <c r="X38" i="51"/>
  <c r="AA38" i="51" s="1"/>
  <c r="X36" i="51"/>
  <c r="AA36" i="51" s="1"/>
  <c r="X33" i="51"/>
  <c r="AA33" i="51" s="1"/>
  <c r="X32" i="51"/>
  <c r="AA32" i="51" s="1"/>
  <c r="X30" i="51"/>
  <c r="AA30" i="51" s="1"/>
  <c r="X28" i="51"/>
  <c r="AA28" i="51" s="1"/>
  <c r="X26" i="51"/>
  <c r="AA26" i="51" s="1"/>
  <c r="X24" i="51"/>
  <c r="AA24" i="51" s="1"/>
  <c r="X20" i="51"/>
  <c r="AA20" i="51" s="1"/>
  <c r="X18" i="51"/>
  <c r="AA18" i="51" s="1"/>
  <c r="X14" i="51"/>
  <c r="AA14" i="51" s="1"/>
  <c r="W97" i="51"/>
  <c r="Z97" i="51" s="1"/>
  <c r="W66" i="51"/>
  <c r="Z66" i="51" s="1"/>
  <c r="W64" i="51"/>
  <c r="Z64" i="51" s="1"/>
  <c r="W48" i="51"/>
  <c r="Z48" i="51" s="1"/>
  <c r="W42" i="51"/>
  <c r="Z42" i="51" s="1"/>
  <c r="W40" i="51"/>
  <c r="Z40" i="51" s="1"/>
  <c r="W34" i="51"/>
  <c r="Z34" i="51" s="1"/>
  <c r="W32" i="51"/>
  <c r="Z32" i="51" s="1"/>
  <c r="W27" i="51"/>
  <c r="Z27" i="51" s="1"/>
  <c r="W25" i="51"/>
  <c r="Z25" i="51" s="1"/>
  <c r="W21" i="51"/>
  <c r="Z21" i="51" s="1"/>
  <c r="W19" i="51"/>
  <c r="Z19" i="51" s="1"/>
  <c r="W17" i="51"/>
  <c r="Z17" i="51" s="1"/>
  <c r="W15" i="51"/>
  <c r="Z15" i="51" s="1"/>
  <c r="W13" i="51"/>
  <c r="Z13" i="51" s="1"/>
  <c r="X97" i="51"/>
  <c r="AA97" i="51" s="1"/>
  <c r="U96" i="51"/>
  <c r="O96" i="51" s="1"/>
  <c r="X92" i="51"/>
  <c r="AA92" i="51" s="1"/>
  <c r="X75" i="51"/>
  <c r="AA75" i="51" s="1"/>
  <c r="X73" i="51"/>
  <c r="AA73" i="51" s="1"/>
  <c r="X71" i="51"/>
  <c r="AA71" i="51" s="1"/>
  <c r="X67" i="51"/>
  <c r="AA67" i="51" s="1"/>
  <c r="X60" i="51"/>
  <c r="AA60" i="51" s="1"/>
  <c r="X59" i="51"/>
  <c r="AA59" i="51" s="1"/>
  <c r="X56" i="51"/>
  <c r="AA56" i="51" s="1"/>
  <c r="X55" i="51"/>
  <c r="AA55" i="51" s="1"/>
  <c r="X52" i="51"/>
  <c r="AA52" i="51" s="1"/>
  <c r="X51" i="51"/>
  <c r="AA51" i="51" s="1"/>
  <c r="X47" i="51"/>
  <c r="AA47" i="51" s="1"/>
  <c r="X43" i="51"/>
  <c r="AA43" i="51" s="1"/>
  <c r="X39" i="51"/>
  <c r="AA39" i="51" s="1"/>
  <c r="X35" i="51"/>
  <c r="AA35" i="51" s="1"/>
  <c r="X31" i="51"/>
  <c r="AA31" i="51" s="1"/>
  <c r="X27" i="51"/>
  <c r="AA27" i="51" s="1"/>
  <c r="X25" i="51"/>
  <c r="AA25" i="51" s="1"/>
  <c r="X23" i="51"/>
  <c r="AA23" i="51" s="1"/>
  <c r="X22" i="51"/>
  <c r="AA22" i="51" s="1"/>
  <c r="X21" i="51"/>
  <c r="AA21" i="51" s="1"/>
  <c r="X19" i="51"/>
  <c r="AA19" i="51" s="1"/>
  <c r="X17" i="51"/>
  <c r="AA17" i="51" s="1"/>
  <c r="X15" i="51"/>
  <c r="AA15" i="51" s="1"/>
  <c r="X13" i="51"/>
  <c r="AA13" i="51" s="1"/>
  <c r="X11" i="51"/>
  <c r="AA11" i="51" s="1"/>
  <c r="W50" i="51"/>
  <c r="Z50" i="51" s="1"/>
  <c r="W51" i="51"/>
  <c r="Z51" i="51" s="1"/>
  <c r="W52" i="51"/>
  <c r="Z52" i="51" s="1"/>
  <c r="W53" i="51"/>
  <c r="Z53" i="51" s="1"/>
  <c r="W54" i="51"/>
  <c r="Z54" i="51" s="1"/>
  <c r="W55" i="51"/>
  <c r="Z55" i="51" s="1"/>
  <c r="W56" i="51"/>
  <c r="Z56" i="51"/>
  <c r="W57" i="51"/>
  <c r="Z57" i="51" s="1"/>
  <c r="W58" i="51"/>
  <c r="Z58" i="51" s="1"/>
  <c r="W59" i="51"/>
  <c r="Z59" i="51" s="1"/>
  <c r="W60" i="51"/>
  <c r="Z60" i="51"/>
  <c r="W61" i="51"/>
  <c r="Z61" i="51" s="1"/>
  <c r="W62" i="51"/>
  <c r="Z62" i="51" s="1"/>
  <c r="W73" i="51"/>
  <c r="Z73" i="51" s="1"/>
  <c r="W94" i="51"/>
  <c r="Z94" i="51" s="1"/>
  <c r="W96" i="51"/>
  <c r="Z96" i="51" s="1"/>
  <c r="W98" i="51"/>
  <c r="Z98" i="51" s="1"/>
  <c r="W12" i="51"/>
  <c r="Z12" i="51" s="1"/>
  <c r="T12" i="51"/>
  <c r="G12" i="51" s="1"/>
  <c r="W14" i="51"/>
  <c r="Z14" i="51" s="1"/>
  <c r="T14" i="51"/>
  <c r="G14" i="51" s="1"/>
  <c r="W16" i="51"/>
  <c r="Z16" i="51" s="1"/>
  <c r="T16" i="51"/>
  <c r="G16" i="51" s="1"/>
  <c r="W18" i="51"/>
  <c r="Z18" i="51" s="1"/>
  <c r="T18" i="51"/>
  <c r="G18" i="51" s="1"/>
  <c r="W20" i="51"/>
  <c r="Z20" i="51" s="1"/>
  <c r="T20" i="51"/>
  <c r="G20" i="51" s="1"/>
  <c r="W24" i="51"/>
  <c r="Z24" i="51" s="1"/>
  <c r="T24" i="51"/>
  <c r="G24" i="51" s="1"/>
  <c r="W26" i="51"/>
  <c r="Z26" i="51" s="1"/>
  <c r="T26" i="51"/>
  <c r="G26" i="51" s="1"/>
  <c r="W28" i="51"/>
  <c r="Z28" i="51" s="1"/>
  <c r="W29" i="51"/>
  <c r="Z29" i="51" s="1"/>
  <c r="W85" i="51"/>
  <c r="Z85" i="51" s="1"/>
  <c r="W83" i="51"/>
  <c r="Z83" i="51" s="1"/>
  <c r="W81" i="51"/>
  <c r="Z81" i="51" s="1"/>
  <c r="W79" i="51"/>
  <c r="Z79" i="51" s="1"/>
  <c r="W77" i="51"/>
  <c r="Z77" i="51" s="1"/>
  <c r="W71" i="51"/>
  <c r="Z71" i="51" s="1"/>
  <c r="W69" i="51"/>
  <c r="Z69" i="51" s="1"/>
  <c r="W67" i="51"/>
  <c r="Z67" i="51" s="1"/>
  <c r="W65" i="51"/>
  <c r="Z65" i="51" s="1"/>
  <c r="W63" i="51"/>
  <c r="Z63" i="51" s="1"/>
  <c r="W49" i="51"/>
  <c r="Z49" i="51" s="1"/>
  <c r="W47" i="51"/>
  <c r="Z47" i="51" s="1"/>
  <c r="W45" i="51"/>
  <c r="Z45" i="51" s="1"/>
  <c r="W43" i="51"/>
  <c r="Z43" i="51" s="1"/>
  <c r="W41" i="51"/>
  <c r="Z41" i="51" s="1"/>
  <c r="W39" i="51"/>
  <c r="Z39" i="51" s="1"/>
  <c r="W37" i="51"/>
  <c r="Z37" i="51" s="1"/>
  <c r="W35" i="51"/>
  <c r="Z35" i="51" s="1"/>
  <c r="W33" i="51"/>
  <c r="Z33" i="51" s="1"/>
  <c r="W31" i="51"/>
  <c r="Z31" i="51" s="1"/>
  <c r="X82" i="50"/>
  <c r="AA82" i="50" s="1"/>
  <c r="X66" i="50"/>
  <c r="AA66" i="50" s="1"/>
  <c r="X63" i="50"/>
  <c r="AA63" i="50" s="1"/>
  <c r="X58" i="50"/>
  <c r="AA58" i="50" s="1"/>
  <c r="X51" i="50"/>
  <c r="AA51" i="50" s="1"/>
  <c r="X50" i="50"/>
  <c r="AA50" i="50"/>
  <c r="X37" i="50"/>
  <c r="AA37" i="50" s="1"/>
  <c r="X97" i="50"/>
  <c r="AA97" i="50" s="1"/>
  <c r="W70" i="50"/>
  <c r="Z70" i="50" s="1"/>
  <c r="W66" i="50"/>
  <c r="Z66" i="50" s="1"/>
  <c r="X84" i="50"/>
  <c r="AA84" i="50" s="1"/>
  <c r="X76" i="50"/>
  <c r="AA76" i="50" s="1"/>
  <c r="X68" i="50"/>
  <c r="AA68" i="50" s="1"/>
  <c r="X60" i="50"/>
  <c r="AA60" i="50" s="1"/>
  <c r="X52" i="50"/>
  <c r="AA52" i="50" s="1"/>
  <c r="X36" i="50"/>
  <c r="AA36" i="50" s="1"/>
  <c r="X11" i="50"/>
  <c r="AA11" i="50" s="1"/>
  <c r="X90" i="50"/>
  <c r="AA90" i="50" s="1"/>
  <c r="X87" i="50"/>
  <c r="AA87" i="50" s="1"/>
  <c r="X80" i="50"/>
  <c r="AA80" i="50" s="1"/>
  <c r="X78" i="50"/>
  <c r="AA78" i="50" s="1"/>
  <c r="X72" i="50"/>
  <c r="AA72" i="50" s="1"/>
  <c r="X70" i="50"/>
  <c r="AA70" i="50" s="1"/>
  <c r="X64" i="50"/>
  <c r="AA64" i="50" s="1"/>
  <c r="X62" i="50"/>
  <c r="AA62" i="50" s="1"/>
  <c r="X56" i="50"/>
  <c r="AA56" i="50" s="1"/>
  <c r="X54" i="50"/>
  <c r="AA54" i="50" s="1"/>
  <c r="X48" i="50"/>
  <c r="AA48" i="50" s="1"/>
  <c r="X46" i="50"/>
  <c r="AA46" i="50" s="1"/>
  <c r="X20" i="50"/>
  <c r="AA20" i="50" s="1"/>
  <c r="W85" i="50"/>
  <c r="Z85" i="50" s="1"/>
  <c r="W81" i="50"/>
  <c r="Z81" i="50" s="1"/>
  <c r="W77" i="50"/>
  <c r="Z77" i="50" s="1"/>
  <c r="W73" i="50"/>
  <c r="Z73" i="50" s="1"/>
  <c r="W69" i="50"/>
  <c r="Z69" i="50" s="1"/>
  <c r="W65" i="50"/>
  <c r="Z65" i="50" s="1"/>
  <c r="W61" i="50"/>
  <c r="Z61" i="50" s="1"/>
  <c r="W57" i="50"/>
  <c r="Z57" i="50" s="1"/>
  <c r="W53" i="50"/>
  <c r="Z53" i="50" s="1"/>
  <c r="W49" i="50"/>
  <c r="Z49" i="50" s="1"/>
  <c r="W29" i="50"/>
  <c r="Z29" i="50" s="1"/>
  <c r="W98" i="50"/>
  <c r="Z98" i="50" s="1"/>
  <c r="W83" i="50"/>
  <c r="Z83" i="50" s="1"/>
  <c r="W79" i="50"/>
  <c r="Z79" i="50" s="1"/>
  <c r="W75" i="50"/>
  <c r="Z75" i="50" s="1"/>
  <c r="W71" i="50"/>
  <c r="Z71" i="50" s="1"/>
  <c r="W67" i="50"/>
  <c r="Z67" i="50" s="1"/>
  <c r="W63" i="50"/>
  <c r="Z63" i="50" s="1"/>
  <c r="W59" i="50"/>
  <c r="Z59" i="50" s="1"/>
  <c r="W55" i="50"/>
  <c r="Z55" i="50" s="1"/>
  <c r="W51" i="50"/>
  <c r="Z51" i="50" s="1"/>
  <c r="W47" i="50"/>
  <c r="Z47" i="50" s="1"/>
  <c r="W43" i="50"/>
  <c r="Z43" i="50" s="1"/>
  <c r="W37" i="50"/>
  <c r="Z37" i="50" s="1"/>
  <c r="W21" i="50"/>
  <c r="Z21" i="50" s="1"/>
  <c r="W19" i="50"/>
  <c r="Z19" i="50" s="1"/>
  <c r="W11" i="50"/>
  <c r="Z11" i="50" s="1"/>
  <c r="X42" i="50"/>
  <c r="AA42" i="50" s="1"/>
  <c r="X39" i="50"/>
  <c r="AA39" i="50" s="1"/>
  <c r="X28" i="50"/>
  <c r="AA28" i="50" s="1"/>
  <c r="X25" i="50"/>
  <c r="AA25" i="50" s="1"/>
  <c r="X17" i="50"/>
  <c r="AA17" i="50" s="1"/>
  <c r="X16" i="50"/>
  <c r="AA16" i="50" s="1"/>
  <c r="X12" i="50"/>
  <c r="AA12" i="50" s="1"/>
  <c r="W13" i="50"/>
  <c r="Z13" i="50" s="1"/>
  <c r="W41" i="50"/>
  <c r="Z41" i="50" s="1"/>
  <c r="W27" i="50"/>
  <c r="Z27" i="50" s="1"/>
  <c r="X88" i="50"/>
  <c r="AA88" i="50" s="1"/>
  <c r="X86" i="50"/>
  <c r="AA86" i="50" s="1"/>
  <c r="X45" i="50"/>
  <c r="AA45" i="50" s="1"/>
  <c r="X43" i="50"/>
  <c r="AA43" i="50" s="1"/>
  <c r="X41" i="50"/>
  <c r="AA41" i="50" s="1"/>
  <c r="X38" i="50"/>
  <c r="AA38" i="50" s="1"/>
  <c r="X34" i="50"/>
  <c r="AA34" i="50" s="1"/>
  <c r="X32" i="50"/>
  <c r="AA32" i="50" s="1"/>
  <c r="X31" i="50"/>
  <c r="AA31" i="50" s="1"/>
  <c r="X29" i="50"/>
  <c r="AA29" i="50" s="1"/>
  <c r="X27" i="50"/>
  <c r="AA27" i="50" s="1"/>
  <c r="X24" i="50"/>
  <c r="AA24" i="50" s="1"/>
  <c r="X23" i="50"/>
  <c r="AA23" i="50" s="1"/>
  <c r="X21" i="50"/>
  <c r="AA21" i="50" s="1"/>
  <c r="X19" i="50"/>
  <c r="AA19" i="50" s="1"/>
  <c r="X15" i="50"/>
  <c r="AA15" i="50" s="1"/>
  <c r="X13" i="50"/>
  <c r="AA13" i="50" s="1"/>
  <c r="W90" i="50"/>
  <c r="Z90" i="50" s="1"/>
  <c r="W45" i="50"/>
  <c r="Z45" i="50" s="1"/>
  <c r="W39" i="50"/>
  <c r="Z39" i="50" s="1"/>
  <c r="W31" i="50"/>
  <c r="Z31" i="50" s="1"/>
  <c r="W25" i="50"/>
  <c r="Z25" i="50" s="1"/>
  <c r="W23" i="50"/>
  <c r="Z23" i="50" s="1"/>
  <c r="W17" i="50"/>
  <c r="Z17" i="50" s="1"/>
  <c r="W15" i="50"/>
  <c r="Z15" i="50" s="1"/>
  <c r="X89" i="50"/>
  <c r="AA89" i="50" s="1"/>
  <c r="U88" i="50"/>
  <c r="O88" i="50" s="1"/>
  <c r="X33" i="50"/>
  <c r="AA33" i="50" s="1"/>
  <c r="X35" i="50"/>
  <c r="AA35" i="50" s="1"/>
  <c r="AD9" i="50"/>
  <c r="X98" i="50"/>
  <c r="AA98" i="50" s="1"/>
  <c r="U97" i="50"/>
  <c r="O97" i="50" s="1"/>
  <c r="X95" i="50"/>
  <c r="AA95" i="50" s="1"/>
  <c r="X93" i="50"/>
  <c r="AA93" i="50" s="1"/>
  <c r="X91" i="50"/>
  <c r="AA91" i="50" s="1"/>
  <c r="X44" i="50"/>
  <c r="AA44" i="50" s="1"/>
  <c r="X40" i="50"/>
  <c r="AA40" i="50" s="1"/>
  <c r="X30" i="50"/>
  <c r="AA30" i="50" s="1"/>
  <c r="X26" i="50"/>
  <c r="AA26" i="50" s="1"/>
  <c r="X22" i="50"/>
  <c r="AA22" i="50" s="1"/>
  <c r="X18" i="50"/>
  <c r="AA18" i="50" s="1"/>
  <c r="X14" i="50"/>
  <c r="AA14" i="50" s="1"/>
  <c r="W89" i="50"/>
  <c r="Z89" i="50" s="1"/>
  <c r="W86" i="50"/>
  <c r="Z86" i="50" s="1"/>
  <c r="W44" i="50"/>
  <c r="Z44" i="50" s="1"/>
  <c r="W42" i="50"/>
  <c r="Z42" i="50" s="1"/>
  <c r="W40" i="50"/>
  <c r="Z40" i="50" s="1"/>
  <c r="W38" i="50"/>
  <c r="Z38" i="50" s="1"/>
  <c r="W32" i="50"/>
  <c r="Z32" i="50" s="1"/>
  <c r="W30" i="50"/>
  <c r="Z30" i="50" s="1"/>
  <c r="W28" i="50"/>
  <c r="Z28" i="50" s="1"/>
  <c r="W26" i="50"/>
  <c r="Z26" i="50" s="1"/>
  <c r="W24" i="50"/>
  <c r="Z24" i="50" s="1"/>
  <c r="W22" i="50"/>
  <c r="Z22" i="50" s="1"/>
  <c r="W20" i="50"/>
  <c r="Z20" i="50" s="1"/>
  <c r="W18" i="50"/>
  <c r="Z18" i="50" s="1"/>
  <c r="W16" i="50"/>
  <c r="Z16" i="50" s="1"/>
  <c r="W14" i="50"/>
  <c r="Z14" i="50" s="1"/>
  <c r="W12" i="50"/>
  <c r="Z12" i="50" s="1"/>
  <c r="X79" i="49"/>
  <c r="AA79" i="49" s="1"/>
  <c r="X26" i="49"/>
  <c r="AA26" i="49" s="1"/>
  <c r="X76" i="49"/>
  <c r="AA76" i="49" s="1"/>
  <c r="X75" i="49"/>
  <c r="AA75" i="49" s="1"/>
  <c r="W88" i="49"/>
  <c r="Z88" i="49" s="1"/>
  <c r="W84" i="49"/>
  <c r="Z84" i="49" s="1"/>
  <c r="W29" i="49"/>
  <c r="Z29" i="49" s="1"/>
  <c r="W28" i="49"/>
  <c r="Z28" i="49" s="1"/>
  <c r="W74" i="49"/>
  <c r="Z74" i="49" s="1"/>
  <c r="W48" i="49"/>
  <c r="Z48" i="49" s="1"/>
  <c r="X95" i="49"/>
  <c r="AA95" i="49" s="1"/>
  <c r="X90" i="49"/>
  <c r="AA90" i="49" s="1"/>
  <c r="X74" i="49"/>
  <c r="AA74" i="49" s="1"/>
  <c r="X68" i="49"/>
  <c r="AA68" i="49" s="1"/>
  <c r="X67" i="49"/>
  <c r="AA67" i="49" s="1"/>
  <c r="AD71" i="49"/>
  <c r="X35" i="49"/>
  <c r="AA35" i="49" s="1"/>
  <c r="X77" i="49"/>
  <c r="AA77" i="49" s="1"/>
  <c r="X63" i="49"/>
  <c r="AA63" i="49" s="1"/>
  <c r="X60" i="49"/>
  <c r="AA60" i="49" s="1"/>
  <c r="X52" i="49"/>
  <c r="AA52" i="49" s="1"/>
  <c r="X47" i="49"/>
  <c r="AA47" i="49" s="1"/>
  <c r="X44" i="49"/>
  <c r="AA44" i="49" s="1"/>
  <c r="W77" i="49"/>
  <c r="Z77" i="49" s="1"/>
  <c r="W64" i="49"/>
  <c r="Z64" i="49" s="1"/>
  <c r="W56" i="49"/>
  <c r="Z56" i="49" s="1"/>
  <c r="W38" i="49"/>
  <c r="Z38" i="49" s="1"/>
  <c r="W72" i="49"/>
  <c r="Z72" i="49" s="1"/>
  <c r="W70" i="49"/>
  <c r="Z70" i="49" s="1"/>
  <c r="W65" i="49"/>
  <c r="Z65" i="49" s="1"/>
  <c r="W54" i="49"/>
  <c r="Z54" i="49" s="1"/>
  <c r="W40" i="49"/>
  <c r="Z40" i="49" s="1"/>
  <c r="X98" i="49"/>
  <c r="AA98" i="49" s="1"/>
  <c r="X87" i="49"/>
  <c r="AA87" i="49" s="1"/>
  <c r="X82" i="49"/>
  <c r="AA82" i="49" s="1"/>
  <c r="X81" i="49"/>
  <c r="AA81" i="49" s="1"/>
  <c r="X65" i="49"/>
  <c r="AA65" i="49" s="1"/>
  <c r="X55" i="49"/>
  <c r="AA55" i="49" s="1"/>
  <c r="X39" i="49"/>
  <c r="AA39" i="49" s="1"/>
  <c r="W79" i="49"/>
  <c r="Z79" i="49" s="1"/>
  <c r="W67" i="49"/>
  <c r="Z67" i="49" s="1"/>
  <c r="W62" i="49"/>
  <c r="Z62" i="49"/>
  <c r="W46" i="49"/>
  <c r="Z46" i="49" s="1"/>
  <c r="W36" i="49"/>
  <c r="Z36" i="49" s="1"/>
  <c r="X94" i="49"/>
  <c r="AA94" i="49" s="1"/>
  <c r="X91" i="49"/>
  <c r="AA91" i="49" s="1"/>
  <c r="X86" i="49"/>
  <c r="AA86" i="49" s="1"/>
  <c r="X83" i="49"/>
  <c r="AA83" i="49" s="1"/>
  <c r="X78" i="49"/>
  <c r="AA78" i="49" s="1"/>
  <c r="X73" i="49"/>
  <c r="AA73" i="49" s="1"/>
  <c r="X71" i="49"/>
  <c r="AA71" i="49" s="1"/>
  <c r="X66" i="49"/>
  <c r="AA66" i="49" s="1"/>
  <c r="X64" i="49"/>
  <c r="AA64" i="49" s="1"/>
  <c r="X62" i="49"/>
  <c r="AA62" i="49" s="1"/>
  <c r="X59" i="49"/>
  <c r="AA59" i="49" s="1"/>
  <c r="X58" i="49"/>
  <c r="AA58" i="49" s="1"/>
  <c r="X56" i="49"/>
  <c r="AA56" i="49" s="1"/>
  <c r="X54" i="49"/>
  <c r="AA54" i="49" s="1"/>
  <c r="X51" i="49"/>
  <c r="AA51" i="49" s="1"/>
  <c r="X50" i="49"/>
  <c r="AA50" i="49" s="1"/>
  <c r="X48" i="49"/>
  <c r="AA48" i="49" s="1"/>
  <c r="X46" i="49"/>
  <c r="AA46" i="49" s="1"/>
  <c r="X43" i="49"/>
  <c r="AA43" i="49" s="1"/>
  <c r="X42" i="49"/>
  <c r="AA42" i="49" s="1"/>
  <c r="X40" i="49"/>
  <c r="AA40" i="49" s="1"/>
  <c r="X38" i="49"/>
  <c r="AA38" i="49" s="1"/>
  <c r="W71" i="49"/>
  <c r="Z71" i="49" s="1"/>
  <c r="W73" i="49"/>
  <c r="Z73" i="49" s="1"/>
  <c r="W75" i="49"/>
  <c r="Z75" i="49" s="1"/>
  <c r="W83" i="49"/>
  <c r="Z83" i="49" s="1"/>
  <c r="W85" i="49"/>
  <c r="Z85" i="49" s="1"/>
  <c r="W87" i="49"/>
  <c r="Z87" i="49" s="1"/>
  <c r="W89" i="49"/>
  <c r="Z89" i="49" s="1"/>
  <c r="W91" i="49"/>
  <c r="Z91" i="49" s="1"/>
  <c r="W93" i="49"/>
  <c r="Z93" i="49" s="1"/>
  <c r="W95" i="49"/>
  <c r="Z95" i="49" s="1"/>
  <c r="W97" i="49"/>
  <c r="Z97" i="49" s="1"/>
  <c r="W81" i="49"/>
  <c r="Z81" i="49" s="1"/>
  <c r="W60" i="49"/>
  <c r="Z60" i="49" s="1"/>
  <c r="W58" i="49"/>
  <c r="Z58" i="49" s="1"/>
  <c r="W52" i="49"/>
  <c r="Z52" i="49" s="1"/>
  <c r="W50" i="49"/>
  <c r="Z50" i="49" s="1"/>
  <c r="W44" i="49"/>
  <c r="Z44" i="49" s="1"/>
  <c r="W42" i="49"/>
  <c r="Z42" i="49" s="1"/>
  <c r="AD11" i="49"/>
  <c r="X29" i="49"/>
  <c r="AA29" i="49" s="1"/>
  <c r="X30" i="49"/>
  <c r="AA30" i="49" s="1"/>
  <c r="X31" i="49"/>
  <c r="AA31" i="49" s="1"/>
  <c r="X32" i="49"/>
  <c r="AA32" i="49" s="1"/>
  <c r="X33" i="49"/>
  <c r="AA33" i="49" s="1"/>
  <c r="X34" i="49"/>
  <c r="AA34" i="49" s="1"/>
  <c r="X36" i="49"/>
  <c r="AA36" i="49" s="1"/>
  <c r="U35" i="49"/>
  <c r="O35" i="49" s="1"/>
  <c r="X97" i="49"/>
  <c r="AA97" i="49" s="1"/>
  <c r="X96" i="49"/>
  <c r="AA96" i="49"/>
  <c r="X93" i="49"/>
  <c r="AA93" i="49" s="1"/>
  <c r="X92" i="49"/>
  <c r="AA92" i="49" s="1"/>
  <c r="X89" i="49"/>
  <c r="AA89" i="49" s="1"/>
  <c r="X88" i="49"/>
  <c r="AA88" i="49" s="1"/>
  <c r="X85" i="49"/>
  <c r="AA85" i="49" s="1"/>
  <c r="X84" i="49"/>
  <c r="AA84" i="49" s="1"/>
  <c r="X80" i="49"/>
  <c r="AA80" i="49" s="1"/>
  <c r="X72" i="49"/>
  <c r="AA72" i="49" s="1"/>
  <c r="X70" i="49"/>
  <c r="AA70" i="49" s="1"/>
  <c r="X69" i="49"/>
  <c r="AA69" i="49" s="1"/>
  <c r="X61" i="49"/>
  <c r="AA61" i="49" s="1"/>
  <c r="X57" i="49"/>
  <c r="AA57" i="49" s="1"/>
  <c r="X53" i="49"/>
  <c r="AA53" i="49" s="1"/>
  <c r="X49" i="49"/>
  <c r="AA49" i="49" s="1"/>
  <c r="X45" i="49"/>
  <c r="AA45" i="49" s="1"/>
  <c r="X41" i="49"/>
  <c r="AA41" i="49"/>
  <c r="X37" i="49"/>
  <c r="AA37" i="49" s="1"/>
  <c r="AD17" i="49"/>
  <c r="W82" i="49"/>
  <c r="Z82" i="49" s="1"/>
  <c r="W80" i="49"/>
  <c r="Z80" i="49" s="1"/>
  <c r="W78" i="49"/>
  <c r="Z78" i="49" s="1"/>
  <c r="W76" i="49"/>
  <c r="Z76" i="49" s="1"/>
  <c r="W66" i="49"/>
  <c r="Z66" i="49" s="1"/>
  <c r="W63" i="49"/>
  <c r="Z63" i="49" s="1"/>
  <c r="W61" i="49"/>
  <c r="Z61" i="49" s="1"/>
  <c r="W59" i="49"/>
  <c r="Z59" i="49" s="1"/>
  <c r="W57" i="49"/>
  <c r="Z57" i="49" s="1"/>
  <c r="W55" i="49"/>
  <c r="Z55" i="49" s="1"/>
  <c r="W53" i="49"/>
  <c r="Z53" i="49" s="1"/>
  <c r="W51" i="49"/>
  <c r="Z51" i="49" s="1"/>
  <c r="W49" i="49"/>
  <c r="Z49" i="49" s="1"/>
  <c r="W47" i="49"/>
  <c r="Z47" i="49" s="1"/>
  <c r="W45" i="49"/>
  <c r="Z45" i="49" s="1"/>
  <c r="W43" i="49"/>
  <c r="Z43" i="49" s="1"/>
  <c r="W41" i="49"/>
  <c r="Z41" i="49" s="1"/>
  <c r="W39" i="49"/>
  <c r="Z39" i="49" s="1"/>
  <c r="W37" i="49"/>
  <c r="Z37" i="49" s="1"/>
  <c r="X75" i="48"/>
  <c r="AA75" i="48" s="1"/>
  <c r="X27" i="48"/>
  <c r="AA27" i="48" s="1"/>
  <c r="X91" i="48"/>
  <c r="AA91" i="48" s="1"/>
  <c r="W90" i="48"/>
  <c r="Z90" i="48" s="1"/>
  <c r="W86" i="48"/>
  <c r="Z86" i="48" s="1"/>
  <c r="W51" i="48"/>
  <c r="Z51" i="48" s="1"/>
  <c r="W47" i="48"/>
  <c r="Z47" i="48" s="1"/>
  <c r="W43" i="48"/>
  <c r="Z43" i="48" s="1"/>
  <c r="W39" i="48"/>
  <c r="Z39" i="48" s="1"/>
  <c r="W22" i="48"/>
  <c r="Z22" i="48" s="1"/>
  <c r="W16" i="48"/>
  <c r="Z16" i="48" s="1"/>
  <c r="W11" i="48"/>
  <c r="Z11" i="48" s="1"/>
  <c r="X87" i="48"/>
  <c r="AA87" i="48" s="1"/>
  <c r="X71" i="48"/>
  <c r="AA71" i="48" s="1"/>
  <c r="X59" i="48"/>
  <c r="AA59" i="48" s="1"/>
  <c r="X43" i="48"/>
  <c r="AA43" i="48" s="1"/>
  <c r="AD31" i="48"/>
  <c r="X23" i="48"/>
  <c r="AA23" i="48" s="1"/>
  <c r="X55" i="48"/>
  <c r="AA55" i="48" s="1"/>
  <c r="X39" i="48"/>
  <c r="AA39" i="48" s="1"/>
  <c r="X95" i="48"/>
  <c r="AA95" i="48" s="1"/>
  <c r="X94" i="48"/>
  <c r="AA94" i="48" s="1"/>
  <c r="X86" i="48"/>
  <c r="AA86" i="48" s="1"/>
  <c r="X83" i="48"/>
  <c r="AA83" i="48" s="1"/>
  <c r="X79" i="48"/>
  <c r="AA79" i="48" s="1"/>
  <c r="X78" i="48"/>
  <c r="AA78" i="48" s="1"/>
  <c r="X70" i="48"/>
  <c r="AA70" i="48" s="1"/>
  <c r="X67" i="48"/>
  <c r="AA67" i="48" s="1"/>
  <c r="X63" i="48"/>
  <c r="AA63" i="48" s="1"/>
  <c r="X62" i="48"/>
  <c r="AA62" i="48" s="1"/>
  <c r="X54" i="48"/>
  <c r="AA54" i="48" s="1"/>
  <c r="X51" i="48"/>
  <c r="AA51" i="48" s="1"/>
  <c r="X47" i="48"/>
  <c r="AA47" i="48" s="1"/>
  <c r="X46" i="48"/>
  <c r="AA46" i="48" s="1"/>
  <c r="X38" i="48"/>
  <c r="AA38" i="48" s="1"/>
  <c r="X35" i="48"/>
  <c r="AA35" i="48" s="1"/>
  <c r="X31" i="48"/>
  <c r="AA31" i="48" s="1"/>
  <c r="X30" i="48"/>
  <c r="AA30" i="48" s="1"/>
  <c r="X22" i="48"/>
  <c r="AA22" i="48" s="1"/>
  <c r="X19" i="48"/>
  <c r="AA19" i="48" s="1"/>
  <c r="X15" i="48"/>
  <c r="AA15" i="48" s="1"/>
  <c r="X14" i="48"/>
  <c r="AA14" i="48" s="1"/>
  <c r="X98" i="48"/>
  <c r="AA98" i="48" s="1"/>
  <c r="X90" i="48"/>
  <c r="AA90" i="48" s="1"/>
  <c r="X82" i="48"/>
  <c r="AA82" i="48" s="1"/>
  <c r="X74" i="48"/>
  <c r="AA74" i="48" s="1"/>
  <c r="X66" i="48"/>
  <c r="AA66" i="48" s="1"/>
  <c r="X58" i="48"/>
  <c r="AA58" i="48" s="1"/>
  <c r="X50" i="48"/>
  <c r="AA50" i="48" s="1"/>
  <c r="X42" i="48"/>
  <c r="AA42" i="48" s="1"/>
  <c r="X34" i="48"/>
  <c r="AA34" i="48" s="1"/>
  <c r="X26" i="48"/>
  <c r="AA26" i="48" s="1"/>
  <c r="X18" i="48"/>
  <c r="AA18" i="48" s="1"/>
  <c r="X97" i="48"/>
  <c r="AA97" i="48" s="1"/>
  <c r="X96" i="48"/>
  <c r="AA96" i="48" s="1"/>
  <c r="X93" i="48"/>
  <c r="AA93" i="48" s="1"/>
  <c r="X92" i="48"/>
  <c r="AA92" i="48" s="1"/>
  <c r="X89" i="48"/>
  <c r="AA89" i="48" s="1"/>
  <c r="X88" i="48"/>
  <c r="AA88" i="48" s="1"/>
  <c r="X85" i="48"/>
  <c r="AA85" i="48" s="1"/>
  <c r="X84" i="48"/>
  <c r="AA84" i="48" s="1"/>
  <c r="X81" i="48"/>
  <c r="AA81" i="48" s="1"/>
  <c r="X80" i="48"/>
  <c r="AA80" i="48" s="1"/>
  <c r="X77" i="48"/>
  <c r="AA77" i="48" s="1"/>
  <c r="X76" i="48"/>
  <c r="AA76" i="48" s="1"/>
  <c r="X73" i="48"/>
  <c r="AA73" i="48" s="1"/>
  <c r="X72" i="48"/>
  <c r="AA72" i="48" s="1"/>
  <c r="X69" i="48"/>
  <c r="AA69" i="48" s="1"/>
  <c r="X68" i="48"/>
  <c r="AA68" i="48" s="1"/>
  <c r="X65" i="48"/>
  <c r="AA65" i="48" s="1"/>
  <c r="X64" i="48"/>
  <c r="AA64" i="48" s="1"/>
  <c r="X61" i="48"/>
  <c r="AA61" i="48" s="1"/>
  <c r="X60" i="48"/>
  <c r="AA60" i="48" s="1"/>
  <c r="X57" i="48"/>
  <c r="AA57" i="48" s="1"/>
  <c r="X56" i="48"/>
  <c r="AA56" i="48" s="1"/>
  <c r="X53" i="48"/>
  <c r="AA53" i="48" s="1"/>
  <c r="X52" i="48"/>
  <c r="AA52" i="48" s="1"/>
  <c r="X49" i="48"/>
  <c r="AA49" i="48" s="1"/>
  <c r="X48" i="48"/>
  <c r="AA48" i="48" s="1"/>
  <c r="X45" i="48"/>
  <c r="AA45" i="48" s="1"/>
  <c r="X44" i="48"/>
  <c r="AA44" i="48" s="1"/>
  <c r="X41" i="48"/>
  <c r="AA41" i="48" s="1"/>
  <c r="X40" i="48"/>
  <c r="AA40" i="48" s="1"/>
  <c r="X37" i="48"/>
  <c r="AA37" i="48" s="1"/>
  <c r="X36" i="48"/>
  <c r="AA36" i="48" s="1"/>
  <c r="X33" i="48"/>
  <c r="AA33" i="48" s="1"/>
  <c r="X32" i="48"/>
  <c r="AA32" i="48" s="1"/>
  <c r="X29" i="48"/>
  <c r="AA29" i="48" s="1"/>
  <c r="X28" i="48"/>
  <c r="AA28" i="48" s="1"/>
  <c r="X25" i="48"/>
  <c r="AA25" i="48" s="1"/>
  <c r="X24" i="48"/>
  <c r="AA24" i="48" s="1"/>
  <c r="X21" i="48"/>
  <c r="AA21" i="48" s="1"/>
  <c r="X20" i="48"/>
  <c r="AA20" i="48" s="1"/>
  <c r="X17" i="48"/>
  <c r="AA17" i="48" s="1"/>
  <c r="X16" i="48"/>
  <c r="AA16" i="48" s="1"/>
  <c r="X13" i="48"/>
  <c r="AA13" i="48" s="1"/>
  <c r="X12" i="48"/>
  <c r="AA12" i="48" s="1"/>
  <c r="X11" i="48"/>
  <c r="AA11" i="48" s="1"/>
  <c r="W22" i="47"/>
  <c r="Z22" i="47" s="1"/>
  <c r="W18" i="47"/>
  <c r="Z18" i="47" s="1"/>
  <c r="W11" i="47"/>
  <c r="Z11" i="47" s="1"/>
  <c r="X32" i="47"/>
  <c r="AA32" i="47" s="1"/>
  <c r="X21" i="47"/>
  <c r="AA21" i="47" s="1"/>
  <c r="X16" i="47"/>
  <c r="AA16" i="47" s="1"/>
  <c r="X29" i="47"/>
  <c r="AA29" i="47" s="1"/>
  <c r="X24" i="47"/>
  <c r="AA24" i="47" s="1"/>
  <c r="X13" i="47"/>
  <c r="AA13" i="47" s="1"/>
  <c r="X98" i="47"/>
  <c r="AA98" i="47" s="1"/>
  <c r="X96" i="47"/>
  <c r="AA96" i="47" s="1"/>
  <c r="X94" i="47"/>
  <c r="AA94" i="47" s="1"/>
  <c r="X92" i="47"/>
  <c r="AA92" i="47" s="1"/>
  <c r="X90" i="47"/>
  <c r="AA90" i="47" s="1"/>
  <c r="X88" i="47"/>
  <c r="AA88" i="47" s="1"/>
  <c r="X86" i="47"/>
  <c r="AA86" i="47" s="1"/>
  <c r="X84" i="47"/>
  <c r="AA84" i="47" s="1"/>
  <c r="X82" i="47"/>
  <c r="AA82" i="47" s="1"/>
  <c r="X80" i="47"/>
  <c r="AA80" i="47" s="1"/>
  <c r="X78" i="47"/>
  <c r="AA78" i="47" s="1"/>
  <c r="X76" i="47"/>
  <c r="AA76" i="47" s="1"/>
  <c r="X74" i="47"/>
  <c r="AA74" i="47" s="1"/>
  <c r="X72" i="47"/>
  <c r="AA72" i="47" s="1"/>
  <c r="X70" i="47"/>
  <c r="AA70" i="47" s="1"/>
  <c r="X68" i="47"/>
  <c r="AA68" i="47" s="1"/>
  <c r="X66" i="47"/>
  <c r="AA66" i="47" s="1"/>
  <c r="X64" i="47"/>
  <c r="AA64" i="47" s="1"/>
  <c r="X62" i="47"/>
  <c r="AA62" i="47" s="1"/>
  <c r="X60" i="47"/>
  <c r="AA60" i="47" s="1"/>
  <c r="X58" i="47"/>
  <c r="AA58" i="47" s="1"/>
  <c r="X56" i="47"/>
  <c r="AA56" i="47" s="1"/>
  <c r="X54" i="47"/>
  <c r="AA54" i="47" s="1"/>
  <c r="X52" i="47"/>
  <c r="AA52" i="47" s="1"/>
  <c r="X50" i="47"/>
  <c r="AA50" i="47" s="1"/>
  <c r="X48" i="47"/>
  <c r="AA48" i="47" s="1"/>
  <c r="X46" i="47"/>
  <c r="AA46" i="47" s="1"/>
  <c r="X44" i="47"/>
  <c r="AA44" i="47" s="1"/>
  <c r="X42" i="47"/>
  <c r="AA42" i="47" s="1"/>
  <c r="X40" i="47"/>
  <c r="AA40" i="47" s="1"/>
  <c r="X38" i="47"/>
  <c r="AA38" i="47" s="1"/>
  <c r="X36" i="47"/>
  <c r="AA36" i="47" s="1"/>
  <c r="X33" i="47"/>
  <c r="AA33" i="47" s="1"/>
  <c r="X28" i="47"/>
  <c r="AA28" i="47" s="1"/>
  <c r="X25" i="47"/>
  <c r="AA25" i="47" s="1"/>
  <c r="X20" i="47"/>
  <c r="AA20" i="47" s="1"/>
  <c r="X17" i="47"/>
  <c r="AA17" i="47" s="1"/>
  <c r="X12" i="47"/>
  <c r="AA12" i="47" s="1"/>
  <c r="AD49" i="47"/>
  <c r="X97" i="47"/>
  <c r="AA97" i="47" s="1"/>
  <c r="X95" i="47"/>
  <c r="AA95" i="47" s="1"/>
  <c r="X93" i="47"/>
  <c r="AA93" i="47" s="1"/>
  <c r="X91" i="47"/>
  <c r="AA91" i="47" s="1"/>
  <c r="X89" i="47"/>
  <c r="AA89" i="47" s="1"/>
  <c r="X87" i="47"/>
  <c r="AA87" i="47" s="1"/>
  <c r="X85" i="47"/>
  <c r="AA85" i="47" s="1"/>
  <c r="X83" i="47"/>
  <c r="AA83" i="47" s="1"/>
  <c r="X81" i="47"/>
  <c r="AA81" i="47" s="1"/>
  <c r="X79" i="47"/>
  <c r="AA79" i="47" s="1"/>
  <c r="X77" i="47"/>
  <c r="AA77" i="47" s="1"/>
  <c r="X75" i="47"/>
  <c r="AA75" i="47" s="1"/>
  <c r="X73" i="47"/>
  <c r="AA73" i="47" s="1"/>
  <c r="X71" i="47"/>
  <c r="AA71" i="47" s="1"/>
  <c r="X69" i="47"/>
  <c r="AA69" i="47" s="1"/>
  <c r="X67" i="47"/>
  <c r="AA67" i="47" s="1"/>
  <c r="X65" i="47"/>
  <c r="AA65" i="47" s="1"/>
  <c r="X63" i="47"/>
  <c r="AA63" i="47" s="1"/>
  <c r="X61" i="47"/>
  <c r="AA61" i="47" s="1"/>
  <c r="X59" i="47"/>
  <c r="AA59" i="47" s="1"/>
  <c r="X57" i="47"/>
  <c r="AA57" i="47" s="1"/>
  <c r="X55" i="47"/>
  <c r="AA55" i="47" s="1"/>
  <c r="X53" i="47"/>
  <c r="AA53" i="47" s="1"/>
  <c r="X51" i="47"/>
  <c r="AA51" i="47" s="1"/>
  <c r="X49" i="47"/>
  <c r="AA49" i="47" s="1"/>
  <c r="X47" i="47"/>
  <c r="AA47" i="47" s="1"/>
  <c r="X45" i="47"/>
  <c r="AA45" i="47" s="1"/>
  <c r="X43" i="47"/>
  <c r="AA43" i="47" s="1"/>
  <c r="X41" i="47"/>
  <c r="AA41" i="47" s="1"/>
  <c r="X39" i="47"/>
  <c r="AA39" i="47" s="1"/>
  <c r="X37" i="47"/>
  <c r="AA37" i="47" s="1"/>
  <c r="X35" i="47"/>
  <c r="AA35" i="47" s="1"/>
  <c r="X34" i="47"/>
  <c r="AA34" i="47" s="1"/>
  <c r="X31" i="47"/>
  <c r="AA31" i="47" s="1"/>
  <c r="X30" i="47"/>
  <c r="AA30" i="47" s="1"/>
  <c r="X27" i="47"/>
  <c r="AA27" i="47" s="1"/>
  <c r="X26" i="47"/>
  <c r="AA26" i="47" s="1"/>
  <c r="X23" i="47"/>
  <c r="AA23" i="47" s="1"/>
  <c r="X22" i="47"/>
  <c r="AA22" i="47" s="1"/>
  <c r="X19" i="47"/>
  <c r="AA19" i="47" s="1"/>
  <c r="X18" i="47"/>
  <c r="AA18" i="47" s="1"/>
  <c r="X15" i="47"/>
  <c r="AA15" i="47" s="1"/>
  <c r="X14" i="47"/>
  <c r="AA14" i="47" s="1"/>
  <c r="X11" i="47"/>
  <c r="AA11" i="47" s="1"/>
  <c r="W70" i="46"/>
  <c r="Z70" i="46" s="1"/>
  <c r="W55" i="46"/>
  <c r="Z55" i="46" s="1"/>
  <c r="W39" i="46"/>
  <c r="Z39" i="46" s="1"/>
  <c r="W15" i="46"/>
  <c r="Z15" i="46" s="1"/>
  <c r="X96" i="46"/>
  <c r="AA96" i="46" s="1"/>
  <c r="X84" i="46"/>
  <c r="AA84" i="46" s="1"/>
  <c r="X76" i="46"/>
  <c r="AA76" i="46" s="1"/>
  <c r="X65" i="46"/>
  <c r="AA65" i="46" s="1"/>
  <c r="X57" i="46"/>
  <c r="AA57" i="46" s="1"/>
  <c r="X49" i="46"/>
  <c r="AA49" i="46" s="1"/>
  <c r="X41" i="46"/>
  <c r="AA41" i="46" s="1"/>
  <c r="X33" i="46"/>
  <c r="AA33" i="46" s="1"/>
  <c r="X25" i="46"/>
  <c r="AA25" i="46" s="1"/>
  <c r="X17" i="46"/>
  <c r="AA17" i="46" s="1"/>
  <c r="X92" i="46"/>
  <c r="AA92" i="46"/>
  <c r="X80" i="46"/>
  <c r="AA80" i="46" s="1"/>
  <c r="X69" i="46"/>
  <c r="AA69" i="46" s="1"/>
  <c r="X61" i="46"/>
  <c r="AA61" i="46" s="1"/>
  <c r="X53" i="46"/>
  <c r="AA53" i="46" s="1"/>
  <c r="X45" i="46"/>
  <c r="AA45" i="46" s="1"/>
  <c r="X37" i="46"/>
  <c r="AA37" i="46" s="1"/>
  <c r="X29" i="46"/>
  <c r="AA29" i="46" s="1"/>
  <c r="X21" i="46"/>
  <c r="AA21" i="46" s="1"/>
  <c r="X13" i="46"/>
  <c r="AA13" i="46" s="1"/>
  <c r="X88" i="46"/>
  <c r="AA88" i="46" s="1"/>
  <c r="X72" i="46"/>
  <c r="AA72" i="46" s="1"/>
  <c r="X67" i="46"/>
  <c r="AA67" i="46" s="1"/>
  <c r="X63" i="46"/>
  <c r="AA63" i="46" s="1"/>
  <c r="X59" i="46"/>
  <c r="AA59" i="46" s="1"/>
  <c r="X55" i="46"/>
  <c r="AA55" i="46" s="1"/>
  <c r="X51" i="46"/>
  <c r="AA51" i="46" s="1"/>
  <c r="X47" i="46"/>
  <c r="AA47" i="46" s="1"/>
  <c r="X43" i="46"/>
  <c r="AA43" i="46" s="1"/>
  <c r="X39" i="46"/>
  <c r="AA39" i="46" s="1"/>
  <c r="X35" i="46"/>
  <c r="AA35" i="46" s="1"/>
  <c r="X31" i="46"/>
  <c r="AA31" i="46" s="1"/>
  <c r="X27" i="46"/>
  <c r="AA27" i="46" s="1"/>
  <c r="X23" i="46"/>
  <c r="AA23" i="46" s="1"/>
  <c r="X19" i="46"/>
  <c r="AA19" i="46" s="1"/>
  <c r="X15" i="46"/>
  <c r="AA15" i="46" s="1"/>
  <c r="W76" i="46"/>
  <c r="Z76" i="46" s="1"/>
  <c r="W84" i="46"/>
  <c r="Z84" i="46" s="1"/>
  <c r="W92" i="46"/>
  <c r="Z92" i="46" s="1"/>
  <c r="X98" i="46"/>
  <c r="AA98" i="46" s="1"/>
  <c r="X94" i="46"/>
  <c r="AA94" i="46" s="1"/>
  <c r="X90" i="46"/>
  <c r="AA90" i="46" s="1"/>
  <c r="X86" i="46"/>
  <c r="AA86" i="46" s="1"/>
  <c r="X82" i="46"/>
  <c r="AA82" i="46" s="1"/>
  <c r="X78" i="46"/>
  <c r="AA78" i="46" s="1"/>
  <c r="X74" i="46"/>
  <c r="AA74" i="46" s="1"/>
  <c r="X68" i="46"/>
  <c r="AA68" i="46" s="1"/>
  <c r="X66" i="46"/>
  <c r="AA66" i="46" s="1"/>
  <c r="X64" i="46"/>
  <c r="AA64" i="46" s="1"/>
  <c r="X62" i="46"/>
  <c r="AA62" i="46" s="1"/>
  <c r="X60" i="46"/>
  <c r="AA60" i="46" s="1"/>
  <c r="X58" i="46"/>
  <c r="AA58" i="46" s="1"/>
  <c r="X56" i="46"/>
  <c r="AA56" i="46" s="1"/>
  <c r="X54" i="46"/>
  <c r="AA54" i="46" s="1"/>
  <c r="X52" i="46"/>
  <c r="AA52" i="46" s="1"/>
  <c r="X50" i="46"/>
  <c r="AA50" i="46" s="1"/>
  <c r="X48" i="46"/>
  <c r="AA48" i="46" s="1"/>
  <c r="X46" i="46"/>
  <c r="AA46" i="46" s="1"/>
  <c r="X44" i="46"/>
  <c r="AA44" i="46" s="1"/>
  <c r="X42" i="46"/>
  <c r="AA42" i="46" s="1"/>
  <c r="X40" i="46"/>
  <c r="AA40" i="46" s="1"/>
  <c r="X38" i="46"/>
  <c r="AA38" i="46" s="1"/>
  <c r="X36" i="46"/>
  <c r="AA36" i="46" s="1"/>
  <c r="X34" i="46"/>
  <c r="AA34" i="46" s="1"/>
  <c r="X32" i="46"/>
  <c r="AA32" i="46" s="1"/>
  <c r="X30" i="46"/>
  <c r="AA30" i="46" s="1"/>
  <c r="X28" i="46"/>
  <c r="AA28" i="46" s="1"/>
  <c r="X26" i="46"/>
  <c r="AA26" i="46" s="1"/>
  <c r="X24" i="46"/>
  <c r="AA24" i="46" s="1"/>
  <c r="X22" i="46"/>
  <c r="AA22" i="46" s="1"/>
  <c r="X20" i="46"/>
  <c r="AA20" i="46" s="1"/>
  <c r="X18" i="46"/>
  <c r="AA18" i="46" s="1"/>
  <c r="X16" i="46"/>
  <c r="AA16" i="46" s="1"/>
  <c r="X14" i="46"/>
  <c r="AA14" i="46" s="1"/>
  <c r="X12" i="46"/>
  <c r="AA12" i="46" s="1"/>
  <c r="X11" i="46"/>
  <c r="AA11" i="46" s="1"/>
  <c r="W97" i="46"/>
  <c r="Z97" i="46" s="1"/>
  <c r="W95" i="46"/>
  <c r="Z95" i="46" s="1"/>
  <c r="W93" i="46"/>
  <c r="Z93" i="46" s="1"/>
  <c r="W91" i="46"/>
  <c r="Z91" i="46" s="1"/>
  <c r="W89" i="46"/>
  <c r="Z89" i="46" s="1"/>
  <c r="W87" i="46"/>
  <c r="Z87" i="46" s="1"/>
  <c r="W85" i="46"/>
  <c r="Z85" i="46" s="1"/>
  <c r="W83" i="46"/>
  <c r="Z83" i="46" s="1"/>
  <c r="W81" i="46"/>
  <c r="Z81" i="46" s="1"/>
  <c r="W79" i="46"/>
  <c r="Z79" i="46" s="1"/>
  <c r="W77" i="46"/>
  <c r="Z77" i="46" s="1"/>
  <c r="W75" i="46"/>
  <c r="Z75" i="46" s="1"/>
  <c r="W73" i="46"/>
  <c r="Z73" i="46" s="1"/>
  <c r="W71" i="46"/>
  <c r="Z71" i="46" s="1"/>
  <c r="DC43" i="2"/>
  <c r="DF78" i="2"/>
  <c r="DF77" i="2"/>
  <c r="DE77" i="2"/>
  <c r="DD77" i="2"/>
  <c r="DC77" i="2"/>
  <c r="DC76" i="2"/>
  <c r="DD76" i="2"/>
  <c r="DE75" i="2"/>
  <c r="DD75" i="2"/>
  <c r="DC75" i="2"/>
  <c r="DK74" i="2"/>
  <c r="DC74" i="2"/>
  <c r="DM74" i="2"/>
  <c r="DH74" i="2"/>
  <c r="DF74" i="2"/>
  <c r="BW74" i="2"/>
  <c r="DC73" i="2"/>
  <c r="DC72" i="2"/>
  <c r="DH71" i="2"/>
  <c r="DF71" i="2"/>
  <c r="DD71" i="2"/>
  <c r="DC71" i="2"/>
  <c r="AD16" i="61"/>
  <c r="AD73" i="63"/>
  <c r="AD68" i="63"/>
  <c r="FM2" i="2"/>
  <c r="BZ2" i="2"/>
  <c r="AQ72" i="60"/>
  <c r="AQ70" i="60"/>
  <c r="AQ68" i="60"/>
  <c r="AQ66" i="60"/>
  <c r="AQ64" i="60"/>
  <c r="AQ62" i="60"/>
  <c r="AQ60" i="60"/>
  <c r="AQ78" i="60"/>
  <c r="AQ80" i="60"/>
  <c r="AQ82" i="60"/>
  <c r="AQ86" i="60"/>
  <c r="AQ88" i="60"/>
  <c r="AQ94" i="60"/>
  <c r="AQ96" i="60"/>
  <c r="AQ58" i="60"/>
  <c r="AQ54" i="60"/>
  <c r="AQ32" i="60"/>
  <c r="AQ30" i="60"/>
  <c r="AQ28" i="60"/>
  <c r="AQ26" i="60"/>
  <c r="AQ24" i="60"/>
  <c r="AQ22" i="60"/>
  <c r="DC90" i="2"/>
  <c r="DD90" i="2"/>
  <c r="DD86" i="2"/>
  <c r="DC86" i="2"/>
  <c r="DC69" i="2"/>
  <c r="DD69" i="2"/>
  <c r="DD68" i="2"/>
  <c r="DC68" i="2"/>
  <c r="DF67" i="2"/>
  <c r="DC67" i="2"/>
  <c r="DE67" i="2"/>
  <c r="DD67" i="2"/>
  <c r="DD66" i="2"/>
  <c r="DC66" i="2"/>
  <c r="DC65" i="2"/>
  <c r="DC61" i="2"/>
  <c r="DE61" i="2"/>
  <c r="DD61" i="2"/>
  <c r="DD60" i="2"/>
  <c r="DC60" i="2"/>
  <c r="DC59" i="2"/>
  <c r="DD59" i="2"/>
  <c r="DC58" i="2"/>
  <c r="DD53" i="2"/>
  <c r="DC52" i="2"/>
  <c r="DE50" i="2"/>
  <c r="DD50" i="2"/>
  <c r="DC50" i="2"/>
  <c r="DC49" i="2"/>
  <c r="DD49" i="2"/>
  <c r="DC42" i="2"/>
  <c r="DC39" i="2"/>
  <c r="DE38" i="2"/>
  <c r="DC38" i="2"/>
  <c r="DC37" i="2"/>
  <c r="DD36" i="2"/>
  <c r="DC36" i="2"/>
  <c r="DC34" i="2"/>
  <c r="DC32" i="2"/>
  <c r="DC82" i="2"/>
  <c r="DD82" i="2"/>
  <c r="GR82" i="2"/>
  <c r="FM82" i="2"/>
  <c r="HQ81" i="2"/>
  <c r="HO81" i="2"/>
  <c r="GJ81" i="2"/>
  <c r="HN81" i="2"/>
  <c r="GI81" i="2"/>
  <c r="HM81" i="2"/>
  <c r="GH81" i="2"/>
  <c r="GG81" i="2"/>
  <c r="HK81" i="2"/>
  <c r="GF81" i="2"/>
  <c r="GA81" i="2"/>
  <c r="HE81" i="2"/>
  <c r="HC81" i="2"/>
  <c r="FX81" i="2"/>
  <c r="HA81" i="2"/>
  <c r="FV81" i="2"/>
  <c r="GY81" i="2"/>
  <c r="GX81" i="2"/>
  <c r="FS81" i="2"/>
  <c r="GS81" i="2"/>
  <c r="HU80" i="2"/>
  <c r="HT80" i="2"/>
  <c r="GO80" i="2"/>
  <c r="HS80" i="2"/>
  <c r="GN80" i="2"/>
  <c r="HQ80" i="2"/>
  <c r="GL80" i="2"/>
  <c r="HP80" i="2"/>
  <c r="HL80" i="2"/>
  <c r="GG80" i="2"/>
  <c r="HK80" i="2"/>
  <c r="HI80" i="2"/>
  <c r="GD80" i="2"/>
  <c r="HG80" i="2"/>
  <c r="GB80" i="2"/>
  <c r="HE80" i="2"/>
  <c r="FZ80" i="2"/>
  <c r="HD80" i="2"/>
  <c r="HC80" i="2"/>
  <c r="FX80" i="2"/>
  <c r="GX80" i="2"/>
  <c r="FS80" i="2"/>
  <c r="GW80" i="2"/>
  <c r="GV80" i="2"/>
  <c r="FQ80" i="2"/>
  <c r="GU80" i="2"/>
  <c r="FP80" i="2"/>
  <c r="GS80" i="2"/>
  <c r="FN80" i="2"/>
  <c r="GN79" i="2"/>
  <c r="HR79" i="2"/>
  <c r="GM79" i="2"/>
  <c r="HQ79" i="2"/>
  <c r="GL79" i="2"/>
  <c r="HO79" i="2"/>
  <c r="GJ79" i="2"/>
  <c r="HN79" i="2"/>
  <c r="GI79" i="2"/>
  <c r="HL79" i="2"/>
  <c r="GG79" i="2"/>
  <c r="HK79" i="2"/>
  <c r="HF79" i="2"/>
  <c r="HE79" i="2"/>
  <c r="FZ79" i="2"/>
  <c r="HD79" i="2"/>
  <c r="FY79" i="2"/>
  <c r="HC79" i="2"/>
  <c r="HA79" i="2"/>
  <c r="FV79" i="2"/>
  <c r="GY79" i="2"/>
  <c r="GV79" i="2"/>
  <c r="FQ79" i="2"/>
  <c r="GU79" i="2"/>
  <c r="FP79" i="2"/>
  <c r="GT79" i="2"/>
  <c r="FO79" i="2"/>
  <c r="GS79" i="2"/>
  <c r="FN79" i="2"/>
  <c r="GO78" i="2"/>
  <c r="HS78" i="2"/>
  <c r="GN78" i="2"/>
  <c r="HR78" i="2"/>
  <c r="GM78" i="2"/>
  <c r="HQ78" i="2"/>
  <c r="GL78" i="2"/>
  <c r="HP78" i="2"/>
  <c r="GK78" i="2"/>
  <c r="HO78" i="2"/>
  <c r="GJ78" i="2"/>
  <c r="HM78" i="2"/>
  <c r="GH78" i="2"/>
  <c r="HL78" i="2"/>
  <c r="HK78" i="2"/>
  <c r="GF78" i="2"/>
  <c r="HJ78" i="2"/>
  <c r="GE78" i="2"/>
  <c r="HI78" i="2"/>
  <c r="GD78" i="2"/>
  <c r="HH78" i="2"/>
  <c r="GC78" i="2"/>
  <c r="GB78" i="2"/>
  <c r="HF78" i="2"/>
  <c r="GA78" i="2"/>
  <c r="HE78" i="2"/>
  <c r="FZ78" i="2"/>
  <c r="HC78" i="2"/>
  <c r="FX78" i="2"/>
  <c r="HB78" i="2"/>
  <c r="FW78" i="2"/>
  <c r="HA78" i="2"/>
  <c r="FV78" i="2"/>
  <c r="GY78" i="2"/>
  <c r="FT78" i="2"/>
  <c r="GX78" i="2"/>
  <c r="FS78" i="2"/>
  <c r="GW78" i="2"/>
  <c r="FR78" i="2"/>
  <c r="GV78" i="2"/>
  <c r="FQ78" i="2"/>
  <c r="GU78" i="2"/>
  <c r="FP78" i="2"/>
  <c r="GT78" i="2"/>
  <c r="FO78" i="2"/>
  <c r="GS78" i="2"/>
  <c r="FN78" i="2"/>
  <c r="HU77" i="2"/>
  <c r="GP77" i="2"/>
  <c r="HT77" i="2"/>
  <c r="GO77" i="2"/>
  <c r="HS77" i="2"/>
  <c r="HR77" i="2"/>
  <c r="GM77" i="2"/>
  <c r="HQ77" i="2"/>
  <c r="GL77" i="2"/>
  <c r="HP77" i="2"/>
  <c r="GK77" i="2"/>
  <c r="HO77" i="2"/>
  <c r="GJ77" i="2"/>
  <c r="HN77" i="2"/>
  <c r="GI77" i="2"/>
  <c r="HM77" i="2"/>
  <c r="GH77" i="2"/>
  <c r="HL77" i="2"/>
  <c r="GG77" i="2"/>
  <c r="HK77" i="2"/>
  <c r="HJ77" i="2"/>
  <c r="GE77" i="2"/>
  <c r="HI77" i="2"/>
  <c r="GD77" i="2"/>
  <c r="HH77" i="2"/>
  <c r="GC77" i="2"/>
  <c r="HG77" i="2"/>
  <c r="GB77" i="2"/>
  <c r="HF77" i="2"/>
  <c r="GA77" i="2"/>
  <c r="HE77" i="2"/>
  <c r="FZ77" i="2"/>
  <c r="HD77" i="2"/>
  <c r="FY77" i="2"/>
  <c r="HB77" i="2"/>
  <c r="FW77" i="2"/>
  <c r="HA77" i="2"/>
  <c r="FV77" i="2"/>
  <c r="GZ77" i="2"/>
  <c r="FU77" i="2"/>
  <c r="FT77" i="2"/>
  <c r="GX77" i="2"/>
  <c r="FS77" i="2"/>
  <c r="GV77" i="2"/>
  <c r="FQ77" i="2"/>
  <c r="GU77" i="2"/>
  <c r="FP77" i="2"/>
  <c r="GT77" i="2"/>
  <c r="FO77" i="2"/>
  <c r="GS77" i="2"/>
  <c r="FN77" i="2"/>
  <c r="GR77" i="2"/>
  <c r="FM77" i="2"/>
  <c r="GP76" i="2"/>
  <c r="HT76" i="2"/>
  <c r="GO76" i="2"/>
  <c r="HS76" i="2"/>
  <c r="HR76" i="2"/>
  <c r="GM76" i="2"/>
  <c r="HQ76" i="2"/>
  <c r="GL76" i="2"/>
  <c r="HP76" i="2"/>
  <c r="GK76" i="2"/>
  <c r="HO76" i="2"/>
  <c r="GJ76" i="2"/>
  <c r="HN76" i="2"/>
  <c r="GI76" i="2"/>
  <c r="GH76" i="2"/>
  <c r="HL76" i="2"/>
  <c r="GG76" i="2"/>
  <c r="GF76" i="2"/>
  <c r="HJ76" i="2"/>
  <c r="GE76" i="2"/>
  <c r="HI76" i="2"/>
  <c r="GD76" i="2"/>
  <c r="HH76" i="2"/>
  <c r="GC76" i="2"/>
  <c r="HG76" i="2"/>
  <c r="GB76" i="2"/>
  <c r="HF76" i="2"/>
  <c r="GA76" i="2"/>
  <c r="HE76" i="2"/>
  <c r="FZ76" i="2"/>
  <c r="HD76" i="2"/>
  <c r="FY76" i="2"/>
  <c r="HC76" i="2"/>
  <c r="FX76" i="2"/>
  <c r="HB76" i="2"/>
  <c r="FW76" i="2"/>
  <c r="GY76" i="2"/>
  <c r="FT76" i="2"/>
  <c r="GX76" i="2"/>
  <c r="FS76" i="2"/>
  <c r="GW76" i="2"/>
  <c r="FR76" i="2"/>
  <c r="GU76" i="2"/>
  <c r="FP76" i="2"/>
  <c r="GT76" i="2"/>
  <c r="FO76" i="2"/>
  <c r="GS76" i="2"/>
  <c r="FN76" i="2"/>
  <c r="GR76" i="2"/>
  <c r="FM76" i="2"/>
  <c r="HU75" i="2"/>
  <c r="GP75" i="2"/>
  <c r="HT75" i="2"/>
  <c r="GO75" i="2"/>
  <c r="HS75" i="2"/>
  <c r="GN75" i="2"/>
  <c r="HQ75" i="2"/>
  <c r="GL75" i="2"/>
  <c r="HP75" i="2"/>
  <c r="GK75" i="2"/>
  <c r="HO75" i="2"/>
  <c r="GJ75" i="2"/>
  <c r="HN75" i="2"/>
  <c r="GI75" i="2"/>
  <c r="HM75" i="2"/>
  <c r="GH75" i="2"/>
  <c r="HL75" i="2"/>
  <c r="GG75" i="2"/>
  <c r="HK75" i="2"/>
  <c r="GF75" i="2"/>
  <c r="HI75" i="2"/>
  <c r="GD75" i="2"/>
  <c r="HH75" i="2"/>
  <c r="GC75" i="2"/>
  <c r="HG75" i="2"/>
  <c r="GB75" i="2"/>
  <c r="HF75" i="2"/>
  <c r="GA75" i="2"/>
  <c r="HE75" i="2"/>
  <c r="FZ75" i="2"/>
  <c r="HD75" i="2"/>
  <c r="FY75" i="2"/>
  <c r="FX75" i="2"/>
  <c r="HB75" i="2"/>
  <c r="FW75" i="2"/>
  <c r="GY75" i="2"/>
  <c r="FT75" i="2"/>
  <c r="GX75" i="2"/>
  <c r="FS75" i="2"/>
  <c r="GW75" i="2"/>
  <c r="FR75" i="2"/>
  <c r="GV75" i="2"/>
  <c r="FQ75" i="2"/>
  <c r="FP75" i="2"/>
  <c r="GT75" i="2"/>
  <c r="FO75" i="2"/>
  <c r="GS75" i="2"/>
  <c r="FN75" i="2"/>
  <c r="GR75" i="2"/>
  <c r="FM75" i="2"/>
  <c r="HU74" i="2"/>
  <c r="GP74" i="2"/>
  <c r="HT74" i="2"/>
  <c r="GO74" i="2"/>
  <c r="HS74" i="2"/>
  <c r="GN74" i="2"/>
  <c r="HR74" i="2"/>
  <c r="GM74" i="2"/>
  <c r="HQ74" i="2"/>
  <c r="GL74" i="2"/>
  <c r="HP74" i="2"/>
  <c r="GK74" i="2"/>
  <c r="HO74" i="2"/>
  <c r="GJ74" i="2"/>
  <c r="HN74" i="2"/>
  <c r="GI74" i="2"/>
  <c r="HM74" i="2"/>
  <c r="GH74" i="2"/>
  <c r="HL74" i="2"/>
  <c r="GG74" i="2"/>
  <c r="HK74" i="2"/>
  <c r="GF74" i="2"/>
  <c r="HJ74" i="2"/>
  <c r="GE74" i="2"/>
  <c r="HI74" i="2"/>
  <c r="GD74" i="2"/>
  <c r="HH74" i="2"/>
  <c r="GC74" i="2"/>
  <c r="HG74" i="2"/>
  <c r="GB74" i="2"/>
  <c r="HF74" i="2"/>
  <c r="GA74" i="2"/>
  <c r="FZ74" i="2"/>
  <c r="HD74" i="2"/>
  <c r="FY74" i="2"/>
  <c r="HC74" i="2"/>
  <c r="FX74" i="2"/>
  <c r="HB74" i="2"/>
  <c r="FW74" i="2"/>
  <c r="HA74" i="2"/>
  <c r="FV74" i="2"/>
  <c r="GZ74" i="2"/>
  <c r="FU74" i="2"/>
  <c r="GY74" i="2"/>
  <c r="FT74" i="2"/>
  <c r="GX74" i="2"/>
  <c r="FS74" i="2"/>
  <c r="FR74" i="2"/>
  <c r="GV74" i="2"/>
  <c r="FQ74" i="2"/>
  <c r="GU74" i="2"/>
  <c r="FP74" i="2"/>
  <c r="GT74" i="2"/>
  <c r="FO74" i="2"/>
  <c r="GS74" i="2"/>
  <c r="FN74" i="2"/>
  <c r="GR74" i="2"/>
  <c r="FM74" i="2"/>
  <c r="HU73" i="2"/>
  <c r="GP73" i="2"/>
  <c r="HT73" i="2"/>
  <c r="GO73" i="2"/>
  <c r="GN73" i="2"/>
  <c r="HR73" i="2"/>
  <c r="GM73" i="2"/>
  <c r="HQ73" i="2"/>
  <c r="GL73" i="2"/>
  <c r="HP73" i="2"/>
  <c r="GK73" i="2"/>
  <c r="HO73" i="2"/>
  <c r="GJ73" i="2"/>
  <c r="HN73" i="2"/>
  <c r="GI73" i="2"/>
  <c r="HM73" i="2"/>
  <c r="GH73" i="2"/>
  <c r="HL73" i="2"/>
  <c r="GG73" i="2"/>
  <c r="GF73" i="2"/>
  <c r="HJ73" i="2"/>
  <c r="GE73" i="2"/>
  <c r="HI73" i="2"/>
  <c r="GD73" i="2"/>
  <c r="HH73" i="2"/>
  <c r="GC73" i="2"/>
  <c r="HG73" i="2"/>
  <c r="GB73" i="2"/>
  <c r="HF73" i="2"/>
  <c r="GA73" i="2"/>
  <c r="HE73" i="2"/>
  <c r="FZ73" i="2"/>
  <c r="HD73" i="2"/>
  <c r="FY73" i="2"/>
  <c r="FX73" i="2"/>
  <c r="HB73" i="2"/>
  <c r="FW73" i="2"/>
  <c r="GZ73" i="2"/>
  <c r="FU73" i="2"/>
  <c r="GY73" i="2"/>
  <c r="FT73" i="2"/>
  <c r="GX73" i="2"/>
  <c r="FS73" i="2"/>
  <c r="GW73" i="2"/>
  <c r="FR73" i="2"/>
  <c r="GV73" i="2"/>
  <c r="FQ73" i="2"/>
  <c r="GU73" i="2"/>
  <c r="FP73" i="2"/>
  <c r="GT73" i="2"/>
  <c r="GS73" i="2"/>
  <c r="FN73" i="2"/>
  <c r="GR73" i="2"/>
  <c r="FM73" i="2"/>
  <c r="HU72" i="2"/>
  <c r="GP72" i="2"/>
  <c r="HT72" i="2"/>
  <c r="GO72" i="2"/>
  <c r="HS72" i="2"/>
  <c r="GN72" i="2"/>
  <c r="HR72" i="2"/>
  <c r="GM72" i="2"/>
  <c r="HQ72" i="2"/>
  <c r="GL72" i="2"/>
  <c r="HP72" i="2"/>
  <c r="HO72" i="2"/>
  <c r="GJ72" i="2"/>
  <c r="HN72" i="2"/>
  <c r="GI72" i="2"/>
  <c r="HM72" i="2"/>
  <c r="GH72" i="2"/>
  <c r="HL72" i="2"/>
  <c r="GG72" i="2"/>
  <c r="HK72" i="2"/>
  <c r="GF72" i="2"/>
  <c r="HJ72" i="2"/>
  <c r="GE72" i="2"/>
  <c r="HI72" i="2"/>
  <c r="GD72" i="2"/>
  <c r="HH72" i="2"/>
  <c r="GC72" i="2"/>
  <c r="HG72" i="2"/>
  <c r="GB72" i="2"/>
  <c r="HF72" i="2"/>
  <c r="GA72" i="2"/>
  <c r="HE72" i="2"/>
  <c r="FZ72" i="2"/>
  <c r="HD72" i="2"/>
  <c r="FY72" i="2"/>
  <c r="HC72" i="2"/>
  <c r="FX72" i="2"/>
  <c r="HA72" i="2"/>
  <c r="FV72" i="2"/>
  <c r="GY72" i="2"/>
  <c r="FT72" i="2"/>
  <c r="GX72" i="2"/>
  <c r="FS72" i="2"/>
  <c r="GW72" i="2"/>
  <c r="FR72" i="2"/>
  <c r="GV72" i="2"/>
  <c r="GU72" i="2"/>
  <c r="FP72" i="2"/>
  <c r="GT72" i="2"/>
  <c r="FO72" i="2"/>
  <c r="FN72" i="2"/>
  <c r="GR72" i="2"/>
  <c r="HU71" i="2"/>
  <c r="GP71" i="2"/>
  <c r="HT71" i="2"/>
  <c r="GO71" i="2"/>
  <c r="HS71" i="2"/>
  <c r="GN71" i="2"/>
  <c r="HR71" i="2"/>
  <c r="GM71" i="2"/>
  <c r="HQ71" i="2"/>
  <c r="GL71" i="2"/>
  <c r="HP71" i="2"/>
  <c r="GK71" i="2"/>
  <c r="HO71" i="2"/>
  <c r="HN71" i="2"/>
  <c r="GI71" i="2"/>
  <c r="HM71" i="2"/>
  <c r="GH71" i="2"/>
  <c r="HL71" i="2"/>
  <c r="GG71" i="2"/>
  <c r="HK71" i="2"/>
  <c r="GF71" i="2"/>
  <c r="HJ71" i="2"/>
  <c r="GE71" i="2"/>
  <c r="HI71" i="2"/>
  <c r="GD71" i="2"/>
  <c r="HH71" i="2"/>
  <c r="GC71" i="2"/>
  <c r="HG71" i="2"/>
  <c r="GB71" i="2"/>
  <c r="HF71" i="2"/>
  <c r="GA71" i="2"/>
  <c r="HE71" i="2"/>
  <c r="FZ71" i="2"/>
  <c r="HD71" i="2"/>
  <c r="FY71" i="2"/>
  <c r="HC71" i="2"/>
  <c r="HA71" i="2"/>
  <c r="FV71" i="2"/>
  <c r="GY71" i="2"/>
  <c r="FT71" i="2"/>
  <c r="GW71" i="2"/>
  <c r="FR71" i="2"/>
  <c r="GV71" i="2"/>
  <c r="FQ71" i="2"/>
  <c r="GU71" i="2"/>
  <c r="FP71" i="2"/>
  <c r="GT71" i="2"/>
  <c r="FO71" i="2"/>
  <c r="GS71" i="2"/>
  <c r="FN71" i="2"/>
  <c r="GR71" i="2"/>
  <c r="FM71" i="2"/>
  <c r="HU70" i="2"/>
  <c r="GP70" i="2"/>
  <c r="HT70" i="2"/>
  <c r="GO70" i="2"/>
  <c r="HS70" i="2"/>
  <c r="GN70" i="2"/>
  <c r="HR70" i="2"/>
  <c r="GM70" i="2"/>
  <c r="HQ70" i="2"/>
  <c r="GL70" i="2"/>
  <c r="HP70" i="2"/>
  <c r="GK70" i="2"/>
  <c r="HO70" i="2"/>
  <c r="GJ70" i="2"/>
  <c r="HN70" i="2"/>
  <c r="GI70" i="2"/>
  <c r="HM70" i="2"/>
  <c r="GH70" i="2"/>
  <c r="HL70" i="2"/>
  <c r="GG70" i="2"/>
  <c r="HK70" i="2"/>
  <c r="GF70" i="2"/>
  <c r="HJ70" i="2"/>
  <c r="GE70" i="2"/>
  <c r="HI70" i="2"/>
  <c r="GD70" i="2"/>
  <c r="HH70" i="2"/>
  <c r="GC70" i="2"/>
  <c r="HG70" i="2"/>
  <c r="GB70" i="2"/>
  <c r="HF70" i="2"/>
  <c r="GA70" i="2"/>
  <c r="HE70" i="2"/>
  <c r="FZ70" i="2"/>
  <c r="HD70" i="2"/>
  <c r="FY70" i="2"/>
  <c r="HC70" i="2"/>
  <c r="FX70" i="2"/>
  <c r="HB70" i="2"/>
  <c r="FW70" i="2"/>
  <c r="HA70" i="2"/>
  <c r="FV70" i="2"/>
  <c r="GZ70" i="2"/>
  <c r="FU70" i="2"/>
  <c r="GY70" i="2"/>
  <c r="FT70" i="2"/>
  <c r="GX70" i="2"/>
  <c r="FS70" i="2"/>
  <c r="GW70" i="2"/>
  <c r="FR70" i="2"/>
  <c r="FQ70" i="2"/>
  <c r="GU70" i="2"/>
  <c r="FP70" i="2"/>
  <c r="GT70" i="2"/>
  <c r="FO70" i="2"/>
  <c r="GS70" i="2"/>
  <c r="FN70" i="2"/>
  <c r="GR70" i="2"/>
  <c r="FM70" i="2"/>
  <c r="HU69" i="2"/>
  <c r="GP69" i="2"/>
  <c r="HT69" i="2"/>
  <c r="GO69" i="2"/>
  <c r="HS69" i="2"/>
  <c r="GN69" i="2"/>
  <c r="HR69" i="2"/>
  <c r="GM69" i="2"/>
  <c r="HQ69" i="2"/>
  <c r="GL69" i="2"/>
  <c r="HP69" i="2"/>
  <c r="GK69" i="2"/>
  <c r="HO69" i="2"/>
  <c r="GJ69" i="2"/>
  <c r="HN69" i="2"/>
  <c r="GI69" i="2"/>
  <c r="HM69" i="2"/>
  <c r="GH69" i="2"/>
  <c r="HL69" i="2"/>
  <c r="GG69" i="2"/>
  <c r="HK69" i="2"/>
  <c r="GF69" i="2"/>
  <c r="HJ69" i="2"/>
  <c r="GE69" i="2"/>
  <c r="HI69" i="2"/>
  <c r="GD69" i="2"/>
  <c r="HH69" i="2"/>
  <c r="GC69" i="2"/>
  <c r="HG69" i="2"/>
  <c r="GB69" i="2"/>
  <c r="HF69" i="2"/>
  <c r="GA69" i="2"/>
  <c r="HE69" i="2"/>
  <c r="FZ69" i="2"/>
  <c r="HD69" i="2"/>
  <c r="FY69" i="2"/>
  <c r="HC69" i="2"/>
  <c r="FX69" i="2"/>
  <c r="HA69" i="2"/>
  <c r="FV69" i="2"/>
  <c r="GZ69" i="2"/>
  <c r="GX69" i="2"/>
  <c r="FS69" i="2"/>
  <c r="GW69" i="2"/>
  <c r="FR69" i="2"/>
  <c r="GU69" i="2"/>
  <c r="FP69" i="2"/>
  <c r="GT69" i="2"/>
  <c r="FO69" i="2"/>
  <c r="GS69" i="2"/>
  <c r="FN69" i="2"/>
  <c r="GR31" i="2"/>
  <c r="FM31" i="2"/>
  <c r="BX31" i="2"/>
  <c r="HT30" i="2"/>
  <c r="GO30" i="2"/>
  <c r="CZ30" i="2"/>
  <c r="HR30" i="2"/>
  <c r="GM30" i="2"/>
  <c r="CX30" i="2"/>
  <c r="HP30" i="2"/>
  <c r="GK30" i="2"/>
  <c r="CV30" i="2"/>
  <c r="HN30" i="2"/>
  <c r="GI30" i="2"/>
  <c r="CT30" i="2"/>
  <c r="HL30" i="2"/>
  <c r="GG30" i="2"/>
  <c r="CR30" i="2"/>
  <c r="HJ30" i="2"/>
  <c r="GE30" i="2"/>
  <c r="CP30" i="2"/>
  <c r="HH30" i="2"/>
  <c r="GC30" i="2"/>
  <c r="CN30" i="2"/>
  <c r="HF30" i="2"/>
  <c r="GA30" i="2"/>
  <c r="CL30" i="2"/>
  <c r="HD30" i="2"/>
  <c r="FY30" i="2"/>
  <c r="CJ30" i="2"/>
  <c r="FO30" i="2"/>
  <c r="BZ30" i="2"/>
  <c r="HT29" i="2"/>
  <c r="GO29" i="2"/>
  <c r="CZ29" i="2"/>
  <c r="HR29" i="2"/>
  <c r="GM29" i="2"/>
  <c r="CX29" i="2"/>
  <c r="HP29" i="2"/>
  <c r="GK29" i="2"/>
  <c r="CV29" i="2"/>
  <c r="HN29" i="2"/>
  <c r="GI29" i="2"/>
  <c r="CT29" i="2"/>
  <c r="HL29" i="2"/>
  <c r="GG29" i="2"/>
  <c r="CR29" i="2"/>
  <c r="HJ29" i="2"/>
  <c r="GE29" i="2"/>
  <c r="CP29" i="2"/>
  <c r="HH29" i="2"/>
  <c r="GC29" i="2"/>
  <c r="CN29" i="2"/>
  <c r="HF29" i="2"/>
  <c r="GA29" i="2"/>
  <c r="CL29" i="2"/>
  <c r="HD29" i="2"/>
  <c r="FY29" i="2"/>
  <c r="CJ29" i="2"/>
  <c r="GT29" i="2"/>
  <c r="FO29" i="2"/>
  <c r="BZ29" i="2"/>
  <c r="GR29" i="2"/>
  <c r="FM29" i="2"/>
  <c r="BX29" i="2"/>
  <c r="HT28" i="2"/>
  <c r="GO28" i="2"/>
  <c r="CZ28" i="2"/>
  <c r="HR28" i="2"/>
  <c r="GM28" i="2"/>
  <c r="CX28" i="2"/>
  <c r="HP28" i="2"/>
  <c r="GK28" i="2"/>
  <c r="CV28" i="2"/>
  <c r="HN28" i="2"/>
  <c r="GI28" i="2"/>
  <c r="CT28" i="2"/>
  <c r="HL28" i="2"/>
  <c r="GG28" i="2"/>
  <c r="CR28" i="2"/>
  <c r="HJ28" i="2"/>
  <c r="GE28" i="2"/>
  <c r="CP28" i="2"/>
  <c r="HH28" i="2"/>
  <c r="GC28" i="2"/>
  <c r="CN28" i="2"/>
  <c r="HF28" i="2"/>
  <c r="GA28" i="2"/>
  <c r="CL28" i="2"/>
  <c r="HD28" i="2"/>
  <c r="FY28" i="2"/>
  <c r="CJ28" i="2"/>
  <c r="HB28" i="2"/>
  <c r="FW28" i="2"/>
  <c r="GV28" i="2"/>
  <c r="FQ28" i="2"/>
  <c r="CB28" i="2"/>
  <c r="GR28" i="2"/>
  <c r="FM28" i="2"/>
  <c r="BX28" i="2"/>
  <c r="HT27" i="2"/>
  <c r="GO27" i="2"/>
  <c r="CZ27" i="2"/>
  <c r="HR27" i="2"/>
  <c r="GM27" i="2"/>
  <c r="CX27" i="2"/>
  <c r="HP27" i="2"/>
  <c r="GK27" i="2"/>
  <c r="CV27" i="2"/>
  <c r="HN27" i="2"/>
  <c r="GI27" i="2"/>
  <c r="CT27" i="2"/>
  <c r="HL27" i="2"/>
  <c r="GG27" i="2"/>
  <c r="CR27" i="2"/>
  <c r="HJ27" i="2"/>
  <c r="GE27" i="2"/>
  <c r="CP27" i="2"/>
  <c r="HH27" i="2"/>
  <c r="GC27" i="2"/>
  <c r="CN27" i="2"/>
  <c r="HF27" i="2"/>
  <c r="GA27" i="2"/>
  <c r="CL27" i="2"/>
  <c r="HD27" i="2"/>
  <c r="FY27" i="2"/>
  <c r="CJ27" i="2"/>
  <c r="GZ27" i="2"/>
  <c r="FU27" i="2"/>
  <c r="CF27" i="2"/>
  <c r="GT27" i="2"/>
  <c r="GR27" i="2"/>
  <c r="FM27" i="2"/>
  <c r="BX27" i="2"/>
  <c r="DC27" i="2" s="1"/>
  <c r="HT26" i="2"/>
  <c r="GO26" i="2"/>
  <c r="CZ26" i="2"/>
  <c r="HR26" i="2"/>
  <c r="GM26" i="2"/>
  <c r="CX26" i="2"/>
  <c r="HP26" i="2"/>
  <c r="GK26" i="2"/>
  <c r="CV26" i="2"/>
  <c r="HN26" i="2"/>
  <c r="GI26" i="2"/>
  <c r="CT26" i="2"/>
  <c r="HL26" i="2"/>
  <c r="GG26" i="2"/>
  <c r="CR26" i="2"/>
  <c r="HJ26" i="2"/>
  <c r="GE26" i="2"/>
  <c r="CP26" i="2"/>
  <c r="HH26" i="2"/>
  <c r="GC26" i="2"/>
  <c r="CN26" i="2"/>
  <c r="HF26" i="2"/>
  <c r="GA26" i="2"/>
  <c r="CL26" i="2"/>
  <c r="HD26" i="2"/>
  <c r="FY26" i="2"/>
  <c r="CJ26" i="2"/>
  <c r="HT25" i="2"/>
  <c r="GO25" i="2"/>
  <c r="CZ25" i="2"/>
  <c r="HR25" i="2"/>
  <c r="GM25" i="2"/>
  <c r="CX25" i="2"/>
  <c r="HP25" i="2"/>
  <c r="GK25" i="2"/>
  <c r="CV25" i="2"/>
  <c r="HN25" i="2"/>
  <c r="GI25" i="2"/>
  <c r="CT25" i="2"/>
  <c r="HL25" i="2"/>
  <c r="GG25" i="2"/>
  <c r="CR25" i="2"/>
  <c r="HJ25" i="2"/>
  <c r="GE25" i="2"/>
  <c r="CP25" i="2"/>
  <c r="HH25" i="2"/>
  <c r="GC25" i="2"/>
  <c r="CN25" i="2"/>
  <c r="HF25" i="2"/>
  <c r="GA25" i="2"/>
  <c r="CL25" i="2"/>
  <c r="HD25" i="2"/>
  <c r="FY25" i="2"/>
  <c r="CJ25" i="2"/>
  <c r="HB25" i="2"/>
  <c r="GT25" i="2"/>
  <c r="FO25" i="2"/>
  <c r="BZ25" i="2"/>
  <c r="GR25" i="2"/>
  <c r="FM25" i="2"/>
  <c r="BX25" i="2"/>
  <c r="DC25" i="2" s="1"/>
  <c r="HT24" i="2"/>
  <c r="GO24" i="2"/>
  <c r="CZ24" i="2"/>
  <c r="HR24" i="2"/>
  <c r="GM24" i="2"/>
  <c r="CX24" i="2"/>
  <c r="HP24" i="2"/>
  <c r="GK24" i="2"/>
  <c r="CV24" i="2"/>
  <c r="HN24" i="2"/>
  <c r="GI24" i="2"/>
  <c r="CT24" i="2"/>
  <c r="HL24" i="2"/>
  <c r="GG24" i="2"/>
  <c r="CR24" i="2"/>
  <c r="HJ24" i="2"/>
  <c r="GE24" i="2"/>
  <c r="CP24" i="2"/>
  <c r="HH24" i="2"/>
  <c r="GC24" i="2"/>
  <c r="CN24" i="2"/>
  <c r="HF24" i="2"/>
  <c r="GA24" i="2"/>
  <c r="CL24" i="2"/>
  <c r="HD24" i="2"/>
  <c r="FY24" i="2"/>
  <c r="CJ24" i="2"/>
  <c r="GV24" i="2"/>
  <c r="FQ24" i="2"/>
  <c r="CB24" i="2"/>
  <c r="FO24" i="2"/>
  <c r="GR24" i="2"/>
  <c r="FM24" i="2"/>
  <c r="BX24" i="2"/>
  <c r="DC24" i="2" s="1"/>
  <c r="HT23" i="2"/>
  <c r="GO23" i="2"/>
  <c r="CZ23" i="2"/>
  <c r="HR23" i="2"/>
  <c r="GM23" i="2"/>
  <c r="CX23" i="2"/>
  <c r="HP23" i="2"/>
  <c r="GK23" i="2"/>
  <c r="CV23" i="2"/>
  <c r="HN23" i="2"/>
  <c r="GI23" i="2"/>
  <c r="CT23" i="2"/>
  <c r="HL23" i="2"/>
  <c r="GG23" i="2"/>
  <c r="CR23" i="2"/>
  <c r="HJ23" i="2"/>
  <c r="GE23" i="2"/>
  <c r="CP23" i="2"/>
  <c r="HH23" i="2"/>
  <c r="GC23" i="2"/>
  <c r="CN23" i="2"/>
  <c r="HF23" i="2"/>
  <c r="GA23" i="2"/>
  <c r="CL23" i="2"/>
  <c r="HD23" i="2"/>
  <c r="FY23" i="2"/>
  <c r="CJ23" i="2"/>
  <c r="CH23" i="2"/>
  <c r="GZ23" i="2"/>
  <c r="FU23" i="2"/>
  <c r="CF23" i="2"/>
  <c r="GR23" i="2"/>
  <c r="FM23" i="2"/>
  <c r="BX23" i="2"/>
  <c r="HT22" i="2"/>
  <c r="GO22" i="2"/>
  <c r="CZ22" i="2"/>
  <c r="HR22" i="2"/>
  <c r="GM22" i="2"/>
  <c r="CX22" i="2"/>
  <c r="HP22" i="2"/>
  <c r="GK22" i="2"/>
  <c r="CV22" i="2"/>
  <c r="HN22" i="2"/>
  <c r="GI22" i="2"/>
  <c r="CT22" i="2"/>
  <c r="HL22" i="2"/>
  <c r="GG22" i="2"/>
  <c r="CR22" i="2"/>
  <c r="HJ22" i="2"/>
  <c r="GE22" i="2"/>
  <c r="CP22" i="2"/>
  <c r="HH22" i="2"/>
  <c r="GC22" i="2"/>
  <c r="CN22" i="2"/>
  <c r="HF22" i="2"/>
  <c r="GA22" i="2"/>
  <c r="CL22" i="2"/>
  <c r="HD22" i="2"/>
  <c r="FY22" i="2"/>
  <c r="CJ22" i="2"/>
  <c r="GT22" i="2"/>
  <c r="FO22" i="2"/>
  <c r="HT21" i="2"/>
  <c r="GO21" i="2"/>
  <c r="CZ21" i="2"/>
  <c r="HR21" i="2"/>
  <c r="GM21" i="2"/>
  <c r="CX21" i="2"/>
  <c r="HP21" i="2"/>
  <c r="GK21" i="2"/>
  <c r="CV21" i="2"/>
  <c r="HN21" i="2"/>
  <c r="GI21" i="2"/>
  <c r="CT21" i="2"/>
  <c r="HL21" i="2"/>
  <c r="GG21" i="2"/>
  <c r="CR21" i="2"/>
  <c r="HJ21" i="2"/>
  <c r="GE21" i="2"/>
  <c r="CP21" i="2"/>
  <c r="HH21" i="2"/>
  <c r="GC21" i="2"/>
  <c r="CN21" i="2"/>
  <c r="HF21" i="2"/>
  <c r="GA21" i="2"/>
  <c r="CL21" i="2"/>
  <c r="HD21" i="2"/>
  <c r="FY21" i="2"/>
  <c r="CJ21" i="2"/>
  <c r="GT21" i="2"/>
  <c r="FO21" i="2"/>
  <c r="BZ21" i="2"/>
  <c r="HT20" i="2"/>
  <c r="GO20" i="2"/>
  <c r="CZ20" i="2"/>
  <c r="HR20" i="2"/>
  <c r="GM20" i="2"/>
  <c r="CX20" i="2"/>
  <c r="HP20" i="2"/>
  <c r="GK20" i="2"/>
  <c r="CV20" i="2"/>
  <c r="HN20" i="2"/>
  <c r="GI20" i="2"/>
  <c r="CT20" i="2"/>
  <c r="HL20" i="2"/>
  <c r="GG20" i="2"/>
  <c r="CR20" i="2"/>
  <c r="HJ20" i="2"/>
  <c r="GE20" i="2"/>
  <c r="CP20" i="2"/>
  <c r="HH20" i="2"/>
  <c r="GC20" i="2"/>
  <c r="CN20" i="2"/>
  <c r="HF20" i="2"/>
  <c r="GA20" i="2"/>
  <c r="CL20" i="2"/>
  <c r="HD20" i="2"/>
  <c r="FY20" i="2"/>
  <c r="CJ20" i="2"/>
  <c r="FW20" i="2"/>
  <c r="GV20" i="2"/>
  <c r="FQ20" i="2"/>
  <c r="CB20" i="2"/>
  <c r="FM20" i="2"/>
  <c r="HT19" i="2"/>
  <c r="GO19" i="2"/>
  <c r="CZ19" i="2"/>
  <c r="HR19" i="2"/>
  <c r="GM19" i="2"/>
  <c r="CX19" i="2"/>
  <c r="HP19" i="2"/>
  <c r="GK19" i="2"/>
  <c r="CV19" i="2"/>
  <c r="HN19" i="2"/>
  <c r="GI19" i="2"/>
  <c r="CT19" i="2"/>
  <c r="HL19" i="2"/>
  <c r="GG19" i="2"/>
  <c r="CR19" i="2"/>
  <c r="HJ19" i="2"/>
  <c r="GE19" i="2"/>
  <c r="CP19" i="2"/>
  <c r="HH19" i="2"/>
  <c r="GC19" i="2"/>
  <c r="CN19" i="2"/>
  <c r="HF19" i="2"/>
  <c r="GA19" i="2"/>
  <c r="CL19" i="2"/>
  <c r="HD19" i="2"/>
  <c r="FY19" i="2"/>
  <c r="CJ19" i="2"/>
  <c r="GZ19" i="2"/>
  <c r="FU19" i="2"/>
  <c r="CF19" i="2"/>
  <c r="GR19" i="2"/>
  <c r="FM19" i="2"/>
  <c r="BX19" i="2"/>
  <c r="HT18" i="2"/>
  <c r="GO18" i="2"/>
  <c r="CZ18" i="2"/>
  <c r="HR18" i="2"/>
  <c r="GM18" i="2"/>
  <c r="CX18" i="2"/>
  <c r="HP18" i="2"/>
  <c r="GK18" i="2"/>
  <c r="CV18" i="2"/>
  <c r="HN18" i="2"/>
  <c r="GI18" i="2"/>
  <c r="CT18" i="2"/>
  <c r="HL18" i="2"/>
  <c r="GG18" i="2"/>
  <c r="CR18" i="2"/>
  <c r="HJ18" i="2"/>
  <c r="GE18" i="2"/>
  <c r="CP18" i="2"/>
  <c r="HH18" i="2"/>
  <c r="GC18" i="2"/>
  <c r="CN18" i="2"/>
  <c r="HF18" i="2"/>
  <c r="GA18" i="2"/>
  <c r="CL18" i="2"/>
  <c r="HD18" i="2"/>
  <c r="FY18" i="2"/>
  <c r="CJ18" i="2"/>
  <c r="BZ18" i="2"/>
  <c r="GR18" i="2"/>
  <c r="HT17" i="2"/>
  <c r="GO17" i="2"/>
  <c r="CZ17" i="2"/>
  <c r="HR17" i="2"/>
  <c r="GM17" i="2"/>
  <c r="CX17" i="2"/>
  <c r="HP17" i="2"/>
  <c r="GK17" i="2"/>
  <c r="CV17" i="2"/>
  <c r="HN17" i="2"/>
  <c r="GI17" i="2"/>
  <c r="CT17" i="2"/>
  <c r="HL17" i="2"/>
  <c r="GG17" i="2"/>
  <c r="CR17" i="2"/>
  <c r="HJ17" i="2"/>
  <c r="GE17" i="2"/>
  <c r="CP17" i="2"/>
  <c r="HH17" i="2"/>
  <c r="GC17" i="2"/>
  <c r="CN17" i="2"/>
  <c r="HF17" i="2"/>
  <c r="GA17" i="2"/>
  <c r="CL17" i="2"/>
  <c r="HD17" i="2"/>
  <c r="FY17" i="2"/>
  <c r="CJ17" i="2"/>
  <c r="GR17" i="2"/>
  <c r="FM17" i="2"/>
  <c r="BX17" i="2"/>
  <c r="DC17" i="2" s="1"/>
  <c r="HT16" i="2"/>
  <c r="GO16" i="2"/>
  <c r="CZ16" i="2"/>
  <c r="HR16" i="2"/>
  <c r="GM16" i="2"/>
  <c r="CX16" i="2"/>
  <c r="HP16" i="2"/>
  <c r="GK16" i="2"/>
  <c r="CV16" i="2"/>
  <c r="HN16" i="2"/>
  <c r="GI16" i="2"/>
  <c r="CT16" i="2"/>
  <c r="HL16" i="2"/>
  <c r="GG16" i="2"/>
  <c r="CR16" i="2"/>
  <c r="HJ16" i="2"/>
  <c r="GE16" i="2"/>
  <c r="CP16" i="2"/>
  <c r="HH16" i="2"/>
  <c r="GC16" i="2"/>
  <c r="CN16" i="2"/>
  <c r="HF16" i="2"/>
  <c r="GA16" i="2"/>
  <c r="CL16" i="2"/>
  <c r="HD16" i="2"/>
  <c r="FY16" i="2"/>
  <c r="CJ16" i="2"/>
  <c r="HB16" i="2"/>
  <c r="GV16" i="2"/>
  <c r="FQ16" i="2"/>
  <c r="CB16" i="2"/>
  <c r="HT15" i="2"/>
  <c r="GO15" i="2"/>
  <c r="CZ15" i="2"/>
  <c r="HR15" i="2"/>
  <c r="GM15" i="2"/>
  <c r="CX15" i="2"/>
  <c r="HP15" i="2"/>
  <c r="GK15" i="2"/>
  <c r="CV15" i="2"/>
  <c r="HN15" i="2"/>
  <c r="GI15" i="2"/>
  <c r="CT15" i="2"/>
  <c r="HL15" i="2"/>
  <c r="GG15" i="2"/>
  <c r="CR15" i="2"/>
  <c r="HJ15" i="2"/>
  <c r="GE15" i="2"/>
  <c r="CP15" i="2"/>
  <c r="HH15" i="2"/>
  <c r="GC15" i="2"/>
  <c r="CN15" i="2"/>
  <c r="HF15" i="2"/>
  <c r="GA15" i="2"/>
  <c r="CL15" i="2"/>
  <c r="HD15" i="2"/>
  <c r="FY15" i="2"/>
  <c r="CJ15" i="2"/>
  <c r="BX15" i="2"/>
  <c r="DC15" i="2" s="1"/>
  <c r="HT14" i="2"/>
  <c r="GO14" i="2"/>
  <c r="CZ14" i="2"/>
  <c r="HR14" i="2"/>
  <c r="GM14" i="2"/>
  <c r="CX14" i="2"/>
  <c r="HP14" i="2"/>
  <c r="GK14" i="2"/>
  <c r="CV14" i="2"/>
  <c r="HN14" i="2"/>
  <c r="GI14" i="2"/>
  <c r="CT14" i="2"/>
  <c r="HL14" i="2"/>
  <c r="GG14" i="2"/>
  <c r="CR14" i="2"/>
  <c r="HJ14" i="2"/>
  <c r="GE14" i="2"/>
  <c r="CP14" i="2"/>
  <c r="HH14" i="2"/>
  <c r="GC14" i="2"/>
  <c r="CN14" i="2"/>
  <c r="HF14" i="2"/>
  <c r="GA14" i="2"/>
  <c r="CL14" i="2"/>
  <c r="HD14" i="2"/>
  <c r="FY14" i="2"/>
  <c r="CJ14" i="2"/>
  <c r="GT14" i="2"/>
  <c r="FO14" i="2"/>
  <c r="FM14" i="2"/>
  <c r="HT13" i="2"/>
  <c r="GO13" i="2"/>
  <c r="CZ13" i="2"/>
  <c r="HR13" i="2"/>
  <c r="GM13" i="2"/>
  <c r="CX13" i="2"/>
  <c r="HP13" i="2"/>
  <c r="GK13" i="2"/>
  <c r="CV13" i="2"/>
  <c r="HN13" i="2"/>
  <c r="GI13" i="2"/>
  <c r="CT13" i="2"/>
  <c r="HL13" i="2"/>
  <c r="GG13" i="2"/>
  <c r="CR13" i="2"/>
  <c r="HJ13" i="2"/>
  <c r="GE13" i="2"/>
  <c r="CP13" i="2"/>
  <c r="HH13" i="2"/>
  <c r="GC13" i="2"/>
  <c r="CN13" i="2"/>
  <c r="HF13" i="2"/>
  <c r="GA13" i="2"/>
  <c r="CL13" i="2"/>
  <c r="HD13" i="2"/>
  <c r="FY13" i="2"/>
  <c r="CJ13" i="2"/>
  <c r="GR13" i="2"/>
  <c r="HT12" i="2"/>
  <c r="GO12" i="2"/>
  <c r="CZ12" i="2"/>
  <c r="HR12" i="2"/>
  <c r="GM12" i="2"/>
  <c r="CX12" i="2"/>
  <c r="HP12" i="2"/>
  <c r="GK12" i="2"/>
  <c r="CV12" i="2"/>
  <c r="HN12" i="2"/>
  <c r="GI12" i="2"/>
  <c r="CT12" i="2"/>
  <c r="HL12" i="2"/>
  <c r="GG12" i="2"/>
  <c r="CR12" i="2"/>
  <c r="HJ12" i="2"/>
  <c r="GE12" i="2"/>
  <c r="CP12" i="2"/>
  <c r="HH12" i="2"/>
  <c r="GC12" i="2"/>
  <c r="CN12" i="2"/>
  <c r="HF12" i="2"/>
  <c r="GA12" i="2"/>
  <c r="CL12" i="2"/>
  <c r="HD12" i="2"/>
  <c r="FY12" i="2"/>
  <c r="CJ12" i="2"/>
  <c r="FW12" i="2"/>
  <c r="GZ12" i="2"/>
  <c r="CF12" i="2"/>
  <c r="GV12" i="2"/>
  <c r="FQ12" i="2"/>
  <c r="CB12" i="2"/>
  <c r="HT11" i="2"/>
  <c r="GO11" i="2"/>
  <c r="CZ11" i="2"/>
  <c r="HR11" i="2"/>
  <c r="GM11" i="2"/>
  <c r="CX11" i="2"/>
  <c r="HP11" i="2"/>
  <c r="GK11" i="2"/>
  <c r="CV11" i="2"/>
  <c r="HN11" i="2"/>
  <c r="GI11" i="2"/>
  <c r="CT11" i="2"/>
  <c r="HL11" i="2"/>
  <c r="GG11" i="2"/>
  <c r="CR11" i="2"/>
  <c r="HJ11" i="2"/>
  <c r="GE11" i="2"/>
  <c r="CP11" i="2"/>
  <c r="HH11" i="2"/>
  <c r="GC11" i="2"/>
  <c r="CN11" i="2"/>
  <c r="HF11" i="2"/>
  <c r="GA11" i="2"/>
  <c r="CL11" i="2"/>
  <c r="HD11" i="2"/>
  <c r="FY11" i="2"/>
  <c r="CJ11" i="2"/>
  <c r="GZ11" i="2"/>
  <c r="HT10" i="2"/>
  <c r="GO10" i="2"/>
  <c r="CZ10" i="2"/>
  <c r="HR10" i="2"/>
  <c r="GM10" i="2"/>
  <c r="CX10" i="2"/>
  <c r="HP10" i="2"/>
  <c r="GK10" i="2"/>
  <c r="CV10" i="2"/>
  <c r="HN10" i="2"/>
  <c r="GI10" i="2"/>
  <c r="CT10" i="2"/>
  <c r="HL10" i="2"/>
  <c r="GG10" i="2"/>
  <c r="CR10" i="2"/>
  <c r="HJ10" i="2"/>
  <c r="GE10" i="2"/>
  <c r="CP10" i="2"/>
  <c r="HH10" i="2"/>
  <c r="GC10" i="2"/>
  <c r="CN10" i="2"/>
  <c r="HF10" i="2"/>
  <c r="GA10" i="2"/>
  <c r="CL10" i="2"/>
  <c r="HD10" i="2"/>
  <c r="FY10" i="2"/>
  <c r="CJ10" i="2"/>
  <c r="GT10" i="2"/>
  <c r="HT9" i="2"/>
  <c r="GO9" i="2"/>
  <c r="CZ9" i="2"/>
  <c r="HR9" i="2"/>
  <c r="GM9" i="2"/>
  <c r="CX9" i="2"/>
  <c r="HP9" i="2"/>
  <c r="GK9" i="2"/>
  <c r="CV9" i="2"/>
  <c r="HN9" i="2"/>
  <c r="GI9" i="2"/>
  <c r="CT9" i="2"/>
  <c r="HL9" i="2"/>
  <c r="GG9" i="2"/>
  <c r="CR9" i="2"/>
  <c r="HJ9" i="2"/>
  <c r="GE9" i="2"/>
  <c r="CP9" i="2"/>
  <c r="HH9" i="2"/>
  <c r="GC9" i="2"/>
  <c r="CN9" i="2"/>
  <c r="HF9" i="2"/>
  <c r="GA9" i="2"/>
  <c r="CL9" i="2"/>
  <c r="HD9" i="2"/>
  <c r="FY9" i="2"/>
  <c r="CJ9" i="2"/>
  <c r="BZ9" i="2"/>
  <c r="HT8" i="2"/>
  <c r="GO8" i="2"/>
  <c r="CZ8" i="2"/>
  <c r="HR8" i="2"/>
  <c r="GM8" i="2"/>
  <c r="CX8" i="2"/>
  <c r="HP8" i="2"/>
  <c r="GK8" i="2"/>
  <c r="CV8" i="2"/>
  <c r="HN8" i="2"/>
  <c r="GI8" i="2"/>
  <c r="CT8" i="2"/>
  <c r="HL8" i="2"/>
  <c r="GG8" i="2"/>
  <c r="CR8" i="2"/>
  <c r="HJ8" i="2"/>
  <c r="GE8" i="2"/>
  <c r="CP8" i="2"/>
  <c r="HH8" i="2"/>
  <c r="GC8" i="2"/>
  <c r="CN8" i="2"/>
  <c r="HF8" i="2"/>
  <c r="GA8" i="2"/>
  <c r="CL8" i="2"/>
  <c r="HD8" i="2"/>
  <c r="FY8" i="2"/>
  <c r="CJ8" i="2"/>
  <c r="HB8" i="2"/>
  <c r="CH8" i="2"/>
  <c r="FU8" i="2"/>
  <c r="FS8" i="2"/>
  <c r="GV8" i="2"/>
  <c r="FQ8" i="2"/>
  <c r="CB8" i="2"/>
  <c r="BX8" i="2"/>
  <c r="HT7" i="2"/>
  <c r="GO7" i="2"/>
  <c r="CZ7" i="2"/>
  <c r="HR7" i="2"/>
  <c r="GM7" i="2"/>
  <c r="CX7" i="2"/>
  <c r="HP7" i="2"/>
  <c r="GK7" i="2"/>
  <c r="CV7" i="2"/>
  <c r="HN7" i="2"/>
  <c r="GI7" i="2"/>
  <c r="CT7" i="2"/>
  <c r="HL7" i="2"/>
  <c r="GG7" i="2"/>
  <c r="CR7" i="2"/>
  <c r="HJ7" i="2"/>
  <c r="GE7" i="2"/>
  <c r="CP7" i="2"/>
  <c r="HH7" i="2"/>
  <c r="GC7" i="2"/>
  <c r="CN7" i="2"/>
  <c r="HF7" i="2"/>
  <c r="GA7" i="2"/>
  <c r="CL7" i="2"/>
  <c r="HD7" i="2"/>
  <c r="FY7" i="2"/>
  <c r="CJ7" i="2"/>
  <c r="FU7" i="2"/>
  <c r="BX7" i="2"/>
  <c r="HT6" i="2"/>
  <c r="GO6" i="2"/>
  <c r="CZ6" i="2"/>
  <c r="HR6" i="2"/>
  <c r="GM6" i="2"/>
  <c r="CX6" i="2"/>
  <c r="HP6" i="2"/>
  <c r="GK6" i="2"/>
  <c r="CV6" i="2"/>
  <c r="HN6" i="2"/>
  <c r="GI6" i="2"/>
  <c r="CT6" i="2"/>
  <c r="HL6" i="2"/>
  <c r="GG6" i="2"/>
  <c r="CR6" i="2"/>
  <c r="HJ6" i="2"/>
  <c r="GE6" i="2"/>
  <c r="CP6" i="2"/>
  <c r="HH6" i="2"/>
  <c r="GC6" i="2"/>
  <c r="CN6" i="2"/>
  <c r="HF6" i="2"/>
  <c r="GA6" i="2"/>
  <c r="CL6" i="2"/>
  <c r="HD6" i="2"/>
  <c r="FY6" i="2"/>
  <c r="CJ6" i="2"/>
  <c r="GT6" i="2"/>
  <c r="FO6" i="2"/>
  <c r="GR6" i="2"/>
  <c r="HT5" i="2"/>
  <c r="GO5" i="2"/>
  <c r="CZ5" i="2"/>
  <c r="HR5" i="2"/>
  <c r="GM5" i="2"/>
  <c r="CX5" i="2"/>
  <c r="HP5" i="2"/>
  <c r="GK5" i="2"/>
  <c r="CV5" i="2"/>
  <c r="HN5" i="2"/>
  <c r="GI5" i="2"/>
  <c r="CT5" i="2"/>
  <c r="HL5" i="2"/>
  <c r="GG5" i="2"/>
  <c r="CR5" i="2"/>
  <c r="HJ5" i="2"/>
  <c r="GE5" i="2"/>
  <c r="CP5" i="2"/>
  <c r="HH5" i="2"/>
  <c r="GC5" i="2"/>
  <c r="CN5" i="2"/>
  <c r="HF5" i="2"/>
  <c r="GA5" i="2"/>
  <c r="CL5" i="2"/>
  <c r="HD5" i="2"/>
  <c r="FY5" i="2"/>
  <c r="CJ5" i="2"/>
  <c r="HT4" i="2"/>
  <c r="GO4" i="2"/>
  <c r="CZ4" i="2"/>
  <c r="HR4" i="2"/>
  <c r="GM4" i="2"/>
  <c r="CX4" i="2"/>
  <c r="HP4" i="2"/>
  <c r="GK4" i="2"/>
  <c r="CV4" i="2"/>
  <c r="HN4" i="2"/>
  <c r="GI4" i="2"/>
  <c r="CT4" i="2"/>
  <c r="HL4" i="2"/>
  <c r="GG4" i="2"/>
  <c r="CR4" i="2"/>
  <c r="HJ4" i="2"/>
  <c r="GE4" i="2"/>
  <c r="CP4" i="2"/>
  <c r="HH4" i="2"/>
  <c r="GC4" i="2"/>
  <c r="CN4" i="2"/>
  <c r="HF4" i="2"/>
  <c r="GA4" i="2"/>
  <c r="CL4" i="2"/>
  <c r="HD4" i="2"/>
  <c r="FY4" i="2"/>
  <c r="CJ4" i="2"/>
  <c r="HB4" i="2"/>
  <c r="CF4" i="2"/>
  <c r="GV4" i="2"/>
  <c r="FQ4" i="2"/>
  <c r="CB4" i="2"/>
  <c r="HT3" i="2"/>
  <c r="GO3" i="2"/>
  <c r="CZ3" i="2"/>
  <c r="HR3" i="2"/>
  <c r="GM3" i="2"/>
  <c r="CX3" i="2"/>
  <c r="HP3" i="2"/>
  <c r="GK3" i="2"/>
  <c r="CV3" i="2"/>
  <c r="HN3" i="2"/>
  <c r="GI3" i="2"/>
  <c r="CT3" i="2"/>
  <c r="HL3" i="2"/>
  <c r="GG3" i="2"/>
  <c r="CR3" i="2"/>
  <c r="HJ3" i="2"/>
  <c r="GE3" i="2"/>
  <c r="CP3" i="2"/>
  <c r="HH3" i="2"/>
  <c r="GC3" i="2"/>
  <c r="CN3" i="2"/>
  <c r="HF3" i="2"/>
  <c r="GA3" i="2"/>
  <c r="CL3" i="2"/>
  <c r="HD3" i="2"/>
  <c r="FY3" i="2"/>
  <c r="CJ3" i="2"/>
  <c r="FW3" i="2"/>
  <c r="CF3" i="2"/>
  <c r="FO3" i="2"/>
  <c r="FM3" i="2"/>
  <c r="HS2" i="2"/>
  <c r="GN2" i="2"/>
  <c r="CY2" i="2"/>
  <c r="HQ2" i="2"/>
  <c r="GL2" i="2"/>
  <c r="CW2" i="2"/>
  <c r="HO2" i="2"/>
  <c r="GJ2" i="2"/>
  <c r="CU2" i="2"/>
  <c r="HM2" i="2"/>
  <c r="GH2" i="2"/>
  <c r="CS2" i="2"/>
  <c r="HK2" i="2"/>
  <c r="GF2" i="2"/>
  <c r="CQ2" i="2"/>
  <c r="HI2" i="2"/>
  <c r="GD2" i="2"/>
  <c r="CO2" i="2"/>
  <c r="HG2" i="2"/>
  <c r="GB2" i="2"/>
  <c r="CM2" i="2"/>
  <c r="HE2" i="2"/>
  <c r="FZ2" i="2"/>
  <c r="CK2" i="2"/>
  <c r="HA2" i="2"/>
  <c r="FV2" i="2"/>
  <c r="CG2" i="2"/>
  <c r="CC2" i="2"/>
  <c r="HU2" i="2"/>
  <c r="GP2" i="2"/>
  <c r="DA2" i="2"/>
  <c r="HU91" i="2"/>
  <c r="HQ91" i="2"/>
  <c r="GL91" i="2"/>
  <c r="HO91" i="2"/>
  <c r="GJ91" i="2"/>
  <c r="GI91" i="2"/>
  <c r="HM91" i="2"/>
  <c r="GH91" i="2"/>
  <c r="HK91" i="2"/>
  <c r="GF91" i="2"/>
  <c r="GE91" i="2"/>
  <c r="HI91" i="2"/>
  <c r="HE91" i="2"/>
  <c r="FZ91" i="2"/>
  <c r="HC91" i="2"/>
  <c r="FX91" i="2"/>
  <c r="HB91" i="2"/>
  <c r="HA91" i="2"/>
  <c r="FV91" i="2"/>
  <c r="GY91" i="2"/>
  <c r="FT91" i="2"/>
  <c r="GX91" i="2"/>
  <c r="GW91" i="2"/>
  <c r="FQ91" i="2"/>
  <c r="GS91" i="2"/>
  <c r="FN91" i="2"/>
  <c r="HU90" i="2"/>
  <c r="GP90" i="2"/>
  <c r="GO90" i="2"/>
  <c r="HS90" i="2"/>
  <c r="GN90" i="2"/>
  <c r="HQ90" i="2"/>
  <c r="GL90" i="2"/>
  <c r="GK90" i="2"/>
  <c r="HO90" i="2"/>
  <c r="HK90" i="2"/>
  <c r="GF90" i="2"/>
  <c r="HI90" i="2"/>
  <c r="GD90" i="2"/>
  <c r="HH90" i="2"/>
  <c r="HG90" i="2"/>
  <c r="GB90" i="2"/>
  <c r="HE90" i="2"/>
  <c r="FZ90" i="2"/>
  <c r="HD90" i="2"/>
  <c r="HC90" i="2"/>
  <c r="GY90" i="2"/>
  <c r="FT90" i="2"/>
  <c r="GW90" i="2"/>
  <c r="FR90" i="2"/>
  <c r="GU90" i="2"/>
  <c r="FP90" i="2"/>
  <c r="GS90" i="2"/>
  <c r="FN90" i="2"/>
  <c r="GR90" i="2"/>
  <c r="HU89" i="2"/>
  <c r="HQ89" i="2"/>
  <c r="GL89" i="2"/>
  <c r="HO89" i="2"/>
  <c r="GJ89" i="2"/>
  <c r="GI89" i="2"/>
  <c r="HM89" i="2"/>
  <c r="GH89" i="2"/>
  <c r="HK89" i="2"/>
  <c r="GF89" i="2"/>
  <c r="HI89" i="2"/>
  <c r="GC89" i="2"/>
  <c r="HE89" i="2"/>
  <c r="FZ89" i="2"/>
  <c r="HC89" i="2"/>
  <c r="FX89" i="2"/>
  <c r="HB89" i="2"/>
  <c r="HA89" i="2"/>
  <c r="FV89" i="2"/>
  <c r="GY89" i="2"/>
  <c r="FT89" i="2"/>
  <c r="GX89" i="2"/>
  <c r="GW89" i="2"/>
  <c r="GS89" i="2"/>
  <c r="FN89" i="2"/>
  <c r="HU88" i="2"/>
  <c r="GP88" i="2"/>
  <c r="GO88" i="2"/>
  <c r="HS88" i="2"/>
  <c r="GN88" i="2"/>
  <c r="HQ88" i="2"/>
  <c r="GL88" i="2"/>
  <c r="GK88" i="2"/>
  <c r="HO88" i="2"/>
  <c r="HK88" i="2"/>
  <c r="GF88" i="2"/>
  <c r="HI88" i="2"/>
  <c r="GD88" i="2"/>
  <c r="GC88" i="2"/>
  <c r="HG88" i="2"/>
  <c r="GB88" i="2"/>
  <c r="HE88" i="2"/>
  <c r="FZ88" i="2"/>
  <c r="FY88" i="2"/>
  <c r="HC88" i="2"/>
  <c r="HB88" i="2"/>
  <c r="GY88" i="2"/>
  <c r="FT88" i="2"/>
  <c r="GW88" i="2"/>
  <c r="FR88" i="2"/>
  <c r="GV88" i="2"/>
  <c r="GU88" i="2"/>
  <c r="FP88" i="2"/>
  <c r="GS88" i="2"/>
  <c r="FN88" i="2"/>
  <c r="GR88" i="2"/>
  <c r="HU87" i="2"/>
  <c r="GO87" i="2"/>
  <c r="HQ87" i="2"/>
  <c r="GL87" i="2"/>
  <c r="HO87" i="2"/>
  <c r="GJ87" i="2"/>
  <c r="GI87" i="2"/>
  <c r="HM87" i="2"/>
  <c r="GH87" i="2"/>
  <c r="HK87" i="2"/>
  <c r="GF87" i="2"/>
  <c r="GE87" i="2"/>
  <c r="HI87" i="2"/>
  <c r="HH87" i="2"/>
  <c r="HE87" i="2"/>
  <c r="FZ87" i="2"/>
  <c r="HC87" i="2"/>
  <c r="FX87" i="2"/>
  <c r="HB87" i="2"/>
  <c r="HA87" i="2"/>
  <c r="FV87" i="2"/>
  <c r="GY87" i="2"/>
  <c r="FT87" i="2"/>
  <c r="GX87" i="2"/>
  <c r="GW87" i="2"/>
  <c r="GS87" i="2"/>
  <c r="FN87" i="2"/>
  <c r="HU86" i="2"/>
  <c r="GP86" i="2"/>
  <c r="HT86" i="2"/>
  <c r="HS86" i="2"/>
  <c r="GN86" i="2"/>
  <c r="HQ86" i="2"/>
  <c r="GL86" i="2"/>
  <c r="HO86" i="2"/>
  <c r="GI86" i="2"/>
  <c r="HK86" i="2"/>
  <c r="GF86" i="2"/>
  <c r="HI86" i="2"/>
  <c r="GD86" i="2"/>
  <c r="GC86" i="2"/>
  <c r="HG86" i="2"/>
  <c r="GB86" i="2"/>
  <c r="HE86" i="2"/>
  <c r="FZ86" i="2"/>
  <c r="FY86" i="2"/>
  <c r="HC86" i="2"/>
  <c r="FW86" i="2"/>
  <c r="GY86" i="2"/>
  <c r="FT86" i="2"/>
  <c r="GW86" i="2"/>
  <c r="FR86" i="2"/>
  <c r="GU86" i="2"/>
  <c r="FP86" i="2"/>
  <c r="GS86" i="2"/>
  <c r="FN86" i="2"/>
  <c r="FM86" i="2"/>
  <c r="HU85" i="2"/>
  <c r="GO85" i="2"/>
  <c r="HQ85" i="2"/>
  <c r="GL85" i="2"/>
  <c r="HO85" i="2"/>
  <c r="GJ85" i="2"/>
  <c r="HN85" i="2"/>
  <c r="GI85" i="2"/>
  <c r="HM85" i="2"/>
  <c r="GH85" i="2"/>
  <c r="HK85" i="2"/>
  <c r="GF85" i="2"/>
  <c r="GE85" i="2"/>
  <c r="HI85" i="2"/>
  <c r="HE85" i="2"/>
  <c r="FZ85" i="2"/>
  <c r="HC85" i="2"/>
  <c r="FX85" i="2"/>
  <c r="HA85" i="2"/>
  <c r="FV85" i="2"/>
  <c r="GY85" i="2"/>
  <c r="FT85" i="2"/>
  <c r="GX85" i="2"/>
  <c r="GW85" i="2"/>
  <c r="GS85" i="2"/>
  <c r="FN85" i="2"/>
  <c r="HU84" i="2"/>
  <c r="GP84" i="2"/>
  <c r="GO84" i="2"/>
  <c r="HS84" i="2"/>
  <c r="GN84" i="2"/>
  <c r="HR84" i="2"/>
  <c r="HQ84" i="2"/>
  <c r="GL84" i="2"/>
  <c r="HO84" i="2"/>
  <c r="GI84" i="2"/>
  <c r="HK84" i="2"/>
  <c r="GF84" i="2"/>
  <c r="HI84" i="2"/>
  <c r="GD84" i="2"/>
  <c r="HG84" i="2"/>
  <c r="GB84" i="2"/>
  <c r="HE84" i="2"/>
  <c r="FZ84" i="2"/>
  <c r="HD84" i="2"/>
  <c r="HC84" i="2"/>
  <c r="GY84" i="2"/>
  <c r="FT84" i="2"/>
  <c r="GW84" i="2"/>
  <c r="FR84" i="2"/>
  <c r="FQ84" i="2"/>
  <c r="GU84" i="2"/>
  <c r="FP84" i="2"/>
  <c r="GT84" i="2"/>
  <c r="GS84" i="2"/>
  <c r="FN84" i="2"/>
  <c r="HU83" i="2"/>
  <c r="HQ83" i="2"/>
  <c r="GL83" i="2"/>
  <c r="HO83" i="2"/>
  <c r="GJ83" i="2"/>
  <c r="HM83" i="2"/>
  <c r="GH83" i="2"/>
  <c r="HK83" i="2"/>
  <c r="GF83" i="2"/>
  <c r="HJ83" i="2"/>
  <c r="GE83" i="2"/>
  <c r="HI83" i="2"/>
  <c r="HE83" i="2"/>
  <c r="FZ83" i="2"/>
  <c r="HC83" i="2"/>
  <c r="FX83" i="2"/>
  <c r="HB83" i="2"/>
  <c r="HA83" i="2"/>
  <c r="FV83" i="2"/>
  <c r="FU83" i="2"/>
  <c r="GY83" i="2"/>
  <c r="FT83" i="2"/>
  <c r="GW83" i="2"/>
  <c r="FQ83" i="2"/>
  <c r="GS83" i="2"/>
  <c r="FN83" i="2"/>
  <c r="HU82" i="2"/>
  <c r="GP82" i="2"/>
  <c r="HS82" i="2"/>
  <c r="GN82" i="2"/>
  <c r="HQ82" i="2"/>
  <c r="GL82" i="2"/>
  <c r="HP82" i="2"/>
  <c r="GK82" i="2"/>
  <c r="HO82" i="2"/>
  <c r="HK82" i="2"/>
  <c r="GF82" i="2"/>
  <c r="HI82" i="2"/>
  <c r="GD82" i="2"/>
  <c r="HH82" i="2"/>
  <c r="GC82" i="2"/>
  <c r="HG82" i="2"/>
  <c r="GB82" i="2"/>
  <c r="GA82" i="2"/>
  <c r="HE82" i="2"/>
  <c r="FZ82" i="2"/>
  <c r="HC82" i="2"/>
  <c r="GY82" i="2"/>
  <c r="FT82" i="2"/>
  <c r="GX82" i="2"/>
  <c r="GW82" i="2"/>
  <c r="FR82" i="2"/>
  <c r="GU82" i="2"/>
  <c r="FP82" i="2"/>
  <c r="GS82" i="2"/>
  <c r="FN82" i="2"/>
  <c r="GR69" i="2"/>
  <c r="FM69" i="2"/>
  <c r="HU68" i="2"/>
  <c r="GP68" i="2"/>
  <c r="HT68" i="2"/>
  <c r="GO68" i="2"/>
  <c r="HS68" i="2"/>
  <c r="GN68" i="2"/>
  <c r="HR68" i="2"/>
  <c r="GM68" i="2"/>
  <c r="HQ68" i="2"/>
  <c r="GL68" i="2"/>
  <c r="HP68" i="2"/>
  <c r="GK68" i="2"/>
  <c r="HO68" i="2"/>
  <c r="GJ68" i="2"/>
  <c r="HN68" i="2"/>
  <c r="GI68" i="2"/>
  <c r="HM68" i="2"/>
  <c r="GH68" i="2"/>
  <c r="HL68" i="2"/>
  <c r="GG68" i="2"/>
  <c r="HK68" i="2"/>
  <c r="GF68" i="2"/>
  <c r="HJ68" i="2"/>
  <c r="GE68" i="2"/>
  <c r="HI68" i="2"/>
  <c r="GD68" i="2"/>
  <c r="HH68" i="2"/>
  <c r="GC68" i="2"/>
  <c r="HG68" i="2"/>
  <c r="GB68" i="2"/>
  <c r="HF68" i="2"/>
  <c r="GA68" i="2"/>
  <c r="HE68" i="2"/>
  <c r="FZ68" i="2"/>
  <c r="HD68" i="2"/>
  <c r="FY68" i="2"/>
  <c r="HC68" i="2"/>
  <c r="FX68" i="2"/>
  <c r="HA68" i="2"/>
  <c r="FV68" i="2"/>
  <c r="GX68" i="2"/>
  <c r="FS68" i="2"/>
  <c r="GW68" i="2"/>
  <c r="FR68" i="2"/>
  <c r="GU68" i="2"/>
  <c r="FP68" i="2"/>
  <c r="GT68" i="2"/>
  <c r="FO68" i="2"/>
  <c r="GS68" i="2"/>
  <c r="FN68" i="2"/>
  <c r="GR68" i="2"/>
  <c r="FM68" i="2"/>
  <c r="HU67" i="2"/>
  <c r="GP67" i="2"/>
  <c r="HT67" i="2"/>
  <c r="GO67" i="2"/>
  <c r="HS67" i="2"/>
  <c r="GN67" i="2"/>
  <c r="HR67" i="2"/>
  <c r="GM67" i="2"/>
  <c r="HQ67" i="2"/>
  <c r="GL67" i="2"/>
  <c r="HP67" i="2"/>
  <c r="GK67" i="2"/>
  <c r="HO67" i="2"/>
  <c r="GJ67" i="2"/>
  <c r="HN67" i="2"/>
  <c r="GI67" i="2"/>
  <c r="HM67" i="2"/>
  <c r="GH67" i="2"/>
  <c r="HL67" i="2"/>
  <c r="GG67" i="2"/>
  <c r="HK67" i="2"/>
  <c r="GF67" i="2"/>
  <c r="HJ67" i="2"/>
  <c r="GE67" i="2"/>
  <c r="HI67" i="2"/>
  <c r="GD67" i="2"/>
  <c r="HH67" i="2"/>
  <c r="GC67" i="2"/>
  <c r="HG67" i="2"/>
  <c r="GB67" i="2"/>
  <c r="HF67" i="2"/>
  <c r="GA67" i="2"/>
  <c r="HE67" i="2"/>
  <c r="FZ67" i="2"/>
  <c r="HD67" i="2"/>
  <c r="FY67" i="2"/>
  <c r="HC67" i="2"/>
  <c r="FX67" i="2"/>
  <c r="HA67" i="2"/>
  <c r="FV67" i="2"/>
  <c r="FT67" i="2"/>
  <c r="GX67" i="2"/>
  <c r="FS67" i="2"/>
  <c r="GW67" i="2"/>
  <c r="FR67" i="2"/>
  <c r="FQ67" i="2"/>
  <c r="GU67" i="2"/>
  <c r="FP67" i="2"/>
  <c r="GT67" i="2"/>
  <c r="FO67" i="2"/>
  <c r="GS67" i="2"/>
  <c r="FN67" i="2"/>
  <c r="GR67" i="2"/>
  <c r="FM67" i="2"/>
  <c r="HU66" i="2"/>
  <c r="GP66" i="2"/>
  <c r="HT66" i="2"/>
  <c r="GO66" i="2"/>
  <c r="HS66" i="2"/>
  <c r="GN66" i="2"/>
  <c r="HR66" i="2"/>
  <c r="GM66" i="2"/>
  <c r="HQ66" i="2"/>
  <c r="GL66" i="2"/>
  <c r="HP66" i="2"/>
  <c r="GK66" i="2"/>
  <c r="HO66" i="2"/>
  <c r="GJ66" i="2"/>
  <c r="HN66" i="2"/>
  <c r="GI66" i="2"/>
  <c r="HM66" i="2"/>
  <c r="GH66" i="2"/>
  <c r="HL66" i="2"/>
  <c r="GG66" i="2"/>
  <c r="HK66" i="2"/>
  <c r="GF66" i="2"/>
  <c r="HJ66" i="2"/>
  <c r="GE66" i="2"/>
  <c r="HI66" i="2"/>
  <c r="GD66" i="2"/>
  <c r="HH66" i="2"/>
  <c r="GC66" i="2"/>
  <c r="HG66" i="2"/>
  <c r="GB66" i="2"/>
  <c r="HF66" i="2"/>
  <c r="GA66" i="2"/>
  <c r="HE66" i="2"/>
  <c r="FZ66" i="2"/>
  <c r="HD66" i="2"/>
  <c r="FY66" i="2"/>
  <c r="HC66" i="2"/>
  <c r="FX66" i="2"/>
  <c r="HA66" i="2"/>
  <c r="FV66" i="2"/>
  <c r="GZ66" i="2"/>
  <c r="FU66" i="2"/>
  <c r="GY66" i="2"/>
  <c r="FT66" i="2"/>
  <c r="GX66" i="2"/>
  <c r="FS66" i="2"/>
  <c r="GW66" i="2"/>
  <c r="GV66" i="2"/>
  <c r="GU66" i="2"/>
  <c r="FP66" i="2"/>
  <c r="GT66" i="2"/>
  <c r="FO66" i="2"/>
  <c r="GS66" i="2"/>
  <c r="FN66" i="2"/>
  <c r="GR66" i="2"/>
  <c r="FM66" i="2"/>
  <c r="HU65" i="2"/>
  <c r="GP65" i="2"/>
  <c r="HT65" i="2"/>
  <c r="GO65" i="2"/>
  <c r="HS65" i="2"/>
  <c r="GN65" i="2"/>
  <c r="HR65" i="2"/>
  <c r="GM65" i="2"/>
  <c r="HQ65" i="2"/>
  <c r="GL65" i="2"/>
  <c r="HP65" i="2"/>
  <c r="GK65" i="2"/>
  <c r="HO65" i="2"/>
  <c r="GJ65" i="2"/>
  <c r="HN65" i="2"/>
  <c r="GI65" i="2"/>
  <c r="HM65" i="2"/>
  <c r="GH65" i="2"/>
  <c r="HL65" i="2"/>
  <c r="GG65" i="2"/>
  <c r="HK65" i="2"/>
  <c r="GF65" i="2"/>
  <c r="HJ65" i="2"/>
  <c r="GE65" i="2"/>
  <c r="HI65" i="2"/>
  <c r="GD65" i="2"/>
  <c r="HH65" i="2"/>
  <c r="GC65" i="2"/>
  <c r="HG65" i="2"/>
  <c r="GB65" i="2"/>
  <c r="HF65" i="2"/>
  <c r="GA65" i="2"/>
  <c r="HE65" i="2"/>
  <c r="FZ65" i="2"/>
  <c r="HD65" i="2"/>
  <c r="FY65" i="2"/>
  <c r="HC65" i="2"/>
  <c r="FX65" i="2"/>
  <c r="HB65" i="2"/>
  <c r="FW65" i="2"/>
  <c r="GZ65" i="2"/>
  <c r="FU65" i="2"/>
  <c r="GY65" i="2"/>
  <c r="FT65" i="2"/>
  <c r="GX65" i="2"/>
  <c r="FS65" i="2"/>
  <c r="GW65" i="2"/>
  <c r="FR65" i="2"/>
  <c r="GU65" i="2"/>
  <c r="GT65" i="2"/>
  <c r="FO65" i="2"/>
  <c r="GS65" i="2"/>
  <c r="FN65" i="2"/>
  <c r="GR65" i="2"/>
  <c r="FM65" i="2"/>
  <c r="HU64" i="2"/>
  <c r="GP64" i="2"/>
  <c r="HT64" i="2"/>
  <c r="GO64" i="2"/>
  <c r="HS64" i="2"/>
  <c r="GN64" i="2"/>
  <c r="HR64" i="2"/>
  <c r="GM64" i="2"/>
  <c r="HQ64" i="2"/>
  <c r="HP64" i="2"/>
  <c r="GK64" i="2"/>
  <c r="HO64" i="2"/>
  <c r="GJ64" i="2"/>
  <c r="HN64" i="2"/>
  <c r="GI64" i="2"/>
  <c r="HM64" i="2"/>
  <c r="GH64" i="2"/>
  <c r="HL64" i="2"/>
  <c r="GG64" i="2"/>
  <c r="HK64" i="2"/>
  <c r="GF64" i="2"/>
  <c r="HJ64" i="2"/>
  <c r="GE64" i="2"/>
  <c r="HI64" i="2"/>
  <c r="HH64" i="2"/>
  <c r="GC64" i="2"/>
  <c r="HG64" i="2"/>
  <c r="GB64" i="2"/>
  <c r="HF64" i="2"/>
  <c r="GA64" i="2"/>
  <c r="HE64" i="2"/>
  <c r="FZ64" i="2"/>
  <c r="HD64" i="2"/>
  <c r="FY64" i="2"/>
  <c r="HC64" i="2"/>
  <c r="FX64" i="2"/>
  <c r="HB64" i="2"/>
  <c r="FW64" i="2"/>
  <c r="HA64" i="2"/>
  <c r="GZ64" i="2"/>
  <c r="FU64" i="2"/>
  <c r="GY64" i="2"/>
  <c r="FT64" i="2"/>
  <c r="GV64" i="2"/>
  <c r="FQ64" i="2"/>
  <c r="GU64" i="2"/>
  <c r="FP64" i="2"/>
  <c r="GT64" i="2"/>
  <c r="FO64" i="2"/>
  <c r="HU63" i="2"/>
  <c r="GP63" i="2"/>
  <c r="HT63" i="2"/>
  <c r="GO63" i="2"/>
  <c r="HS63" i="2"/>
  <c r="GN63" i="2"/>
  <c r="HR63" i="2"/>
  <c r="GM63" i="2"/>
  <c r="HQ63" i="2"/>
  <c r="GL63" i="2"/>
  <c r="HP63" i="2"/>
  <c r="GK63" i="2"/>
  <c r="HO63" i="2"/>
  <c r="HN63" i="2"/>
  <c r="GI63" i="2"/>
  <c r="HM63" i="2"/>
  <c r="GH63" i="2"/>
  <c r="HL63" i="2"/>
  <c r="GG63" i="2"/>
  <c r="HK63" i="2"/>
  <c r="GF63" i="2"/>
  <c r="HJ63" i="2"/>
  <c r="GE63" i="2"/>
  <c r="HI63" i="2"/>
  <c r="GD63" i="2"/>
  <c r="HH63" i="2"/>
  <c r="GC63" i="2"/>
  <c r="HG63" i="2"/>
  <c r="HF63" i="2"/>
  <c r="GA63" i="2"/>
  <c r="HE63" i="2"/>
  <c r="FZ63" i="2"/>
  <c r="HD63" i="2"/>
  <c r="FY63" i="2"/>
  <c r="HC63" i="2"/>
  <c r="FX63" i="2"/>
  <c r="HB63" i="2"/>
  <c r="FW63" i="2"/>
  <c r="HA63" i="2"/>
  <c r="FV63" i="2"/>
  <c r="GZ63" i="2"/>
  <c r="FU63" i="2"/>
  <c r="GY63" i="2"/>
  <c r="FS63" i="2"/>
  <c r="GW63" i="2"/>
  <c r="FR63" i="2"/>
  <c r="GV63" i="2"/>
  <c r="FQ63" i="2"/>
  <c r="GT63" i="2"/>
  <c r="FO63" i="2"/>
  <c r="GS63" i="2"/>
  <c r="FN63" i="2"/>
  <c r="GR63" i="2"/>
  <c r="FM63" i="2"/>
  <c r="HU62" i="2"/>
  <c r="GP62" i="2"/>
  <c r="HT62" i="2"/>
  <c r="GO62" i="2"/>
  <c r="HS62" i="2"/>
  <c r="GN62" i="2"/>
  <c r="HR62" i="2"/>
  <c r="GM62" i="2"/>
  <c r="HQ62" i="2"/>
  <c r="GL62" i="2"/>
  <c r="HP62" i="2"/>
  <c r="GK62" i="2"/>
  <c r="HO62" i="2"/>
  <c r="GJ62" i="2"/>
  <c r="GI62" i="2"/>
  <c r="HM62" i="2"/>
  <c r="GH62" i="2"/>
  <c r="HL62" i="2"/>
  <c r="GG62" i="2"/>
  <c r="HK62" i="2"/>
  <c r="GF62" i="2"/>
  <c r="HJ62" i="2"/>
  <c r="GE62" i="2"/>
  <c r="HI62" i="2"/>
  <c r="GD62" i="2"/>
  <c r="HH62" i="2"/>
  <c r="GC62" i="2"/>
  <c r="HG62" i="2"/>
  <c r="GB62" i="2"/>
  <c r="GA62" i="2"/>
  <c r="HE62" i="2"/>
  <c r="FZ62" i="2"/>
  <c r="HD62" i="2"/>
  <c r="FY62" i="2"/>
  <c r="HC62" i="2"/>
  <c r="FX62" i="2"/>
  <c r="HA62" i="2"/>
  <c r="FV62" i="2"/>
  <c r="GY62" i="2"/>
  <c r="FT62" i="2"/>
  <c r="GX62" i="2"/>
  <c r="GV62" i="2"/>
  <c r="FQ62" i="2"/>
  <c r="GU62" i="2"/>
  <c r="FP62" i="2"/>
  <c r="GT62" i="2"/>
  <c r="GS62" i="2"/>
  <c r="FN62" i="2"/>
  <c r="GR62" i="2"/>
  <c r="FM62" i="2"/>
  <c r="HU61" i="2"/>
  <c r="GP61" i="2"/>
  <c r="GO61" i="2"/>
  <c r="HS61" i="2"/>
  <c r="GN61" i="2"/>
  <c r="HR61" i="2"/>
  <c r="GM61" i="2"/>
  <c r="HQ61" i="2"/>
  <c r="GL61" i="2"/>
  <c r="HP61" i="2"/>
  <c r="GK61" i="2"/>
  <c r="HO61" i="2"/>
  <c r="GJ61" i="2"/>
  <c r="HN61" i="2"/>
  <c r="GI61" i="2"/>
  <c r="HM61" i="2"/>
  <c r="GH61" i="2"/>
  <c r="HL61" i="2"/>
  <c r="GG61" i="2"/>
  <c r="HK61" i="2"/>
  <c r="GF61" i="2"/>
  <c r="HJ61" i="2"/>
  <c r="GE61" i="2"/>
  <c r="HI61" i="2"/>
  <c r="GD61" i="2"/>
  <c r="HH61" i="2"/>
  <c r="GC61" i="2"/>
  <c r="HG61" i="2"/>
  <c r="GB61" i="2"/>
  <c r="HF61" i="2"/>
  <c r="GA61" i="2"/>
  <c r="FZ61" i="2"/>
  <c r="HD61" i="2"/>
  <c r="FY61" i="2"/>
  <c r="HC61" i="2"/>
  <c r="FX61" i="2"/>
  <c r="HA61" i="2"/>
  <c r="FV61" i="2"/>
  <c r="GZ61" i="2"/>
  <c r="FU61" i="2"/>
  <c r="GY61" i="2"/>
  <c r="FT61" i="2"/>
  <c r="GX61" i="2"/>
  <c r="FS61" i="2"/>
  <c r="GW61" i="2"/>
  <c r="FR61" i="2"/>
  <c r="GV61" i="2"/>
  <c r="FQ61" i="2"/>
  <c r="GT61" i="2"/>
  <c r="FO61" i="2"/>
  <c r="GS61" i="2"/>
  <c r="FN61" i="2"/>
  <c r="GR61" i="2"/>
  <c r="FM61" i="2"/>
  <c r="HU60" i="2"/>
  <c r="GP60" i="2"/>
  <c r="HT60" i="2"/>
  <c r="GO60" i="2"/>
  <c r="HS60" i="2"/>
  <c r="GN60" i="2"/>
  <c r="HR60" i="2"/>
  <c r="GM60" i="2"/>
  <c r="HQ60" i="2"/>
  <c r="GL60" i="2"/>
  <c r="HP60" i="2"/>
  <c r="GK60" i="2"/>
  <c r="HO60" i="2"/>
  <c r="GJ60" i="2"/>
  <c r="HN60" i="2"/>
  <c r="GI60" i="2"/>
  <c r="HM60" i="2"/>
  <c r="GH60" i="2"/>
  <c r="HL60" i="2"/>
  <c r="GG60" i="2"/>
  <c r="HK60" i="2"/>
  <c r="GF60" i="2"/>
  <c r="HJ60" i="2"/>
  <c r="GE60" i="2"/>
  <c r="HI60" i="2"/>
  <c r="GD60" i="2"/>
  <c r="HH60" i="2"/>
  <c r="GC60" i="2"/>
  <c r="HG60" i="2"/>
  <c r="GB60" i="2"/>
  <c r="HF60" i="2"/>
  <c r="GA60" i="2"/>
  <c r="HE60" i="2"/>
  <c r="FZ60" i="2"/>
  <c r="HD60" i="2"/>
  <c r="FY60" i="2"/>
  <c r="HC60" i="2"/>
  <c r="FX60" i="2"/>
  <c r="HA60" i="2"/>
  <c r="FV60" i="2"/>
  <c r="GZ60" i="2"/>
  <c r="FU60" i="2"/>
  <c r="GY60" i="2"/>
  <c r="FT60" i="2"/>
  <c r="GX60" i="2"/>
  <c r="FS60" i="2"/>
  <c r="GV60" i="2"/>
  <c r="FQ60" i="2"/>
  <c r="GS60" i="2"/>
  <c r="FN60" i="2"/>
  <c r="GR60" i="2"/>
  <c r="FM60" i="2"/>
  <c r="HU59" i="2"/>
  <c r="GP59" i="2"/>
  <c r="HT59" i="2"/>
  <c r="GO59" i="2"/>
  <c r="HS59" i="2"/>
  <c r="GN59" i="2"/>
  <c r="GM59" i="2"/>
  <c r="HQ59" i="2"/>
  <c r="GL59" i="2"/>
  <c r="HP59" i="2"/>
  <c r="GK59" i="2"/>
  <c r="HO59" i="2"/>
  <c r="GJ59" i="2"/>
  <c r="HN59" i="2"/>
  <c r="GI59" i="2"/>
  <c r="HM59" i="2"/>
  <c r="GH59" i="2"/>
  <c r="HL59" i="2"/>
  <c r="GG59" i="2"/>
  <c r="HK59" i="2"/>
  <c r="GF59" i="2"/>
  <c r="GE59" i="2"/>
  <c r="HI59" i="2"/>
  <c r="GD59" i="2"/>
  <c r="HH59" i="2"/>
  <c r="GC59" i="2"/>
  <c r="HG59" i="2"/>
  <c r="GB59" i="2"/>
  <c r="HF59" i="2"/>
  <c r="GA59" i="2"/>
  <c r="HE59" i="2"/>
  <c r="FZ59" i="2"/>
  <c r="HD59" i="2"/>
  <c r="FY59" i="2"/>
  <c r="HC59" i="2"/>
  <c r="FX59" i="2"/>
  <c r="FW59" i="2"/>
  <c r="HA59" i="2"/>
  <c r="GZ59" i="2"/>
  <c r="FU59" i="2"/>
  <c r="GY59" i="2"/>
  <c r="FT59" i="2"/>
  <c r="GX59" i="2"/>
  <c r="FS59" i="2"/>
  <c r="GW59" i="2"/>
  <c r="FR59" i="2"/>
  <c r="GU59" i="2"/>
  <c r="FP59" i="2"/>
  <c r="GT59" i="2"/>
  <c r="FO59" i="2"/>
  <c r="GS59" i="2"/>
  <c r="FN59" i="2"/>
  <c r="GR59" i="2"/>
  <c r="FM59" i="2"/>
  <c r="HU58" i="2"/>
  <c r="GP58" i="2"/>
  <c r="HT58" i="2"/>
  <c r="GO58" i="2"/>
  <c r="HS58" i="2"/>
  <c r="GN58" i="2"/>
  <c r="HR58" i="2"/>
  <c r="GM58" i="2"/>
  <c r="HQ58" i="2"/>
  <c r="HP58" i="2"/>
  <c r="GK58" i="2"/>
  <c r="HO58" i="2"/>
  <c r="GJ58" i="2"/>
  <c r="HN58" i="2"/>
  <c r="GI58" i="2"/>
  <c r="HM58" i="2"/>
  <c r="GH58" i="2"/>
  <c r="HL58" i="2"/>
  <c r="GG58" i="2"/>
  <c r="HK58" i="2"/>
  <c r="GF58" i="2"/>
  <c r="HJ58" i="2"/>
  <c r="GE58" i="2"/>
  <c r="HI58" i="2"/>
  <c r="HH58" i="2"/>
  <c r="GC58" i="2"/>
  <c r="HG58" i="2"/>
  <c r="GB58" i="2"/>
  <c r="HF58" i="2"/>
  <c r="GA58" i="2"/>
  <c r="HE58" i="2"/>
  <c r="FZ58" i="2"/>
  <c r="HD58" i="2"/>
  <c r="FY58" i="2"/>
  <c r="HC58" i="2"/>
  <c r="FX58" i="2"/>
  <c r="HB58" i="2"/>
  <c r="FW58" i="2"/>
  <c r="HA58" i="2"/>
  <c r="FV58" i="2"/>
  <c r="GZ58" i="2"/>
  <c r="FU58" i="2"/>
  <c r="GY58" i="2"/>
  <c r="FT58" i="2"/>
  <c r="FR58" i="2"/>
  <c r="GV58" i="2"/>
  <c r="FQ58" i="2"/>
  <c r="GU58" i="2"/>
  <c r="FP58" i="2"/>
  <c r="GT58" i="2"/>
  <c r="FO58" i="2"/>
  <c r="GR58" i="2"/>
  <c r="FM58" i="2"/>
  <c r="HU57" i="2"/>
  <c r="GP57" i="2"/>
  <c r="HT57" i="2"/>
  <c r="GO57" i="2"/>
  <c r="HS57" i="2"/>
  <c r="GN57" i="2"/>
  <c r="HR57" i="2"/>
  <c r="GM57" i="2"/>
  <c r="HQ57" i="2"/>
  <c r="GL57" i="2"/>
  <c r="HP57" i="2"/>
  <c r="GK57" i="2"/>
  <c r="HO57" i="2"/>
  <c r="GJ57" i="2"/>
  <c r="HN57" i="2"/>
  <c r="GI57" i="2"/>
  <c r="HM57" i="2"/>
  <c r="GH57" i="2"/>
  <c r="HL57" i="2"/>
  <c r="GG57" i="2"/>
  <c r="HK57" i="2"/>
  <c r="GF57" i="2"/>
  <c r="HJ57" i="2"/>
  <c r="GE57" i="2"/>
  <c r="HI57" i="2"/>
  <c r="GD57" i="2"/>
  <c r="HH57" i="2"/>
  <c r="GC57" i="2"/>
  <c r="HG57" i="2"/>
  <c r="GB57" i="2"/>
  <c r="HF57" i="2"/>
  <c r="GA57" i="2"/>
  <c r="HE57" i="2"/>
  <c r="FZ57" i="2"/>
  <c r="HD57" i="2"/>
  <c r="FY57" i="2"/>
  <c r="HB57" i="2"/>
  <c r="FW57" i="2"/>
  <c r="HA57" i="2"/>
  <c r="FV57" i="2"/>
  <c r="GZ57" i="2"/>
  <c r="FU57" i="2"/>
  <c r="GY57" i="2"/>
  <c r="FT57" i="2"/>
  <c r="FS57" i="2"/>
  <c r="GW57" i="2"/>
  <c r="FR57" i="2"/>
  <c r="GV57" i="2"/>
  <c r="FQ57" i="2"/>
  <c r="GT57" i="2"/>
  <c r="FO57" i="2"/>
  <c r="GS57" i="2"/>
  <c r="FN57" i="2"/>
  <c r="HU56" i="2"/>
  <c r="GP56" i="2"/>
  <c r="HT56" i="2"/>
  <c r="GO56" i="2"/>
  <c r="HS56" i="2"/>
  <c r="GN56" i="2"/>
  <c r="HR56" i="2"/>
  <c r="GM56" i="2"/>
  <c r="HQ56" i="2"/>
  <c r="GL56" i="2"/>
  <c r="HP56" i="2"/>
  <c r="GK56" i="2"/>
  <c r="HO56" i="2"/>
  <c r="GJ56" i="2"/>
  <c r="HN56" i="2"/>
  <c r="GI56" i="2"/>
  <c r="HM56" i="2"/>
  <c r="GH56" i="2"/>
  <c r="HL56" i="2"/>
  <c r="GG56" i="2"/>
  <c r="HK56" i="2"/>
  <c r="GF56" i="2"/>
  <c r="HJ56" i="2"/>
  <c r="GE56" i="2"/>
  <c r="HI56" i="2"/>
  <c r="GD56" i="2"/>
  <c r="HH56" i="2"/>
  <c r="GC56" i="2"/>
  <c r="HG56" i="2"/>
  <c r="GB56" i="2"/>
  <c r="HF56" i="2"/>
  <c r="GA56" i="2"/>
  <c r="HE56" i="2"/>
  <c r="FZ56" i="2"/>
  <c r="HD56" i="2"/>
  <c r="FY56" i="2"/>
  <c r="HC56" i="2"/>
  <c r="FX56" i="2"/>
  <c r="GZ56" i="2"/>
  <c r="GV56" i="2"/>
  <c r="FQ56" i="2"/>
  <c r="GU56" i="2"/>
  <c r="FP56" i="2"/>
  <c r="GT56" i="2"/>
  <c r="FO56" i="2"/>
  <c r="GS56" i="2"/>
  <c r="FN56" i="2"/>
  <c r="HU55" i="2"/>
  <c r="GP55" i="2"/>
  <c r="HT55" i="2"/>
  <c r="GO55" i="2"/>
  <c r="HS55" i="2"/>
  <c r="GN55" i="2"/>
  <c r="HR55" i="2"/>
  <c r="GM55" i="2"/>
  <c r="HQ55" i="2"/>
  <c r="GL55" i="2"/>
  <c r="HP55" i="2"/>
  <c r="GK55" i="2"/>
  <c r="HO55" i="2"/>
  <c r="GJ55" i="2"/>
  <c r="HN55" i="2"/>
  <c r="GI55" i="2"/>
  <c r="HM55" i="2"/>
  <c r="GH55" i="2"/>
  <c r="HL55" i="2"/>
  <c r="GG55" i="2"/>
  <c r="HK55" i="2"/>
  <c r="GF55" i="2"/>
  <c r="HJ55" i="2"/>
  <c r="GE55" i="2"/>
  <c r="HI55" i="2"/>
  <c r="GD55" i="2"/>
  <c r="HH55" i="2"/>
  <c r="GC55" i="2"/>
  <c r="HG55" i="2"/>
  <c r="GB55" i="2"/>
  <c r="HF55" i="2"/>
  <c r="GA55" i="2"/>
  <c r="HE55" i="2"/>
  <c r="FZ55" i="2"/>
  <c r="HD55" i="2"/>
  <c r="FY55" i="2"/>
  <c r="HC55" i="2"/>
  <c r="FX55" i="2"/>
  <c r="HA55" i="2"/>
  <c r="FV55" i="2"/>
  <c r="GZ55" i="2"/>
  <c r="FU55" i="2"/>
  <c r="GY55" i="2"/>
  <c r="FT55" i="2"/>
  <c r="GX55" i="2"/>
  <c r="FS55" i="2"/>
  <c r="GW55" i="2"/>
  <c r="FR55" i="2"/>
  <c r="GV55" i="2"/>
  <c r="FQ55" i="2"/>
  <c r="GS55" i="2"/>
  <c r="FN55" i="2"/>
  <c r="HU54" i="2"/>
  <c r="GP54" i="2"/>
  <c r="HT54" i="2"/>
  <c r="GO54" i="2"/>
  <c r="HS54" i="2"/>
  <c r="GN54" i="2"/>
  <c r="HR54" i="2"/>
  <c r="GM54" i="2"/>
  <c r="HQ54" i="2"/>
  <c r="GL54" i="2"/>
  <c r="HP54" i="2"/>
  <c r="GK54" i="2"/>
  <c r="HO54" i="2"/>
  <c r="GJ54" i="2"/>
  <c r="HN54" i="2"/>
  <c r="GI54" i="2"/>
  <c r="HM54" i="2"/>
  <c r="GH54" i="2"/>
  <c r="HL54" i="2"/>
  <c r="GG54" i="2"/>
  <c r="HK54" i="2"/>
  <c r="GF54" i="2"/>
  <c r="HJ54" i="2"/>
  <c r="GE54" i="2"/>
  <c r="HI54" i="2"/>
  <c r="GD54" i="2"/>
  <c r="HH54" i="2"/>
  <c r="GC54" i="2"/>
  <c r="HG54" i="2"/>
  <c r="GB54" i="2"/>
  <c r="HF54" i="2"/>
  <c r="GA54" i="2"/>
  <c r="HE54" i="2"/>
  <c r="FZ54" i="2"/>
  <c r="HD54" i="2"/>
  <c r="FY54" i="2"/>
  <c r="HC54" i="2"/>
  <c r="FX54" i="2"/>
  <c r="HA54" i="2"/>
  <c r="FV54" i="2"/>
  <c r="GZ54" i="2"/>
  <c r="FU54" i="2"/>
  <c r="GY54" i="2"/>
  <c r="FT54" i="2"/>
  <c r="GX54" i="2"/>
  <c r="FS54" i="2"/>
  <c r="GW54" i="2"/>
  <c r="FR54" i="2"/>
  <c r="GU54" i="2"/>
  <c r="FP54" i="2"/>
  <c r="GS54" i="2"/>
  <c r="FN54" i="2"/>
  <c r="GR54" i="2"/>
  <c r="FM54" i="2"/>
  <c r="HU53" i="2"/>
  <c r="GP53" i="2"/>
  <c r="HT53" i="2"/>
  <c r="GO53" i="2"/>
  <c r="HS53" i="2"/>
  <c r="GN53" i="2"/>
  <c r="HR53" i="2"/>
  <c r="GM53" i="2"/>
  <c r="HQ53" i="2"/>
  <c r="GL53" i="2"/>
  <c r="HP53" i="2"/>
  <c r="GK53" i="2"/>
  <c r="HO53" i="2"/>
  <c r="GJ53" i="2"/>
  <c r="HN53" i="2"/>
  <c r="GI53" i="2"/>
  <c r="HM53" i="2"/>
  <c r="GH53" i="2"/>
  <c r="HL53" i="2"/>
  <c r="GG53" i="2"/>
  <c r="HK53" i="2"/>
  <c r="GF53" i="2"/>
  <c r="HJ53" i="2"/>
  <c r="GE53" i="2"/>
  <c r="HI53" i="2"/>
  <c r="GD53" i="2"/>
  <c r="HH53" i="2"/>
  <c r="GC53" i="2"/>
  <c r="HG53" i="2"/>
  <c r="GB53" i="2"/>
  <c r="HF53" i="2"/>
  <c r="GA53" i="2"/>
  <c r="HE53" i="2"/>
  <c r="FZ53" i="2"/>
  <c r="HD53" i="2"/>
  <c r="FY53" i="2"/>
  <c r="HC53" i="2"/>
  <c r="FX53" i="2"/>
  <c r="HA53" i="2"/>
  <c r="FV53" i="2"/>
  <c r="GZ53" i="2"/>
  <c r="FU53" i="2"/>
  <c r="GY53" i="2"/>
  <c r="FT53" i="2"/>
  <c r="GX53" i="2"/>
  <c r="FS53" i="2"/>
  <c r="GW53" i="2"/>
  <c r="FR53" i="2"/>
  <c r="GV53" i="2"/>
  <c r="FQ53" i="2"/>
  <c r="GU53" i="2"/>
  <c r="GS53" i="2"/>
  <c r="FN53" i="2"/>
  <c r="HU52" i="2"/>
  <c r="GP52" i="2"/>
  <c r="HT52" i="2"/>
  <c r="GO52" i="2"/>
  <c r="HS52" i="2"/>
  <c r="GN52" i="2"/>
  <c r="HR52" i="2"/>
  <c r="GM52" i="2"/>
  <c r="HQ52" i="2"/>
  <c r="GL52" i="2"/>
  <c r="HP52" i="2"/>
  <c r="GK52" i="2"/>
  <c r="HO52" i="2"/>
  <c r="GJ52" i="2"/>
  <c r="HN52" i="2"/>
  <c r="GI52" i="2"/>
  <c r="HM52" i="2"/>
  <c r="GH52" i="2"/>
  <c r="HL52" i="2"/>
  <c r="GG52" i="2"/>
  <c r="HK52" i="2"/>
  <c r="GF52" i="2"/>
  <c r="HJ52" i="2"/>
  <c r="GE52" i="2"/>
  <c r="HI52" i="2"/>
  <c r="GD52" i="2"/>
  <c r="HH52" i="2"/>
  <c r="GC52" i="2"/>
  <c r="HG52" i="2"/>
  <c r="GB52" i="2"/>
  <c r="HF52" i="2"/>
  <c r="GA52" i="2"/>
  <c r="HE52" i="2"/>
  <c r="FZ52" i="2"/>
  <c r="HD52" i="2"/>
  <c r="FY52" i="2"/>
  <c r="HA52" i="2"/>
  <c r="GZ52" i="2"/>
  <c r="FU52" i="2"/>
  <c r="GY52" i="2"/>
  <c r="FT52" i="2"/>
  <c r="GX52" i="2"/>
  <c r="FS52" i="2"/>
  <c r="GV52" i="2"/>
  <c r="GU52" i="2"/>
  <c r="FP52" i="2"/>
  <c r="GS52" i="2"/>
  <c r="GR52" i="2"/>
  <c r="FM52" i="2"/>
  <c r="HU51" i="2"/>
  <c r="GP51" i="2"/>
  <c r="HT51" i="2"/>
  <c r="GO51" i="2"/>
  <c r="HS51" i="2"/>
  <c r="GN51" i="2"/>
  <c r="HR51" i="2"/>
  <c r="GM51" i="2"/>
  <c r="HQ51" i="2"/>
  <c r="GL51" i="2"/>
  <c r="HP51" i="2"/>
  <c r="GK51" i="2"/>
  <c r="HO51" i="2"/>
  <c r="GJ51" i="2"/>
  <c r="HN51" i="2"/>
  <c r="GI51" i="2"/>
  <c r="HM51" i="2"/>
  <c r="GH51" i="2"/>
  <c r="HL51" i="2"/>
  <c r="GG51" i="2"/>
  <c r="HK51" i="2"/>
  <c r="GF51" i="2"/>
  <c r="HJ51" i="2"/>
  <c r="GE51" i="2"/>
  <c r="HI51" i="2"/>
  <c r="GD51" i="2"/>
  <c r="HH51" i="2"/>
  <c r="GC51" i="2"/>
  <c r="HG51" i="2"/>
  <c r="GB51" i="2"/>
  <c r="HF51" i="2"/>
  <c r="GA51" i="2"/>
  <c r="HE51" i="2"/>
  <c r="FZ51" i="2"/>
  <c r="HD51" i="2"/>
  <c r="FY51" i="2"/>
  <c r="HA51" i="2"/>
  <c r="FV51" i="2"/>
  <c r="GZ51" i="2"/>
  <c r="FU51" i="2"/>
  <c r="GX51" i="2"/>
  <c r="FS51" i="2"/>
  <c r="GV51" i="2"/>
  <c r="FQ51" i="2"/>
  <c r="GU51" i="2"/>
  <c r="GT51" i="2"/>
  <c r="FO51" i="2"/>
  <c r="GR51" i="2"/>
  <c r="FM51" i="2"/>
  <c r="HU50" i="2"/>
  <c r="GP50" i="2"/>
  <c r="HT50" i="2"/>
  <c r="GO50" i="2"/>
  <c r="HS50" i="2"/>
  <c r="GN50" i="2"/>
  <c r="HR50" i="2"/>
  <c r="GM50" i="2"/>
  <c r="HQ50" i="2"/>
  <c r="GL50" i="2"/>
  <c r="HP50" i="2"/>
  <c r="GK50" i="2"/>
  <c r="HO50" i="2"/>
  <c r="GJ50" i="2"/>
  <c r="HN50" i="2"/>
  <c r="GI50" i="2"/>
  <c r="HM50" i="2"/>
  <c r="GH50" i="2"/>
  <c r="HL50" i="2"/>
  <c r="GG50" i="2"/>
  <c r="HK50" i="2"/>
  <c r="GF50" i="2"/>
  <c r="HJ50" i="2"/>
  <c r="GE50" i="2"/>
  <c r="HI50" i="2"/>
  <c r="GD50" i="2"/>
  <c r="HH50" i="2"/>
  <c r="GC50" i="2"/>
  <c r="HG50" i="2"/>
  <c r="GB50" i="2"/>
  <c r="HF50" i="2"/>
  <c r="GA50" i="2"/>
  <c r="HE50" i="2"/>
  <c r="FZ50" i="2"/>
  <c r="HD50" i="2"/>
  <c r="FY50" i="2"/>
  <c r="HC50" i="2"/>
  <c r="FX50" i="2"/>
  <c r="HB50" i="2"/>
  <c r="HA50" i="2"/>
  <c r="GY50" i="2"/>
  <c r="GW50" i="2"/>
  <c r="FR50" i="2"/>
  <c r="GV50" i="2"/>
  <c r="GU50" i="2"/>
  <c r="GT50" i="2"/>
  <c r="FO50" i="2"/>
  <c r="GS50" i="2"/>
  <c r="FN50" i="2"/>
  <c r="GR50" i="2"/>
  <c r="FM50" i="2"/>
  <c r="HU49" i="2"/>
  <c r="GP49" i="2"/>
  <c r="HT49" i="2"/>
  <c r="GO49" i="2"/>
  <c r="HS49" i="2"/>
  <c r="GN49" i="2"/>
  <c r="HR49" i="2"/>
  <c r="GM49" i="2"/>
  <c r="HQ49" i="2"/>
  <c r="GL49" i="2"/>
  <c r="HP49" i="2"/>
  <c r="GK49" i="2"/>
  <c r="HO49" i="2"/>
  <c r="GJ49" i="2"/>
  <c r="HN49" i="2"/>
  <c r="GI49" i="2"/>
  <c r="HM49" i="2"/>
  <c r="GH49" i="2"/>
  <c r="HL49" i="2"/>
  <c r="GG49" i="2"/>
  <c r="HK49" i="2"/>
  <c r="GF49" i="2"/>
  <c r="HJ49" i="2"/>
  <c r="GE49" i="2"/>
  <c r="HI49" i="2"/>
  <c r="GD49" i="2"/>
  <c r="HH49" i="2"/>
  <c r="GC49" i="2"/>
  <c r="HG49" i="2"/>
  <c r="GB49" i="2"/>
  <c r="HF49" i="2"/>
  <c r="GA49" i="2"/>
  <c r="HE49" i="2"/>
  <c r="FZ49" i="2"/>
  <c r="HD49" i="2"/>
  <c r="FY49" i="2"/>
  <c r="FU49" i="2"/>
  <c r="FS49" i="2"/>
  <c r="GW49" i="2"/>
  <c r="FR49" i="2"/>
  <c r="GV49" i="2"/>
  <c r="FQ49" i="2"/>
  <c r="GU49" i="2"/>
  <c r="FP49" i="2"/>
  <c r="GT49" i="2"/>
  <c r="FO49" i="2"/>
  <c r="GS49" i="2"/>
  <c r="FN49" i="2"/>
  <c r="GR49" i="2"/>
  <c r="FM49" i="2"/>
  <c r="HU48" i="2"/>
  <c r="GP48" i="2"/>
  <c r="HT48" i="2"/>
  <c r="GO48" i="2"/>
  <c r="HS48" i="2"/>
  <c r="GN48" i="2"/>
  <c r="HR48" i="2"/>
  <c r="GM48" i="2"/>
  <c r="HQ48" i="2"/>
  <c r="GL48" i="2"/>
  <c r="HP48" i="2"/>
  <c r="GK48" i="2"/>
  <c r="HO48" i="2"/>
  <c r="GJ48" i="2"/>
  <c r="HN48" i="2"/>
  <c r="GI48" i="2"/>
  <c r="HM48" i="2"/>
  <c r="GH48" i="2"/>
  <c r="HL48" i="2"/>
  <c r="GG48" i="2"/>
  <c r="HK48" i="2"/>
  <c r="GF48" i="2"/>
  <c r="HJ48" i="2"/>
  <c r="GE48" i="2"/>
  <c r="HI48" i="2"/>
  <c r="GD48" i="2"/>
  <c r="HH48" i="2"/>
  <c r="GC48" i="2"/>
  <c r="HG48" i="2"/>
  <c r="GB48" i="2"/>
  <c r="HF48" i="2"/>
  <c r="GA48" i="2"/>
  <c r="HE48" i="2"/>
  <c r="FZ48" i="2"/>
  <c r="HD48" i="2"/>
  <c r="FY48" i="2"/>
  <c r="HC48" i="2"/>
  <c r="FX48" i="2"/>
  <c r="HB48" i="2"/>
  <c r="FW48" i="2"/>
  <c r="HA48" i="2"/>
  <c r="FV48" i="2"/>
  <c r="GZ48" i="2"/>
  <c r="FU48" i="2"/>
  <c r="GY48" i="2"/>
  <c r="FT48" i="2"/>
  <c r="GW48" i="2"/>
  <c r="FR48" i="2"/>
  <c r="GV48" i="2"/>
  <c r="FQ48" i="2"/>
  <c r="GT48" i="2"/>
  <c r="GS48" i="2"/>
  <c r="FN48" i="2"/>
  <c r="HU47" i="2"/>
  <c r="GP47" i="2"/>
  <c r="HT47" i="2"/>
  <c r="GO47" i="2"/>
  <c r="HS47" i="2"/>
  <c r="GN47" i="2"/>
  <c r="HR47" i="2"/>
  <c r="GM47" i="2"/>
  <c r="HQ47" i="2"/>
  <c r="GL47" i="2"/>
  <c r="HP47" i="2"/>
  <c r="GK47" i="2"/>
  <c r="HO47" i="2"/>
  <c r="GJ47" i="2"/>
  <c r="HN47" i="2"/>
  <c r="GI47" i="2"/>
  <c r="HM47" i="2"/>
  <c r="GH47" i="2"/>
  <c r="HL47" i="2"/>
  <c r="GG47" i="2"/>
  <c r="HK47" i="2"/>
  <c r="GF47" i="2"/>
  <c r="HJ47" i="2"/>
  <c r="GE47" i="2"/>
  <c r="HI47" i="2"/>
  <c r="GD47" i="2"/>
  <c r="HH47" i="2"/>
  <c r="GC47" i="2"/>
  <c r="HG47" i="2"/>
  <c r="GB47" i="2"/>
  <c r="HF47" i="2"/>
  <c r="GA47" i="2"/>
  <c r="HE47" i="2"/>
  <c r="FZ47" i="2"/>
  <c r="HD47" i="2"/>
  <c r="FY47" i="2"/>
  <c r="HA47" i="2"/>
  <c r="FV47" i="2"/>
  <c r="GZ47" i="2"/>
  <c r="FU47" i="2"/>
  <c r="GY47" i="2"/>
  <c r="FT47" i="2"/>
  <c r="GX47" i="2"/>
  <c r="FS47" i="2"/>
  <c r="GV47" i="2"/>
  <c r="GU47" i="2"/>
  <c r="FO47" i="2"/>
  <c r="GS47" i="2"/>
  <c r="HU46" i="2"/>
  <c r="GP46" i="2"/>
  <c r="HT46" i="2"/>
  <c r="GO46" i="2"/>
  <c r="HS46" i="2"/>
  <c r="GN46" i="2"/>
  <c r="HR46" i="2"/>
  <c r="GM46" i="2"/>
  <c r="HQ46" i="2"/>
  <c r="GL46" i="2"/>
  <c r="HP46" i="2"/>
  <c r="GK46" i="2"/>
  <c r="HO46" i="2"/>
  <c r="GJ46" i="2"/>
  <c r="HN46" i="2"/>
  <c r="GI46" i="2"/>
  <c r="HM46" i="2"/>
  <c r="GH46" i="2"/>
  <c r="HL46" i="2"/>
  <c r="GG46" i="2"/>
  <c r="HK46" i="2"/>
  <c r="GF46" i="2"/>
  <c r="HJ46" i="2"/>
  <c r="GE46" i="2"/>
  <c r="HI46" i="2"/>
  <c r="GD46" i="2"/>
  <c r="HH46" i="2"/>
  <c r="GC46" i="2"/>
  <c r="HG46" i="2"/>
  <c r="GB46" i="2"/>
  <c r="HF46" i="2"/>
  <c r="GA46" i="2"/>
  <c r="HE46" i="2"/>
  <c r="FZ46" i="2"/>
  <c r="HD46" i="2"/>
  <c r="FY46" i="2"/>
  <c r="HC46" i="2"/>
  <c r="FX46" i="2"/>
  <c r="HA46" i="2"/>
  <c r="FV46" i="2"/>
  <c r="GX46" i="2"/>
  <c r="FS46" i="2"/>
  <c r="GW46" i="2"/>
  <c r="FR46" i="2"/>
  <c r="GV46" i="2"/>
  <c r="FQ46" i="2"/>
  <c r="GT46" i="2"/>
  <c r="FO46" i="2"/>
  <c r="GR46" i="2"/>
  <c r="FM46" i="2"/>
  <c r="HU45" i="2"/>
  <c r="GP45" i="2"/>
  <c r="HT45" i="2"/>
  <c r="GO45" i="2"/>
  <c r="HS45" i="2"/>
  <c r="GN45" i="2"/>
  <c r="HR45" i="2"/>
  <c r="GM45" i="2"/>
  <c r="HQ45" i="2"/>
  <c r="GL45" i="2"/>
  <c r="HP45" i="2"/>
  <c r="GK45" i="2"/>
  <c r="HO45" i="2"/>
  <c r="GJ45" i="2"/>
  <c r="HN45" i="2"/>
  <c r="GI45" i="2"/>
  <c r="HM45" i="2"/>
  <c r="GH45" i="2"/>
  <c r="HL45" i="2"/>
  <c r="GG45" i="2"/>
  <c r="HK45" i="2"/>
  <c r="GF45" i="2"/>
  <c r="HJ45" i="2"/>
  <c r="GE45" i="2"/>
  <c r="HI45" i="2"/>
  <c r="GD45" i="2"/>
  <c r="HH45" i="2"/>
  <c r="GC45" i="2"/>
  <c r="HG45" i="2"/>
  <c r="GB45" i="2"/>
  <c r="HF45" i="2"/>
  <c r="GA45" i="2"/>
  <c r="HE45" i="2"/>
  <c r="FZ45" i="2"/>
  <c r="HD45" i="2"/>
  <c r="FY45" i="2"/>
  <c r="HC45" i="2"/>
  <c r="FX45" i="2"/>
  <c r="FV45" i="2"/>
  <c r="GY45" i="2"/>
  <c r="GW45" i="2"/>
  <c r="FR45" i="2"/>
  <c r="GV45" i="2"/>
  <c r="FQ45" i="2"/>
  <c r="GT45" i="2"/>
  <c r="FO45" i="2"/>
  <c r="GR45" i="2"/>
  <c r="FM45" i="2"/>
  <c r="HU44" i="2"/>
  <c r="GP44" i="2"/>
  <c r="HT44" i="2"/>
  <c r="GO44" i="2"/>
  <c r="HS44" i="2"/>
  <c r="GN44" i="2"/>
  <c r="HR44" i="2"/>
  <c r="GM44" i="2"/>
  <c r="HQ44" i="2"/>
  <c r="GL44" i="2"/>
  <c r="HP44" i="2"/>
  <c r="GK44" i="2"/>
  <c r="HO44" i="2"/>
  <c r="GJ44" i="2"/>
  <c r="HN44" i="2"/>
  <c r="GI44" i="2"/>
  <c r="HM44" i="2"/>
  <c r="GH44" i="2"/>
  <c r="HL44" i="2"/>
  <c r="GG44" i="2"/>
  <c r="HK44" i="2"/>
  <c r="GF44" i="2"/>
  <c r="HJ44" i="2"/>
  <c r="GE44" i="2"/>
  <c r="HI44" i="2"/>
  <c r="GD44" i="2"/>
  <c r="HH44" i="2"/>
  <c r="GC44" i="2"/>
  <c r="HG44" i="2"/>
  <c r="GB44" i="2"/>
  <c r="HF44" i="2"/>
  <c r="GA44" i="2"/>
  <c r="HE44" i="2"/>
  <c r="FZ44" i="2"/>
  <c r="HD44" i="2"/>
  <c r="FY44" i="2"/>
  <c r="HA44" i="2"/>
  <c r="FV44" i="2"/>
  <c r="GZ44" i="2"/>
  <c r="FU44" i="2"/>
  <c r="FT44" i="2"/>
  <c r="GV44" i="2"/>
  <c r="FQ44" i="2"/>
  <c r="GT44" i="2"/>
  <c r="FO44" i="2"/>
  <c r="GS44" i="2"/>
  <c r="FN44" i="2"/>
  <c r="FM44" i="2"/>
  <c r="HU43" i="2"/>
  <c r="GP43" i="2"/>
  <c r="HT43" i="2"/>
  <c r="GO43" i="2"/>
  <c r="HS43" i="2"/>
  <c r="GN43" i="2"/>
  <c r="HR43" i="2"/>
  <c r="GM43" i="2"/>
  <c r="HQ43" i="2"/>
  <c r="GL43" i="2"/>
  <c r="HP43" i="2"/>
  <c r="GK43" i="2"/>
  <c r="HO43" i="2"/>
  <c r="GJ43" i="2"/>
  <c r="HN43" i="2"/>
  <c r="GI43" i="2"/>
  <c r="HM43" i="2"/>
  <c r="GH43" i="2"/>
  <c r="HL43" i="2"/>
  <c r="GG43" i="2"/>
  <c r="HK43" i="2"/>
  <c r="GF43" i="2"/>
  <c r="HJ43" i="2"/>
  <c r="GE43" i="2"/>
  <c r="HI43" i="2"/>
  <c r="GD43" i="2"/>
  <c r="HH43" i="2"/>
  <c r="GC43" i="2"/>
  <c r="HG43" i="2"/>
  <c r="GB43" i="2"/>
  <c r="HF43" i="2"/>
  <c r="GA43" i="2"/>
  <c r="HE43" i="2"/>
  <c r="FZ43" i="2"/>
  <c r="HD43" i="2"/>
  <c r="FY43" i="2"/>
  <c r="HC43" i="2"/>
  <c r="FX43" i="2"/>
  <c r="HB43" i="2"/>
  <c r="FW43" i="2"/>
  <c r="HA43" i="2"/>
  <c r="FV43" i="2"/>
  <c r="GZ43" i="2"/>
  <c r="FU43" i="2"/>
  <c r="GY43" i="2"/>
  <c r="FT43" i="2"/>
  <c r="GW43" i="2"/>
  <c r="FR43" i="2"/>
  <c r="GV43" i="2"/>
  <c r="FQ43" i="2"/>
  <c r="GS43" i="2"/>
  <c r="FN43" i="2"/>
  <c r="GR43" i="2"/>
  <c r="FM43" i="2"/>
  <c r="HU42" i="2"/>
  <c r="GP42" i="2"/>
  <c r="HT42" i="2"/>
  <c r="GO42" i="2"/>
  <c r="HS42" i="2"/>
  <c r="GN42" i="2"/>
  <c r="HR42" i="2"/>
  <c r="GM42" i="2"/>
  <c r="HQ42" i="2"/>
  <c r="GL42" i="2"/>
  <c r="HP42" i="2"/>
  <c r="GK42" i="2"/>
  <c r="HO42" i="2"/>
  <c r="GJ42" i="2"/>
  <c r="HN42" i="2"/>
  <c r="GI42" i="2"/>
  <c r="HM42" i="2"/>
  <c r="GH42" i="2"/>
  <c r="HL42" i="2"/>
  <c r="GG42" i="2"/>
  <c r="HK42" i="2"/>
  <c r="GF42" i="2"/>
  <c r="HJ42" i="2"/>
  <c r="GE42" i="2"/>
  <c r="HI42" i="2"/>
  <c r="GD42" i="2"/>
  <c r="HH42" i="2"/>
  <c r="GC42" i="2"/>
  <c r="HG42" i="2"/>
  <c r="GB42" i="2"/>
  <c r="HF42" i="2"/>
  <c r="GA42" i="2"/>
  <c r="HE42" i="2"/>
  <c r="FZ42" i="2"/>
  <c r="HD42" i="2"/>
  <c r="FY42" i="2"/>
  <c r="HC42" i="2"/>
  <c r="FX42" i="2"/>
  <c r="HB42" i="2"/>
  <c r="FW42" i="2"/>
  <c r="HA42" i="2"/>
  <c r="FV42" i="2"/>
  <c r="GZ42" i="2"/>
  <c r="FU42" i="2"/>
  <c r="GY42" i="2"/>
  <c r="FT42" i="2"/>
  <c r="GW42" i="2"/>
  <c r="FR42" i="2"/>
  <c r="GV42" i="2"/>
  <c r="FQ42" i="2"/>
  <c r="FP42" i="2"/>
  <c r="FO42" i="2"/>
  <c r="GS42" i="2"/>
  <c r="FN42" i="2"/>
  <c r="GR42" i="2"/>
  <c r="FM42" i="2"/>
  <c r="HU41" i="2"/>
  <c r="GP41" i="2"/>
  <c r="HT41" i="2"/>
  <c r="GO41" i="2"/>
  <c r="HS41" i="2"/>
  <c r="GN41" i="2"/>
  <c r="HR41" i="2"/>
  <c r="GM41" i="2"/>
  <c r="HQ41" i="2"/>
  <c r="GL41" i="2"/>
  <c r="HP41" i="2"/>
  <c r="GK41" i="2"/>
  <c r="HO41" i="2"/>
  <c r="GJ41" i="2"/>
  <c r="HN41" i="2"/>
  <c r="GI41" i="2"/>
  <c r="HM41" i="2"/>
  <c r="GH41" i="2"/>
  <c r="HL41" i="2"/>
  <c r="GG41" i="2"/>
  <c r="HK41" i="2"/>
  <c r="GF41" i="2"/>
  <c r="HJ41" i="2"/>
  <c r="GE41" i="2"/>
  <c r="HI41" i="2"/>
  <c r="GD41" i="2"/>
  <c r="HH41" i="2"/>
  <c r="GC41" i="2"/>
  <c r="HG41" i="2"/>
  <c r="GB41" i="2"/>
  <c r="HF41" i="2"/>
  <c r="GA41" i="2"/>
  <c r="HE41" i="2"/>
  <c r="FZ41" i="2"/>
  <c r="HD41" i="2"/>
  <c r="FY41" i="2"/>
  <c r="FX41" i="2"/>
  <c r="HA41" i="2"/>
  <c r="FV41" i="2"/>
  <c r="GZ41" i="2"/>
  <c r="FU41" i="2"/>
  <c r="GY41" i="2"/>
  <c r="FT41" i="2"/>
  <c r="GX41" i="2"/>
  <c r="FS41" i="2"/>
  <c r="GU41" i="2"/>
  <c r="FP41" i="2"/>
  <c r="FN41" i="2"/>
  <c r="HU40" i="2"/>
  <c r="GP40" i="2"/>
  <c r="HT40" i="2"/>
  <c r="GO40" i="2"/>
  <c r="HS40" i="2"/>
  <c r="GN40" i="2"/>
  <c r="HR40" i="2"/>
  <c r="GM40" i="2"/>
  <c r="HQ40" i="2"/>
  <c r="GL40" i="2"/>
  <c r="HP40" i="2"/>
  <c r="GK40" i="2"/>
  <c r="HO40" i="2"/>
  <c r="GJ40" i="2"/>
  <c r="HN40" i="2"/>
  <c r="GI40" i="2"/>
  <c r="HM40" i="2"/>
  <c r="GH40" i="2"/>
  <c r="HL40" i="2"/>
  <c r="GG40" i="2"/>
  <c r="HK40" i="2"/>
  <c r="GF40" i="2"/>
  <c r="HJ40" i="2"/>
  <c r="GE40" i="2"/>
  <c r="HI40" i="2"/>
  <c r="GD40" i="2"/>
  <c r="HH40" i="2"/>
  <c r="GC40" i="2"/>
  <c r="HG40" i="2"/>
  <c r="GB40" i="2"/>
  <c r="HF40" i="2"/>
  <c r="GA40" i="2"/>
  <c r="HE40" i="2"/>
  <c r="FZ40" i="2"/>
  <c r="HD40" i="2"/>
  <c r="FY40" i="2"/>
  <c r="HC40" i="2"/>
  <c r="FX40" i="2"/>
  <c r="HA40" i="2"/>
  <c r="FV40" i="2"/>
  <c r="GY40" i="2"/>
  <c r="FR40" i="2"/>
  <c r="GV40" i="2"/>
  <c r="FQ40" i="2"/>
  <c r="GT40" i="2"/>
  <c r="FO40" i="2"/>
  <c r="GR40" i="2"/>
  <c r="FM40" i="2"/>
  <c r="HU39" i="2"/>
  <c r="GP39" i="2"/>
  <c r="HT39" i="2"/>
  <c r="GO39" i="2"/>
  <c r="HS39" i="2"/>
  <c r="GN39" i="2"/>
  <c r="HR39" i="2"/>
  <c r="GM39" i="2"/>
  <c r="HQ39" i="2"/>
  <c r="GL39" i="2"/>
  <c r="HP39" i="2"/>
  <c r="GK39" i="2"/>
  <c r="HO39" i="2"/>
  <c r="GJ39" i="2"/>
  <c r="HN39" i="2"/>
  <c r="GI39" i="2"/>
  <c r="HM39" i="2"/>
  <c r="GH39" i="2"/>
  <c r="HL39" i="2"/>
  <c r="GG39" i="2"/>
  <c r="HK39" i="2"/>
  <c r="GF39" i="2"/>
  <c r="HJ39" i="2"/>
  <c r="GE39" i="2"/>
  <c r="HI39" i="2"/>
  <c r="GD39" i="2"/>
  <c r="HH39" i="2"/>
  <c r="GC39" i="2"/>
  <c r="HG39" i="2"/>
  <c r="GB39" i="2"/>
  <c r="HF39" i="2"/>
  <c r="GA39" i="2"/>
  <c r="HE39" i="2"/>
  <c r="FZ39" i="2"/>
  <c r="HD39" i="2"/>
  <c r="FY39" i="2"/>
  <c r="HC39" i="2"/>
  <c r="FX39" i="2"/>
  <c r="HA39" i="2"/>
  <c r="FV39" i="2"/>
  <c r="GZ39" i="2"/>
  <c r="FU39" i="2"/>
  <c r="FR39" i="2"/>
  <c r="GV39" i="2"/>
  <c r="FQ39" i="2"/>
  <c r="FP39" i="2"/>
  <c r="GT39" i="2"/>
  <c r="FO39" i="2"/>
  <c r="GR39" i="2"/>
  <c r="FM39" i="2"/>
  <c r="HU38" i="2"/>
  <c r="GP38" i="2"/>
  <c r="HT38" i="2"/>
  <c r="GO38" i="2"/>
  <c r="HS38" i="2"/>
  <c r="GN38" i="2"/>
  <c r="HR38" i="2"/>
  <c r="GM38" i="2"/>
  <c r="HQ38" i="2"/>
  <c r="GL38" i="2"/>
  <c r="HP38" i="2"/>
  <c r="GK38" i="2"/>
  <c r="HO38" i="2"/>
  <c r="GJ38" i="2"/>
  <c r="HN38" i="2"/>
  <c r="GI38" i="2"/>
  <c r="HM38" i="2"/>
  <c r="GH38" i="2"/>
  <c r="HL38" i="2"/>
  <c r="GG38" i="2"/>
  <c r="HK38" i="2"/>
  <c r="GF38" i="2"/>
  <c r="HJ38" i="2"/>
  <c r="GE38" i="2"/>
  <c r="HI38" i="2"/>
  <c r="GD38" i="2"/>
  <c r="HH38" i="2"/>
  <c r="GC38" i="2"/>
  <c r="HG38" i="2"/>
  <c r="GB38" i="2"/>
  <c r="HF38" i="2"/>
  <c r="GA38" i="2"/>
  <c r="HE38" i="2"/>
  <c r="FZ38" i="2"/>
  <c r="HD38" i="2"/>
  <c r="FY38" i="2"/>
  <c r="HB38" i="2"/>
  <c r="GT38" i="2"/>
  <c r="FO38" i="2"/>
  <c r="GS38" i="2"/>
  <c r="FN38" i="2"/>
  <c r="GR38" i="2"/>
  <c r="FM38" i="2"/>
  <c r="HU37" i="2"/>
  <c r="GP37" i="2"/>
  <c r="HT37" i="2"/>
  <c r="GO37" i="2"/>
  <c r="HS37" i="2"/>
  <c r="GN37" i="2"/>
  <c r="HR37" i="2"/>
  <c r="GM37" i="2"/>
  <c r="HQ37" i="2"/>
  <c r="GL37" i="2"/>
  <c r="HP37" i="2"/>
  <c r="GK37" i="2"/>
  <c r="HO37" i="2"/>
  <c r="GJ37" i="2"/>
  <c r="HN37" i="2"/>
  <c r="GI37" i="2"/>
  <c r="HM37" i="2"/>
  <c r="GH37" i="2"/>
  <c r="HL37" i="2"/>
  <c r="GG37" i="2"/>
  <c r="HK37" i="2"/>
  <c r="GF37" i="2"/>
  <c r="HJ37" i="2"/>
  <c r="GE37" i="2"/>
  <c r="HI37" i="2"/>
  <c r="GD37" i="2"/>
  <c r="HH37" i="2"/>
  <c r="GC37" i="2"/>
  <c r="HG37" i="2"/>
  <c r="GB37" i="2"/>
  <c r="HF37" i="2"/>
  <c r="GA37" i="2"/>
  <c r="HE37" i="2"/>
  <c r="FZ37" i="2"/>
  <c r="HD37" i="2"/>
  <c r="FY37" i="2"/>
  <c r="HC37" i="2"/>
  <c r="FX37" i="2"/>
  <c r="HA37" i="2"/>
  <c r="FV37" i="2"/>
  <c r="FU37" i="2"/>
  <c r="FT37" i="2"/>
  <c r="GX37" i="2"/>
  <c r="GV37" i="2"/>
  <c r="FQ37" i="2"/>
  <c r="GT37" i="2"/>
  <c r="FO37" i="2"/>
  <c r="GR37" i="2"/>
  <c r="FM37" i="2"/>
  <c r="HU36" i="2"/>
  <c r="GP36" i="2"/>
  <c r="HT36" i="2"/>
  <c r="GO36" i="2"/>
  <c r="HS36" i="2"/>
  <c r="GN36" i="2"/>
  <c r="HR36" i="2"/>
  <c r="GM36" i="2"/>
  <c r="HQ36" i="2"/>
  <c r="GL36" i="2"/>
  <c r="HP36" i="2"/>
  <c r="GK36" i="2"/>
  <c r="HO36" i="2"/>
  <c r="GJ36" i="2"/>
  <c r="HN36" i="2"/>
  <c r="GI36" i="2"/>
  <c r="HM36" i="2"/>
  <c r="GH36" i="2"/>
  <c r="HL36" i="2"/>
  <c r="GG36" i="2"/>
  <c r="HK36" i="2"/>
  <c r="GF36" i="2"/>
  <c r="HJ36" i="2"/>
  <c r="GE36" i="2"/>
  <c r="HI36" i="2"/>
  <c r="GD36" i="2"/>
  <c r="HH36" i="2"/>
  <c r="GC36" i="2"/>
  <c r="HG36" i="2"/>
  <c r="GB36" i="2"/>
  <c r="HF36" i="2"/>
  <c r="GA36" i="2"/>
  <c r="HE36" i="2"/>
  <c r="FZ36" i="2"/>
  <c r="HD36" i="2"/>
  <c r="FY36" i="2"/>
  <c r="HC36" i="2"/>
  <c r="FX36" i="2"/>
  <c r="HA36" i="2"/>
  <c r="FV36" i="2"/>
  <c r="GS36" i="2"/>
  <c r="FN36" i="2"/>
  <c r="GR36" i="2"/>
  <c r="FM36" i="2"/>
  <c r="HU35" i="2"/>
  <c r="GP35" i="2"/>
  <c r="HT35" i="2"/>
  <c r="GO35" i="2"/>
  <c r="HS35" i="2"/>
  <c r="GN35" i="2"/>
  <c r="HR35" i="2"/>
  <c r="GM35" i="2"/>
  <c r="HQ35" i="2"/>
  <c r="GL35" i="2"/>
  <c r="HP35" i="2"/>
  <c r="GK35" i="2"/>
  <c r="HO35" i="2"/>
  <c r="GJ35" i="2"/>
  <c r="HN35" i="2"/>
  <c r="GI35" i="2"/>
  <c r="HM35" i="2"/>
  <c r="GH35" i="2"/>
  <c r="HL35" i="2"/>
  <c r="GG35" i="2"/>
  <c r="HK35" i="2"/>
  <c r="GF35" i="2"/>
  <c r="HJ35" i="2"/>
  <c r="GE35" i="2"/>
  <c r="HI35" i="2"/>
  <c r="GD35" i="2"/>
  <c r="HH35" i="2"/>
  <c r="GC35" i="2"/>
  <c r="HG35" i="2"/>
  <c r="GB35" i="2"/>
  <c r="HF35" i="2"/>
  <c r="GA35" i="2"/>
  <c r="HE35" i="2"/>
  <c r="FZ35" i="2"/>
  <c r="HD35" i="2"/>
  <c r="FY35" i="2"/>
  <c r="HA35" i="2"/>
  <c r="FV35" i="2"/>
  <c r="GZ35" i="2"/>
  <c r="GW35" i="2"/>
  <c r="GV35" i="2"/>
  <c r="FQ35" i="2"/>
  <c r="FP35" i="2"/>
  <c r="GT35" i="2"/>
  <c r="FO35" i="2"/>
  <c r="GR35" i="2"/>
  <c r="FM35" i="2"/>
  <c r="HU34" i="2"/>
  <c r="GP34" i="2"/>
  <c r="HT34" i="2"/>
  <c r="GO34" i="2"/>
  <c r="HS34" i="2"/>
  <c r="GN34" i="2"/>
  <c r="HR34" i="2"/>
  <c r="GM34" i="2"/>
  <c r="HQ34" i="2"/>
  <c r="GL34" i="2"/>
  <c r="HP34" i="2"/>
  <c r="GK34" i="2"/>
  <c r="HO34" i="2"/>
  <c r="GJ34" i="2"/>
  <c r="HN34" i="2"/>
  <c r="GI34" i="2"/>
  <c r="HM34" i="2"/>
  <c r="GH34" i="2"/>
  <c r="HL34" i="2"/>
  <c r="GG34" i="2"/>
  <c r="HK34" i="2"/>
  <c r="GF34" i="2"/>
  <c r="HJ34" i="2"/>
  <c r="GE34" i="2"/>
  <c r="HI34" i="2"/>
  <c r="GD34" i="2"/>
  <c r="HH34" i="2"/>
  <c r="GC34" i="2"/>
  <c r="HG34" i="2"/>
  <c r="GB34" i="2"/>
  <c r="HF34" i="2"/>
  <c r="GA34" i="2"/>
  <c r="HE34" i="2"/>
  <c r="FZ34" i="2"/>
  <c r="HD34" i="2"/>
  <c r="FY34" i="2"/>
  <c r="HC34" i="2"/>
  <c r="FX34" i="2"/>
  <c r="HB34" i="2"/>
  <c r="FW34" i="2"/>
  <c r="HA34" i="2"/>
  <c r="FV34" i="2"/>
  <c r="GZ34" i="2"/>
  <c r="FU34" i="2"/>
  <c r="GV34" i="2"/>
  <c r="FQ34" i="2"/>
  <c r="GT34" i="2"/>
  <c r="FO34" i="2"/>
  <c r="GS34" i="2"/>
  <c r="FN34" i="2"/>
  <c r="HU33" i="2"/>
  <c r="GP33" i="2"/>
  <c r="HT33" i="2"/>
  <c r="GO33" i="2"/>
  <c r="HS33" i="2"/>
  <c r="GN33" i="2"/>
  <c r="HR33" i="2"/>
  <c r="GM33" i="2"/>
  <c r="HQ33" i="2"/>
  <c r="GL33" i="2"/>
  <c r="HP33" i="2"/>
  <c r="GK33" i="2"/>
  <c r="HO33" i="2"/>
  <c r="GJ33" i="2"/>
  <c r="HN33" i="2"/>
  <c r="GI33" i="2"/>
  <c r="HM33" i="2"/>
  <c r="GH33" i="2"/>
  <c r="HL33" i="2"/>
  <c r="GG33" i="2"/>
  <c r="HK33" i="2"/>
  <c r="GF33" i="2"/>
  <c r="HJ33" i="2"/>
  <c r="GE33" i="2"/>
  <c r="HI33" i="2"/>
  <c r="GD33" i="2"/>
  <c r="HH33" i="2"/>
  <c r="GC33" i="2"/>
  <c r="HG33" i="2"/>
  <c r="GB33" i="2"/>
  <c r="HF33" i="2"/>
  <c r="GA33" i="2"/>
  <c r="HE33" i="2"/>
  <c r="FZ33" i="2"/>
  <c r="HD33" i="2"/>
  <c r="FY33" i="2"/>
  <c r="HC33" i="2"/>
  <c r="GZ33" i="2"/>
  <c r="FU33" i="2"/>
  <c r="GV33" i="2"/>
  <c r="FQ33" i="2"/>
  <c r="GU33" i="2"/>
  <c r="FP33" i="2"/>
  <c r="GT33" i="2"/>
  <c r="FO33" i="2"/>
  <c r="GR33" i="2"/>
  <c r="FM33" i="2"/>
  <c r="HU32" i="2"/>
  <c r="GP32" i="2"/>
  <c r="HT32" i="2"/>
  <c r="GO32" i="2"/>
  <c r="HS32" i="2"/>
  <c r="GN32" i="2"/>
  <c r="HR32" i="2"/>
  <c r="GM32" i="2"/>
  <c r="HQ32" i="2"/>
  <c r="GL32" i="2"/>
  <c r="HP32" i="2"/>
  <c r="GK32" i="2"/>
  <c r="HO32" i="2"/>
  <c r="GJ32" i="2"/>
  <c r="HN32" i="2"/>
  <c r="GI32" i="2"/>
  <c r="HM32" i="2"/>
  <c r="GH32" i="2"/>
  <c r="HL32" i="2"/>
  <c r="GG32" i="2"/>
  <c r="HK32" i="2"/>
  <c r="GF32" i="2"/>
  <c r="HJ32" i="2"/>
  <c r="GE32" i="2"/>
  <c r="HI32" i="2"/>
  <c r="GD32" i="2"/>
  <c r="HH32" i="2"/>
  <c r="GC32" i="2"/>
  <c r="HG32" i="2"/>
  <c r="GB32" i="2"/>
  <c r="HF32" i="2"/>
  <c r="GA32" i="2"/>
  <c r="HE32" i="2"/>
  <c r="FZ32" i="2"/>
  <c r="HD32" i="2"/>
  <c r="FY32" i="2"/>
  <c r="HC32" i="2"/>
  <c r="GZ32" i="2"/>
  <c r="FU32" i="2"/>
  <c r="GY32" i="2"/>
  <c r="FT32" i="2"/>
  <c r="GW32" i="2"/>
  <c r="FR32" i="2"/>
  <c r="GT32" i="2"/>
  <c r="FO32" i="2"/>
  <c r="GS32" i="2"/>
  <c r="FN32" i="2"/>
  <c r="FM32" i="2"/>
  <c r="HU31" i="2"/>
  <c r="GP31" i="2"/>
  <c r="HT31" i="2"/>
  <c r="GO31" i="2"/>
  <c r="HS31" i="2"/>
  <c r="GN31" i="2"/>
  <c r="HR31" i="2"/>
  <c r="GM31" i="2"/>
  <c r="HQ31" i="2"/>
  <c r="GL31" i="2"/>
  <c r="HP31" i="2"/>
  <c r="GK31" i="2"/>
  <c r="HO31" i="2"/>
  <c r="GJ31" i="2"/>
  <c r="HN31" i="2"/>
  <c r="GI31" i="2"/>
  <c r="HM31" i="2"/>
  <c r="GH31" i="2"/>
  <c r="HL31" i="2"/>
  <c r="GG31" i="2"/>
  <c r="HK31" i="2"/>
  <c r="GF31" i="2"/>
  <c r="HJ31" i="2"/>
  <c r="GE31" i="2"/>
  <c r="HI31" i="2"/>
  <c r="GD31" i="2"/>
  <c r="HH31" i="2"/>
  <c r="GC31" i="2"/>
  <c r="HG31" i="2"/>
  <c r="GB31" i="2"/>
  <c r="HF31" i="2"/>
  <c r="GA31" i="2"/>
  <c r="HE31" i="2"/>
  <c r="FZ31" i="2"/>
  <c r="HD31" i="2"/>
  <c r="FY31" i="2"/>
  <c r="HB31" i="2"/>
  <c r="GZ31" i="2"/>
  <c r="FU31" i="2"/>
  <c r="GY31" i="2"/>
  <c r="GW31" i="2"/>
  <c r="HU30" i="2"/>
  <c r="GP30" i="2"/>
  <c r="DA30" i="2"/>
  <c r="HS30" i="2"/>
  <c r="GN30" i="2"/>
  <c r="CY30" i="2"/>
  <c r="HQ30" i="2"/>
  <c r="GL30" i="2"/>
  <c r="CW30" i="2"/>
  <c r="HO30" i="2"/>
  <c r="GJ30" i="2"/>
  <c r="CU30" i="2"/>
  <c r="HM30" i="2"/>
  <c r="GH30" i="2"/>
  <c r="CS30" i="2"/>
  <c r="HK30" i="2"/>
  <c r="GF30" i="2"/>
  <c r="CQ30" i="2"/>
  <c r="HI30" i="2"/>
  <c r="GD30" i="2"/>
  <c r="CO30" i="2"/>
  <c r="HG30" i="2"/>
  <c r="GB30" i="2"/>
  <c r="CM30" i="2"/>
  <c r="HE30" i="2"/>
  <c r="FZ30" i="2"/>
  <c r="CK30" i="2"/>
  <c r="HC30" i="2"/>
  <c r="FX30" i="2"/>
  <c r="CI30" i="2"/>
  <c r="GS30" i="2"/>
  <c r="FN30" i="2"/>
  <c r="BY30" i="2"/>
  <c r="HU29" i="2"/>
  <c r="GP29" i="2"/>
  <c r="DA29" i="2"/>
  <c r="HS29" i="2"/>
  <c r="GN29" i="2"/>
  <c r="CY29" i="2"/>
  <c r="HQ29" i="2"/>
  <c r="GL29" i="2"/>
  <c r="CW29" i="2"/>
  <c r="HO29" i="2"/>
  <c r="GJ29" i="2"/>
  <c r="CU29" i="2"/>
  <c r="HM29" i="2"/>
  <c r="GH29" i="2"/>
  <c r="CS29" i="2"/>
  <c r="HK29" i="2"/>
  <c r="GF29" i="2"/>
  <c r="CQ29" i="2"/>
  <c r="HI29" i="2"/>
  <c r="GD29" i="2"/>
  <c r="CO29" i="2"/>
  <c r="HG29" i="2"/>
  <c r="GB29" i="2"/>
  <c r="CM29" i="2"/>
  <c r="HE29" i="2"/>
  <c r="FZ29" i="2"/>
  <c r="CK29" i="2"/>
  <c r="GU29" i="2"/>
  <c r="GS29" i="2"/>
  <c r="FN29" i="2"/>
  <c r="BY29" i="2"/>
  <c r="HU28" i="2"/>
  <c r="GP28" i="2"/>
  <c r="DA28" i="2"/>
  <c r="HS28" i="2"/>
  <c r="GN28" i="2"/>
  <c r="CY28" i="2"/>
  <c r="HQ28" i="2"/>
  <c r="GL28" i="2"/>
  <c r="CW28" i="2"/>
  <c r="HO28" i="2"/>
  <c r="GJ28" i="2"/>
  <c r="CU28" i="2"/>
  <c r="HM28" i="2"/>
  <c r="GH28" i="2"/>
  <c r="CS28" i="2"/>
  <c r="HK28" i="2"/>
  <c r="GF28" i="2"/>
  <c r="CQ28" i="2"/>
  <c r="HI28" i="2"/>
  <c r="GD28" i="2"/>
  <c r="CO28" i="2"/>
  <c r="HG28" i="2"/>
  <c r="GB28" i="2"/>
  <c r="CM28" i="2"/>
  <c r="HE28" i="2"/>
  <c r="FZ28" i="2"/>
  <c r="CK28" i="2"/>
  <c r="FX28" i="2"/>
  <c r="GU28" i="2"/>
  <c r="FP28" i="2"/>
  <c r="CA28" i="2"/>
  <c r="HU27" i="2"/>
  <c r="GP27" i="2"/>
  <c r="DA27" i="2"/>
  <c r="HS27" i="2"/>
  <c r="GN27" i="2"/>
  <c r="CY27" i="2"/>
  <c r="HQ27" i="2"/>
  <c r="GL27" i="2"/>
  <c r="CW27" i="2"/>
  <c r="HO27" i="2"/>
  <c r="GJ27" i="2"/>
  <c r="CU27" i="2"/>
  <c r="HM27" i="2"/>
  <c r="GH27" i="2"/>
  <c r="CS27" i="2"/>
  <c r="HK27" i="2"/>
  <c r="GF27" i="2"/>
  <c r="CQ27" i="2"/>
  <c r="HI27" i="2"/>
  <c r="GD27" i="2"/>
  <c r="CO27" i="2"/>
  <c r="HG27" i="2"/>
  <c r="GB27" i="2"/>
  <c r="CM27" i="2"/>
  <c r="HE27" i="2"/>
  <c r="FZ27" i="2"/>
  <c r="CK27" i="2"/>
  <c r="HC27" i="2"/>
  <c r="FX27" i="2"/>
  <c r="FR27" i="2"/>
  <c r="BY27" i="2"/>
  <c r="HU26" i="2"/>
  <c r="GP26" i="2"/>
  <c r="DA26" i="2"/>
  <c r="HS26" i="2"/>
  <c r="GN26" i="2"/>
  <c r="CY26" i="2"/>
  <c r="HQ26" i="2"/>
  <c r="GL26" i="2"/>
  <c r="CW26" i="2"/>
  <c r="HO26" i="2"/>
  <c r="GJ26" i="2"/>
  <c r="CU26" i="2"/>
  <c r="HM26" i="2"/>
  <c r="GH26" i="2"/>
  <c r="CS26" i="2"/>
  <c r="HK26" i="2"/>
  <c r="GF26" i="2"/>
  <c r="CQ26" i="2"/>
  <c r="HI26" i="2"/>
  <c r="GD26" i="2"/>
  <c r="CO26" i="2"/>
  <c r="HG26" i="2"/>
  <c r="GB26" i="2"/>
  <c r="CM26" i="2"/>
  <c r="HE26" i="2"/>
  <c r="FZ26" i="2"/>
  <c r="CK26" i="2"/>
  <c r="HC26" i="2"/>
  <c r="FX26" i="2"/>
  <c r="CI26" i="2"/>
  <c r="GY26" i="2"/>
  <c r="CA26" i="2"/>
  <c r="GS26" i="2"/>
  <c r="FN26" i="2"/>
  <c r="BY26" i="2"/>
  <c r="HU25" i="2"/>
  <c r="GP25" i="2"/>
  <c r="DA25" i="2"/>
  <c r="HS25" i="2"/>
  <c r="GN25" i="2"/>
  <c r="CY25" i="2"/>
  <c r="HQ25" i="2"/>
  <c r="GL25" i="2"/>
  <c r="CW25" i="2"/>
  <c r="HO25" i="2"/>
  <c r="GJ25" i="2"/>
  <c r="CU25" i="2"/>
  <c r="HM25" i="2"/>
  <c r="GH25" i="2"/>
  <c r="CS25" i="2"/>
  <c r="HK25" i="2"/>
  <c r="GF25" i="2"/>
  <c r="CQ25" i="2"/>
  <c r="HI25" i="2"/>
  <c r="GD25" i="2"/>
  <c r="CO25" i="2"/>
  <c r="HG25" i="2"/>
  <c r="GB25" i="2"/>
  <c r="CM25" i="2"/>
  <c r="HE25" i="2"/>
  <c r="FZ25" i="2"/>
  <c r="CK25" i="2"/>
  <c r="HC25" i="2"/>
  <c r="FX25" i="2"/>
  <c r="CC25" i="2"/>
  <c r="GS25" i="2"/>
  <c r="FN25" i="2"/>
  <c r="BY25" i="2"/>
  <c r="HU24" i="2"/>
  <c r="GP24" i="2"/>
  <c r="DA24" i="2"/>
  <c r="HS24" i="2"/>
  <c r="GN24" i="2"/>
  <c r="CY24" i="2"/>
  <c r="HQ24" i="2"/>
  <c r="GL24" i="2"/>
  <c r="CW24" i="2"/>
  <c r="HO24" i="2"/>
  <c r="GJ24" i="2"/>
  <c r="CU24" i="2"/>
  <c r="HM24" i="2"/>
  <c r="GH24" i="2"/>
  <c r="CS24" i="2"/>
  <c r="HK24" i="2"/>
  <c r="GF24" i="2"/>
  <c r="CQ24" i="2"/>
  <c r="HI24" i="2"/>
  <c r="GD24" i="2"/>
  <c r="CO24" i="2"/>
  <c r="HG24" i="2"/>
  <c r="GB24" i="2"/>
  <c r="CM24" i="2"/>
  <c r="HE24" i="2"/>
  <c r="FZ24" i="2"/>
  <c r="CK24" i="2"/>
  <c r="GU24" i="2"/>
  <c r="FP24" i="2"/>
  <c r="CA24" i="2"/>
  <c r="HU23" i="2"/>
  <c r="GP23" i="2"/>
  <c r="DA23" i="2"/>
  <c r="HS23" i="2"/>
  <c r="GN23" i="2"/>
  <c r="CY23" i="2"/>
  <c r="HQ23" i="2"/>
  <c r="GL23" i="2"/>
  <c r="CW23" i="2"/>
  <c r="HO23" i="2"/>
  <c r="GJ23" i="2"/>
  <c r="CU23" i="2"/>
  <c r="HM23" i="2"/>
  <c r="GH23" i="2"/>
  <c r="CS23" i="2"/>
  <c r="HK23" i="2"/>
  <c r="GF23" i="2"/>
  <c r="CQ23" i="2"/>
  <c r="HI23" i="2"/>
  <c r="GD23" i="2"/>
  <c r="CO23" i="2"/>
  <c r="HG23" i="2"/>
  <c r="GB23" i="2"/>
  <c r="CM23" i="2"/>
  <c r="HE23" i="2"/>
  <c r="FZ23" i="2"/>
  <c r="CK23" i="2"/>
  <c r="CI23" i="2"/>
  <c r="FV23" i="2"/>
  <c r="CG23" i="2"/>
  <c r="FR23" i="2"/>
  <c r="CC23" i="2"/>
  <c r="GS23" i="2"/>
  <c r="HU22" i="2"/>
  <c r="GP22" i="2"/>
  <c r="DA22" i="2"/>
  <c r="HS22" i="2"/>
  <c r="GN22" i="2"/>
  <c r="CY22" i="2"/>
  <c r="HQ22" i="2"/>
  <c r="GL22" i="2"/>
  <c r="CW22" i="2"/>
  <c r="HO22" i="2"/>
  <c r="GJ22" i="2"/>
  <c r="CU22" i="2"/>
  <c r="HM22" i="2"/>
  <c r="GH22" i="2"/>
  <c r="CS22" i="2"/>
  <c r="HK22" i="2"/>
  <c r="GF22" i="2"/>
  <c r="CQ22" i="2"/>
  <c r="HI22" i="2"/>
  <c r="GD22" i="2"/>
  <c r="CO22" i="2"/>
  <c r="HG22" i="2"/>
  <c r="GB22" i="2"/>
  <c r="CM22" i="2"/>
  <c r="HE22" i="2"/>
  <c r="FZ22" i="2"/>
  <c r="CK22" i="2"/>
  <c r="HC22" i="2"/>
  <c r="FX22" i="2"/>
  <c r="CI22" i="2"/>
  <c r="FV22" i="2"/>
  <c r="FR22" i="2"/>
  <c r="GS22" i="2"/>
  <c r="FN22" i="2"/>
  <c r="BY22" i="2"/>
  <c r="HU21" i="2"/>
  <c r="GP21" i="2"/>
  <c r="DA21" i="2"/>
  <c r="HS21" i="2"/>
  <c r="GN21" i="2"/>
  <c r="CY21" i="2"/>
  <c r="HQ21" i="2"/>
  <c r="GL21" i="2"/>
  <c r="CW21" i="2"/>
  <c r="HO21" i="2"/>
  <c r="GJ21" i="2"/>
  <c r="CU21" i="2"/>
  <c r="HM21" i="2"/>
  <c r="GH21" i="2"/>
  <c r="CS21" i="2"/>
  <c r="HK21" i="2"/>
  <c r="GF21" i="2"/>
  <c r="CQ21" i="2"/>
  <c r="HI21" i="2"/>
  <c r="GD21" i="2"/>
  <c r="CO21" i="2"/>
  <c r="HG21" i="2"/>
  <c r="GB21" i="2"/>
  <c r="CM21" i="2"/>
  <c r="HE21" i="2"/>
  <c r="FZ21" i="2"/>
  <c r="CK21" i="2"/>
  <c r="FX21" i="2"/>
  <c r="CI21" i="2"/>
  <c r="GS21" i="2"/>
  <c r="FN21" i="2"/>
  <c r="BY21" i="2"/>
  <c r="HU20" i="2"/>
  <c r="GP20" i="2"/>
  <c r="DA20" i="2"/>
  <c r="HS20" i="2"/>
  <c r="GN20" i="2"/>
  <c r="CY20" i="2"/>
  <c r="HQ20" i="2"/>
  <c r="GL20" i="2"/>
  <c r="CW20" i="2"/>
  <c r="HO20" i="2"/>
  <c r="GJ20" i="2"/>
  <c r="CU20" i="2"/>
  <c r="HM20" i="2"/>
  <c r="GH20" i="2"/>
  <c r="CS20" i="2"/>
  <c r="HK20" i="2"/>
  <c r="GF20" i="2"/>
  <c r="CQ20" i="2"/>
  <c r="HI20" i="2"/>
  <c r="GD20" i="2"/>
  <c r="CO20" i="2"/>
  <c r="HG20" i="2"/>
  <c r="GB20" i="2"/>
  <c r="CM20" i="2"/>
  <c r="HE20" i="2"/>
  <c r="FZ20" i="2"/>
  <c r="CK20" i="2"/>
  <c r="HC20" i="2"/>
  <c r="FX20" i="2"/>
  <c r="GU20" i="2"/>
  <c r="FP20" i="2"/>
  <c r="CA20" i="2"/>
  <c r="HU19" i="2"/>
  <c r="GP19" i="2"/>
  <c r="DA19" i="2"/>
  <c r="HS19" i="2"/>
  <c r="GN19" i="2"/>
  <c r="CY19" i="2"/>
  <c r="HQ19" i="2"/>
  <c r="GL19" i="2"/>
  <c r="CW19" i="2"/>
  <c r="HO19" i="2"/>
  <c r="GJ19" i="2"/>
  <c r="CU19" i="2"/>
  <c r="HM19" i="2"/>
  <c r="GH19" i="2"/>
  <c r="CS19" i="2"/>
  <c r="HK19" i="2"/>
  <c r="GF19" i="2"/>
  <c r="CQ19" i="2"/>
  <c r="HI19" i="2"/>
  <c r="GD19" i="2"/>
  <c r="CO19" i="2"/>
  <c r="HG19" i="2"/>
  <c r="GB19" i="2"/>
  <c r="CM19" i="2"/>
  <c r="HE19" i="2"/>
  <c r="FZ19" i="2"/>
  <c r="CK19" i="2"/>
  <c r="CI19" i="2"/>
  <c r="FR19" i="2"/>
  <c r="CC19" i="2"/>
  <c r="HU18" i="2"/>
  <c r="GP18" i="2"/>
  <c r="DA18" i="2"/>
  <c r="HS18" i="2"/>
  <c r="GN18" i="2"/>
  <c r="CY18" i="2"/>
  <c r="HQ18" i="2"/>
  <c r="GL18" i="2"/>
  <c r="CW18" i="2"/>
  <c r="HO18" i="2"/>
  <c r="GJ18" i="2"/>
  <c r="CU18" i="2"/>
  <c r="HM18" i="2"/>
  <c r="GH18" i="2"/>
  <c r="CS18" i="2"/>
  <c r="HK18" i="2"/>
  <c r="GF18" i="2"/>
  <c r="CQ18" i="2"/>
  <c r="HI18" i="2"/>
  <c r="GD18" i="2"/>
  <c r="CO18" i="2"/>
  <c r="HG18" i="2"/>
  <c r="GB18" i="2"/>
  <c r="CM18" i="2"/>
  <c r="HE18" i="2"/>
  <c r="FZ18" i="2"/>
  <c r="CK18" i="2"/>
  <c r="CC18" i="2"/>
  <c r="GS18" i="2"/>
  <c r="FN18" i="2"/>
  <c r="BY18" i="2"/>
  <c r="HU17" i="2"/>
  <c r="GP17" i="2"/>
  <c r="DA17" i="2"/>
  <c r="HS17" i="2"/>
  <c r="GN17" i="2"/>
  <c r="CY17" i="2"/>
  <c r="HQ17" i="2"/>
  <c r="GL17" i="2"/>
  <c r="CW17" i="2"/>
  <c r="HO17" i="2"/>
  <c r="GJ17" i="2"/>
  <c r="CU17" i="2"/>
  <c r="HM17" i="2"/>
  <c r="GH17" i="2"/>
  <c r="CS17" i="2"/>
  <c r="HK17" i="2"/>
  <c r="GF17" i="2"/>
  <c r="CQ17" i="2"/>
  <c r="HI17" i="2"/>
  <c r="GD17" i="2"/>
  <c r="CO17" i="2"/>
  <c r="HG17" i="2"/>
  <c r="GB17" i="2"/>
  <c r="CM17" i="2"/>
  <c r="HE17" i="2"/>
  <c r="FZ17" i="2"/>
  <c r="CK17" i="2"/>
  <c r="HC17" i="2"/>
  <c r="CI17" i="2"/>
  <c r="FN17" i="2"/>
  <c r="HU16" i="2"/>
  <c r="GP16" i="2"/>
  <c r="DA16" i="2"/>
  <c r="HS16" i="2"/>
  <c r="GN16" i="2"/>
  <c r="CY16" i="2"/>
  <c r="HQ16" i="2"/>
  <c r="GL16" i="2"/>
  <c r="CW16" i="2"/>
  <c r="HO16" i="2"/>
  <c r="GJ16" i="2"/>
  <c r="CU16" i="2"/>
  <c r="HM16" i="2"/>
  <c r="GH16" i="2"/>
  <c r="CS16" i="2"/>
  <c r="HK16" i="2"/>
  <c r="GF16" i="2"/>
  <c r="CQ16" i="2"/>
  <c r="HI16" i="2"/>
  <c r="GD16" i="2"/>
  <c r="CO16" i="2"/>
  <c r="HG16" i="2"/>
  <c r="GB16" i="2"/>
  <c r="CM16" i="2"/>
  <c r="HE16" i="2"/>
  <c r="FZ16" i="2"/>
  <c r="CK16" i="2"/>
  <c r="FX16" i="2"/>
  <c r="HA16" i="2"/>
  <c r="GU16" i="2"/>
  <c r="FP16" i="2"/>
  <c r="CA16" i="2"/>
  <c r="HU15" i="2"/>
  <c r="GP15" i="2"/>
  <c r="DA15" i="2"/>
  <c r="HS15" i="2"/>
  <c r="GN15" i="2"/>
  <c r="CY15" i="2"/>
  <c r="HQ15" i="2"/>
  <c r="GL15" i="2"/>
  <c r="CW15" i="2"/>
  <c r="HO15" i="2"/>
  <c r="GJ15" i="2"/>
  <c r="CU15" i="2"/>
  <c r="HM15" i="2"/>
  <c r="GH15" i="2"/>
  <c r="CS15" i="2"/>
  <c r="HK15" i="2"/>
  <c r="GF15" i="2"/>
  <c r="CQ15" i="2"/>
  <c r="HI15" i="2"/>
  <c r="GD15" i="2"/>
  <c r="CO15" i="2"/>
  <c r="HG15" i="2"/>
  <c r="GB15" i="2"/>
  <c r="CM15" i="2"/>
  <c r="HE15" i="2"/>
  <c r="FZ15" i="2"/>
  <c r="CK15" i="2"/>
  <c r="CG15" i="2"/>
  <c r="CC15" i="2"/>
  <c r="GS15" i="2"/>
  <c r="HU14" i="2"/>
  <c r="GP14" i="2"/>
  <c r="DA14" i="2"/>
  <c r="HS14" i="2"/>
  <c r="GN14" i="2"/>
  <c r="CY14" i="2"/>
  <c r="HQ14" i="2"/>
  <c r="GL14" i="2"/>
  <c r="CW14" i="2"/>
  <c r="HO14" i="2"/>
  <c r="GJ14" i="2"/>
  <c r="CU14" i="2"/>
  <c r="HM14" i="2"/>
  <c r="GH14" i="2"/>
  <c r="CS14" i="2"/>
  <c r="HK14" i="2"/>
  <c r="GF14" i="2"/>
  <c r="CQ14" i="2"/>
  <c r="HI14" i="2"/>
  <c r="GD14" i="2"/>
  <c r="CO14" i="2"/>
  <c r="HG14" i="2"/>
  <c r="GB14" i="2"/>
  <c r="CM14" i="2"/>
  <c r="HE14" i="2"/>
  <c r="FZ14" i="2"/>
  <c r="CK14" i="2"/>
  <c r="GS14" i="2"/>
  <c r="HU13" i="2"/>
  <c r="GP13" i="2"/>
  <c r="DA13" i="2"/>
  <c r="HS13" i="2"/>
  <c r="GN13" i="2"/>
  <c r="CY13" i="2"/>
  <c r="HQ13" i="2"/>
  <c r="GL13" i="2"/>
  <c r="CW13" i="2"/>
  <c r="HO13" i="2"/>
  <c r="GJ13" i="2"/>
  <c r="CU13" i="2"/>
  <c r="HM13" i="2"/>
  <c r="GH13" i="2"/>
  <c r="CS13" i="2"/>
  <c r="HK13" i="2"/>
  <c r="GF13" i="2"/>
  <c r="CQ13" i="2"/>
  <c r="HI13" i="2"/>
  <c r="GD13" i="2"/>
  <c r="CO13" i="2"/>
  <c r="HG13" i="2"/>
  <c r="GB13" i="2"/>
  <c r="CM13" i="2"/>
  <c r="HE13" i="2"/>
  <c r="FZ13" i="2"/>
  <c r="CK13" i="2"/>
  <c r="HC13" i="2"/>
  <c r="FN13" i="2"/>
  <c r="HU12" i="2"/>
  <c r="GP12" i="2"/>
  <c r="DA12" i="2"/>
  <c r="HS12" i="2"/>
  <c r="GN12" i="2"/>
  <c r="CY12" i="2"/>
  <c r="HQ12" i="2"/>
  <c r="GL12" i="2"/>
  <c r="CW12" i="2"/>
  <c r="HO12" i="2"/>
  <c r="GJ12" i="2"/>
  <c r="CU12" i="2"/>
  <c r="HM12" i="2"/>
  <c r="GH12" i="2"/>
  <c r="CS12" i="2"/>
  <c r="HK12" i="2"/>
  <c r="GF12" i="2"/>
  <c r="CQ12" i="2"/>
  <c r="HI12" i="2"/>
  <c r="GD12" i="2"/>
  <c r="CO12" i="2"/>
  <c r="HG12" i="2"/>
  <c r="GB12" i="2"/>
  <c r="CM12" i="2"/>
  <c r="HE12" i="2"/>
  <c r="FZ12" i="2"/>
  <c r="CK12" i="2"/>
  <c r="HC12" i="2"/>
  <c r="FX12" i="2"/>
  <c r="GU12" i="2"/>
  <c r="FP12" i="2"/>
  <c r="CA12" i="2"/>
  <c r="HU11" i="2"/>
  <c r="GP11" i="2"/>
  <c r="DA11" i="2"/>
  <c r="HS11" i="2"/>
  <c r="GN11" i="2"/>
  <c r="CY11" i="2"/>
  <c r="HQ11" i="2"/>
  <c r="GL11" i="2"/>
  <c r="CW11" i="2"/>
  <c r="HO11" i="2"/>
  <c r="GJ11" i="2"/>
  <c r="CU11" i="2"/>
  <c r="HM11" i="2"/>
  <c r="GH11" i="2"/>
  <c r="CS11" i="2"/>
  <c r="HK11" i="2"/>
  <c r="GF11" i="2"/>
  <c r="CQ11" i="2"/>
  <c r="HI11" i="2"/>
  <c r="GD11" i="2"/>
  <c r="CO11" i="2"/>
  <c r="HG11" i="2"/>
  <c r="GB11" i="2"/>
  <c r="CM11" i="2"/>
  <c r="HE11" i="2"/>
  <c r="FZ11" i="2"/>
  <c r="CK11" i="2"/>
  <c r="GW11" i="2"/>
  <c r="FR11" i="2"/>
  <c r="CC11" i="2"/>
  <c r="FN11" i="2"/>
  <c r="HU10" i="2"/>
  <c r="GP10" i="2"/>
  <c r="DA10" i="2"/>
  <c r="HS10" i="2"/>
  <c r="GN10" i="2"/>
  <c r="CY10" i="2"/>
  <c r="HQ10" i="2"/>
  <c r="GL10" i="2"/>
  <c r="CW10" i="2"/>
  <c r="HO10" i="2"/>
  <c r="GJ10" i="2"/>
  <c r="CU10" i="2"/>
  <c r="HM10" i="2"/>
  <c r="GH10" i="2"/>
  <c r="CS10" i="2"/>
  <c r="HK10" i="2"/>
  <c r="GF10" i="2"/>
  <c r="CQ10" i="2"/>
  <c r="HI10" i="2"/>
  <c r="GD10" i="2"/>
  <c r="CO10" i="2"/>
  <c r="HG10" i="2"/>
  <c r="GB10" i="2"/>
  <c r="CM10" i="2"/>
  <c r="HE10" i="2"/>
  <c r="FZ10" i="2"/>
  <c r="CK10" i="2"/>
  <c r="CI10" i="2"/>
  <c r="GW10" i="2"/>
  <c r="HU9" i="2"/>
  <c r="GP9" i="2"/>
  <c r="DA9" i="2"/>
  <c r="HS9" i="2"/>
  <c r="GN9" i="2"/>
  <c r="CY9" i="2"/>
  <c r="HQ9" i="2"/>
  <c r="GL9" i="2"/>
  <c r="CW9" i="2"/>
  <c r="HO9" i="2"/>
  <c r="GJ9" i="2"/>
  <c r="CU9" i="2"/>
  <c r="HM9" i="2"/>
  <c r="GH9" i="2"/>
  <c r="CS9" i="2"/>
  <c r="HK9" i="2"/>
  <c r="GF9" i="2"/>
  <c r="CQ9" i="2"/>
  <c r="HI9" i="2"/>
  <c r="GD9" i="2"/>
  <c r="CO9" i="2"/>
  <c r="HG9" i="2"/>
  <c r="GB9" i="2"/>
  <c r="CM9" i="2"/>
  <c r="HE9" i="2"/>
  <c r="FZ9" i="2"/>
  <c r="CK9" i="2"/>
  <c r="FX9" i="2"/>
  <c r="GW9" i="2"/>
  <c r="BY9" i="2"/>
  <c r="HU8" i="2"/>
  <c r="GP8" i="2"/>
  <c r="DA8" i="2"/>
  <c r="HS8" i="2"/>
  <c r="GN8" i="2"/>
  <c r="CY8" i="2"/>
  <c r="HQ8" i="2"/>
  <c r="GL8" i="2"/>
  <c r="CW8" i="2"/>
  <c r="HO8" i="2"/>
  <c r="GJ8" i="2"/>
  <c r="CU8" i="2"/>
  <c r="HM8" i="2"/>
  <c r="GH8" i="2"/>
  <c r="CS8" i="2"/>
  <c r="HK8" i="2"/>
  <c r="GF8" i="2"/>
  <c r="CQ8" i="2"/>
  <c r="HI8" i="2"/>
  <c r="GD8" i="2"/>
  <c r="CO8" i="2"/>
  <c r="HG8" i="2"/>
  <c r="GB8" i="2"/>
  <c r="CM8" i="2"/>
  <c r="HE8" i="2"/>
  <c r="FZ8" i="2"/>
  <c r="CK8" i="2"/>
  <c r="FX8" i="2"/>
  <c r="GU8" i="2"/>
  <c r="FP8" i="2"/>
  <c r="CA8" i="2"/>
  <c r="HU7" i="2"/>
  <c r="GP7" i="2"/>
  <c r="DA7" i="2"/>
  <c r="HS7" i="2"/>
  <c r="GN7" i="2"/>
  <c r="CY7" i="2"/>
  <c r="HQ7" i="2"/>
  <c r="GL7" i="2"/>
  <c r="CW7" i="2"/>
  <c r="HO7" i="2"/>
  <c r="GJ7" i="2"/>
  <c r="CU7" i="2"/>
  <c r="HM7" i="2"/>
  <c r="GH7" i="2"/>
  <c r="CS7" i="2"/>
  <c r="HK7" i="2"/>
  <c r="GF7" i="2"/>
  <c r="CQ7" i="2"/>
  <c r="HI7" i="2"/>
  <c r="GD7" i="2"/>
  <c r="CO7" i="2"/>
  <c r="HG7" i="2"/>
  <c r="GB7" i="2"/>
  <c r="CM7" i="2"/>
  <c r="HE7" i="2"/>
  <c r="FZ7" i="2"/>
  <c r="CK7" i="2"/>
  <c r="CC7" i="2"/>
  <c r="FN7" i="2"/>
  <c r="HU6" i="2"/>
  <c r="GP6" i="2"/>
  <c r="DA6" i="2"/>
  <c r="HS6" i="2"/>
  <c r="GN6" i="2"/>
  <c r="CY6" i="2"/>
  <c r="HQ6" i="2"/>
  <c r="GL6" i="2"/>
  <c r="CW6" i="2"/>
  <c r="HO6" i="2"/>
  <c r="GJ6" i="2"/>
  <c r="CU6" i="2"/>
  <c r="HM6" i="2"/>
  <c r="GH6" i="2"/>
  <c r="CS6" i="2"/>
  <c r="HK6" i="2"/>
  <c r="GF6" i="2"/>
  <c r="CQ6" i="2"/>
  <c r="HI6" i="2"/>
  <c r="GD6" i="2"/>
  <c r="CO6" i="2"/>
  <c r="HG6" i="2"/>
  <c r="GB6" i="2"/>
  <c r="CM6" i="2"/>
  <c r="HE6" i="2"/>
  <c r="FZ6" i="2"/>
  <c r="CK6" i="2"/>
  <c r="CI6" i="2"/>
  <c r="HU5" i="2"/>
  <c r="GP5" i="2"/>
  <c r="DA5" i="2"/>
  <c r="HS5" i="2"/>
  <c r="GN5" i="2"/>
  <c r="CY5" i="2"/>
  <c r="HQ5" i="2"/>
  <c r="GL5" i="2"/>
  <c r="CW5" i="2"/>
  <c r="HO5" i="2"/>
  <c r="GJ5" i="2"/>
  <c r="CU5" i="2"/>
  <c r="HM5" i="2"/>
  <c r="GH5" i="2"/>
  <c r="CS5" i="2"/>
  <c r="HK5" i="2"/>
  <c r="GF5" i="2"/>
  <c r="CQ5" i="2"/>
  <c r="HI5" i="2"/>
  <c r="GD5" i="2"/>
  <c r="CO5" i="2"/>
  <c r="HG5" i="2"/>
  <c r="GB5" i="2"/>
  <c r="CM5" i="2"/>
  <c r="HE5" i="2"/>
  <c r="FZ5" i="2"/>
  <c r="CK5" i="2"/>
  <c r="FX5" i="2"/>
  <c r="CI5" i="2"/>
  <c r="CC5" i="2"/>
  <c r="FP5" i="2"/>
  <c r="HU4" i="2"/>
  <c r="GP4" i="2"/>
  <c r="DA4" i="2"/>
  <c r="HS4" i="2"/>
  <c r="GN4" i="2"/>
  <c r="CY4" i="2"/>
  <c r="HQ4" i="2"/>
  <c r="GL4" i="2"/>
  <c r="CW4" i="2"/>
  <c r="HO4" i="2"/>
  <c r="GJ4" i="2"/>
  <c r="CU4" i="2"/>
  <c r="HM4" i="2"/>
  <c r="GH4" i="2"/>
  <c r="CS4" i="2"/>
  <c r="HK4" i="2"/>
  <c r="GF4" i="2"/>
  <c r="CQ4" i="2"/>
  <c r="HI4" i="2"/>
  <c r="GD4" i="2"/>
  <c r="CO4" i="2"/>
  <c r="HG4" i="2"/>
  <c r="GB4" i="2"/>
  <c r="CM4" i="2"/>
  <c r="HE4" i="2"/>
  <c r="FZ4" i="2"/>
  <c r="CK4" i="2"/>
  <c r="FX4" i="2"/>
  <c r="CI4" i="2"/>
  <c r="CG4" i="2"/>
  <c r="GU4" i="2"/>
  <c r="FP4" i="2"/>
  <c r="CA4" i="2"/>
  <c r="HU3" i="2"/>
  <c r="GP3" i="2"/>
  <c r="DA3" i="2"/>
  <c r="HS3" i="2"/>
  <c r="GN3" i="2"/>
  <c r="CY3" i="2"/>
  <c r="HQ3" i="2"/>
  <c r="GL3" i="2"/>
  <c r="CW3" i="2"/>
  <c r="HO3" i="2"/>
  <c r="GJ3" i="2"/>
  <c r="CU3" i="2"/>
  <c r="HM3" i="2"/>
  <c r="GH3" i="2"/>
  <c r="CS3" i="2"/>
  <c r="HK3" i="2"/>
  <c r="GF3" i="2"/>
  <c r="CQ3" i="2"/>
  <c r="HI3" i="2"/>
  <c r="GD3" i="2"/>
  <c r="CO3" i="2"/>
  <c r="HG3" i="2"/>
  <c r="GB3" i="2"/>
  <c r="CM3" i="2"/>
  <c r="HE3" i="2"/>
  <c r="FZ3" i="2"/>
  <c r="CK3" i="2"/>
  <c r="GW3" i="2"/>
  <c r="FR3" i="2"/>
  <c r="CC3" i="2"/>
  <c r="FP3" i="2"/>
  <c r="BY3" i="2"/>
  <c r="HT2" i="2"/>
  <c r="GO2" i="2"/>
  <c r="CZ2" i="2"/>
  <c r="HR2" i="2"/>
  <c r="GM2" i="2"/>
  <c r="CX2" i="2"/>
  <c r="HP2" i="2"/>
  <c r="GK2" i="2"/>
  <c r="CV2" i="2"/>
  <c r="HN2" i="2"/>
  <c r="GI2" i="2"/>
  <c r="CT2" i="2"/>
  <c r="HL2" i="2"/>
  <c r="GG2" i="2"/>
  <c r="CR2" i="2"/>
  <c r="HJ2" i="2"/>
  <c r="GE2" i="2"/>
  <c r="CP2" i="2"/>
  <c r="HH2" i="2"/>
  <c r="GC2" i="2"/>
  <c r="CN2" i="2"/>
  <c r="HF2" i="2"/>
  <c r="GA2" i="2"/>
  <c r="CL2" i="2"/>
  <c r="HD2" i="2"/>
  <c r="FY2" i="2"/>
  <c r="CJ2" i="2"/>
  <c r="CB2" i="2"/>
  <c r="X98" i="61"/>
  <c r="AA98" i="61" s="1"/>
  <c r="AD94" i="61"/>
  <c r="AD93" i="61"/>
  <c r="AD92" i="61"/>
  <c r="X88" i="61"/>
  <c r="AA88" i="61" s="1"/>
  <c r="X87" i="61"/>
  <c r="AA87" i="61" s="1"/>
  <c r="W86" i="61"/>
  <c r="Z86" i="61" s="1"/>
  <c r="X84" i="61"/>
  <c r="AA84" i="61" s="1"/>
  <c r="X83" i="61"/>
  <c r="AA83" i="61" s="1"/>
  <c r="X82" i="61"/>
  <c r="AA82" i="61" s="1"/>
  <c r="X81" i="61"/>
  <c r="AA81" i="61" s="1"/>
  <c r="X80" i="61"/>
  <c r="AA80" i="61" s="1"/>
  <c r="X79" i="61"/>
  <c r="AA79" i="61" s="1"/>
  <c r="X78" i="61"/>
  <c r="AA78" i="61" s="1"/>
  <c r="X77" i="61"/>
  <c r="AA77" i="61" s="1"/>
  <c r="X76" i="61"/>
  <c r="AA76" i="61" s="1"/>
  <c r="X75" i="61"/>
  <c r="AA75" i="61" s="1"/>
  <c r="X74" i="61"/>
  <c r="AA74" i="61" s="1"/>
  <c r="X73" i="61"/>
  <c r="AA73" i="61" s="1"/>
  <c r="X72" i="61"/>
  <c r="AA72" i="61" s="1"/>
  <c r="X71" i="61"/>
  <c r="AA71" i="61" s="1"/>
  <c r="X70" i="61"/>
  <c r="AA70" i="61" s="1"/>
  <c r="X69" i="61"/>
  <c r="AA69" i="61" s="1"/>
  <c r="X68" i="61"/>
  <c r="AA68" i="61" s="1"/>
  <c r="X66" i="61"/>
  <c r="AA66" i="61" s="1"/>
  <c r="X64" i="61"/>
  <c r="AA64" i="61" s="1"/>
  <c r="X62" i="61"/>
  <c r="AA62" i="61" s="1"/>
  <c r="X60" i="61"/>
  <c r="AA60" i="61" s="1"/>
  <c r="X58" i="61"/>
  <c r="AA58" i="61" s="1"/>
  <c r="X56" i="61"/>
  <c r="AA56" i="61" s="1"/>
  <c r="X54" i="61"/>
  <c r="AA54" i="61" s="1"/>
  <c r="X52" i="61"/>
  <c r="AA52" i="61" s="1"/>
  <c r="X50" i="61"/>
  <c r="AA50" i="61" s="1"/>
  <c r="X48" i="61"/>
  <c r="AA48" i="61" s="1"/>
  <c r="X46" i="61"/>
  <c r="AA46" i="61"/>
  <c r="X44" i="61"/>
  <c r="AA44" i="61" s="1"/>
  <c r="AD98" i="62"/>
  <c r="AD96" i="62"/>
  <c r="X86" i="62"/>
  <c r="AA86" i="62" s="1"/>
  <c r="X84" i="62"/>
  <c r="AA84" i="62" s="1"/>
  <c r="X82" i="62"/>
  <c r="AA82" i="62" s="1"/>
  <c r="X80" i="62"/>
  <c r="AA80" i="62" s="1"/>
  <c r="X78" i="62"/>
  <c r="AA78" i="62" s="1"/>
  <c r="X76" i="62"/>
  <c r="AA76" i="62" s="1"/>
  <c r="X74" i="62"/>
  <c r="AA74" i="62" s="1"/>
  <c r="X72" i="62"/>
  <c r="AA72" i="62" s="1"/>
  <c r="X70" i="62"/>
  <c r="AA70" i="62" s="1"/>
  <c r="X68" i="62"/>
  <c r="AA68" i="62" s="1"/>
  <c r="X66" i="62"/>
  <c r="AA66" i="62" s="1"/>
  <c r="X64" i="62"/>
  <c r="AA64" i="62" s="1"/>
  <c r="X62" i="62"/>
  <c r="AA62" i="62" s="1"/>
  <c r="X60" i="62"/>
  <c r="AA60" i="62" s="1"/>
  <c r="X58" i="62"/>
  <c r="AA58" i="62" s="1"/>
  <c r="X56" i="62"/>
  <c r="AA56" i="62" s="1"/>
  <c r="X54" i="62"/>
  <c r="AA54" i="62" s="1"/>
  <c r="X52" i="62"/>
  <c r="AA52" i="62" s="1"/>
  <c r="X50" i="62"/>
  <c r="AA50" i="62" s="1"/>
  <c r="X48" i="62"/>
  <c r="AA48" i="62" s="1"/>
  <c r="X46" i="62"/>
  <c r="AA46" i="62" s="1"/>
  <c r="X44" i="62"/>
  <c r="AA44" i="62" s="1"/>
  <c r="X42" i="62"/>
  <c r="AA42" i="62" s="1"/>
  <c r="X40" i="62"/>
  <c r="AA40" i="62" s="1"/>
  <c r="X38" i="62"/>
  <c r="AA38" i="62" s="1"/>
  <c r="X36" i="62"/>
  <c r="AA36" i="62" s="1"/>
  <c r="X34" i="62"/>
  <c r="AA34" i="62" s="1"/>
  <c r="X32" i="62"/>
  <c r="AA32" i="62" s="1"/>
  <c r="X30" i="62"/>
  <c r="AA30" i="62" s="1"/>
  <c r="X28" i="62"/>
  <c r="AA28" i="62" s="1"/>
  <c r="X26" i="62"/>
  <c r="AA26" i="62" s="1"/>
  <c r="X24" i="62"/>
  <c r="AA24" i="62" s="1"/>
  <c r="X22" i="62"/>
  <c r="AA22" i="62" s="1"/>
  <c r="X20" i="62"/>
  <c r="AA20" i="62" s="1"/>
  <c r="X18" i="62"/>
  <c r="AA18" i="62" s="1"/>
  <c r="X16" i="62"/>
  <c r="AA16" i="62" s="1"/>
  <c r="X14" i="62"/>
  <c r="AA14" i="62" s="1"/>
  <c r="X12" i="62"/>
  <c r="AA12" i="62" s="1"/>
  <c r="AD9" i="62"/>
  <c r="AD11" i="62"/>
  <c r="AD12" i="62"/>
  <c r="AD13" i="62"/>
  <c r="AD14" i="62"/>
  <c r="AD15" i="62"/>
  <c r="AD16" i="62"/>
  <c r="AD25" i="62"/>
  <c r="AD26" i="62"/>
  <c r="AD27" i="62"/>
  <c r="AD56" i="62"/>
  <c r="AD58" i="62"/>
  <c r="AD59" i="62"/>
  <c r="AD97" i="63"/>
  <c r="W94" i="63"/>
  <c r="Z94" i="63" s="1"/>
  <c r="W95" i="63"/>
  <c r="Z95" i="63" s="1"/>
  <c r="U92" i="63"/>
  <c r="O92" i="63" s="1"/>
  <c r="X92" i="63"/>
  <c r="AA92" i="63" s="1"/>
  <c r="X93" i="63"/>
  <c r="AA93" i="63" s="1"/>
  <c r="W91" i="63"/>
  <c r="Z91" i="63" s="1"/>
  <c r="U90" i="63"/>
  <c r="O90" i="63" s="1"/>
  <c r="X91" i="63"/>
  <c r="AA91" i="63" s="1"/>
  <c r="U86" i="63"/>
  <c r="O86" i="63" s="1"/>
  <c r="X87" i="63"/>
  <c r="AA87" i="63" s="1"/>
  <c r="X82" i="63"/>
  <c r="AA82" i="63" s="1"/>
  <c r="X80" i="63"/>
  <c r="AA80" i="63" s="1"/>
  <c r="X78" i="63"/>
  <c r="AA78" i="63" s="1"/>
  <c r="X76" i="63"/>
  <c r="AA76" i="63" s="1"/>
  <c r="X74" i="63"/>
  <c r="AA74" i="63" s="1"/>
  <c r="X72" i="63"/>
  <c r="AA72" i="63" s="1"/>
  <c r="X70" i="63"/>
  <c r="AA70" i="63" s="1"/>
  <c r="AD49" i="61"/>
  <c r="AD48" i="61"/>
  <c r="AD47" i="61"/>
  <c r="U97" i="63"/>
  <c r="O97" i="63" s="1"/>
  <c r="X98" i="63"/>
  <c r="AA98" i="63" s="1"/>
  <c r="U88" i="63"/>
  <c r="O88" i="63" s="1"/>
  <c r="X89" i="63"/>
  <c r="AA89" i="63" s="1"/>
  <c r="U84" i="63"/>
  <c r="O84" i="63" s="1"/>
  <c r="X85" i="63"/>
  <c r="AA85" i="63" s="1"/>
  <c r="X66" i="63"/>
  <c r="AA66" i="63" s="1"/>
  <c r="X62" i="63"/>
  <c r="AA62" i="63" s="1"/>
  <c r="AD51" i="63"/>
  <c r="AD50" i="63"/>
  <c r="AD17" i="63"/>
  <c r="AD10" i="63"/>
  <c r="DC29" i="2"/>
  <c r="DD70" i="2"/>
  <c r="DC70" i="2"/>
  <c r="AD9" i="64"/>
  <c r="AD17" i="64"/>
  <c r="AD19" i="64"/>
  <c r="AD21" i="64"/>
  <c r="AD23" i="64"/>
  <c r="AD33" i="64"/>
  <c r="AD40" i="64"/>
  <c r="AD76" i="64"/>
  <c r="AD95" i="64"/>
  <c r="AD12" i="64"/>
  <c r="AD14" i="64"/>
  <c r="W45" i="61"/>
  <c r="Z45" i="61" s="1"/>
  <c r="W46" i="61"/>
  <c r="Z46" i="61" s="1"/>
  <c r="T45" i="61"/>
  <c r="G45" i="61" s="1"/>
  <c r="W34" i="61"/>
  <c r="Z34" i="61" s="1"/>
  <c r="W35" i="61"/>
  <c r="Z35" i="61" s="1"/>
  <c r="T34" i="61"/>
  <c r="G34" i="61" s="1"/>
  <c r="T60" i="61"/>
  <c r="G60" i="61" s="1"/>
  <c r="W60" i="61"/>
  <c r="Z60" i="61" s="1"/>
  <c r="U21" i="61"/>
  <c r="O21" i="61" s="1"/>
  <c r="X22" i="61"/>
  <c r="AA22" i="61" s="1"/>
  <c r="X21" i="61"/>
  <c r="AA21" i="61" s="1"/>
  <c r="U12" i="61"/>
  <c r="O12" i="61" s="1"/>
  <c r="X12" i="61"/>
  <c r="AA12" i="61" s="1"/>
  <c r="X77" i="62"/>
  <c r="AA77" i="62" s="1"/>
  <c r="U77" i="62"/>
  <c r="O77" i="62" s="1"/>
  <c r="T98" i="63"/>
  <c r="G98" i="63" s="1"/>
  <c r="W98" i="63"/>
  <c r="Z98" i="63" s="1"/>
  <c r="W80" i="63"/>
  <c r="Z80" i="63" s="1"/>
  <c r="T80" i="63"/>
  <c r="G80" i="63" s="1"/>
  <c r="T39" i="63"/>
  <c r="G39" i="63" s="1"/>
  <c r="W39" i="63"/>
  <c r="Z39" i="63" s="1"/>
  <c r="W61" i="61"/>
  <c r="Z61" i="61" s="1"/>
  <c r="X36" i="61"/>
  <c r="AA36" i="61" s="1"/>
  <c r="U36" i="61"/>
  <c r="O36" i="61" s="1"/>
  <c r="X37" i="61"/>
  <c r="AA37" i="61" s="1"/>
  <c r="U25" i="61"/>
  <c r="O25" i="61" s="1"/>
  <c r="X25" i="61"/>
  <c r="AA25" i="61" s="1"/>
  <c r="X26" i="61"/>
  <c r="AA26" i="61" s="1"/>
  <c r="U13" i="61"/>
  <c r="O13" i="61" s="1"/>
  <c r="X14" i="61"/>
  <c r="AA14" i="61" s="1"/>
  <c r="X13" i="61"/>
  <c r="AA13" i="61" s="1"/>
  <c r="T84" i="61"/>
  <c r="G84" i="61" s="1"/>
  <c r="W84" i="61"/>
  <c r="Z84" i="61" s="1"/>
  <c r="W85" i="61"/>
  <c r="Z85" i="61" s="1"/>
  <c r="T68" i="61"/>
  <c r="G68" i="61" s="1"/>
  <c r="W68" i="61"/>
  <c r="Z68" i="61" s="1"/>
  <c r="W69" i="61"/>
  <c r="Z69" i="61" s="1"/>
  <c r="U41" i="61"/>
  <c r="O41" i="61"/>
  <c r="X41" i="61"/>
  <c r="AA41" i="61" s="1"/>
  <c r="X42" i="61"/>
  <c r="AA42" i="61" s="1"/>
  <c r="U20" i="61"/>
  <c r="O20" i="61" s="1"/>
  <c r="X20" i="61"/>
  <c r="AA20" i="61" s="1"/>
  <c r="T87" i="62"/>
  <c r="G87" i="62" s="1"/>
  <c r="W87" i="62"/>
  <c r="Z87" i="62" s="1"/>
  <c r="X63" i="62"/>
  <c r="AA63" i="62" s="1"/>
  <c r="U63" i="62"/>
  <c r="O63" i="62" s="1"/>
  <c r="X96" i="61"/>
  <c r="AA96" i="61" s="1"/>
  <c r="X97" i="61"/>
  <c r="AA97" i="61" s="1"/>
  <c r="U96" i="61"/>
  <c r="O96" i="61" s="1"/>
  <c r="W96" i="61"/>
  <c r="Z96" i="61" s="1"/>
  <c r="T95" i="61"/>
  <c r="G95" i="61" s="1"/>
  <c r="W95" i="61"/>
  <c r="Z95" i="61" s="1"/>
  <c r="X90" i="61"/>
  <c r="AA90" i="61" s="1"/>
  <c r="U90" i="61"/>
  <c r="O90" i="61" s="1"/>
  <c r="X91" i="61"/>
  <c r="AA91" i="61" s="1"/>
  <c r="T80" i="61"/>
  <c r="G80" i="61" s="1"/>
  <c r="W80" i="61"/>
  <c r="Z80" i="61" s="1"/>
  <c r="W40" i="61"/>
  <c r="Z40" i="61" s="1"/>
  <c r="T40" i="61"/>
  <c r="G40" i="61" s="1"/>
  <c r="W29" i="61"/>
  <c r="Z29" i="61" s="1"/>
  <c r="T29" i="61"/>
  <c r="G29" i="61" s="1"/>
  <c r="W24" i="61"/>
  <c r="Z24" i="61" s="1"/>
  <c r="T24" i="61"/>
  <c r="G24" i="61" s="1"/>
  <c r="X94" i="62"/>
  <c r="AA94" i="62" s="1"/>
  <c r="U94" i="62"/>
  <c r="O94" i="62" s="1"/>
  <c r="X85" i="62"/>
  <c r="AA85" i="62" s="1"/>
  <c r="U85" i="62"/>
  <c r="O85" i="62" s="1"/>
  <c r="T70" i="62"/>
  <c r="G70" i="62" s="1"/>
  <c r="W70" i="62"/>
  <c r="Z70" i="62" s="1"/>
  <c r="W56" i="62"/>
  <c r="Z56" i="62"/>
  <c r="T55" i="62"/>
  <c r="G55" i="62" s="1"/>
  <c r="W55" i="62"/>
  <c r="Z55" i="62" s="1"/>
  <c r="U54" i="63"/>
  <c r="O54" i="63" s="1"/>
  <c r="X54" i="63"/>
  <c r="AA54" i="63" s="1"/>
  <c r="T23" i="63"/>
  <c r="G23" i="63" s="1"/>
  <c r="W23" i="63"/>
  <c r="Z23" i="63" s="1"/>
  <c r="T97" i="61"/>
  <c r="G97" i="61" s="1"/>
  <c r="W87" i="61"/>
  <c r="Z87" i="61" s="1"/>
  <c r="W81" i="61"/>
  <c r="Z81" i="61" s="1"/>
  <c r="T76" i="61"/>
  <c r="G76" i="61" s="1"/>
  <c r="W76" i="61"/>
  <c r="Z76" i="61" s="1"/>
  <c r="W22" i="61"/>
  <c r="Z22" i="61" s="1"/>
  <c r="W23" i="61"/>
  <c r="Z23" i="61" s="1"/>
  <c r="T22" i="61"/>
  <c r="G22" i="61" s="1"/>
  <c r="W14" i="61"/>
  <c r="Z14" i="61" s="1"/>
  <c r="W15" i="61"/>
  <c r="Z15" i="61" s="1"/>
  <c r="T14" i="61"/>
  <c r="G14" i="61" s="1"/>
  <c r="X95" i="62"/>
  <c r="AA95" i="62" s="1"/>
  <c r="T78" i="62"/>
  <c r="G78" i="62" s="1"/>
  <c r="W78" i="62"/>
  <c r="Z78" i="62" s="1"/>
  <c r="W25" i="62"/>
  <c r="Z25" i="62" s="1"/>
  <c r="T25" i="62"/>
  <c r="G25" i="62" s="1"/>
  <c r="W26" i="62"/>
  <c r="Z26" i="62" s="1"/>
  <c r="X15" i="62"/>
  <c r="AA15" i="62" s="1"/>
  <c r="U15" i="62"/>
  <c r="O15" i="62" s="1"/>
  <c r="X94" i="61"/>
  <c r="AA94" i="61" s="1"/>
  <c r="U94" i="61"/>
  <c r="O94" i="61" s="1"/>
  <c r="X95" i="61"/>
  <c r="AA95" i="61" s="1"/>
  <c r="T91" i="61"/>
  <c r="G91" i="61" s="1"/>
  <c r="W91" i="61"/>
  <c r="Z91" i="61" s="1"/>
  <c r="W92" i="61"/>
  <c r="Z92" i="61" s="1"/>
  <c r="W77" i="61"/>
  <c r="Z77" i="61" s="1"/>
  <c r="T72" i="61"/>
  <c r="G72" i="61" s="1"/>
  <c r="W72" i="61"/>
  <c r="Z72" i="61" s="1"/>
  <c r="U35" i="61"/>
  <c r="O35" i="61" s="1"/>
  <c r="X35" i="61"/>
  <c r="AA35" i="61" s="1"/>
  <c r="T86" i="62"/>
  <c r="G86" i="62" s="1"/>
  <c r="W86" i="62"/>
  <c r="Z86" i="62" s="1"/>
  <c r="X69" i="62"/>
  <c r="AA69" i="62" s="1"/>
  <c r="U69" i="62"/>
  <c r="O69" i="62" s="1"/>
  <c r="X85" i="61"/>
  <c r="AA85" i="61" s="1"/>
  <c r="X67" i="61"/>
  <c r="AA67" i="61" s="1"/>
  <c r="X65" i="61"/>
  <c r="AA65" i="61" s="1"/>
  <c r="X63" i="61"/>
  <c r="AA63" i="61" s="1"/>
  <c r="X61" i="61"/>
  <c r="AA61" i="61" s="1"/>
  <c r="X59" i="61"/>
  <c r="AA59" i="61" s="1"/>
  <c r="X57" i="61"/>
  <c r="AA57" i="61" s="1"/>
  <c r="X55" i="61"/>
  <c r="AA55" i="61" s="1"/>
  <c r="X53" i="61"/>
  <c r="AA53" i="61" s="1"/>
  <c r="X51" i="61"/>
  <c r="AA51" i="61" s="1"/>
  <c r="X49" i="61"/>
  <c r="AA49" i="61" s="1"/>
  <c r="X47" i="61"/>
  <c r="AA47" i="61" s="1"/>
  <c r="W43" i="61"/>
  <c r="Z43" i="61" s="1"/>
  <c r="W41" i="61"/>
  <c r="Z41" i="61" s="1"/>
  <c r="W32" i="61"/>
  <c r="Z32" i="61"/>
  <c r="U28" i="61"/>
  <c r="O28" i="61" s="1"/>
  <c r="W27" i="61"/>
  <c r="Z27" i="61" s="1"/>
  <c r="W25" i="61"/>
  <c r="Z25" i="61" s="1"/>
  <c r="X18" i="61"/>
  <c r="AA18" i="61" s="1"/>
  <c r="X96" i="62"/>
  <c r="AA96" i="62" s="1"/>
  <c r="U96" i="62"/>
  <c r="O96" i="62" s="1"/>
  <c r="X91" i="62"/>
  <c r="AA91" i="62" s="1"/>
  <c r="U91" i="62"/>
  <c r="O91" i="62" s="1"/>
  <c r="T84" i="62"/>
  <c r="G84" i="62" s="1"/>
  <c r="W84" i="62"/>
  <c r="Z84" i="62" s="1"/>
  <c r="X83" i="62"/>
  <c r="AA83" i="62" s="1"/>
  <c r="U83" i="62"/>
  <c r="O83" i="62" s="1"/>
  <c r="T76" i="62"/>
  <c r="G76" i="62" s="1"/>
  <c r="W76" i="62"/>
  <c r="Z76" i="62" s="1"/>
  <c r="X75" i="62"/>
  <c r="AA75" i="62" s="1"/>
  <c r="U75" i="62"/>
  <c r="O75" i="62" s="1"/>
  <c r="T68" i="62"/>
  <c r="G68" i="62" s="1"/>
  <c r="W68" i="62"/>
  <c r="Z68" i="62" s="1"/>
  <c r="X67" i="62"/>
  <c r="AA67" i="62" s="1"/>
  <c r="U67" i="62"/>
  <c r="O67" i="62" s="1"/>
  <c r="T64" i="62"/>
  <c r="G64" i="62" s="1"/>
  <c r="W64" i="62"/>
  <c r="Z64" i="62" s="1"/>
  <c r="W20" i="62"/>
  <c r="Z20" i="62" s="1"/>
  <c r="T20" i="62"/>
  <c r="G20" i="62" s="1"/>
  <c r="W72" i="63"/>
  <c r="Z72" i="63" s="1"/>
  <c r="T72" i="63"/>
  <c r="G72" i="63" s="1"/>
  <c r="T43" i="63"/>
  <c r="G43" i="63" s="1"/>
  <c r="W43" i="63"/>
  <c r="Z43" i="63" s="1"/>
  <c r="T27" i="63"/>
  <c r="G27" i="63" s="1"/>
  <c r="W27" i="63"/>
  <c r="Z27" i="63" s="1"/>
  <c r="U98" i="62"/>
  <c r="O98" i="62" s="1"/>
  <c r="T95" i="62"/>
  <c r="G95" i="62" s="1"/>
  <c r="W88" i="62"/>
  <c r="Z88" i="62" s="1"/>
  <c r="X88" i="62"/>
  <c r="AA88" i="62" s="1"/>
  <c r="T82" i="62"/>
  <c r="G82" i="62" s="1"/>
  <c r="W82" i="62"/>
  <c r="Z82" i="62" s="1"/>
  <c r="X81" i="62"/>
  <c r="AA81" i="62" s="1"/>
  <c r="U81" i="62"/>
  <c r="O81" i="62" s="1"/>
  <c r="T74" i="62"/>
  <c r="G74" i="62" s="1"/>
  <c r="W74" i="62"/>
  <c r="Z74" i="62" s="1"/>
  <c r="X73" i="62"/>
  <c r="AA73" i="62" s="1"/>
  <c r="U73" i="62"/>
  <c r="O73" i="62" s="1"/>
  <c r="T66" i="62"/>
  <c r="G66" i="62" s="1"/>
  <c r="W66" i="62"/>
  <c r="Z66" i="62" s="1"/>
  <c r="X65" i="62"/>
  <c r="AA65" i="62" s="1"/>
  <c r="U65" i="62"/>
  <c r="O65" i="62" s="1"/>
  <c r="T54" i="62"/>
  <c r="G54" i="62" s="1"/>
  <c r="W54" i="62"/>
  <c r="Z54" i="62" s="1"/>
  <c r="X53" i="62"/>
  <c r="AA53" i="62" s="1"/>
  <c r="U53" i="62"/>
  <c r="O53" i="62" s="1"/>
  <c r="X23" i="62"/>
  <c r="AA23" i="62" s="1"/>
  <c r="U23" i="62"/>
  <c r="O23" i="62" s="1"/>
  <c r="W17" i="62"/>
  <c r="Z17" i="62" s="1"/>
  <c r="T17" i="62"/>
  <c r="G17" i="62" s="1"/>
  <c r="X96" i="63"/>
  <c r="AA96" i="63" s="1"/>
  <c r="U96" i="63"/>
  <c r="O96" i="63" s="1"/>
  <c r="W77" i="63"/>
  <c r="Z77" i="63" s="1"/>
  <c r="T77" i="63"/>
  <c r="G77" i="63" s="1"/>
  <c r="W78" i="63"/>
  <c r="Z78" i="63" s="1"/>
  <c r="U49" i="63"/>
  <c r="O49" i="63" s="1"/>
  <c r="X49" i="63"/>
  <c r="AA49" i="63" s="1"/>
  <c r="X50" i="63"/>
  <c r="AA50" i="63" s="1"/>
  <c r="T31" i="63"/>
  <c r="G31" i="63" s="1"/>
  <c r="W31" i="63"/>
  <c r="Z31" i="63" s="1"/>
  <c r="T15" i="63"/>
  <c r="G15" i="63" s="1"/>
  <c r="W15" i="63"/>
  <c r="Z15" i="63" s="1"/>
  <c r="W98" i="61"/>
  <c r="Z98" i="61" s="1"/>
  <c r="W94" i="61"/>
  <c r="Z94" i="61" s="1"/>
  <c r="W90" i="61"/>
  <c r="Z90" i="61" s="1"/>
  <c r="T37" i="61"/>
  <c r="G37" i="61" s="1"/>
  <c r="W33" i="61"/>
  <c r="Z33" i="61"/>
  <c r="X29" i="61"/>
  <c r="AA29" i="61" s="1"/>
  <c r="W21" i="61"/>
  <c r="Z21" i="61" s="1"/>
  <c r="T18" i="61"/>
  <c r="G18" i="61" s="1"/>
  <c r="W13" i="61"/>
  <c r="Z13" i="61" s="1"/>
  <c r="X87" i="62"/>
  <c r="AA87" i="62" s="1"/>
  <c r="U87" i="62"/>
  <c r="O87" i="62" s="1"/>
  <c r="T80" i="62"/>
  <c r="G80" i="62" s="1"/>
  <c r="W80" i="62"/>
  <c r="Z80" i="62" s="1"/>
  <c r="X79" i="62"/>
  <c r="AA79" i="62" s="1"/>
  <c r="U79" i="62"/>
  <c r="O79" i="62" s="1"/>
  <c r="T72" i="62"/>
  <c r="G72" i="62" s="1"/>
  <c r="W72" i="62"/>
  <c r="Z72" i="62" s="1"/>
  <c r="X71" i="62"/>
  <c r="AA71" i="62" s="1"/>
  <c r="U71" i="62"/>
  <c r="O71" i="62" s="1"/>
  <c r="W65" i="62"/>
  <c r="Z65" i="62" s="1"/>
  <c r="T62" i="62"/>
  <c r="G62" i="62" s="1"/>
  <c r="W62" i="62"/>
  <c r="Z62" i="62" s="1"/>
  <c r="W63" i="62"/>
  <c r="Z63" i="62" s="1"/>
  <c r="X61" i="62"/>
  <c r="AA61" i="62" s="1"/>
  <c r="U61" i="62"/>
  <c r="O61" i="62"/>
  <c r="W28" i="62"/>
  <c r="Z28" i="62" s="1"/>
  <c r="W29" i="62"/>
  <c r="Z29" i="62" s="1"/>
  <c r="T28" i="62"/>
  <c r="G28" i="62" s="1"/>
  <c r="W21" i="62"/>
  <c r="Z21" i="62" s="1"/>
  <c r="W12" i="62"/>
  <c r="Z12" i="62" s="1"/>
  <c r="T12" i="62"/>
  <c r="G12" i="62" s="1"/>
  <c r="W58" i="63"/>
  <c r="Z58" i="63" s="1"/>
  <c r="T58" i="63"/>
  <c r="G58" i="63" s="1"/>
  <c r="T35" i="63"/>
  <c r="G35" i="63" s="1"/>
  <c r="W35" i="63"/>
  <c r="Z35" i="63" s="1"/>
  <c r="T19" i="63"/>
  <c r="G19" i="63" s="1"/>
  <c r="W19" i="63"/>
  <c r="Z19" i="63" s="1"/>
  <c r="X21" i="62"/>
  <c r="AA21" i="62" s="1"/>
  <c r="U21" i="62"/>
  <c r="O21" i="62" s="1"/>
  <c r="X13" i="62"/>
  <c r="AA13" i="62" s="1"/>
  <c r="U13" i="62"/>
  <c r="O13" i="62" s="1"/>
  <c r="U95" i="63"/>
  <c r="O95" i="63" s="1"/>
  <c r="X95" i="63"/>
  <c r="AA95" i="63" s="1"/>
  <c r="X73" i="63"/>
  <c r="AA73" i="63" s="1"/>
  <c r="X68" i="63"/>
  <c r="AA68" i="63"/>
  <c r="U55" i="63"/>
  <c r="O55" i="63" s="1"/>
  <c r="X56" i="63"/>
  <c r="AA56" i="63" s="1"/>
  <c r="X55" i="63"/>
  <c r="AA55" i="63" s="1"/>
  <c r="T11" i="63"/>
  <c r="G11" i="63" s="1"/>
  <c r="W11" i="63"/>
  <c r="Z11" i="63" s="1"/>
  <c r="U46" i="64"/>
  <c r="O46" i="64" s="1"/>
  <c r="X46" i="64"/>
  <c r="AA46" i="64" s="1"/>
  <c r="W44" i="64"/>
  <c r="Z44" i="64" s="1"/>
  <c r="W45" i="64"/>
  <c r="Z45" i="64" s="1"/>
  <c r="T44" i="64"/>
  <c r="G44" i="64" s="1"/>
  <c r="U92" i="62"/>
  <c r="O92" i="62" s="1"/>
  <c r="U88" i="62"/>
  <c r="O88" i="62" s="1"/>
  <c r="U55" i="62"/>
  <c r="O55" i="62" s="1"/>
  <c r="X27" i="62"/>
  <c r="AA27" i="62" s="1"/>
  <c r="U27" i="62"/>
  <c r="O27" i="62" s="1"/>
  <c r="T23" i="62"/>
  <c r="G23" i="62" s="1"/>
  <c r="X19" i="62"/>
  <c r="AA19" i="62" s="1"/>
  <c r="U19" i="62"/>
  <c r="O19" i="62" s="1"/>
  <c r="T15" i="62"/>
  <c r="G15" i="62" s="1"/>
  <c r="X11" i="62"/>
  <c r="AA11" i="62" s="1"/>
  <c r="U11" i="62"/>
  <c r="O11" i="62" s="1"/>
  <c r="T92" i="63"/>
  <c r="G92" i="63" s="1"/>
  <c r="W83" i="63"/>
  <c r="Z83" i="63" s="1"/>
  <c r="W81" i="63"/>
  <c r="Z81" i="63" s="1"/>
  <c r="X81" i="63"/>
  <c r="AA81" i="63" s="1"/>
  <c r="X79" i="63"/>
  <c r="AA79" i="63" s="1"/>
  <c r="W73" i="63"/>
  <c r="Z73" i="63" s="1"/>
  <c r="X71" i="63"/>
  <c r="AA71" i="63"/>
  <c r="X69" i="63"/>
  <c r="AA69" i="63" s="1"/>
  <c r="X67" i="63"/>
  <c r="AA67" i="63" s="1"/>
  <c r="T62" i="63"/>
  <c r="G62" i="63" s="1"/>
  <c r="W62" i="63"/>
  <c r="Z62" i="63" s="1"/>
  <c r="U61" i="63"/>
  <c r="O61" i="63" s="1"/>
  <c r="W48" i="63"/>
  <c r="Z48" i="63"/>
  <c r="X68" i="64"/>
  <c r="AA68" i="64" s="1"/>
  <c r="U68" i="64"/>
  <c r="O68" i="64" s="1"/>
  <c r="W60" i="62"/>
  <c r="Z60" i="62" s="1"/>
  <c r="W52" i="62"/>
  <c r="Z52" i="62" s="1"/>
  <c r="X25" i="62"/>
  <c r="AA25" i="62" s="1"/>
  <c r="U25" i="62"/>
  <c r="O25" i="62" s="1"/>
  <c r="X17" i="62"/>
  <c r="AA17" i="62" s="1"/>
  <c r="U17" i="62"/>
  <c r="O17" i="62" s="1"/>
  <c r="W59" i="63"/>
  <c r="Z59" i="63" s="1"/>
  <c r="W56" i="63"/>
  <c r="Z56" i="63" s="1"/>
  <c r="W57" i="63"/>
  <c r="Z57" i="63" s="1"/>
  <c r="T56" i="63"/>
  <c r="G56" i="63" s="1"/>
  <c r="T47" i="63"/>
  <c r="G47" i="63" s="1"/>
  <c r="W47" i="63"/>
  <c r="Z47" i="63"/>
  <c r="X42" i="63"/>
  <c r="AA42" i="63" s="1"/>
  <c r="U42" i="63"/>
  <c r="O42" i="63" s="1"/>
  <c r="X38" i="63"/>
  <c r="AA38" i="63" s="1"/>
  <c r="U38" i="63"/>
  <c r="O38" i="63" s="1"/>
  <c r="X34" i="63"/>
  <c r="AA34" i="63" s="1"/>
  <c r="U34" i="63"/>
  <c r="O34" i="63" s="1"/>
  <c r="X30" i="63"/>
  <c r="AA30" i="63" s="1"/>
  <c r="U30" i="63"/>
  <c r="O30" i="63" s="1"/>
  <c r="X26" i="63"/>
  <c r="AA26" i="63" s="1"/>
  <c r="U26" i="63"/>
  <c r="O26" i="63" s="1"/>
  <c r="X22" i="63"/>
  <c r="AA22" i="63" s="1"/>
  <c r="U22" i="63"/>
  <c r="O22" i="63" s="1"/>
  <c r="X18" i="63"/>
  <c r="AA18" i="63" s="1"/>
  <c r="U18" i="63"/>
  <c r="O18" i="63" s="1"/>
  <c r="X14" i="63"/>
  <c r="AA14" i="63" s="1"/>
  <c r="U14" i="63"/>
  <c r="O14" i="63" s="1"/>
  <c r="X97" i="64"/>
  <c r="AA97" i="64" s="1"/>
  <c r="U97" i="64"/>
  <c r="O97" i="64" s="1"/>
  <c r="X98" i="64"/>
  <c r="AA98" i="64" s="1"/>
  <c r="X93" i="64"/>
  <c r="AA93" i="64" s="1"/>
  <c r="U93" i="64"/>
  <c r="O93" i="64" s="1"/>
  <c r="X94" i="64"/>
  <c r="AA94" i="64" s="1"/>
  <c r="X89" i="64"/>
  <c r="AA89" i="64" s="1"/>
  <c r="U89" i="64"/>
  <c r="O89" i="64" s="1"/>
  <c r="X90" i="64"/>
  <c r="AA90" i="64" s="1"/>
  <c r="X85" i="64"/>
  <c r="AA85" i="64" s="1"/>
  <c r="U85" i="64"/>
  <c r="O85" i="64" s="1"/>
  <c r="X86" i="64"/>
  <c r="AA86" i="64" s="1"/>
  <c r="X81" i="64"/>
  <c r="AA81" i="64" s="1"/>
  <c r="U81" i="64"/>
  <c r="O81" i="64" s="1"/>
  <c r="X82" i="64"/>
  <c r="AA82" i="64" s="1"/>
  <c r="X77" i="64"/>
  <c r="AA77" i="64" s="1"/>
  <c r="U77" i="64"/>
  <c r="O77" i="64" s="1"/>
  <c r="X78" i="64"/>
  <c r="AA78" i="64" s="1"/>
  <c r="X73" i="64"/>
  <c r="AA73" i="64" s="1"/>
  <c r="U73" i="64"/>
  <c r="O73" i="64" s="1"/>
  <c r="X74" i="64"/>
  <c r="AA74" i="64" s="1"/>
  <c r="U60" i="64"/>
  <c r="O60" i="64" s="1"/>
  <c r="X60" i="64"/>
  <c r="AA60" i="64" s="1"/>
  <c r="X31" i="64"/>
  <c r="AA31" i="64" s="1"/>
  <c r="U31" i="64"/>
  <c r="O31" i="64" s="1"/>
  <c r="X58" i="63"/>
  <c r="AA58" i="63" s="1"/>
  <c r="T54" i="63"/>
  <c r="G54" i="63" s="1"/>
  <c r="T49" i="63"/>
  <c r="G49" i="63" s="1"/>
  <c r="T48" i="63"/>
  <c r="G48" i="63" s="1"/>
  <c r="U11" i="63"/>
  <c r="O11" i="63" s="1"/>
  <c r="U56" i="64"/>
  <c r="O56" i="64" s="1"/>
  <c r="X56" i="64"/>
  <c r="AA56" i="64" s="1"/>
  <c r="T42" i="64"/>
  <c r="G42" i="64" s="1"/>
  <c r="W42" i="64"/>
  <c r="Z42" i="64" s="1"/>
  <c r="W55" i="63"/>
  <c r="Z55" i="63" s="1"/>
  <c r="W50" i="63"/>
  <c r="Z50" i="63" s="1"/>
  <c r="T44" i="63"/>
  <c r="G44" i="63" s="1"/>
  <c r="W44" i="63"/>
  <c r="Z44" i="63" s="1"/>
  <c r="X43" i="63"/>
  <c r="AA43" i="63" s="1"/>
  <c r="T40" i="63"/>
  <c r="G40" i="63" s="1"/>
  <c r="W40" i="63"/>
  <c r="Z40" i="63" s="1"/>
  <c r="X39" i="63"/>
  <c r="AA39" i="63" s="1"/>
  <c r="T36" i="63"/>
  <c r="G36" i="63" s="1"/>
  <c r="W36" i="63"/>
  <c r="Z36" i="63" s="1"/>
  <c r="X35" i="63"/>
  <c r="AA35" i="63" s="1"/>
  <c r="T32" i="63"/>
  <c r="G32" i="63" s="1"/>
  <c r="W32" i="63"/>
  <c r="Z32" i="63" s="1"/>
  <c r="X31" i="63"/>
  <c r="AA31" i="63" s="1"/>
  <c r="T28" i="63"/>
  <c r="G28" i="63" s="1"/>
  <c r="W28" i="63"/>
  <c r="Z28" i="63" s="1"/>
  <c r="X27" i="63"/>
  <c r="AA27" i="63" s="1"/>
  <c r="T24" i="63"/>
  <c r="G24" i="63" s="1"/>
  <c r="W24" i="63"/>
  <c r="Z24" i="63" s="1"/>
  <c r="X23" i="63"/>
  <c r="AA23" i="63" s="1"/>
  <c r="T20" i="63"/>
  <c r="G20" i="63" s="1"/>
  <c r="W20" i="63"/>
  <c r="Z20" i="63" s="1"/>
  <c r="X19" i="63"/>
  <c r="AA19" i="63" s="1"/>
  <c r="T16" i="63"/>
  <c r="G16" i="63" s="1"/>
  <c r="W16" i="63"/>
  <c r="Z16" i="63" s="1"/>
  <c r="X15" i="63"/>
  <c r="AA15" i="63" s="1"/>
  <c r="T12" i="63"/>
  <c r="G12" i="63" s="1"/>
  <c r="W12" i="63"/>
  <c r="Z12" i="63" s="1"/>
  <c r="X95" i="64"/>
  <c r="AA95" i="64" s="1"/>
  <c r="U95" i="64"/>
  <c r="O95" i="64" s="1"/>
  <c r="X96" i="64"/>
  <c r="AA96" i="64" s="1"/>
  <c r="X91" i="64"/>
  <c r="AA91" i="64" s="1"/>
  <c r="U91" i="64"/>
  <c r="O91" i="64" s="1"/>
  <c r="X92" i="64"/>
  <c r="AA92" i="64"/>
  <c r="X87" i="64"/>
  <c r="AA87" i="64" s="1"/>
  <c r="U87" i="64"/>
  <c r="O87" i="64" s="1"/>
  <c r="X88" i="64"/>
  <c r="AA88" i="64" s="1"/>
  <c r="X83" i="64"/>
  <c r="AA83" i="64" s="1"/>
  <c r="U83" i="64"/>
  <c r="O83" i="64" s="1"/>
  <c r="X84" i="64"/>
  <c r="AA84" i="64" s="1"/>
  <c r="X79" i="64"/>
  <c r="AA79" i="64" s="1"/>
  <c r="U79" i="64"/>
  <c r="O79" i="64" s="1"/>
  <c r="X80" i="64"/>
  <c r="AA80" i="64" s="1"/>
  <c r="X75" i="64"/>
  <c r="AA75" i="64" s="1"/>
  <c r="U75" i="64"/>
  <c r="O75" i="64" s="1"/>
  <c r="X76" i="64"/>
  <c r="AA76" i="64" s="1"/>
  <c r="X71" i="64"/>
  <c r="AA71" i="64" s="1"/>
  <c r="U71" i="64"/>
  <c r="O71" i="64" s="1"/>
  <c r="X72" i="64"/>
  <c r="AA72" i="64" s="1"/>
  <c r="X69" i="64"/>
  <c r="AA69" i="64"/>
  <c r="U69" i="64"/>
  <c r="O69" i="64" s="1"/>
  <c r="X70" i="64"/>
  <c r="AA70" i="64" s="1"/>
  <c r="X29" i="64"/>
  <c r="AA29" i="64" s="1"/>
  <c r="U29" i="64"/>
  <c r="O29" i="64" s="1"/>
  <c r="W60" i="64"/>
  <c r="Z60" i="64" s="1"/>
  <c r="W61" i="64"/>
  <c r="Z61" i="64" s="1"/>
  <c r="W52" i="64"/>
  <c r="Z52" i="64" s="1"/>
  <c r="W53" i="64"/>
  <c r="Z53" i="64" s="1"/>
  <c r="X37" i="64"/>
  <c r="AA37" i="64" s="1"/>
  <c r="U37" i="64"/>
  <c r="O37" i="64" s="1"/>
  <c r="W65" i="64"/>
  <c r="Z65" i="64" s="1"/>
  <c r="X61" i="64"/>
  <c r="AA61" i="64" s="1"/>
  <c r="X47" i="64"/>
  <c r="AA47" i="64" s="1"/>
  <c r="X45" i="64"/>
  <c r="AA45" i="64" s="1"/>
  <c r="U45" i="64"/>
  <c r="O45" i="64" s="1"/>
  <c r="U39" i="64"/>
  <c r="O39" i="64"/>
  <c r="W28" i="64"/>
  <c r="Z28" i="64" s="1"/>
  <c r="W29" i="64"/>
  <c r="Z29" i="64" s="1"/>
  <c r="U63" i="64"/>
  <c r="O63" i="64" s="1"/>
  <c r="X62" i="64"/>
  <c r="AA62" i="64" s="1"/>
  <c r="U61" i="64"/>
  <c r="O61" i="64" s="1"/>
  <c r="T60" i="64"/>
  <c r="G60" i="64" s="1"/>
  <c r="X55" i="64"/>
  <c r="AA55" i="64" s="1"/>
  <c r="X54" i="64"/>
  <c r="AA54" i="64" s="1"/>
  <c r="X53" i="64"/>
  <c r="AA53" i="64" s="1"/>
  <c r="U53" i="64"/>
  <c r="O53" i="64" s="1"/>
  <c r="T52" i="64"/>
  <c r="G52" i="64" s="1"/>
  <c r="U47" i="64"/>
  <c r="O47" i="64" s="1"/>
  <c r="W36" i="64"/>
  <c r="Z36" i="64" s="1"/>
  <c r="W37" i="64"/>
  <c r="Z37" i="64" s="1"/>
  <c r="X32" i="64"/>
  <c r="AA32" i="64" s="1"/>
  <c r="U26" i="64"/>
  <c r="O26" i="64" s="1"/>
  <c r="X26" i="64"/>
  <c r="AA26" i="64" s="1"/>
  <c r="U24" i="64"/>
  <c r="O24" i="64" s="1"/>
  <c r="X24" i="64"/>
  <c r="AA24" i="64" s="1"/>
  <c r="U22" i="64"/>
  <c r="O22" i="64" s="1"/>
  <c r="X22" i="64"/>
  <c r="AA22" i="64" s="1"/>
  <c r="U20" i="64"/>
  <c r="O20" i="64" s="1"/>
  <c r="X20" i="64"/>
  <c r="AA20" i="64" s="1"/>
  <c r="U18" i="64"/>
  <c r="O18" i="64" s="1"/>
  <c r="X18" i="64"/>
  <c r="AA18" i="64" s="1"/>
  <c r="U16" i="64"/>
  <c r="O16" i="64" s="1"/>
  <c r="X16" i="64"/>
  <c r="AA16" i="64" s="1"/>
  <c r="U14" i="64"/>
  <c r="O14" i="64" s="1"/>
  <c r="X14" i="64"/>
  <c r="AA14" i="64" s="1"/>
  <c r="U12" i="64"/>
  <c r="O12" i="64" s="1"/>
  <c r="X12" i="64"/>
  <c r="AA12" i="64" s="1"/>
  <c r="X27" i="64"/>
  <c r="AA27" i="64" s="1"/>
  <c r="X25" i="64"/>
  <c r="AA25" i="64" s="1"/>
  <c r="X23" i="64"/>
  <c r="AA23" i="64" s="1"/>
  <c r="X21" i="64"/>
  <c r="AA21" i="64" s="1"/>
  <c r="X19" i="64"/>
  <c r="AA19" i="64" s="1"/>
  <c r="X17" i="64"/>
  <c r="AA17" i="64" s="1"/>
  <c r="X15" i="64"/>
  <c r="AA15" i="64" s="1"/>
  <c r="X13" i="64"/>
  <c r="AA13" i="64" s="1"/>
  <c r="X65" i="64"/>
  <c r="AA65" i="64" s="1"/>
  <c r="U59" i="64"/>
  <c r="O59" i="64" s="1"/>
  <c r="X57" i="64"/>
  <c r="AA57" i="64" s="1"/>
  <c r="U51" i="64"/>
  <c r="O51" i="64" s="1"/>
  <c r="X49" i="64"/>
  <c r="AA49" i="64" s="1"/>
  <c r="U43" i="64"/>
  <c r="O43" i="64" s="1"/>
  <c r="X41" i="64"/>
  <c r="AA41" i="64" s="1"/>
  <c r="U35" i="64"/>
  <c r="O35" i="64" s="1"/>
  <c r="X33" i="64"/>
  <c r="AA33" i="64"/>
  <c r="HC75" i="2" l="1"/>
  <c r="HK76" i="2"/>
  <c r="DE68" i="2"/>
  <c r="A72" i="3"/>
  <c r="CB90" i="2"/>
  <c r="DL90" i="2" s="1"/>
  <c r="GV90" i="2"/>
  <c r="CP89" i="2"/>
  <c r="DU89" i="2" s="1"/>
  <c r="GE89" i="2"/>
  <c r="CJ78" i="2"/>
  <c r="HD78" i="2"/>
  <c r="CA75" i="2"/>
  <c r="GU75" i="2"/>
  <c r="CW58" i="2"/>
  <c r="GL58" i="2"/>
  <c r="CO58" i="2"/>
  <c r="GD58" i="2"/>
  <c r="A8" i="2"/>
  <c r="A8" i="3"/>
  <c r="A88" i="3"/>
  <c r="A88" i="2"/>
  <c r="CK61" i="2"/>
  <c r="HE61" i="2"/>
  <c r="CA60" i="2"/>
  <c r="DF60" i="2" s="1"/>
  <c r="GU60" i="2"/>
  <c r="AC76" i="35"/>
  <c r="I78" i="35"/>
  <c r="AC75" i="35"/>
  <c r="I77" i="35"/>
  <c r="I68" i="35"/>
  <c r="AC68" i="35"/>
  <c r="AC70" i="35"/>
  <c r="AC72" i="35"/>
  <c r="AC74" i="35"/>
  <c r="I76" i="35"/>
  <c r="I79" i="35"/>
  <c r="I75" i="35"/>
  <c r="AC77" i="35"/>
  <c r="AC10" i="35"/>
  <c r="AC12" i="35"/>
  <c r="AC14" i="35"/>
  <c r="AC16" i="35"/>
  <c r="AC18" i="35"/>
  <c r="AC20" i="35"/>
  <c r="AC22" i="35"/>
  <c r="AC24" i="35"/>
  <c r="AC26" i="35"/>
  <c r="AC28" i="35"/>
  <c r="AC30" i="35"/>
  <c r="AC32" i="35"/>
  <c r="AC34" i="35"/>
  <c r="AC36" i="35"/>
  <c r="AC38" i="35"/>
  <c r="AC40" i="35"/>
  <c r="AC42" i="35"/>
  <c r="AC44" i="35"/>
  <c r="AC46" i="35"/>
  <c r="AC48" i="35"/>
  <c r="AC50" i="35"/>
  <c r="AC52" i="35"/>
  <c r="AC54" i="35"/>
  <c r="AC56" i="35"/>
  <c r="AC58" i="35"/>
  <c r="AC60" i="35"/>
  <c r="AC62" i="35"/>
  <c r="AC64" i="35"/>
  <c r="AC66" i="35"/>
  <c r="AC79" i="35"/>
  <c r="AC73" i="35"/>
  <c r="AC69" i="35"/>
  <c r="AC78" i="35"/>
  <c r="AC9" i="35"/>
  <c r="AD9" i="35" s="1"/>
  <c r="I9" i="35" s="1"/>
  <c r="AC11" i="35"/>
  <c r="AC13" i="35"/>
  <c r="AC15" i="35"/>
  <c r="AC17" i="35"/>
  <c r="AC19" i="35"/>
  <c r="AC21" i="35"/>
  <c r="AC23" i="35"/>
  <c r="AC25" i="35"/>
  <c r="AC27" i="35"/>
  <c r="AC29" i="35"/>
  <c r="AC31" i="35"/>
  <c r="AC33" i="35"/>
  <c r="AC35" i="35"/>
  <c r="AC37" i="35"/>
  <c r="AC39" i="35"/>
  <c r="AC41" i="35"/>
  <c r="AC43" i="35"/>
  <c r="AC45" i="35"/>
  <c r="AC47" i="35"/>
  <c r="AC49" i="35"/>
  <c r="AC51" i="35"/>
  <c r="AC53" i="35"/>
  <c r="AC55" i="35"/>
  <c r="AC57" i="35"/>
  <c r="AC59" i="35"/>
  <c r="AC61" i="35"/>
  <c r="AC63" i="35"/>
  <c r="AC65" i="35"/>
  <c r="AC67" i="35"/>
  <c r="A30" i="2"/>
  <c r="A86" i="2"/>
  <c r="A5" i="3"/>
  <c r="A5" i="2"/>
  <c r="A85" i="3"/>
  <c r="A85" i="2"/>
  <c r="CA65" i="2"/>
  <c r="FP65" i="2"/>
  <c r="CW64" i="2"/>
  <c r="GL64" i="2"/>
  <c r="CO64" i="2"/>
  <c r="GD64" i="2"/>
  <c r="CG64" i="2"/>
  <c r="FV64" i="2"/>
  <c r="CU63" i="2"/>
  <c r="GJ63" i="2"/>
  <c r="CM63" i="2"/>
  <c r="GB63" i="2"/>
  <c r="CE63" i="2"/>
  <c r="FT63" i="2"/>
  <c r="DF59" i="2"/>
  <c r="HB59" i="2"/>
  <c r="HJ59" i="2"/>
  <c r="HR59" i="2"/>
  <c r="HT61" i="2"/>
  <c r="HF62" i="2"/>
  <c r="HN62" i="2"/>
  <c r="FW85" i="2"/>
  <c r="GV86" i="2"/>
  <c r="GE75" i="2"/>
  <c r="GM75" i="2"/>
  <c r="FQ76" i="2"/>
  <c r="FR77" i="2"/>
  <c r="HT78" i="2"/>
  <c r="FU80" i="2"/>
  <c r="DC88" i="2"/>
  <c r="A32" i="2"/>
  <c r="A11" i="3"/>
  <c r="A37" i="3"/>
  <c r="A56" i="3"/>
  <c r="BY72" i="2"/>
  <c r="DE72" i="2" s="1"/>
  <c r="GS72" i="2"/>
  <c r="CU71" i="2"/>
  <c r="GJ71" i="2"/>
  <c r="GC84" i="2"/>
  <c r="HJ75" i="2"/>
  <c r="HR75" i="2"/>
  <c r="GV76" i="2"/>
  <c r="GN76" i="2"/>
  <c r="GW77" i="2"/>
  <c r="GF77" i="2"/>
  <c r="GN77" i="2"/>
  <c r="GG78" i="2"/>
  <c r="GA79" i="2"/>
  <c r="GZ80" i="2"/>
  <c r="A40" i="2"/>
  <c r="A70" i="2"/>
  <c r="BZ73" i="2"/>
  <c r="FO73" i="2"/>
  <c r="CV72" i="2"/>
  <c r="GK72" i="2"/>
  <c r="A6" i="2"/>
  <c r="AC71" i="35"/>
  <c r="AC66" i="36"/>
  <c r="AC50" i="36"/>
  <c r="AC34" i="36"/>
  <c r="DH84" i="2"/>
  <c r="AC68" i="36"/>
  <c r="I70" i="36"/>
  <c r="AC75" i="36"/>
  <c r="I77" i="36"/>
  <c r="AC9" i="36"/>
  <c r="AD9" i="36" s="1"/>
  <c r="I9" i="36" s="1"/>
  <c r="AC11" i="36"/>
  <c r="AC13" i="36"/>
  <c r="AC15" i="36"/>
  <c r="AC17" i="36"/>
  <c r="AC19" i="36"/>
  <c r="AC21" i="36"/>
  <c r="AC23" i="36"/>
  <c r="AC25" i="36"/>
  <c r="AC27" i="36"/>
  <c r="AC29" i="36"/>
  <c r="AC31" i="36"/>
  <c r="AC33" i="36"/>
  <c r="AC35" i="36"/>
  <c r="AC37" i="36"/>
  <c r="AC39" i="36"/>
  <c r="AC41" i="36"/>
  <c r="AC43" i="36"/>
  <c r="AC45" i="36"/>
  <c r="AC47" i="36"/>
  <c r="AC49" i="36"/>
  <c r="AC51" i="36"/>
  <c r="AC53" i="36"/>
  <c r="AC55" i="36"/>
  <c r="AC57" i="36"/>
  <c r="AC59" i="36"/>
  <c r="AC61" i="36"/>
  <c r="AC63" i="36"/>
  <c r="AC65" i="36"/>
  <c r="AC67" i="36"/>
  <c r="I69" i="36"/>
  <c r="AC72" i="36"/>
  <c r="I76" i="36"/>
  <c r="AC74" i="36"/>
  <c r="AC79" i="36"/>
  <c r="I68" i="36"/>
  <c r="GV65" i="2"/>
  <c r="CB65" i="2"/>
  <c r="AC78" i="36"/>
  <c r="AC70" i="36"/>
  <c r="AC54" i="36"/>
  <c r="AC38" i="36"/>
  <c r="AC22" i="36"/>
  <c r="I78" i="36"/>
  <c r="AC58" i="36"/>
  <c r="AC42" i="36"/>
  <c r="AC26" i="36"/>
  <c r="AC10" i="36"/>
  <c r="FX71" i="2"/>
  <c r="HK73" i="2"/>
  <c r="HS73" i="2"/>
  <c r="GW74" i="2"/>
  <c r="HE74" i="2"/>
  <c r="HM76" i="2"/>
  <c r="HU76" i="2"/>
  <c r="GY77" i="2"/>
  <c r="I79" i="6"/>
  <c r="AC73" i="6"/>
  <c r="AC57" i="6"/>
  <c r="AC41" i="6"/>
  <c r="AC25" i="6"/>
  <c r="AC71" i="36"/>
  <c r="AC60" i="36"/>
  <c r="AC44" i="36"/>
  <c r="AC28" i="36"/>
  <c r="AC12" i="36"/>
  <c r="AC73" i="36"/>
  <c r="AC69" i="36"/>
  <c r="AC62" i="36"/>
  <c r="AC46" i="36"/>
  <c r="AC30" i="36"/>
  <c r="AC14" i="36"/>
  <c r="A47" i="3"/>
  <c r="AC10" i="6"/>
  <c r="AC18" i="6"/>
  <c r="AC26" i="6"/>
  <c r="AC34" i="6"/>
  <c r="AC42" i="6"/>
  <c r="AC50" i="6"/>
  <c r="AC58" i="6"/>
  <c r="AC66" i="6"/>
  <c r="AC74" i="6"/>
  <c r="I76" i="6"/>
  <c r="AC13" i="6"/>
  <c r="AC21" i="6"/>
  <c r="AC29" i="6"/>
  <c r="AC37" i="6"/>
  <c r="AC45" i="6"/>
  <c r="AC53" i="6"/>
  <c r="AC61" i="6"/>
  <c r="AC69" i="6"/>
  <c r="AC77" i="6"/>
  <c r="I81" i="6"/>
  <c r="I73" i="6"/>
  <c r="AC14" i="6"/>
  <c r="AC22" i="6"/>
  <c r="AC30" i="6"/>
  <c r="AC38" i="6"/>
  <c r="AC46" i="6"/>
  <c r="AC54" i="6"/>
  <c r="AC62" i="6"/>
  <c r="AC70" i="6"/>
  <c r="AC78" i="6"/>
  <c r="I80" i="6"/>
  <c r="I72" i="6"/>
  <c r="AC16" i="6"/>
  <c r="AC24" i="6"/>
  <c r="AC32" i="6"/>
  <c r="AC40" i="6"/>
  <c r="AC48" i="6"/>
  <c r="AC56" i="6"/>
  <c r="AC64" i="6"/>
  <c r="AC72" i="6"/>
  <c r="AC80" i="6"/>
  <c r="I78" i="6"/>
  <c r="I69" i="6"/>
  <c r="AC68" i="6"/>
  <c r="AC52" i="6"/>
  <c r="AC36" i="6"/>
  <c r="AC20" i="6"/>
  <c r="I79" i="36"/>
  <c r="AC77" i="36"/>
  <c r="I71" i="36"/>
  <c r="AC64" i="36"/>
  <c r="AC48" i="36"/>
  <c r="AC32" i="36"/>
  <c r="AC16" i="36"/>
  <c r="AC9" i="45"/>
  <c r="AC11" i="45"/>
  <c r="AC13" i="45"/>
  <c r="AC15" i="45"/>
  <c r="AC17" i="45"/>
  <c r="AC19" i="45"/>
  <c r="AC21" i="45"/>
  <c r="AC23" i="45"/>
  <c r="AC25" i="45"/>
  <c r="AC27" i="45"/>
  <c r="AC29" i="45"/>
  <c r="AC31" i="45"/>
  <c r="AC33" i="45"/>
  <c r="AC35" i="45"/>
  <c r="AC37" i="45"/>
  <c r="AC39" i="45"/>
  <c r="AC41" i="45"/>
  <c r="AC43" i="45"/>
  <c r="AC45" i="45"/>
  <c r="AC47" i="45"/>
  <c r="AC49" i="45"/>
  <c r="AC58" i="45"/>
  <c r="I64" i="45"/>
  <c r="AC67" i="45"/>
  <c r="AC69" i="45"/>
  <c r="I71" i="45"/>
  <c r="I50" i="45"/>
  <c r="AC66" i="45"/>
  <c r="I70" i="45"/>
  <c r="AC10" i="45"/>
  <c r="AC12" i="45"/>
  <c r="AC14" i="45"/>
  <c r="AC16" i="45"/>
  <c r="AC18" i="45"/>
  <c r="AC20" i="45"/>
  <c r="AC22" i="45"/>
  <c r="AC24" i="45"/>
  <c r="AC26" i="45"/>
  <c r="AC28" i="45"/>
  <c r="AC30" i="45"/>
  <c r="AC32" i="45"/>
  <c r="AC34" i="45"/>
  <c r="AC36" i="45"/>
  <c r="AC38" i="45"/>
  <c r="AC40" i="45"/>
  <c r="AC42" i="45"/>
  <c r="AC44" i="45"/>
  <c r="AC46" i="45"/>
  <c r="AC48" i="45"/>
  <c r="I54" i="45"/>
  <c r="AC57" i="45"/>
  <c r="AC59" i="45"/>
  <c r="AC68" i="45"/>
  <c r="AC56" i="45"/>
  <c r="I60" i="45"/>
  <c r="AC65" i="45"/>
  <c r="AC72" i="45"/>
  <c r="AC50" i="45"/>
  <c r="AC52" i="45"/>
  <c r="AC54" i="45"/>
  <c r="I67" i="45"/>
  <c r="I65" i="45"/>
  <c r="AC61" i="45"/>
  <c r="AC63" i="45"/>
  <c r="I72" i="45"/>
  <c r="AC51" i="45"/>
  <c r="AC53" i="45"/>
  <c r="AC55" i="45"/>
  <c r="AC60" i="45"/>
  <c r="AC62" i="45"/>
  <c r="AC64" i="45"/>
  <c r="I56" i="45"/>
  <c r="AC71" i="45"/>
  <c r="DI90" i="2"/>
  <c r="DF86" i="2"/>
  <c r="EF78" i="2"/>
  <c r="AC78" i="38"/>
  <c r="AC65" i="38"/>
  <c r="AC63" i="38"/>
  <c r="AC61" i="38"/>
  <c r="AC59" i="38"/>
  <c r="AC57" i="38"/>
  <c r="AC55" i="38"/>
  <c r="AC53" i="38"/>
  <c r="AC51" i="38"/>
  <c r="AC49" i="38"/>
  <c r="AC47" i="38"/>
  <c r="AC45" i="38"/>
  <c r="AC43" i="38"/>
  <c r="AC41" i="38"/>
  <c r="AC39" i="38"/>
  <c r="AC37" i="38"/>
  <c r="AC35" i="38"/>
  <c r="AC33" i="38"/>
  <c r="AC31" i="38"/>
  <c r="AC29" i="38"/>
  <c r="AC27" i="38"/>
  <c r="AC25" i="38"/>
  <c r="AC23" i="38"/>
  <c r="AC21" i="38"/>
  <c r="AC19" i="38"/>
  <c r="AC17" i="38"/>
  <c r="AC15" i="38"/>
  <c r="AC13" i="38"/>
  <c r="AC11" i="38"/>
  <c r="AC9" i="38"/>
  <c r="AC75" i="39"/>
  <c r="I9" i="39"/>
  <c r="AC78" i="41"/>
  <c r="AC66" i="41"/>
  <c r="AC64" i="41"/>
  <c r="AC62" i="41"/>
  <c r="AC60" i="41"/>
  <c r="AC58" i="41"/>
  <c r="AC56" i="41"/>
  <c r="AC54" i="41"/>
  <c r="AC52" i="41"/>
  <c r="AC50" i="41"/>
  <c r="AC48" i="41"/>
  <c r="AC46" i="41"/>
  <c r="AC44" i="41"/>
  <c r="AC42" i="41"/>
  <c r="AC40" i="41"/>
  <c r="AC38" i="41"/>
  <c r="AC36" i="41"/>
  <c r="AC34" i="41"/>
  <c r="AC32" i="41"/>
  <c r="AC30" i="41"/>
  <c r="AC28" i="41"/>
  <c r="AC26" i="41"/>
  <c r="AC24" i="41"/>
  <c r="AC22" i="41"/>
  <c r="AC20" i="41"/>
  <c r="AC18" i="41"/>
  <c r="AC16" i="41"/>
  <c r="AC14" i="41"/>
  <c r="AC12" i="41"/>
  <c r="AC10" i="42"/>
  <c r="AC12" i="42"/>
  <c r="AC14" i="42"/>
  <c r="AC16" i="42"/>
  <c r="AC18" i="42"/>
  <c r="AC20" i="42"/>
  <c r="AC22" i="42"/>
  <c r="AC24" i="42"/>
  <c r="AC26" i="42"/>
  <c r="AC28" i="42"/>
  <c r="AC30" i="42"/>
  <c r="AC32" i="42"/>
  <c r="AC34" i="42"/>
  <c r="AC36" i="42"/>
  <c r="AC38" i="42"/>
  <c r="AC40" i="42"/>
  <c r="AC42" i="42"/>
  <c r="AC44" i="42"/>
  <c r="AC46" i="42"/>
  <c r="AC48" i="42"/>
  <c r="AC50" i="42"/>
  <c r="AC52" i="42"/>
  <c r="AC61" i="44"/>
  <c r="AC50" i="44"/>
  <c r="AC34" i="44"/>
  <c r="AC72" i="38"/>
  <c r="AC70" i="38"/>
  <c r="AC68" i="38"/>
  <c r="AC62" i="39"/>
  <c r="AC60" i="39"/>
  <c r="AC58" i="39"/>
  <c r="AC56" i="39"/>
  <c r="AC54" i="39"/>
  <c r="AC52" i="39"/>
  <c r="AC50" i="39"/>
  <c r="AC48" i="39"/>
  <c r="AC46" i="39"/>
  <c r="AC44" i="39"/>
  <c r="AC42" i="39"/>
  <c r="AC40" i="39"/>
  <c r="AC38" i="39"/>
  <c r="AC36" i="39"/>
  <c r="AC34" i="39"/>
  <c r="AC32" i="39"/>
  <c r="AC30" i="39"/>
  <c r="AC28" i="39"/>
  <c r="AC26" i="39"/>
  <c r="AC24" i="39"/>
  <c r="AC22" i="39"/>
  <c r="AC20" i="39"/>
  <c r="AC18" i="39"/>
  <c r="AC16" i="39"/>
  <c r="AC14" i="39"/>
  <c r="AC12" i="39"/>
  <c r="AC10" i="39"/>
  <c r="AC72" i="39"/>
  <c r="I69" i="39"/>
  <c r="AC10" i="44"/>
  <c r="AC12" i="44"/>
  <c r="AC14" i="44"/>
  <c r="AC62" i="44"/>
  <c r="AC64" i="44"/>
  <c r="I66" i="44"/>
  <c r="AC71" i="44"/>
  <c r="I73" i="44"/>
  <c r="AC9" i="44"/>
  <c r="AC11" i="44"/>
  <c r="AC13" i="44"/>
  <c r="AC15" i="44"/>
  <c r="AC17" i="44"/>
  <c r="AC19" i="44"/>
  <c r="AC21" i="44"/>
  <c r="AC23" i="44"/>
  <c r="AC25" i="44"/>
  <c r="AC27" i="44"/>
  <c r="AC29" i="44"/>
  <c r="AC31" i="44"/>
  <c r="AC33" i="44"/>
  <c r="AC35" i="44"/>
  <c r="AC37" i="44"/>
  <c r="AC39" i="44"/>
  <c r="AC41" i="44"/>
  <c r="AC43" i="44"/>
  <c r="AC45" i="44"/>
  <c r="AC47" i="44"/>
  <c r="AC49" i="44"/>
  <c r="AC51" i="44"/>
  <c r="AC53" i="44"/>
  <c r="AC55" i="44"/>
  <c r="AC57" i="44"/>
  <c r="AC59" i="44"/>
  <c r="I65" i="44"/>
  <c r="AC68" i="44"/>
  <c r="AC70" i="44"/>
  <c r="I72" i="44"/>
  <c r="AC72" i="44"/>
  <c r="I68" i="44"/>
  <c r="AC48" i="44"/>
  <c r="AC32" i="44"/>
  <c r="AC16" i="44"/>
  <c r="AD67" i="48"/>
  <c r="AD31" i="51"/>
  <c r="E40" i="54"/>
  <c r="E48" i="54"/>
  <c r="E89" i="54"/>
  <c r="AD24" i="61"/>
  <c r="X31" i="62"/>
  <c r="AA31" i="62" s="1"/>
  <c r="X59" i="63"/>
  <c r="AA59" i="63" s="1"/>
  <c r="W83" i="61"/>
  <c r="Z83" i="61" s="1"/>
  <c r="X51" i="62"/>
  <c r="AA51" i="62" s="1"/>
  <c r="W48" i="62"/>
  <c r="Z48" i="62" s="1"/>
  <c r="AD44" i="62"/>
  <c r="X97" i="63"/>
  <c r="AA97" i="63" s="1"/>
  <c r="W75" i="64"/>
  <c r="Z75" i="64" s="1"/>
  <c r="AD61" i="64"/>
  <c r="W75" i="51"/>
  <c r="Z75" i="51" s="1"/>
  <c r="E66" i="54"/>
  <c r="E74" i="54"/>
  <c r="E35" i="54"/>
  <c r="E95" i="54"/>
  <c r="W69" i="62"/>
  <c r="Z69" i="62" s="1"/>
  <c r="W38" i="62"/>
  <c r="Z38" i="62" s="1"/>
  <c r="W92" i="63"/>
  <c r="Z92" i="63" s="1"/>
  <c r="AD77" i="47"/>
  <c r="AD48" i="49"/>
  <c r="E26" i="54"/>
  <c r="E98" i="54"/>
  <c r="AD55" i="62"/>
  <c r="AD87" i="63"/>
  <c r="AD31" i="64"/>
  <c r="W97" i="61"/>
  <c r="Z97" i="61" s="1"/>
  <c r="W73" i="61"/>
  <c r="Z73" i="61" s="1"/>
  <c r="W15" i="62"/>
  <c r="Z15" i="62" s="1"/>
  <c r="W22" i="63"/>
  <c r="Z22" i="63" s="1"/>
  <c r="AD19" i="63"/>
  <c r="E77" i="54"/>
  <c r="W55" i="64"/>
  <c r="Z55" i="64" s="1"/>
  <c r="T83" i="61"/>
  <c r="G83" i="61" s="1"/>
  <c r="W51" i="61"/>
  <c r="Z51" i="61" s="1"/>
  <c r="X45" i="62"/>
  <c r="AA45" i="62" s="1"/>
  <c r="O76" i="45"/>
  <c r="FX77" i="2"/>
  <c r="HC77" i="2"/>
  <c r="HC73" i="2"/>
  <c r="DR66" i="2"/>
  <c r="DS61" i="2"/>
  <c r="FX57" i="2"/>
  <c r="HC57" i="2"/>
  <c r="FX51" i="2"/>
  <c r="HC51" i="2"/>
  <c r="CI8" i="2"/>
  <c r="CI9" i="2"/>
  <c r="CI16" i="2"/>
  <c r="CI28" i="2"/>
  <c r="HC41" i="2"/>
  <c r="CI29" i="2"/>
  <c r="CI24" i="2"/>
  <c r="FX29" i="2"/>
  <c r="FX47" i="2"/>
  <c r="FX52" i="2"/>
  <c r="CI13" i="2"/>
  <c r="FX24" i="2"/>
  <c r="HC47" i="2"/>
  <c r="HC52" i="2"/>
  <c r="FX32" i="2"/>
  <c r="FX33" i="2"/>
  <c r="HJ84" i="2"/>
  <c r="HD85" i="2"/>
  <c r="GG85" i="2"/>
  <c r="GA86" i="2"/>
  <c r="GZ87" i="2"/>
  <c r="GT88" i="2"/>
  <c r="FQ89" i="2"/>
  <c r="GO89" i="2"/>
  <c r="HN90" i="2"/>
  <c r="HH91" i="2"/>
  <c r="GC80" i="2"/>
  <c r="GV81" i="2"/>
  <c r="HB81" i="2"/>
  <c r="DD88" i="2"/>
  <c r="GR83" i="2"/>
  <c r="HP83" i="2"/>
  <c r="FO84" i="2"/>
  <c r="GM84" i="2"/>
  <c r="HL85" i="2"/>
  <c r="HF86" i="2"/>
  <c r="GC87" i="2"/>
  <c r="FW88" i="2"/>
  <c r="GV89" i="2"/>
  <c r="FW89" i="2"/>
  <c r="HT89" i="2"/>
  <c r="FQ90" i="2"/>
  <c r="FY90" i="2"/>
  <c r="GC90" i="2"/>
  <c r="HT90" i="2"/>
  <c r="FS91" i="2"/>
  <c r="FW91" i="2"/>
  <c r="HN91" i="2"/>
  <c r="HH80" i="2"/>
  <c r="GK80" i="2"/>
  <c r="DD91" i="2"/>
  <c r="HF82" i="2"/>
  <c r="GZ83" i="2"/>
  <c r="FW84" i="2"/>
  <c r="FQ85" i="2"/>
  <c r="HT85" i="2"/>
  <c r="FQ86" i="2"/>
  <c r="HN86" i="2"/>
  <c r="GO86" i="2"/>
  <c r="FS87" i="2"/>
  <c r="FW87" i="2"/>
  <c r="HN87" i="2"/>
  <c r="FM88" i="2"/>
  <c r="FQ88" i="2"/>
  <c r="HH88" i="2"/>
  <c r="HP88" i="2"/>
  <c r="HT88" i="2"/>
  <c r="FS89" i="2"/>
  <c r="HJ89" i="2"/>
  <c r="HN89" i="2"/>
  <c r="FM90" i="2"/>
  <c r="HP90" i="2"/>
  <c r="HJ91" i="2"/>
  <c r="FX79" i="2"/>
  <c r="GC79" i="2"/>
  <c r="FR80" i="2"/>
  <c r="GP80" i="2"/>
  <c r="FT81" i="2"/>
  <c r="HD81" i="2"/>
  <c r="HL81" i="2"/>
  <c r="GM81" i="2"/>
  <c r="DD84" i="2"/>
  <c r="DE88" i="2"/>
  <c r="DC84" i="2"/>
  <c r="GK79" i="2"/>
  <c r="GO81" i="2"/>
  <c r="HH83" i="2"/>
  <c r="GK84" i="2"/>
  <c r="HJ85" i="2"/>
  <c r="HH86" i="2"/>
  <c r="HJ87" i="2"/>
  <c r="HD89" i="2"/>
  <c r="GX90" i="2"/>
  <c r="GA90" i="2"/>
  <c r="FU91" i="2"/>
  <c r="HP79" i="2"/>
  <c r="FO80" i="2"/>
  <c r="HJ80" i="2"/>
  <c r="GM80" i="2"/>
  <c r="HT81" i="2"/>
  <c r="DG84" i="2"/>
  <c r="DH88" i="2"/>
  <c r="GE80" i="2"/>
  <c r="HN82" i="2"/>
  <c r="GO82" i="2"/>
  <c r="GI83" i="2"/>
  <c r="FM84" i="2"/>
  <c r="HH84" i="2"/>
  <c r="HB85" i="2"/>
  <c r="HD86" i="2"/>
  <c r="GK86" i="2"/>
  <c r="HD88" i="2"/>
  <c r="FQ82" i="2"/>
  <c r="FY82" i="2"/>
  <c r="HT82" i="2"/>
  <c r="FS83" i="2"/>
  <c r="FW83" i="2"/>
  <c r="HN83" i="2"/>
  <c r="GR84" i="2"/>
  <c r="GV84" i="2"/>
  <c r="FY84" i="2"/>
  <c r="HP84" i="2"/>
  <c r="HT84" i="2"/>
  <c r="FS85" i="2"/>
  <c r="GR86" i="2"/>
  <c r="HP86" i="2"/>
  <c r="HP87" i="2"/>
  <c r="HJ88" i="2"/>
  <c r="GM88" i="2"/>
  <c r="GG89" i="2"/>
  <c r="HF90" i="2"/>
  <c r="GZ91" i="2"/>
  <c r="FM79" i="2"/>
  <c r="GT80" i="2"/>
  <c r="HR80" i="2"/>
  <c r="FO81" i="2"/>
  <c r="GE81" i="2"/>
  <c r="DE84" i="2"/>
  <c r="DG88" i="2"/>
  <c r="DZ91" i="2"/>
  <c r="EF90" i="2"/>
  <c r="DV88" i="2"/>
  <c r="DS87" i="2"/>
  <c r="DG86" i="2"/>
  <c r="DH85" i="2"/>
  <c r="DP84" i="2"/>
  <c r="ED83" i="2"/>
  <c r="DE82" i="2"/>
  <c r="EA81" i="2"/>
  <c r="GI82" i="2"/>
  <c r="GC83" i="2"/>
  <c r="HB84" i="2"/>
  <c r="GV85" i="2"/>
  <c r="GR91" i="2"/>
  <c r="HP91" i="2"/>
  <c r="HH79" i="2"/>
  <c r="GV82" i="2"/>
  <c r="HD82" i="2"/>
  <c r="GX83" i="2"/>
  <c r="GX86" i="2"/>
  <c r="GR87" i="2"/>
  <c r="FU87" i="2"/>
  <c r="FO88" i="2"/>
  <c r="HR88" i="2"/>
  <c r="HL89" i="2"/>
  <c r="GI90" i="2"/>
  <c r="GC91" i="2"/>
  <c r="GR79" i="2"/>
  <c r="FQ81" i="2"/>
  <c r="FW81" i="2"/>
  <c r="HJ81" i="2"/>
  <c r="FO82" i="2"/>
  <c r="GV83" i="2"/>
  <c r="GG83" i="2"/>
  <c r="HN84" i="2"/>
  <c r="FU85" i="2"/>
  <c r="HB86" i="2"/>
  <c r="GM86" i="2"/>
  <c r="HT87" i="2"/>
  <c r="GA88" i="2"/>
  <c r="HH89" i="2"/>
  <c r="FO90" i="2"/>
  <c r="GV91" i="2"/>
  <c r="GG91" i="2"/>
  <c r="HG78" i="2"/>
  <c r="GC81" i="2"/>
  <c r="DH82" i="2"/>
  <c r="DH86" i="2"/>
  <c r="DC89" i="2"/>
  <c r="DE90" i="2"/>
  <c r="DF82" i="2"/>
  <c r="DG78" i="2"/>
  <c r="ED91" i="2"/>
  <c r="EE90" i="2"/>
  <c r="DM87" i="2"/>
  <c r="EC86" i="2"/>
  <c r="DI83" i="2"/>
  <c r="DR82" i="2"/>
  <c r="FU78" i="2"/>
  <c r="HH81" i="2"/>
  <c r="ED87" i="2"/>
  <c r="DY86" i="2"/>
  <c r="DN83" i="2"/>
  <c r="DT82" i="2"/>
  <c r="HJ82" i="2"/>
  <c r="GX84" i="2"/>
  <c r="HP85" i="2"/>
  <c r="HD87" i="2"/>
  <c r="GR89" i="2"/>
  <c r="HJ90" i="2"/>
  <c r="GR78" i="2"/>
  <c r="GZ78" i="2"/>
  <c r="GB79" i="2"/>
  <c r="HM79" i="2"/>
  <c r="FT80" i="2"/>
  <c r="DX85" i="2"/>
  <c r="DW86" i="2"/>
  <c r="DV89" i="2"/>
  <c r="DF90" i="2"/>
  <c r="DW82" i="2"/>
  <c r="DC78" i="2"/>
  <c r="DE81" i="2"/>
  <c r="BW87" i="2"/>
  <c r="BO86" i="2"/>
  <c r="BQ86" i="2" s="1"/>
  <c r="BU86" i="2" s="1"/>
  <c r="DR83" i="2"/>
  <c r="DQ82" i="2"/>
  <c r="HL83" i="2"/>
  <c r="GZ85" i="2"/>
  <c r="HR86" i="2"/>
  <c r="HL91" i="2"/>
  <c r="FM78" i="2"/>
  <c r="GH79" i="2"/>
  <c r="DI85" i="2"/>
  <c r="DG82" i="2"/>
  <c r="DH78" i="2"/>
  <c r="FW82" i="2"/>
  <c r="GO83" i="2"/>
  <c r="GC85" i="2"/>
  <c r="FQ87" i="2"/>
  <c r="GI88" i="2"/>
  <c r="FW90" i="2"/>
  <c r="GO91" i="2"/>
  <c r="GP78" i="2"/>
  <c r="HG79" i="2"/>
  <c r="GY80" i="2"/>
  <c r="GA80" i="2"/>
  <c r="DJ84" i="2"/>
  <c r="DP86" i="2"/>
  <c r="EC88" i="2"/>
  <c r="DG90" i="2"/>
  <c r="DS82" i="2"/>
  <c r="DI78" i="2"/>
  <c r="DS81" i="2"/>
  <c r="DK91" i="2"/>
  <c r="DG87" i="2"/>
  <c r="DQ86" i="2"/>
  <c r="EE83" i="2"/>
  <c r="DY82" i="2"/>
  <c r="CH80" i="2"/>
  <c r="HB82" i="2"/>
  <c r="GM82" i="2"/>
  <c r="HT83" i="2"/>
  <c r="GA84" i="2"/>
  <c r="HH85" i="2"/>
  <c r="FO86" i="2"/>
  <c r="GV87" i="2"/>
  <c r="GG87" i="2"/>
  <c r="HN88" i="2"/>
  <c r="FU89" i="2"/>
  <c r="HB90" i="2"/>
  <c r="GM90" i="2"/>
  <c r="HT91" i="2"/>
  <c r="HU78" i="2"/>
  <c r="HF80" i="2"/>
  <c r="GR81" i="2"/>
  <c r="DI86" i="2"/>
  <c r="DV87" i="2"/>
  <c r="DI88" i="2"/>
  <c r="DH90" i="2"/>
  <c r="BW78" i="2"/>
  <c r="DJ78" i="2"/>
  <c r="BO88" i="2"/>
  <c r="EB85" i="2"/>
  <c r="BW84" i="2"/>
  <c r="EF81" i="2"/>
  <c r="GT90" i="2"/>
  <c r="DE86" i="2"/>
  <c r="DO89" i="2"/>
  <c r="HR82" i="2"/>
  <c r="HF84" i="2"/>
  <c r="GT86" i="2"/>
  <c r="HL87" i="2"/>
  <c r="GZ89" i="2"/>
  <c r="HR90" i="2"/>
  <c r="GI78" i="2"/>
  <c r="HV78" i="2" s="1"/>
  <c r="HX78" i="2" s="1"/>
  <c r="FU81" i="2"/>
  <c r="DJ87" i="2"/>
  <c r="DD78" i="2"/>
  <c r="DK78" i="2"/>
  <c r="DH89" i="2"/>
  <c r="DN88" i="2"/>
  <c r="EF85" i="2"/>
  <c r="EC84" i="2"/>
  <c r="GT82" i="2"/>
  <c r="HF88" i="2"/>
  <c r="HD83" i="2"/>
  <c r="GR85" i="2"/>
  <c r="HJ86" i="2"/>
  <c r="GX88" i="2"/>
  <c r="HP89" i="2"/>
  <c r="HD91" i="2"/>
  <c r="HN78" i="2"/>
  <c r="GZ81" i="2"/>
  <c r="HP81" i="2"/>
  <c r="DZ84" i="2"/>
  <c r="DE78" i="2"/>
  <c r="DK89" i="2"/>
  <c r="DO88" i="2"/>
  <c r="DD85" i="2"/>
  <c r="DY84" i="2"/>
  <c r="DH81" i="2"/>
  <c r="DI80" i="2"/>
  <c r="W16" i="45"/>
  <c r="Z16" i="45" s="1"/>
  <c r="G16" i="45" s="1"/>
  <c r="W15" i="45"/>
  <c r="Z15" i="45" s="1"/>
  <c r="FX35" i="2"/>
  <c r="HC35" i="2"/>
  <c r="FX38" i="2"/>
  <c r="FX49" i="2"/>
  <c r="HC38" i="2"/>
  <c r="HC49" i="2"/>
  <c r="FX44" i="2"/>
  <c r="HC44" i="2"/>
  <c r="X38" i="45"/>
  <c r="AA38" i="45" s="1"/>
  <c r="O38" i="45" s="1"/>
  <c r="X14" i="45"/>
  <c r="AA14" i="45" s="1"/>
  <c r="O14" i="45" s="1"/>
  <c r="FX31" i="2"/>
  <c r="HC31" i="2"/>
  <c r="FX19" i="2"/>
  <c r="FX23" i="2"/>
  <c r="CH21" i="2"/>
  <c r="FW55" i="2"/>
  <c r="FW61" i="2"/>
  <c r="FW17" i="2"/>
  <c r="HB21" i="2"/>
  <c r="FW29" i="2"/>
  <c r="EE81" i="2"/>
  <c r="FW35" i="2"/>
  <c r="FW44" i="2"/>
  <c r="HB55" i="2"/>
  <c r="HB61" i="2"/>
  <c r="FW68" i="2"/>
  <c r="HB17" i="2"/>
  <c r="HB29" i="2"/>
  <c r="DP75" i="2"/>
  <c r="FW60" i="2"/>
  <c r="HB35" i="2"/>
  <c r="HB44" i="2"/>
  <c r="FW49" i="2"/>
  <c r="FW53" i="2"/>
  <c r="FW54" i="2"/>
  <c r="HB68" i="2"/>
  <c r="FW69" i="2"/>
  <c r="DT81" i="2"/>
  <c r="FW45" i="2"/>
  <c r="HB49" i="2"/>
  <c r="HB53" i="2"/>
  <c r="HB54" i="2"/>
  <c r="FW66" i="2"/>
  <c r="FW67" i="2"/>
  <c r="CH25" i="2"/>
  <c r="HB69" i="2"/>
  <c r="HB60" i="2"/>
  <c r="FW38" i="2"/>
  <c r="HB45" i="2"/>
  <c r="HB66" i="2"/>
  <c r="HB67" i="2"/>
  <c r="CI2" i="2"/>
  <c r="FX2" i="2"/>
  <c r="X54" i="45"/>
  <c r="AA54" i="45" s="1"/>
  <c r="O54" i="45" s="1"/>
  <c r="T78" i="45"/>
  <c r="G78" i="45" s="1"/>
  <c r="X46" i="45"/>
  <c r="AA46" i="45" s="1"/>
  <c r="O46" i="45" s="1"/>
  <c r="X30" i="45"/>
  <c r="AA30" i="45" s="1"/>
  <c r="O30" i="45" s="1"/>
  <c r="X22" i="45"/>
  <c r="AA22" i="45" s="1"/>
  <c r="O22" i="45" s="1"/>
  <c r="X62" i="45"/>
  <c r="AA62" i="45" s="1"/>
  <c r="O62" i="45" s="1"/>
  <c r="X70" i="45"/>
  <c r="AA70" i="45" s="1"/>
  <c r="O70" i="45" s="1"/>
  <c r="X78" i="45"/>
  <c r="AA78" i="45" s="1"/>
  <c r="O78" i="45" s="1"/>
  <c r="X86" i="45"/>
  <c r="AA86" i="45" s="1"/>
  <c r="X94" i="45"/>
  <c r="AA94" i="45" s="1"/>
  <c r="W87" i="45"/>
  <c r="Z87" i="45" s="1"/>
  <c r="W39" i="45"/>
  <c r="Z39" i="45" s="1"/>
  <c r="G39" i="45" s="1"/>
  <c r="CI7" i="2"/>
  <c r="CI11" i="2"/>
  <c r="FX7" i="2"/>
  <c r="CI3" i="2"/>
  <c r="FX3" i="2"/>
  <c r="CI15" i="2"/>
  <c r="X92" i="45"/>
  <c r="AA92" i="45" s="1"/>
  <c r="W96" i="45"/>
  <c r="Z96" i="45" s="1"/>
  <c r="X84" i="45"/>
  <c r="AA84" i="45" s="1"/>
  <c r="W95" i="45"/>
  <c r="Z95" i="45" s="1"/>
  <c r="X93" i="45"/>
  <c r="AA93" i="45" s="1"/>
  <c r="X53" i="45"/>
  <c r="AA53" i="45" s="1"/>
  <c r="O53" i="45" s="1"/>
  <c r="U92" i="45"/>
  <c r="O92" i="45" s="1"/>
  <c r="X29" i="45"/>
  <c r="AA29" i="45" s="1"/>
  <c r="O29" i="45" s="1"/>
  <c r="X77" i="45"/>
  <c r="AA77" i="45" s="1"/>
  <c r="W25" i="45"/>
  <c r="Z25" i="45" s="1"/>
  <c r="G25" i="45" s="1"/>
  <c r="X47" i="45"/>
  <c r="AA47" i="45" s="1"/>
  <c r="O47" i="45" s="1"/>
  <c r="X13" i="45"/>
  <c r="AA13" i="45" s="1"/>
  <c r="O13" i="45" s="1"/>
  <c r="X63" i="45"/>
  <c r="AA63" i="45" s="1"/>
  <c r="O63" i="45" s="1"/>
  <c r="X31" i="45"/>
  <c r="AA31" i="45" s="1"/>
  <c r="O31" i="45" s="1"/>
  <c r="X61" i="45"/>
  <c r="AA61" i="45" s="1"/>
  <c r="O61" i="45" s="1"/>
  <c r="X55" i="45"/>
  <c r="AA55" i="45" s="1"/>
  <c r="O55" i="45" s="1"/>
  <c r="X79" i="45"/>
  <c r="AA79" i="45" s="1"/>
  <c r="O79" i="45" s="1"/>
  <c r="X95" i="45"/>
  <c r="AA95" i="45" s="1"/>
  <c r="X12" i="45"/>
  <c r="AA12" i="45" s="1"/>
  <c r="O12" i="45" s="1"/>
  <c r="X37" i="45"/>
  <c r="AA37" i="45" s="1"/>
  <c r="O37" i="45" s="1"/>
  <c r="X69" i="45"/>
  <c r="AA69" i="45" s="1"/>
  <c r="O69" i="45" s="1"/>
  <c r="X85" i="45"/>
  <c r="AA85" i="45" s="1"/>
  <c r="X15" i="45"/>
  <c r="AA15" i="45" s="1"/>
  <c r="O15" i="45" s="1"/>
  <c r="X21" i="45"/>
  <c r="AA21" i="45" s="1"/>
  <c r="O21" i="45" s="1"/>
  <c r="X39" i="45"/>
  <c r="AA39" i="45" s="1"/>
  <c r="O39" i="45" s="1"/>
  <c r="U84" i="45"/>
  <c r="O84" i="45" s="1"/>
  <c r="X23" i="45"/>
  <c r="AA23" i="45" s="1"/>
  <c r="O23" i="45" s="1"/>
  <c r="X45" i="45"/>
  <c r="AA45" i="45" s="1"/>
  <c r="O45" i="45" s="1"/>
  <c r="X71" i="45"/>
  <c r="AA71" i="45" s="1"/>
  <c r="O71" i="45" s="1"/>
  <c r="X87" i="45"/>
  <c r="AA87" i="45" s="1"/>
  <c r="G15" i="45"/>
  <c r="X18" i="45"/>
  <c r="AA18" i="45" s="1"/>
  <c r="O18" i="45" s="1"/>
  <c r="FX10" i="2"/>
  <c r="HC6" i="2"/>
  <c r="FX14" i="2"/>
  <c r="FX11" i="2"/>
  <c r="HC14" i="2"/>
  <c r="FX15" i="2"/>
  <c r="CI18" i="2"/>
  <c r="FX18" i="2"/>
  <c r="X90" i="45"/>
  <c r="AA90" i="45" s="1"/>
  <c r="X36" i="45"/>
  <c r="AA36" i="45" s="1"/>
  <c r="O36" i="45" s="1"/>
  <c r="X64" i="45"/>
  <c r="AA64" i="45" s="1"/>
  <c r="O64" i="45" s="1"/>
  <c r="X76" i="45"/>
  <c r="AA76" i="45" s="1"/>
  <c r="X44" i="45"/>
  <c r="AA44" i="45" s="1"/>
  <c r="O44" i="45" s="1"/>
  <c r="X68" i="45"/>
  <c r="AA68" i="45" s="1"/>
  <c r="O68" i="45" s="1"/>
  <c r="X80" i="45"/>
  <c r="AA80" i="45" s="1"/>
  <c r="X20" i="45"/>
  <c r="AA20" i="45" s="1"/>
  <c r="O20" i="45" s="1"/>
  <c r="X52" i="45"/>
  <c r="AA52" i="45" s="1"/>
  <c r="O52" i="45" s="1"/>
  <c r="X24" i="45"/>
  <c r="AA24" i="45" s="1"/>
  <c r="O24" i="45" s="1"/>
  <c r="X60" i="45"/>
  <c r="AA60" i="45" s="1"/>
  <c r="O60" i="45" s="1"/>
  <c r="X48" i="45"/>
  <c r="AA48" i="45" s="1"/>
  <c r="O48" i="45" s="1"/>
  <c r="X28" i="45"/>
  <c r="AA28" i="45" s="1"/>
  <c r="O28" i="45" s="1"/>
  <c r="W81" i="45"/>
  <c r="Z81" i="45" s="1"/>
  <c r="W14" i="45"/>
  <c r="Z14" i="45" s="1"/>
  <c r="G14" i="45" s="1"/>
  <c r="W78" i="45"/>
  <c r="Z78" i="45" s="1"/>
  <c r="W86" i="45"/>
  <c r="Z86" i="45" s="1"/>
  <c r="W22" i="45"/>
  <c r="Z22" i="45" s="1"/>
  <c r="G22" i="45" s="1"/>
  <c r="W38" i="45"/>
  <c r="Z38" i="45" s="1"/>
  <c r="G38" i="45" s="1"/>
  <c r="HB12" i="2"/>
  <c r="HB20" i="2"/>
  <c r="FW56" i="2"/>
  <c r="HB62" i="2"/>
  <c r="FW71" i="2"/>
  <c r="FW72" i="2"/>
  <c r="HB32" i="2"/>
  <c r="HB56" i="2"/>
  <c r="CH24" i="2"/>
  <c r="HB71" i="2"/>
  <c r="HB72" i="2"/>
  <c r="FW62" i="2"/>
  <c r="FW32" i="2"/>
  <c r="FW33" i="2"/>
  <c r="FW24" i="2"/>
  <c r="HB33" i="2"/>
  <c r="CH4" i="2"/>
  <c r="CH16" i="2"/>
  <c r="FW50" i="2"/>
  <c r="FW37" i="2"/>
  <c r="CH30" i="2"/>
  <c r="FW26" i="2"/>
  <c r="HB37" i="2"/>
  <c r="FW30" i="2"/>
  <c r="FW39" i="2"/>
  <c r="HB6" i="2"/>
  <c r="FW51" i="2"/>
  <c r="FW40" i="2"/>
  <c r="HB51" i="2"/>
  <c r="HB39" i="2"/>
  <c r="FW36" i="2"/>
  <c r="HB40" i="2"/>
  <c r="FW46" i="2"/>
  <c r="HB36" i="2"/>
  <c r="HB46" i="2"/>
  <c r="FV75" i="2"/>
  <c r="DL75" i="2"/>
  <c r="HA75" i="2"/>
  <c r="FV73" i="2"/>
  <c r="FV76" i="2"/>
  <c r="HA73" i="2"/>
  <c r="HA76" i="2"/>
  <c r="FW41" i="2"/>
  <c r="HB3" i="2"/>
  <c r="FW23" i="2"/>
  <c r="HB41" i="2"/>
  <c r="HB7" i="2"/>
  <c r="FW47" i="2"/>
  <c r="CH19" i="2"/>
  <c r="HB47" i="2"/>
  <c r="FW52" i="2"/>
  <c r="FW19" i="2"/>
  <c r="FW31" i="2"/>
  <c r="HB52" i="2"/>
  <c r="EC68" i="2"/>
  <c r="HA32" i="2"/>
  <c r="FV65" i="2"/>
  <c r="FV59" i="2"/>
  <c r="HA65" i="2"/>
  <c r="ED75" i="2"/>
  <c r="FV25" i="2"/>
  <c r="HA29" i="2"/>
  <c r="FV50" i="2"/>
  <c r="CG5" i="2"/>
  <c r="FV56" i="2"/>
  <c r="FV5" i="2"/>
  <c r="CG9" i="2"/>
  <c r="CG21" i="2"/>
  <c r="HA56" i="2"/>
  <c r="FV9" i="2"/>
  <c r="FV21" i="2"/>
  <c r="CG25" i="2"/>
  <c r="FV29" i="2"/>
  <c r="X68" i="44"/>
  <c r="AA68" i="44" s="1"/>
  <c r="O68" i="44" s="1"/>
  <c r="FV4" i="2"/>
  <c r="CG24" i="2"/>
  <c r="FV49" i="2"/>
  <c r="FV18" i="2"/>
  <c r="FV24" i="2"/>
  <c r="CG12" i="2"/>
  <c r="HA49" i="2"/>
  <c r="CG8" i="2"/>
  <c r="FV12" i="2"/>
  <c r="CG20" i="2"/>
  <c r="CG28" i="2"/>
  <c r="FV33" i="2"/>
  <c r="FV8" i="2"/>
  <c r="FV20" i="2"/>
  <c r="FV28" i="2"/>
  <c r="HA33" i="2"/>
  <c r="CG16" i="2"/>
  <c r="HB26" i="2"/>
  <c r="CH15" i="2"/>
  <c r="CH11" i="2"/>
  <c r="CH14" i="2"/>
  <c r="FW15" i="2"/>
  <c r="CH22" i="2"/>
  <c r="CH27" i="2"/>
  <c r="CH10" i="2"/>
  <c r="FW11" i="2"/>
  <c r="FW14" i="2"/>
  <c r="CH18" i="2"/>
  <c r="FW22" i="2"/>
  <c r="FW27" i="2"/>
  <c r="CH6" i="2"/>
  <c r="CH7" i="2"/>
  <c r="FW10" i="2"/>
  <c r="FW18" i="2"/>
  <c r="FV52" i="2"/>
  <c r="X27" i="44"/>
  <c r="AA27" i="44" s="1"/>
  <c r="O27" i="44" s="1"/>
  <c r="CH9" i="2"/>
  <c r="CH13" i="2"/>
  <c r="FW9" i="2"/>
  <c r="FW13" i="2"/>
  <c r="CH5" i="2"/>
  <c r="FW5" i="2"/>
  <c r="X42" i="44"/>
  <c r="AA42" i="44" s="1"/>
  <c r="O42" i="44" s="1"/>
  <c r="W34" i="44"/>
  <c r="Z34" i="44" s="1"/>
  <c r="G34" i="44" s="1"/>
  <c r="W77" i="44"/>
  <c r="Z77" i="44" s="1"/>
  <c r="W45" i="44"/>
  <c r="Z45" i="44" s="1"/>
  <c r="G45" i="44" s="1"/>
  <c r="CG7" i="2"/>
  <c r="FV27" i="2"/>
  <c r="HA27" i="2"/>
  <c r="CG19" i="2"/>
  <c r="CG3" i="2"/>
  <c r="FV7" i="2"/>
  <c r="HA15" i="2"/>
  <c r="FV19" i="2"/>
  <c r="FV3" i="2"/>
  <c r="CG11" i="2"/>
  <c r="FV31" i="2"/>
  <c r="FV11" i="2"/>
  <c r="HA31" i="2"/>
  <c r="W95" i="44"/>
  <c r="Z95" i="44" s="1"/>
  <c r="W94" i="44"/>
  <c r="Z94" i="44" s="1"/>
  <c r="X59" i="44"/>
  <c r="AA59" i="44" s="1"/>
  <c r="X51" i="44"/>
  <c r="AA51" i="44" s="1"/>
  <c r="O51" i="44" s="1"/>
  <c r="X43" i="44"/>
  <c r="AA43" i="44" s="1"/>
  <c r="W93" i="44"/>
  <c r="Z93" i="44" s="1"/>
  <c r="W78" i="44"/>
  <c r="Z78" i="44" s="1"/>
  <c r="G78" i="44" s="1"/>
  <c r="W41" i="44"/>
  <c r="Z41" i="44" s="1"/>
  <c r="G41" i="44" s="1"/>
  <c r="T77" i="44"/>
  <c r="W70" i="44"/>
  <c r="Z70" i="44" s="1"/>
  <c r="G70" i="44" s="1"/>
  <c r="T93" i="44"/>
  <c r="G93" i="44" s="1"/>
  <c r="W37" i="44"/>
  <c r="Z37" i="44" s="1"/>
  <c r="G37" i="44" s="1"/>
  <c r="W49" i="44"/>
  <c r="Z49" i="44" s="1"/>
  <c r="G49" i="44" s="1"/>
  <c r="W17" i="44"/>
  <c r="Z17" i="44" s="1"/>
  <c r="G17" i="44" s="1"/>
  <c r="U43" i="44"/>
  <c r="X11" i="44"/>
  <c r="AA11" i="44" s="1"/>
  <c r="O11" i="44" s="1"/>
  <c r="X76" i="44"/>
  <c r="AA76" i="44" s="1"/>
  <c r="O76" i="44" s="1"/>
  <c r="X35" i="44"/>
  <c r="AA35" i="44" s="1"/>
  <c r="O35" i="44" s="1"/>
  <c r="U59" i="44"/>
  <c r="O59" i="44" s="1"/>
  <c r="X19" i="44"/>
  <c r="AA19" i="44" s="1"/>
  <c r="O19" i="44" s="1"/>
  <c r="W90" i="44"/>
  <c r="Z90" i="44" s="1"/>
  <c r="W30" i="44"/>
  <c r="Z30" i="44" s="1"/>
  <c r="G30" i="44" s="1"/>
  <c r="W71" i="44"/>
  <c r="Z71" i="44" s="1"/>
  <c r="G71" i="44" s="1"/>
  <c r="T95" i="44"/>
  <c r="G95" i="44" s="1"/>
  <c r="W18" i="44"/>
  <c r="Z18" i="44" s="1"/>
  <c r="G18" i="44" s="1"/>
  <c r="CG13" i="2"/>
  <c r="CG17" i="2"/>
  <c r="HA45" i="2"/>
  <c r="FV13" i="2"/>
  <c r="FV17" i="2"/>
  <c r="FV38" i="2"/>
  <c r="HA38" i="2"/>
  <c r="W31" i="44"/>
  <c r="Z31" i="44" s="1"/>
  <c r="G31" i="44" s="1"/>
  <c r="X38" i="44"/>
  <c r="AA38" i="44" s="1"/>
  <c r="O38" i="44" s="1"/>
  <c r="X80" i="44"/>
  <c r="AA80" i="44" s="1"/>
  <c r="X70" i="44"/>
  <c r="AA70" i="44" s="1"/>
  <c r="O70" i="44" s="1"/>
  <c r="X30" i="44"/>
  <c r="AA30" i="44" s="1"/>
  <c r="O30" i="44" s="1"/>
  <c r="X61" i="44"/>
  <c r="AA61" i="44" s="1"/>
  <c r="O61" i="44" s="1"/>
  <c r="X62" i="44"/>
  <c r="AA62" i="44" s="1"/>
  <c r="O62" i="44" s="1"/>
  <c r="X14" i="44"/>
  <c r="AA14" i="44" s="1"/>
  <c r="O14" i="44" s="1"/>
  <c r="X71" i="44"/>
  <c r="AA71" i="44" s="1"/>
  <c r="O71" i="44" s="1"/>
  <c r="X69" i="44"/>
  <c r="AA69" i="44" s="1"/>
  <c r="O69" i="44" s="1"/>
  <c r="X60" i="44"/>
  <c r="AA60" i="44" s="1"/>
  <c r="O60" i="44" s="1"/>
  <c r="X22" i="44"/>
  <c r="AA22" i="44" s="1"/>
  <c r="O22" i="44" s="1"/>
  <c r="X79" i="44"/>
  <c r="AA79" i="44" s="1"/>
  <c r="O79" i="44" s="1"/>
  <c r="X92" i="44"/>
  <c r="AA92" i="44" s="1"/>
  <c r="X54" i="44"/>
  <c r="AA54" i="44" s="1"/>
  <c r="O54" i="44" s="1"/>
  <c r="X87" i="44"/>
  <c r="AA87" i="44" s="1"/>
  <c r="X84" i="44"/>
  <c r="AA84" i="44" s="1"/>
  <c r="O84" i="44" s="1"/>
  <c r="X46" i="44"/>
  <c r="AA46" i="44" s="1"/>
  <c r="O46" i="44" s="1"/>
  <c r="X21" i="44"/>
  <c r="AA21" i="44" s="1"/>
  <c r="O21" i="44" s="1"/>
  <c r="X31" i="44"/>
  <c r="AA31" i="44" s="1"/>
  <c r="O31" i="44" s="1"/>
  <c r="X95" i="44"/>
  <c r="AA95" i="44" s="1"/>
  <c r="W73" i="44"/>
  <c r="Z73" i="44" s="1"/>
  <c r="G73" i="44" s="1"/>
  <c r="W32" i="44"/>
  <c r="Z32" i="44" s="1"/>
  <c r="G32" i="44" s="1"/>
  <c r="W48" i="44"/>
  <c r="Z48" i="44" s="1"/>
  <c r="G48" i="44" s="1"/>
  <c r="W33" i="44"/>
  <c r="Z33" i="44" s="1"/>
  <c r="G33" i="44" s="1"/>
  <c r="W72" i="44"/>
  <c r="Z72" i="44" s="1"/>
  <c r="G72" i="44" s="1"/>
  <c r="W57" i="44"/>
  <c r="Z57" i="44" s="1"/>
  <c r="G57" i="44" s="1"/>
  <c r="W24" i="44"/>
  <c r="Z24" i="44" s="1"/>
  <c r="G24" i="44" s="1"/>
  <c r="W16" i="44"/>
  <c r="Z16" i="44" s="1"/>
  <c r="G16" i="44" s="1"/>
  <c r="W25" i="44"/>
  <c r="Z25" i="44" s="1"/>
  <c r="G25" i="44" s="1"/>
  <c r="W81" i="44"/>
  <c r="Z81" i="44" s="1"/>
  <c r="W61" i="44"/>
  <c r="Z61" i="44" s="1"/>
  <c r="CH2" i="2"/>
  <c r="FW2" i="2"/>
  <c r="CG18" i="2"/>
  <c r="CG22" i="2"/>
  <c r="CG26" i="2"/>
  <c r="CG30" i="2"/>
  <c r="CG14" i="2"/>
  <c r="FV26" i="2"/>
  <c r="FV30" i="2"/>
  <c r="FV32" i="2"/>
  <c r="X14" i="43"/>
  <c r="AA14" i="43" s="1"/>
  <c r="O14" i="43" s="1"/>
  <c r="X40" i="43"/>
  <c r="AA40" i="43" s="1"/>
  <c r="O40" i="43" s="1"/>
  <c r="X95" i="43"/>
  <c r="AA95" i="43" s="1"/>
  <c r="X62" i="43"/>
  <c r="AA62" i="43" s="1"/>
  <c r="O62" i="43" s="1"/>
  <c r="X78" i="43"/>
  <c r="AA78" i="43" s="1"/>
  <c r="O78" i="43" s="1"/>
  <c r="X70" i="43"/>
  <c r="AA70" i="43" s="1"/>
  <c r="O70" i="43" s="1"/>
  <c r="X30" i="43"/>
  <c r="AA30" i="43" s="1"/>
  <c r="O30" i="43" s="1"/>
  <c r="X86" i="43"/>
  <c r="AA86" i="43" s="1"/>
  <c r="X22" i="43"/>
  <c r="AA22" i="43" s="1"/>
  <c r="O22" i="43" s="1"/>
  <c r="X94" i="43"/>
  <c r="AA94" i="43" s="1"/>
  <c r="W24" i="43"/>
  <c r="Z24" i="43" s="1"/>
  <c r="G24" i="43" s="1"/>
  <c r="W57" i="43"/>
  <c r="Z57" i="43" s="1"/>
  <c r="G57" i="43" s="1"/>
  <c r="W89" i="43"/>
  <c r="Z89" i="43" s="1"/>
  <c r="W65" i="43"/>
  <c r="Z65" i="43" s="1"/>
  <c r="G65" i="43" s="1"/>
  <c r="AD11" i="43"/>
  <c r="I11" i="43" s="1"/>
  <c r="W96" i="43"/>
  <c r="Z96" i="43" s="1"/>
  <c r="CG6" i="2"/>
  <c r="FV14" i="2"/>
  <c r="CG10" i="2"/>
  <c r="FV10" i="2"/>
  <c r="AD10" i="43"/>
  <c r="I10" i="43" s="1"/>
  <c r="X25" i="43"/>
  <c r="AA25" i="43" s="1"/>
  <c r="O25" i="43" s="1"/>
  <c r="X41" i="43"/>
  <c r="AA41" i="43" s="1"/>
  <c r="O41" i="43" s="1"/>
  <c r="W88" i="43"/>
  <c r="Z88" i="43" s="1"/>
  <c r="W64" i="43"/>
  <c r="Z64" i="43" s="1"/>
  <c r="G64" i="43" s="1"/>
  <c r="X33" i="43"/>
  <c r="AA33" i="43" s="1"/>
  <c r="O33" i="43" s="1"/>
  <c r="X28" i="43"/>
  <c r="AA28" i="43" s="1"/>
  <c r="O28" i="43" s="1"/>
  <c r="X85" i="43"/>
  <c r="AA85" i="43" s="1"/>
  <c r="X36" i="43"/>
  <c r="AA36" i="43" s="1"/>
  <c r="O36" i="43" s="1"/>
  <c r="X29" i="43"/>
  <c r="AA29" i="43" s="1"/>
  <c r="O29" i="43" s="1"/>
  <c r="X55" i="43"/>
  <c r="AA55" i="43" s="1"/>
  <c r="O55" i="43" s="1"/>
  <c r="W23" i="43"/>
  <c r="Z23" i="43" s="1"/>
  <c r="G23" i="43" s="1"/>
  <c r="X63" i="43"/>
  <c r="AA63" i="43" s="1"/>
  <c r="O63" i="43" s="1"/>
  <c r="X39" i="43"/>
  <c r="AA39" i="43" s="1"/>
  <c r="O39" i="43" s="1"/>
  <c r="X71" i="43"/>
  <c r="AA71" i="43" s="1"/>
  <c r="O71" i="43" s="1"/>
  <c r="X16" i="43"/>
  <c r="AA16" i="43" s="1"/>
  <c r="O16" i="43" s="1"/>
  <c r="X15" i="43"/>
  <c r="AA15" i="43" s="1"/>
  <c r="O15" i="43" s="1"/>
  <c r="X47" i="43"/>
  <c r="AA47" i="43" s="1"/>
  <c r="O47" i="43" s="1"/>
  <c r="X64" i="43"/>
  <c r="AA64" i="43" s="1"/>
  <c r="O64" i="43" s="1"/>
  <c r="X79" i="43"/>
  <c r="AA79" i="43" s="1"/>
  <c r="O79" i="43" s="1"/>
  <c r="X75" i="43"/>
  <c r="AA75" i="43" s="1"/>
  <c r="O75" i="43" s="1"/>
  <c r="W53" i="43"/>
  <c r="Z53" i="43" s="1"/>
  <c r="G53" i="43" s="1"/>
  <c r="X42" i="43"/>
  <c r="AA42" i="43" s="1"/>
  <c r="O42" i="43" s="1"/>
  <c r="X50" i="43"/>
  <c r="AA50" i="43" s="1"/>
  <c r="O50" i="43" s="1"/>
  <c r="X59" i="43"/>
  <c r="AA59" i="43" s="1"/>
  <c r="O59" i="43" s="1"/>
  <c r="X90" i="43"/>
  <c r="AA90" i="43" s="1"/>
  <c r="X11" i="43"/>
  <c r="AA11" i="43" s="1"/>
  <c r="O11" i="43" s="1"/>
  <c r="X91" i="43"/>
  <c r="AA91" i="43" s="1"/>
  <c r="X74" i="43"/>
  <c r="AA74" i="43" s="1"/>
  <c r="O74" i="43" s="1"/>
  <c r="X43" i="43"/>
  <c r="AA43" i="43" s="1"/>
  <c r="O43" i="43" s="1"/>
  <c r="W34" i="43"/>
  <c r="Z34" i="43" s="1"/>
  <c r="G34" i="43" s="1"/>
  <c r="W54" i="43"/>
  <c r="Z54" i="43" s="1"/>
  <c r="G54" i="43" s="1"/>
  <c r="W58" i="43"/>
  <c r="Z58" i="43" s="1"/>
  <c r="G58" i="43" s="1"/>
  <c r="W46" i="43"/>
  <c r="Z46" i="43" s="1"/>
  <c r="G46" i="43" s="1"/>
  <c r="FV6" i="2"/>
  <c r="CF30" i="2"/>
  <c r="FU62" i="2"/>
  <c r="FU4" i="2"/>
  <c r="FU16" i="2"/>
  <c r="EE75" i="2"/>
  <c r="DT75" i="2"/>
  <c r="DM75" i="2"/>
  <c r="DT61" i="2"/>
  <c r="FU75" i="2"/>
  <c r="BO75" i="2"/>
  <c r="BS75" i="2" s="1"/>
  <c r="BW75" i="2"/>
  <c r="DN75" i="2"/>
  <c r="FU24" i="2"/>
  <c r="GZ75" i="2"/>
  <c r="DQ75" i="2"/>
  <c r="FU67" i="2"/>
  <c r="FU68" i="2"/>
  <c r="FU71" i="2"/>
  <c r="DR75" i="2"/>
  <c r="GZ67" i="2"/>
  <c r="GZ68" i="2"/>
  <c r="CF8" i="2"/>
  <c r="GZ71" i="2"/>
  <c r="HW71" i="2" s="1"/>
  <c r="HY71" i="2" s="1"/>
  <c r="DW75" i="2"/>
  <c r="DS75" i="2"/>
  <c r="FU72" i="2"/>
  <c r="FU76" i="2"/>
  <c r="DY75" i="2"/>
  <c r="DK75" i="2"/>
  <c r="DU75" i="2"/>
  <c r="GZ49" i="2"/>
  <c r="FU56" i="2"/>
  <c r="FU69" i="2"/>
  <c r="GZ72" i="2"/>
  <c r="GZ76" i="2"/>
  <c r="EA75" i="2"/>
  <c r="DO75" i="2"/>
  <c r="DV75" i="2"/>
  <c r="EF68" i="2"/>
  <c r="BW67" i="2"/>
  <c r="CF22" i="2"/>
  <c r="FU30" i="2"/>
  <c r="FU36" i="2"/>
  <c r="GZ36" i="2"/>
  <c r="CF16" i="2"/>
  <c r="CF24" i="2"/>
  <c r="GZ28" i="2"/>
  <c r="CF20" i="2"/>
  <c r="FU20" i="2"/>
  <c r="CF28" i="2"/>
  <c r="FU50" i="2"/>
  <c r="GZ50" i="2"/>
  <c r="FU29" i="2"/>
  <c r="GZ45" i="2"/>
  <c r="CF29" i="2"/>
  <c r="GZ37" i="2"/>
  <c r="FU38" i="2"/>
  <c r="FU40" i="2"/>
  <c r="FU46" i="2"/>
  <c r="GZ38" i="2"/>
  <c r="GZ40" i="2"/>
  <c r="GZ46" i="2"/>
  <c r="CF2" i="2"/>
  <c r="FU35" i="2"/>
  <c r="FU45" i="2"/>
  <c r="FU2" i="2"/>
  <c r="FU22" i="2"/>
  <c r="CF26" i="2"/>
  <c r="FU26" i="2"/>
  <c r="GZ10" i="2"/>
  <c r="CF18" i="2"/>
  <c r="FU18" i="2"/>
  <c r="CF25" i="2"/>
  <c r="FU25" i="2"/>
  <c r="CF17" i="2"/>
  <c r="CF21" i="2"/>
  <c r="FU17" i="2"/>
  <c r="FU21" i="2"/>
  <c r="X34" i="42"/>
  <c r="AA34" i="42" s="1"/>
  <c r="O34" i="42" s="1"/>
  <c r="X25" i="42"/>
  <c r="AA25" i="42" s="1"/>
  <c r="O25" i="42" s="1"/>
  <c r="X26" i="42"/>
  <c r="AA26" i="42" s="1"/>
  <c r="O26" i="42" s="1"/>
  <c r="X58" i="42"/>
  <c r="AA58" i="42" s="1"/>
  <c r="O58" i="42" s="1"/>
  <c r="X90" i="42"/>
  <c r="AA90" i="42" s="1"/>
  <c r="X18" i="42"/>
  <c r="AA18" i="42" s="1"/>
  <c r="O18" i="42" s="1"/>
  <c r="FU3" i="2"/>
  <c r="GZ7" i="2"/>
  <c r="FU13" i="2"/>
  <c r="CF5" i="2"/>
  <c r="CF15" i="2"/>
  <c r="GZ5" i="2"/>
  <c r="CF11" i="2"/>
  <c r="FU15" i="2"/>
  <c r="GZ9" i="2"/>
  <c r="CF14" i="2"/>
  <c r="CF6" i="2"/>
  <c r="FU14" i="2"/>
  <c r="FU6" i="2"/>
  <c r="CF9" i="2"/>
  <c r="CF13" i="2"/>
  <c r="CF10" i="2"/>
  <c r="O84" i="41"/>
  <c r="GY67" i="2"/>
  <c r="BW68" i="2"/>
  <c r="FT68" i="2"/>
  <c r="GY68" i="2"/>
  <c r="FT69" i="2"/>
  <c r="GY69" i="2"/>
  <c r="FT28" i="2"/>
  <c r="X59" i="42"/>
  <c r="AA59" i="42" s="1"/>
  <c r="O59" i="42" s="1"/>
  <c r="W85" i="42"/>
  <c r="Z85" i="42" s="1"/>
  <c r="W94" i="42"/>
  <c r="Z94" i="42" s="1"/>
  <c r="W20" i="42"/>
  <c r="Z20" i="42" s="1"/>
  <c r="G20" i="42" s="1"/>
  <c r="W17" i="42"/>
  <c r="Z17" i="42" s="1"/>
  <c r="G17" i="42" s="1"/>
  <c r="X39" i="42"/>
  <c r="AA39" i="42" s="1"/>
  <c r="O39" i="42" s="1"/>
  <c r="X15" i="42"/>
  <c r="AA15" i="42" s="1"/>
  <c r="O15" i="42" s="1"/>
  <c r="X64" i="42"/>
  <c r="AA64" i="42" s="1"/>
  <c r="O64" i="42" s="1"/>
  <c r="X89" i="42"/>
  <c r="AA89" i="42" s="1"/>
  <c r="X80" i="42"/>
  <c r="AA80" i="42" s="1"/>
  <c r="X97" i="42"/>
  <c r="AA97" i="42" s="1"/>
  <c r="X23" i="42"/>
  <c r="AA23" i="42" s="1"/>
  <c r="O23" i="42" s="1"/>
  <c r="X16" i="42"/>
  <c r="AA16" i="42" s="1"/>
  <c r="O16" i="42" s="1"/>
  <c r="X40" i="42"/>
  <c r="AA40" i="42" s="1"/>
  <c r="O40" i="42" s="1"/>
  <c r="X48" i="42"/>
  <c r="AA48" i="42" s="1"/>
  <c r="O48" i="42" s="1"/>
  <c r="X56" i="42"/>
  <c r="AA56" i="42" s="1"/>
  <c r="O56" i="42" s="1"/>
  <c r="X72" i="42"/>
  <c r="AA72" i="42" s="1"/>
  <c r="O72" i="42" s="1"/>
  <c r="X69" i="42"/>
  <c r="AA69" i="42" s="1"/>
  <c r="O69" i="42" s="1"/>
  <c r="X96" i="42"/>
  <c r="AA96" i="42" s="1"/>
  <c r="W33" i="42"/>
  <c r="Z33" i="42" s="1"/>
  <c r="G33" i="42" s="1"/>
  <c r="W86" i="42"/>
  <c r="Z86" i="42" s="1"/>
  <c r="W74" i="42"/>
  <c r="Z74" i="42" s="1"/>
  <c r="G74" i="42" s="1"/>
  <c r="W11" i="42"/>
  <c r="Z11" i="42" s="1"/>
  <c r="G11" i="42" s="1"/>
  <c r="W87" i="42"/>
  <c r="Z87" i="42" s="1"/>
  <c r="W25" i="42"/>
  <c r="Z25" i="42" s="1"/>
  <c r="G25" i="42" s="1"/>
  <c r="W12" i="42"/>
  <c r="Z12" i="42" s="1"/>
  <c r="G12" i="42" s="1"/>
  <c r="GY17" i="2"/>
  <c r="FT29" i="2"/>
  <c r="GY56" i="2"/>
  <c r="FT21" i="2"/>
  <c r="GY29" i="2"/>
  <c r="FT45" i="2"/>
  <c r="FT50" i="2"/>
  <c r="FT38" i="2"/>
  <c r="GY38" i="2"/>
  <c r="FT56" i="2"/>
  <c r="GY37" i="2"/>
  <c r="FT39" i="2"/>
  <c r="FT46" i="2"/>
  <c r="FT35" i="2"/>
  <c r="GY39" i="2"/>
  <c r="GY46" i="2"/>
  <c r="FT51" i="2"/>
  <c r="GY35" i="2"/>
  <c r="GY51" i="2"/>
  <c r="FT40" i="2"/>
  <c r="GX36" i="2"/>
  <c r="FS58" i="2"/>
  <c r="FS36" i="2"/>
  <c r="GX58" i="2"/>
  <c r="FS30" i="2"/>
  <c r="BW49" i="2"/>
  <c r="FS64" i="2"/>
  <c r="EC67" i="2"/>
  <c r="FT33" i="2"/>
  <c r="GY33" i="2"/>
  <c r="FT49" i="2"/>
  <c r="EA49" i="2"/>
  <c r="GY49" i="2"/>
  <c r="GX34" i="2"/>
  <c r="FS62" i="2"/>
  <c r="CD71" i="2"/>
  <c r="DV71" i="2" s="1"/>
  <c r="FS56" i="2"/>
  <c r="DK56" i="2"/>
  <c r="GX56" i="2"/>
  <c r="GX57" i="2"/>
  <c r="GX63" i="2"/>
  <c r="GX29" i="2"/>
  <c r="FS71" i="2"/>
  <c r="DV50" i="2"/>
  <c r="ED49" i="2"/>
  <c r="CE6" i="2"/>
  <c r="FT10" i="2"/>
  <c r="FT14" i="2"/>
  <c r="GY14" i="2"/>
  <c r="GY6" i="2"/>
  <c r="FT18" i="2"/>
  <c r="CE26" i="2"/>
  <c r="FT30" i="2"/>
  <c r="GY44" i="2"/>
  <c r="GY36" i="2"/>
  <c r="GY10" i="2"/>
  <c r="CE18" i="2"/>
  <c r="CE30" i="2"/>
  <c r="CE22" i="2"/>
  <c r="FT34" i="2"/>
  <c r="FT22" i="2"/>
  <c r="GY34" i="2"/>
  <c r="FT36" i="2"/>
  <c r="FT19" i="2"/>
  <c r="GY27" i="2"/>
  <c r="FT23" i="2"/>
  <c r="GY19" i="2"/>
  <c r="GY23" i="2"/>
  <c r="CE27" i="2"/>
  <c r="GY3" i="2"/>
  <c r="FT31" i="2"/>
  <c r="FS31" i="2"/>
  <c r="GX31" i="2"/>
  <c r="FT5" i="2"/>
  <c r="CE9" i="2"/>
  <c r="CE25" i="2"/>
  <c r="GY5" i="2"/>
  <c r="FT9" i="2"/>
  <c r="FT25" i="2"/>
  <c r="CE13" i="2"/>
  <c r="GY21" i="2"/>
  <c r="FT13" i="2"/>
  <c r="CE17" i="2"/>
  <c r="GY28" i="2"/>
  <c r="CE24" i="2"/>
  <c r="CE16" i="2"/>
  <c r="FT24" i="2"/>
  <c r="FT16" i="2"/>
  <c r="CE20" i="2"/>
  <c r="FT20" i="2"/>
  <c r="GX44" i="2"/>
  <c r="FS34" i="2"/>
  <c r="DT44" i="2"/>
  <c r="FS44" i="2"/>
  <c r="FT2" i="2"/>
  <c r="DL49" i="2"/>
  <c r="FS33" i="2"/>
  <c r="DQ49" i="2"/>
  <c r="GX33" i="2"/>
  <c r="FS42" i="2"/>
  <c r="FS43" i="2"/>
  <c r="FS48" i="2"/>
  <c r="DM49" i="2"/>
  <c r="DT49" i="2"/>
  <c r="GX42" i="2"/>
  <c r="GX43" i="2"/>
  <c r="GX48" i="2"/>
  <c r="DS49" i="2"/>
  <c r="DU49" i="2"/>
  <c r="GX49" i="2"/>
  <c r="EA50" i="2"/>
  <c r="FS45" i="2"/>
  <c r="FS50" i="2"/>
  <c r="GX50" i="2"/>
  <c r="CE11" i="2"/>
  <c r="CE7" i="2"/>
  <c r="FT11" i="2"/>
  <c r="CE15" i="2"/>
  <c r="GY7" i="2"/>
  <c r="CE3" i="2"/>
  <c r="FT15" i="2"/>
  <c r="CE8" i="2"/>
  <c r="CE4" i="2"/>
  <c r="FT8" i="2"/>
  <c r="FT4" i="2"/>
  <c r="CE12" i="2"/>
  <c r="FT12" i="2"/>
  <c r="FS25" i="2"/>
  <c r="CD2" i="2"/>
  <c r="GX2" i="2"/>
  <c r="FS40" i="2"/>
  <c r="FS35" i="2"/>
  <c r="FS38" i="2"/>
  <c r="FS39" i="2"/>
  <c r="GX40" i="2"/>
  <c r="GX45" i="2"/>
  <c r="GX35" i="2"/>
  <c r="GX38" i="2"/>
  <c r="GX39" i="2"/>
  <c r="CD29" i="2"/>
  <c r="FS37" i="2"/>
  <c r="X17" i="41"/>
  <c r="AA17" i="41" s="1"/>
  <c r="O17" i="41" s="1"/>
  <c r="AD10" i="41"/>
  <c r="I10" i="41" s="1"/>
  <c r="X57" i="41"/>
  <c r="AA57" i="41" s="1"/>
  <c r="O57" i="41" s="1"/>
  <c r="X34" i="41"/>
  <c r="AA34" i="41" s="1"/>
  <c r="O34" i="41" s="1"/>
  <c r="X97" i="41"/>
  <c r="AA97" i="41" s="1"/>
  <c r="X68" i="41"/>
  <c r="AA68" i="41" s="1"/>
  <c r="O68" i="41" s="1"/>
  <c r="X20" i="41"/>
  <c r="AA20" i="41" s="1"/>
  <c r="O20" i="41" s="1"/>
  <c r="W30" i="41"/>
  <c r="Z30" i="41" s="1"/>
  <c r="G30" i="41" s="1"/>
  <c r="GY2" i="2"/>
  <c r="W81" i="41"/>
  <c r="Z81" i="41" s="1"/>
  <c r="X49" i="41"/>
  <c r="AA49" i="41" s="1"/>
  <c r="O49" i="41" s="1"/>
  <c r="X85" i="41"/>
  <c r="AA85" i="41" s="1"/>
  <c r="X86" i="41"/>
  <c r="AA86" i="41" s="1"/>
  <c r="W51" i="41"/>
  <c r="Z51" i="41" s="1"/>
  <c r="G51" i="41" s="1"/>
  <c r="X93" i="41"/>
  <c r="AA93" i="41" s="1"/>
  <c r="X94" i="41"/>
  <c r="AA94" i="41" s="1"/>
  <c r="X33" i="41"/>
  <c r="AA33" i="41" s="1"/>
  <c r="O33" i="41" s="1"/>
  <c r="X96" i="41"/>
  <c r="AA96" i="41" s="1"/>
  <c r="X25" i="41"/>
  <c r="AA25" i="41" s="1"/>
  <c r="O25" i="41" s="1"/>
  <c r="W12" i="41"/>
  <c r="Z12" i="41" s="1"/>
  <c r="G12" i="41" s="1"/>
  <c r="W84" i="41"/>
  <c r="Z84" i="41" s="1"/>
  <c r="G84" i="41" s="1"/>
  <c r="W44" i="41"/>
  <c r="Z44" i="41" s="1"/>
  <c r="G44" i="41" s="1"/>
  <c r="X90" i="41"/>
  <c r="AA90" i="41" s="1"/>
  <c r="X26" i="41"/>
  <c r="AA26" i="41" s="1"/>
  <c r="O26" i="41" s="1"/>
  <c r="X82" i="41"/>
  <c r="AA82" i="41" s="1"/>
  <c r="O82" i="41" s="1"/>
  <c r="X18" i="41"/>
  <c r="AA18" i="41" s="1"/>
  <c r="O18" i="41" s="1"/>
  <c r="X74" i="41"/>
  <c r="AA74" i="41" s="1"/>
  <c r="O74" i="41" s="1"/>
  <c r="X51" i="41"/>
  <c r="AA51" i="41" s="1"/>
  <c r="O51" i="41" s="1"/>
  <c r="X98" i="41"/>
  <c r="AA98" i="41" s="1"/>
  <c r="X58" i="41"/>
  <c r="AA58" i="41" s="1"/>
  <c r="O58" i="41" s="1"/>
  <c r="X42" i="41"/>
  <c r="AA42" i="41" s="1"/>
  <c r="O42" i="41" s="1"/>
  <c r="X27" i="41"/>
  <c r="AA27" i="41" s="1"/>
  <c r="O27" i="41" s="1"/>
  <c r="X76" i="41"/>
  <c r="AA76" i="41" s="1"/>
  <c r="O76" i="41" s="1"/>
  <c r="X28" i="41"/>
  <c r="AA28" i="41" s="1"/>
  <c r="O28" i="41" s="1"/>
  <c r="X35" i="41"/>
  <c r="AA35" i="41" s="1"/>
  <c r="O35" i="41" s="1"/>
  <c r="X11" i="41"/>
  <c r="AA11" i="41" s="1"/>
  <c r="O11" i="41" s="1"/>
  <c r="X44" i="41"/>
  <c r="AA44" i="41" s="1"/>
  <c r="O44" i="41" s="1"/>
  <c r="X12" i="41"/>
  <c r="AA12" i="41" s="1"/>
  <c r="O12" i="41" s="1"/>
  <c r="X59" i="41"/>
  <c r="AA59" i="41" s="1"/>
  <c r="O59" i="41" s="1"/>
  <c r="X19" i="41"/>
  <c r="AA19" i="41" s="1"/>
  <c r="O19" i="41" s="1"/>
  <c r="X75" i="41"/>
  <c r="AA75" i="41" s="1"/>
  <c r="O75" i="41" s="1"/>
  <c r="X36" i="41"/>
  <c r="AA36" i="41" s="1"/>
  <c r="O36" i="41" s="1"/>
  <c r="W29" i="41"/>
  <c r="Z29" i="41" s="1"/>
  <c r="G29" i="41" s="1"/>
  <c r="W94" i="41"/>
  <c r="Z94" i="41" s="1"/>
  <c r="W35" i="41"/>
  <c r="Z35" i="41" s="1"/>
  <c r="G35" i="41" s="1"/>
  <c r="W27" i="41"/>
  <c r="Z27" i="41" s="1"/>
  <c r="G27" i="41" s="1"/>
  <c r="W98" i="41"/>
  <c r="Z98" i="41" s="1"/>
  <c r="W21" i="41"/>
  <c r="Z21" i="41" s="1"/>
  <c r="G21" i="41" s="1"/>
  <c r="W13" i="41"/>
  <c r="Z13" i="41" s="1"/>
  <c r="G13" i="41" s="1"/>
  <c r="CD24" i="2"/>
  <c r="FS24" i="2"/>
  <c r="CD28" i="2"/>
  <c r="CD30" i="2"/>
  <c r="FS32" i="2"/>
  <c r="FS28" i="2"/>
  <c r="HV28" i="2" s="1"/>
  <c r="HX28" i="2" s="1"/>
  <c r="GX32" i="2"/>
  <c r="FS10" i="2"/>
  <c r="CD26" i="2"/>
  <c r="FS26" i="2"/>
  <c r="CD18" i="2"/>
  <c r="FS18" i="2"/>
  <c r="CD14" i="2"/>
  <c r="CD22" i="2"/>
  <c r="FS22" i="2"/>
  <c r="CD19" i="2"/>
  <c r="GX25" i="2"/>
  <c r="FS19" i="2"/>
  <c r="CD23" i="2"/>
  <c r="FS23" i="2"/>
  <c r="CD27" i="2"/>
  <c r="FS27" i="2"/>
  <c r="CD21" i="2"/>
  <c r="FS21" i="2"/>
  <c r="GX8" i="2"/>
  <c r="CD16" i="2"/>
  <c r="CD12" i="2"/>
  <c r="FS16" i="2"/>
  <c r="CD20" i="2"/>
  <c r="FS20" i="2"/>
  <c r="GX12" i="2"/>
  <c r="HW12" i="2" s="1"/>
  <c r="HY12" i="2" s="1"/>
  <c r="CD13" i="2"/>
  <c r="CD17" i="2"/>
  <c r="FS17" i="2"/>
  <c r="W78" i="40"/>
  <c r="Z78" i="40" s="1"/>
  <c r="G78" i="40" s="1"/>
  <c r="W69" i="40"/>
  <c r="Z69" i="40" s="1"/>
  <c r="G69" i="40" s="1"/>
  <c r="CD6" i="2"/>
  <c r="GX14" i="2"/>
  <c r="CD7" i="2"/>
  <c r="CD15" i="2"/>
  <c r="FS15" i="2"/>
  <c r="FS3" i="2"/>
  <c r="X13" i="40"/>
  <c r="AA13" i="40" s="1"/>
  <c r="O13" i="40" s="1"/>
  <c r="FS13" i="2"/>
  <c r="FS9" i="2"/>
  <c r="X84" i="40"/>
  <c r="AA84" i="40" s="1"/>
  <c r="O84" i="40" s="1"/>
  <c r="X45" i="40"/>
  <c r="AA45" i="40" s="1"/>
  <c r="O45" i="40" s="1"/>
  <c r="W36" i="40"/>
  <c r="Z36" i="40" s="1"/>
  <c r="X61" i="40"/>
  <c r="AA61" i="40" s="1"/>
  <c r="O61" i="40" s="1"/>
  <c r="X18" i="40"/>
  <c r="AA18" i="40" s="1"/>
  <c r="O18" i="40" s="1"/>
  <c r="X59" i="40"/>
  <c r="AA59" i="40" s="1"/>
  <c r="O59" i="40" s="1"/>
  <c r="W29" i="40"/>
  <c r="Z29" i="40" s="1"/>
  <c r="G29" i="40" s="1"/>
  <c r="W92" i="40"/>
  <c r="Z92" i="40" s="1"/>
  <c r="W85" i="40"/>
  <c r="Z85" i="40" s="1"/>
  <c r="W84" i="40"/>
  <c r="Z84" i="40" s="1"/>
  <c r="G84" i="40" s="1"/>
  <c r="GX9" i="2"/>
  <c r="CD5" i="2"/>
  <c r="FS5" i="2"/>
  <c r="X53" i="40"/>
  <c r="AA53" i="40" s="1"/>
  <c r="O53" i="40" s="1"/>
  <c r="X20" i="40"/>
  <c r="AA20" i="40" s="1"/>
  <c r="O20" i="40" s="1"/>
  <c r="W35" i="40"/>
  <c r="Z35" i="40" s="1"/>
  <c r="G35" i="40" s="1"/>
  <c r="W76" i="40"/>
  <c r="Z76" i="40" s="1"/>
  <c r="G76" i="40" s="1"/>
  <c r="CD3" i="2"/>
  <c r="FS6" i="2"/>
  <c r="GX10" i="2"/>
  <c r="CD11" i="2"/>
  <c r="FS11" i="2"/>
  <c r="FS7" i="2"/>
  <c r="W43" i="40"/>
  <c r="Z43" i="40" s="1"/>
  <c r="G43" i="40" s="1"/>
  <c r="W27" i="40"/>
  <c r="Z27" i="40" s="1"/>
  <c r="G27" i="40" s="1"/>
  <c r="W24" i="40"/>
  <c r="Z24" i="40" s="1"/>
  <c r="G24" i="40" s="1"/>
  <c r="X55" i="40"/>
  <c r="AA55" i="40" s="1"/>
  <c r="O55" i="40" s="1"/>
  <c r="X62" i="40"/>
  <c r="AA62" i="40" s="1"/>
  <c r="O62" i="40" s="1"/>
  <c r="X54" i="40"/>
  <c r="AA54" i="40" s="1"/>
  <c r="O54" i="40" s="1"/>
  <c r="X46" i="40"/>
  <c r="AA46" i="40" s="1"/>
  <c r="O46" i="40" s="1"/>
  <c r="W16" i="40"/>
  <c r="Z16" i="40" s="1"/>
  <c r="G16" i="40" s="1"/>
  <c r="W72" i="40"/>
  <c r="Z72" i="40" s="1"/>
  <c r="G72" i="40" s="1"/>
  <c r="W40" i="40"/>
  <c r="Z40" i="40" s="1"/>
  <c r="G40" i="40" s="1"/>
  <c r="W96" i="40"/>
  <c r="Z96" i="40" s="1"/>
  <c r="W32" i="40"/>
  <c r="Z32" i="40" s="1"/>
  <c r="G32" i="40" s="1"/>
  <c r="X31" i="40"/>
  <c r="AA31" i="40" s="1"/>
  <c r="O31" i="40" s="1"/>
  <c r="X47" i="40"/>
  <c r="AA47" i="40" s="1"/>
  <c r="O47" i="40" s="1"/>
  <c r="X40" i="40"/>
  <c r="AA40" i="40" s="1"/>
  <c r="O40" i="40" s="1"/>
  <c r="X80" i="40"/>
  <c r="AA80" i="40" s="1"/>
  <c r="X15" i="40"/>
  <c r="AA15" i="40" s="1"/>
  <c r="O15" i="40" s="1"/>
  <c r="X79" i="40"/>
  <c r="AA79" i="40" s="1"/>
  <c r="O79" i="40" s="1"/>
  <c r="X23" i="40"/>
  <c r="AA23" i="40" s="1"/>
  <c r="O23" i="40" s="1"/>
  <c r="W21" i="40"/>
  <c r="Z21" i="40" s="1"/>
  <c r="G21" i="40" s="1"/>
  <c r="W93" i="40"/>
  <c r="Z93" i="40" s="1"/>
  <c r="W95" i="40"/>
  <c r="Z95" i="40" s="1"/>
  <c r="W70" i="40"/>
  <c r="Z70" i="40" s="1"/>
  <c r="G70" i="40" s="1"/>
  <c r="W77" i="40"/>
  <c r="Z77" i="40" s="1"/>
  <c r="G77" i="40" s="1"/>
  <c r="W62" i="40"/>
  <c r="Z62" i="40" s="1"/>
  <c r="G62" i="40" s="1"/>
  <c r="W13" i="40"/>
  <c r="Z13" i="40" s="1"/>
  <c r="G13" i="40" s="1"/>
  <c r="W79" i="40"/>
  <c r="Z79" i="40" s="1"/>
  <c r="G79" i="40" s="1"/>
  <c r="W94" i="40"/>
  <c r="Z94" i="40" s="1"/>
  <c r="W46" i="40"/>
  <c r="Z46" i="40" s="1"/>
  <c r="G46" i="40" s="1"/>
  <c r="CD4" i="2"/>
  <c r="FS4" i="2"/>
  <c r="DT59" i="2"/>
  <c r="DT68" i="2"/>
  <c r="FR18" i="2"/>
  <c r="GW22" i="2"/>
  <c r="CC26" i="2"/>
  <c r="CC27" i="2"/>
  <c r="FR31" i="2"/>
  <c r="GW58" i="2"/>
  <c r="FR64" i="2"/>
  <c r="GW64" i="2"/>
  <c r="FR6" i="2"/>
  <c r="FR7" i="2"/>
  <c r="FR14" i="2"/>
  <c r="FR15" i="2"/>
  <c r="GW26" i="2"/>
  <c r="GQ26" i="2" s="1"/>
  <c r="FR30" i="2"/>
  <c r="DP66" i="2"/>
  <c r="GW6" i="2"/>
  <c r="GW14" i="2"/>
  <c r="GW30" i="2"/>
  <c r="FR36" i="2"/>
  <c r="FR60" i="2"/>
  <c r="GW36" i="2"/>
  <c r="GW60" i="2"/>
  <c r="DN72" i="2"/>
  <c r="CC10" i="2"/>
  <c r="FR66" i="2"/>
  <c r="FR35" i="2"/>
  <c r="FR51" i="2"/>
  <c r="FR2" i="2"/>
  <c r="GW51" i="2"/>
  <c r="FR37" i="2"/>
  <c r="GW39" i="2"/>
  <c r="GW40" i="2"/>
  <c r="GW37" i="2"/>
  <c r="DS60" i="2"/>
  <c r="FR56" i="2"/>
  <c r="FR44" i="2"/>
  <c r="GW56" i="2"/>
  <c r="GW44" i="2"/>
  <c r="DH56" i="2"/>
  <c r="DI44" i="2"/>
  <c r="FR62" i="2"/>
  <c r="FL62" i="2" s="1"/>
  <c r="DI56" i="2"/>
  <c r="DX57" i="2"/>
  <c r="EF56" i="2"/>
  <c r="GW62" i="2"/>
  <c r="HW62" i="2" s="1"/>
  <c r="HY62" i="2" s="1"/>
  <c r="FR34" i="2"/>
  <c r="GW34" i="2"/>
  <c r="X36" i="39"/>
  <c r="AA36" i="39" s="1"/>
  <c r="O36" i="39" s="1"/>
  <c r="X44" i="39"/>
  <c r="AA44" i="39" s="1"/>
  <c r="O44" i="39" s="1"/>
  <c r="X57" i="39"/>
  <c r="AA57" i="39" s="1"/>
  <c r="O57" i="39" s="1"/>
  <c r="X17" i="39"/>
  <c r="AA17" i="39" s="1"/>
  <c r="O17" i="39" s="1"/>
  <c r="FR52" i="2"/>
  <c r="DR52" i="2"/>
  <c r="GW41" i="2"/>
  <c r="FR47" i="2"/>
  <c r="GW47" i="2"/>
  <c r="FR41" i="2"/>
  <c r="EB50" i="2"/>
  <c r="GW52" i="2"/>
  <c r="X52" i="39"/>
  <c r="AA52" i="39" s="1"/>
  <c r="O52" i="39" s="1"/>
  <c r="X60" i="39"/>
  <c r="AA60" i="39" s="1"/>
  <c r="O60" i="39" s="1"/>
  <c r="X68" i="39"/>
  <c r="AA68" i="39" s="1"/>
  <c r="O68" i="39" s="1"/>
  <c r="CC9" i="2"/>
  <c r="GW13" i="2"/>
  <c r="FR21" i="2"/>
  <c r="FR29" i="2"/>
  <c r="GW21" i="2"/>
  <c r="GW29" i="2"/>
  <c r="FR5" i="2"/>
  <c r="FR25" i="2"/>
  <c r="DQ38" i="2"/>
  <c r="CC17" i="2"/>
  <c r="CC13" i="2"/>
  <c r="FR17" i="2"/>
  <c r="FR38" i="2"/>
  <c r="GW38" i="2"/>
  <c r="X64" i="39"/>
  <c r="AA64" i="39" s="1"/>
  <c r="O64" i="39" s="1"/>
  <c r="CC28" i="2"/>
  <c r="CC24" i="2"/>
  <c r="FR28" i="2"/>
  <c r="FR24" i="2"/>
  <c r="CC12" i="2"/>
  <c r="CC20" i="2"/>
  <c r="FR8" i="2"/>
  <c r="FR20" i="2"/>
  <c r="GW4" i="2"/>
  <c r="GQ4" i="2" s="1"/>
  <c r="FR33" i="2"/>
  <c r="GW33" i="2"/>
  <c r="X79" i="39"/>
  <c r="AA79" i="39" s="1"/>
  <c r="O79" i="39" s="1"/>
  <c r="X32" i="39"/>
  <c r="AA32" i="39" s="1"/>
  <c r="O32" i="39" s="1"/>
  <c r="AD12" i="39"/>
  <c r="I12" i="39" s="1"/>
  <c r="W15" i="39"/>
  <c r="Z15" i="39" s="1"/>
  <c r="G15" i="39" s="1"/>
  <c r="W63" i="39"/>
  <c r="Z63" i="39" s="1"/>
  <c r="G63" i="39" s="1"/>
  <c r="AD10" i="39"/>
  <c r="I10" i="39" s="1"/>
  <c r="AD13" i="39"/>
  <c r="I13" i="39" s="1"/>
  <c r="AD11" i="39"/>
  <c r="I11" i="39" s="1"/>
  <c r="X78" i="39"/>
  <c r="AA78" i="39" s="1"/>
  <c r="O78" i="39" s="1"/>
  <c r="W97" i="39"/>
  <c r="Z97" i="39" s="1"/>
  <c r="W89" i="39"/>
  <c r="Z89" i="39" s="1"/>
  <c r="GW8" i="2"/>
  <c r="FR12" i="2"/>
  <c r="CC16" i="2"/>
  <c r="FR16" i="2"/>
  <c r="CC4" i="2"/>
  <c r="W44" i="39"/>
  <c r="Z44" i="39" s="1"/>
  <c r="G44" i="39" s="1"/>
  <c r="X91" i="39"/>
  <c r="AA91" i="39" s="1"/>
  <c r="W65" i="39"/>
  <c r="Z65" i="39" s="1"/>
  <c r="G65" i="39" s="1"/>
  <c r="W28" i="39"/>
  <c r="Z28" i="39" s="1"/>
  <c r="G28" i="39" s="1"/>
  <c r="W84" i="39"/>
  <c r="Z84" i="39" s="1"/>
  <c r="G84" i="39" s="1"/>
  <c r="W76" i="39"/>
  <c r="Z76" i="39" s="1"/>
  <c r="G76" i="39" s="1"/>
  <c r="W62" i="39"/>
  <c r="Z62" i="39" s="1"/>
  <c r="G62" i="39" s="1"/>
  <c r="W54" i="39"/>
  <c r="Z54" i="39" s="1"/>
  <c r="G54" i="39" s="1"/>
  <c r="W52" i="39"/>
  <c r="Z52" i="39" s="1"/>
  <c r="G52" i="39" s="1"/>
  <c r="X33" i="39"/>
  <c r="AA33" i="39" s="1"/>
  <c r="O33" i="39" s="1"/>
  <c r="X40" i="39"/>
  <c r="AA40" i="39" s="1"/>
  <c r="O40" i="39" s="1"/>
  <c r="X41" i="39"/>
  <c r="AA41" i="39" s="1"/>
  <c r="O41" i="39" s="1"/>
  <c r="X75" i="39"/>
  <c r="AA75" i="39" s="1"/>
  <c r="O75" i="39" s="1"/>
  <c r="X16" i="39"/>
  <c r="AA16" i="39" s="1"/>
  <c r="O16" i="39" s="1"/>
  <c r="X56" i="39"/>
  <c r="AA56" i="39" s="1"/>
  <c r="O56" i="39" s="1"/>
  <c r="X42" i="39"/>
  <c r="AA42" i="39" s="1"/>
  <c r="O42" i="39" s="1"/>
  <c r="X59" i="39"/>
  <c r="AA59" i="39" s="1"/>
  <c r="O59" i="39" s="1"/>
  <c r="X83" i="39"/>
  <c r="AA83" i="39" s="1"/>
  <c r="X26" i="39"/>
  <c r="AA26" i="39" s="1"/>
  <c r="O26" i="39" s="1"/>
  <c r="X43" i="39"/>
  <c r="AA43" i="39" s="1"/>
  <c r="O43" i="39" s="1"/>
  <c r="X18" i="39"/>
  <c r="AA18" i="39" s="1"/>
  <c r="O18" i="39" s="1"/>
  <c r="X27" i="39"/>
  <c r="AA27" i="39" s="1"/>
  <c r="O27" i="39" s="1"/>
  <c r="X50" i="39"/>
  <c r="AA50" i="39" s="1"/>
  <c r="O50" i="39" s="1"/>
  <c r="X67" i="39"/>
  <c r="AA67" i="39" s="1"/>
  <c r="O67" i="39" s="1"/>
  <c r="U90" i="39"/>
  <c r="O90" i="39" s="1"/>
  <c r="AD15" i="39"/>
  <c r="I15" i="39" s="1"/>
  <c r="X51" i="39"/>
  <c r="AA51" i="39" s="1"/>
  <c r="O51" i="39" s="1"/>
  <c r="W22" i="39"/>
  <c r="Z22" i="39" s="1"/>
  <c r="G22" i="39" s="1"/>
  <c r="W29" i="39"/>
  <c r="Z29" i="39" s="1"/>
  <c r="G29" i="39" s="1"/>
  <c r="W11" i="39"/>
  <c r="Z11" i="39" s="1"/>
  <c r="G11" i="39" s="1"/>
  <c r="W93" i="39"/>
  <c r="Z93" i="39" s="1"/>
  <c r="W38" i="39"/>
  <c r="Z38" i="39" s="1"/>
  <c r="G38" i="39" s="1"/>
  <c r="W45" i="39"/>
  <c r="Z45" i="39" s="1"/>
  <c r="G45" i="39" s="1"/>
  <c r="W61" i="39"/>
  <c r="Z61" i="39" s="1"/>
  <c r="G61" i="39" s="1"/>
  <c r="O82" i="38"/>
  <c r="G82" i="38"/>
  <c r="DT77" i="2"/>
  <c r="DM77" i="2"/>
  <c r="EA77" i="2"/>
  <c r="DP77" i="2"/>
  <c r="BW77" i="2"/>
  <c r="DK77" i="2"/>
  <c r="DY77" i="2"/>
  <c r="DO77" i="2"/>
  <c r="DV77" i="2"/>
  <c r="DJ77" i="2"/>
  <c r="DW77" i="2"/>
  <c r="DL77" i="2"/>
  <c r="DU77" i="2"/>
  <c r="DI77" i="2"/>
  <c r="DH77" i="2"/>
  <c r="DS77" i="2"/>
  <c r="DG77" i="2"/>
  <c r="DR77" i="2"/>
  <c r="BO77" i="2"/>
  <c r="BQ77" i="2" s="1"/>
  <c r="BU77" i="2" s="1"/>
  <c r="DQ77" i="2"/>
  <c r="EE77" i="2"/>
  <c r="DN77" i="2"/>
  <c r="EC77" i="2"/>
  <c r="DL73" i="2"/>
  <c r="EC73" i="2"/>
  <c r="EA73" i="2"/>
  <c r="BW73" i="2"/>
  <c r="DW73" i="2"/>
  <c r="DU73" i="2"/>
  <c r="DQ73" i="2"/>
  <c r="DT73" i="2"/>
  <c r="DN73" i="2"/>
  <c r="DO73" i="2"/>
  <c r="DJ73" i="2"/>
  <c r="FQ50" i="2"/>
  <c r="DU50" i="2"/>
  <c r="CB17" i="2"/>
  <c r="CB29" i="2"/>
  <c r="BO50" i="2"/>
  <c r="BS50" i="2" s="1"/>
  <c r="DU59" i="2"/>
  <c r="DZ50" i="2"/>
  <c r="GV22" i="2"/>
  <c r="DV59" i="2"/>
  <c r="FQ13" i="2"/>
  <c r="O79" i="38"/>
  <c r="EA69" i="2"/>
  <c r="DX69" i="2"/>
  <c r="DY69" i="2"/>
  <c r="DT69" i="2"/>
  <c r="DR69" i="2"/>
  <c r="DP69" i="2"/>
  <c r="DO69" i="2"/>
  <c r="BO69" i="2"/>
  <c r="DJ69" i="2"/>
  <c r="DI69" i="2"/>
  <c r="DH69" i="2"/>
  <c r="DG69" i="2"/>
  <c r="ED69" i="2"/>
  <c r="GV67" i="2"/>
  <c r="GV15" i="2"/>
  <c r="GV70" i="2"/>
  <c r="HW70" i="2" s="1"/>
  <c r="HY70" i="2" s="1"/>
  <c r="DG67" i="2"/>
  <c r="EB68" i="2"/>
  <c r="EE68" i="2"/>
  <c r="DG72" i="2"/>
  <c r="FQ54" i="2"/>
  <c r="DM67" i="2"/>
  <c r="DY68" i="2"/>
  <c r="ED68" i="2"/>
  <c r="DG68" i="2"/>
  <c r="DL72" i="2"/>
  <c r="GV54" i="2"/>
  <c r="DS67" i="2"/>
  <c r="DH67" i="2"/>
  <c r="DX68" i="2"/>
  <c r="DH68" i="2"/>
  <c r="EA68" i="2"/>
  <c r="DI68" i="2"/>
  <c r="FQ68" i="2"/>
  <c r="FQ69" i="2"/>
  <c r="DX67" i="2"/>
  <c r="DT67" i="2"/>
  <c r="DN67" i="2"/>
  <c r="DU68" i="2"/>
  <c r="DJ68" i="2"/>
  <c r="DZ68" i="2"/>
  <c r="DK68" i="2"/>
  <c r="DJ72" i="2"/>
  <c r="DM72" i="2"/>
  <c r="GV68" i="2"/>
  <c r="GV69" i="2"/>
  <c r="ED67" i="2"/>
  <c r="DU67" i="2"/>
  <c r="DQ67" i="2"/>
  <c r="DS68" i="2"/>
  <c r="DL68" i="2"/>
  <c r="DW68" i="2"/>
  <c r="DM68" i="2"/>
  <c r="BO67" i="2"/>
  <c r="BQ67" i="2" s="1"/>
  <c r="BU67" i="2" s="1"/>
  <c r="DW67" i="2"/>
  <c r="DV67" i="2"/>
  <c r="DR68" i="2"/>
  <c r="DN68" i="2"/>
  <c r="DV68" i="2"/>
  <c r="DO68" i="2"/>
  <c r="FQ72" i="2"/>
  <c r="DQ68" i="2"/>
  <c r="BO68" i="2"/>
  <c r="BQ68" i="2" s="1"/>
  <c r="BU68" i="2" s="1"/>
  <c r="DP68" i="2"/>
  <c r="DX59" i="2"/>
  <c r="DG59" i="2"/>
  <c r="DH59" i="2"/>
  <c r="DZ59" i="2"/>
  <c r="DI59" i="2"/>
  <c r="DY59" i="2"/>
  <c r="DJ59" i="2"/>
  <c r="DG66" i="2"/>
  <c r="FQ65" i="2"/>
  <c r="FQ18" i="2"/>
  <c r="EB59" i="2"/>
  <c r="DK59" i="2"/>
  <c r="EA59" i="2"/>
  <c r="DL59" i="2"/>
  <c r="DU60" i="2"/>
  <c r="DK66" i="2"/>
  <c r="DW59" i="2"/>
  <c r="FQ30" i="2"/>
  <c r="ED59" i="2"/>
  <c r="DM59" i="2"/>
  <c r="EC59" i="2"/>
  <c r="DN59" i="2"/>
  <c r="DO66" i="2"/>
  <c r="DQ61" i="2"/>
  <c r="FQ41" i="2"/>
  <c r="EF59" i="2"/>
  <c r="DO59" i="2"/>
  <c r="EE59" i="2"/>
  <c r="DP59" i="2"/>
  <c r="DH66" i="2"/>
  <c r="BO59" i="2"/>
  <c r="BS59" i="2" s="1"/>
  <c r="DR59" i="2"/>
  <c r="BW59" i="2"/>
  <c r="DQ59" i="2"/>
  <c r="DL66" i="2"/>
  <c r="GV41" i="2"/>
  <c r="FQ59" i="2"/>
  <c r="FQ47" i="2"/>
  <c r="FQ52" i="2"/>
  <c r="GV59" i="2"/>
  <c r="GQ59" i="2" s="1"/>
  <c r="FQ66" i="2"/>
  <c r="GV10" i="2"/>
  <c r="DS59" i="2"/>
  <c r="W82" i="38"/>
  <c r="Z82" i="38" s="1"/>
  <c r="T81" i="38"/>
  <c r="G81" i="38" s="1"/>
  <c r="FQ36" i="2"/>
  <c r="CB14" i="2"/>
  <c r="GV18" i="2"/>
  <c r="CB26" i="2"/>
  <c r="GV30" i="2"/>
  <c r="GV36" i="2"/>
  <c r="FQ14" i="2"/>
  <c r="FQ26" i="2"/>
  <c r="CB6" i="2"/>
  <c r="FQ6" i="2"/>
  <c r="CB10" i="2"/>
  <c r="CB22" i="2"/>
  <c r="DS50" i="2"/>
  <c r="DZ38" i="2"/>
  <c r="FP44" i="2"/>
  <c r="GU5" i="2"/>
  <c r="FP17" i="2"/>
  <c r="GU34" i="2"/>
  <c r="GU44" i="2"/>
  <c r="DY50" i="2"/>
  <c r="DG57" i="2"/>
  <c r="GU17" i="2"/>
  <c r="DY38" i="2"/>
  <c r="DF50" i="2"/>
  <c r="DV57" i="2"/>
  <c r="DF38" i="2"/>
  <c r="DJ50" i="2"/>
  <c r="DG50" i="2"/>
  <c r="DF57" i="2"/>
  <c r="EC44" i="2"/>
  <c r="FP57" i="2"/>
  <c r="GU57" i="2"/>
  <c r="FP63" i="2"/>
  <c r="DL50" i="2"/>
  <c r="DM50" i="2"/>
  <c r="BW44" i="2"/>
  <c r="EE50" i="2"/>
  <c r="DN50" i="2"/>
  <c r="DR50" i="2"/>
  <c r="FP34" i="2"/>
  <c r="GU9" i="2"/>
  <c r="FP13" i="2"/>
  <c r="CA29" i="2"/>
  <c r="FP38" i="2"/>
  <c r="GU63" i="2"/>
  <c r="GU13" i="2"/>
  <c r="GU38" i="2"/>
  <c r="FP50" i="2"/>
  <c r="ED50" i="2"/>
  <c r="DP50" i="2"/>
  <c r="GV13" i="2"/>
  <c r="FQ17" i="2"/>
  <c r="FQ29" i="2"/>
  <c r="DI38" i="2"/>
  <c r="EB38" i="2"/>
  <c r="EA38" i="2"/>
  <c r="FQ38" i="2"/>
  <c r="CB21" i="2"/>
  <c r="CB25" i="2"/>
  <c r="DK38" i="2"/>
  <c r="BO38" i="2"/>
  <c r="BS38" i="2" s="1"/>
  <c r="EC38" i="2"/>
  <c r="GV38" i="2"/>
  <c r="FQ21" i="2"/>
  <c r="FQ25" i="2"/>
  <c r="DM38" i="2"/>
  <c r="EE38" i="2"/>
  <c r="CB9" i="2"/>
  <c r="DO38" i="2"/>
  <c r="DH38" i="2"/>
  <c r="CB5" i="2"/>
  <c r="FQ9" i="2"/>
  <c r="DU38" i="2"/>
  <c r="DJ38" i="2"/>
  <c r="FQ5" i="2"/>
  <c r="DW38" i="2"/>
  <c r="DL38" i="2"/>
  <c r="ED43" i="2"/>
  <c r="DX38" i="2"/>
  <c r="GU42" i="2"/>
  <c r="FP55" i="2"/>
  <c r="FP61" i="2"/>
  <c r="DV61" i="2"/>
  <c r="DF61" i="2"/>
  <c r="DU61" i="2"/>
  <c r="FP43" i="2"/>
  <c r="GU55" i="2"/>
  <c r="GU61" i="2"/>
  <c r="DX61" i="2"/>
  <c r="DG61" i="2"/>
  <c r="DW61" i="2"/>
  <c r="DH61" i="2"/>
  <c r="GU43" i="2"/>
  <c r="DZ61" i="2"/>
  <c r="DI61" i="2"/>
  <c r="DY61" i="2"/>
  <c r="DJ61" i="2"/>
  <c r="EB61" i="2"/>
  <c r="DK61" i="2"/>
  <c r="EA61" i="2"/>
  <c r="DL61" i="2"/>
  <c r="FP48" i="2"/>
  <c r="DH43" i="2"/>
  <c r="ED61" i="2"/>
  <c r="DM61" i="2"/>
  <c r="EC61" i="2"/>
  <c r="DN61" i="2"/>
  <c r="DT57" i="2"/>
  <c r="GU48" i="2"/>
  <c r="EF61" i="2"/>
  <c r="DO61" i="2"/>
  <c r="EE61" i="2"/>
  <c r="DP61" i="2"/>
  <c r="GU32" i="2"/>
  <c r="FP53" i="2"/>
  <c r="BO61" i="2"/>
  <c r="BS61" i="2" s="1"/>
  <c r="DR61" i="2"/>
  <c r="BW61" i="2"/>
  <c r="DM60" i="2"/>
  <c r="FQ32" i="2"/>
  <c r="DP36" i="2"/>
  <c r="GV32" i="2"/>
  <c r="X90" i="38"/>
  <c r="AA90" i="38" s="1"/>
  <c r="GV27" i="2"/>
  <c r="CB31" i="2"/>
  <c r="GV3" i="2"/>
  <c r="FQ31" i="2"/>
  <c r="GV7" i="2"/>
  <c r="GU46" i="2"/>
  <c r="FP51" i="2"/>
  <c r="DP34" i="2"/>
  <c r="FP10" i="2"/>
  <c r="FP37" i="2"/>
  <c r="FP40" i="2"/>
  <c r="GU35" i="2"/>
  <c r="GU39" i="2"/>
  <c r="CA30" i="2"/>
  <c r="GU37" i="2"/>
  <c r="GU40" i="2"/>
  <c r="FP45" i="2"/>
  <c r="GU2" i="2"/>
  <c r="ED52" i="2"/>
  <c r="FP30" i="2"/>
  <c r="GU45" i="2"/>
  <c r="DM36" i="2"/>
  <c r="EB54" i="2"/>
  <c r="GU18" i="2"/>
  <c r="FP46" i="2"/>
  <c r="DV55" i="2"/>
  <c r="DF53" i="2"/>
  <c r="X98" i="38"/>
  <c r="AA98" i="38" s="1"/>
  <c r="X82" i="38"/>
  <c r="AA82" i="38" s="1"/>
  <c r="X74" i="38"/>
  <c r="AA74" i="38" s="1"/>
  <c r="O74" i="38" s="1"/>
  <c r="U97" i="38"/>
  <c r="O97" i="38" s="1"/>
  <c r="U81" i="38"/>
  <c r="O81" i="38" s="1"/>
  <c r="U89" i="38"/>
  <c r="O89" i="38" s="1"/>
  <c r="FQ23" i="2"/>
  <c r="GV23" i="2"/>
  <c r="CB27" i="2"/>
  <c r="W86" i="38"/>
  <c r="Z86" i="38" s="1"/>
  <c r="W78" i="38"/>
  <c r="Z78" i="38" s="1"/>
  <c r="G78" i="38" s="1"/>
  <c r="X18" i="38"/>
  <c r="AA18" i="38" s="1"/>
  <c r="O18" i="38" s="1"/>
  <c r="W82" i="37"/>
  <c r="Z82" i="37" s="1"/>
  <c r="G82" i="37" s="1"/>
  <c r="CB19" i="2"/>
  <c r="FQ19" i="2"/>
  <c r="CB11" i="2"/>
  <c r="CB3" i="2"/>
  <c r="CB7" i="2"/>
  <c r="FQ11" i="2"/>
  <c r="CB15" i="2"/>
  <c r="GU7" i="2"/>
  <c r="FP27" i="2"/>
  <c r="FP47" i="2"/>
  <c r="EA44" i="2"/>
  <c r="CA3" i="2"/>
  <c r="GU27" i="2"/>
  <c r="CA15" i="2"/>
  <c r="CA11" i="2"/>
  <c r="FP15" i="2"/>
  <c r="CA19" i="2"/>
  <c r="CA31" i="2"/>
  <c r="DU48" i="2"/>
  <c r="EC43" i="2"/>
  <c r="EA42" i="2"/>
  <c r="FP11" i="2"/>
  <c r="FP19" i="2"/>
  <c r="CA23" i="2"/>
  <c r="FP31" i="2"/>
  <c r="DF49" i="2"/>
  <c r="CA7" i="2"/>
  <c r="FP23" i="2"/>
  <c r="W22" i="38"/>
  <c r="Z22" i="38" s="1"/>
  <c r="G22" i="38" s="1"/>
  <c r="W46" i="38"/>
  <c r="Z46" i="38" s="1"/>
  <c r="G46" i="38" s="1"/>
  <c r="X27" i="38"/>
  <c r="AA27" i="38" s="1"/>
  <c r="O27" i="38" s="1"/>
  <c r="X68" i="38"/>
  <c r="AA68" i="38" s="1"/>
  <c r="O68" i="38" s="1"/>
  <c r="T45" i="38"/>
  <c r="W14" i="38"/>
  <c r="Z14" i="38" s="1"/>
  <c r="G14" i="38" s="1"/>
  <c r="W60" i="38"/>
  <c r="Z60" i="38" s="1"/>
  <c r="G60" i="38" s="1"/>
  <c r="X81" i="37"/>
  <c r="AA81" i="37" s="1"/>
  <c r="X73" i="37"/>
  <c r="AA73" i="37" s="1"/>
  <c r="O73" i="37" s="1"/>
  <c r="DL36" i="2"/>
  <c r="GU22" i="2"/>
  <c r="GU10" i="2"/>
  <c r="FP26" i="2"/>
  <c r="DR36" i="2"/>
  <c r="EF36" i="2"/>
  <c r="FP18" i="2"/>
  <c r="FP36" i="2"/>
  <c r="BO36" i="2"/>
  <c r="BQ36" i="2" s="1"/>
  <c r="BU36" i="2" s="1"/>
  <c r="CA22" i="2"/>
  <c r="GU36" i="2"/>
  <c r="FQ2" i="2"/>
  <c r="X25" i="37"/>
  <c r="AA25" i="37" s="1"/>
  <c r="O25" i="37" s="1"/>
  <c r="X20" i="37"/>
  <c r="AA20" i="37" s="1"/>
  <c r="O20" i="37" s="1"/>
  <c r="X14" i="37"/>
  <c r="AA14" i="37" s="1"/>
  <c r="O14" i="37" s="1"/>
  <c r="X12" i="37"/>
  <c r="AA12" i="37" s="1"/>
  <c r="O12" i="37" s="1"/>
  <c r="U11" i="37"/>
  <c r="U19" i="37"/>
  <c r="W89" i="37"/>
  <c r="Z89" i="37" s="1"/>
  <c r="W90" i="37"/>
  <c r="Z90" i="37" s="1"/>
  <c r="W97" i="37"/>
  <c r="Z97" i="37" s="1"/>
  <c r="W66" i="37"/>
  <c r="Z66" i="37" s="1"/>
  <c r="G66" i="37" s="1"/>
  <c r="W74" i="37"/>
  <c r="Z74" i="37" s="1"/>
  <c r="G74" i="37" s="1"/>
  <c r="W81" i="37"/>
  <c r="Z81" i="37" s="1"/>
  <c r="EC32" i="2"/>
  <c r="FP32" i="2"/>
  <c r="W41" i="38"/>
  <c r="Z41" i="38" s="1"/>
  <c r="G41" i="38" s="1"/>
  <c r="W18" i="38"/>
  <c r="Z18" i="38" s="1"/>
  <c r="W92" i="38"/>
  <c r="Z92" i="38" s="1"/>
  <c r="X87" i="38"/>
  <c r="AA87" i="38" s="1"/>
  <c r="W97" i="38"/>
  <c r="Z97" i="38" s="1"/>
  <c r="W70" i="38"/>
  <c r="Z70" i="38" s="1"/>
  <c r="G70" i="38" s="1"/>
  <c r="W65" i="38"/>
  <c r="Z65" i="38" s="1"/>
  <c r="G65" i="38" s="1"/>
  <c r="W57" i="38"/>
  <c r="Z57" i="38" s="1"/>
  <c r="G57" i="38" s="1"/>
  <c r="W49" i="38"/>
  <c r="Z49" i="38" s="1"/>
  <c r="G49" i="38" s="1"/>
  <c r="W38" i="38"/>
  <c r="Z38" i="38" s="1"/>
  <c r="W33" i="38"/>
  <c r="Z33" i="38" s="1"/>
  <c r="G33" i="38" s="1"/>
  <c r="W25" i="38"/>
  <c r="Z25" i="38" s="1"/>
  <c r="G25" i="38" s="1"/>
  <c r="U86" i="38"/>
  <c r="O86" i="38" s="1"/>
  <c r="X15" i="38"/>
  <c r="AA15" i="38" s="1"/>
  <c r="U15" i="38"/>
  <c r="X63" i="38"/>
  <c r="AA63" i="38" s="1"/>
  <c r="O63" i="38" s="1"/>
  <c r="X31" i="38"/>
  <c r="AA31" i="38" s="1"/>
  <c r="O31" i="38" s="1"/>
  <c r="X47" i="38"/>
  <c r="AA47" i="38" s="1"/>
  <c r="O47" i="38" s="1"/>
  <c r="X23" i="38"/>
  <c r="AA23" i="38" s="1"/>
  <c r="O23" i="38" s="1"/>
  <c r="X55" i="38"/>
  <c r="AA55" i="38" s="1"/>
  <c r="O55" i="38" s="1"/>
  <c r="X79" i="38"/>
  <c r="AA79" i="38" s="1"/>
  <c r="X39" i="38"/>
  <c r="AA39" i="38" s="1"/>
  <c r="O39" i="38" s="1"/>
  <c r="X71" i="38"/>
  <c r="AA71" i="38" s="1"/>
  <c r="O71" i="38" s="1"/>
  <c r="X91" i="38"/>
  <c r="AA91" i="38" s="1"/>
  <c r="X83" i="38"/>
  <c r="AA83" i="38" s="1"/>
  <c r="X75" i="38"/>
  <c r="AA75" i="38" s="1"/>
  <c r="O75" i="38" s="1"/>
  <c r="T48" i="38"/>
  <c r="W83" i="38"/>
  <c r="Z83" i="38" s="1"/>
  <c r="W89" i="38"/>
  <c r="Z89" i="38" s="1"/>
  <c r="T40" i="38"/>
  <c r="T96" i="38"/>
  <c r="G96" i="38" s="1"/>
  <c r="T32" i="38"/>
  <c r="T64" i="38"/>
  <c r="T24" i="38"/>
  <c r="W17" i="38"/>
  <c r="Z17" i="38" s="1"/>
  <c r="G17" i="38" s="1"/>
  <c r="T56" i="38"/>
  <c r="X49" i="37"/>
  <c r="AA49" i="37" s="1"/>
  <c r="O49" i="37" s="1"/>
  <c r="W88" i="37"/>
  <c r="Z88" i="37" s="1"/>
  <c r="W18" i="37"/>
  <c r="Z18" i="37" s="1"/>
  <c r="G18" i="37" s="1"/>
  <c r="CA25" i="2"/>
  <c r="FP21" i="2"/>
  <c r="GU25" i="2"/>
  <c r="CA21" i="2"/>
  <c r="CA9" i="2"/>
  <c r="X44" i="37"/>
  <c r="AA44" i="37" s="1"/>
  <c r="O44" i="37" s="1"/>
  <c r="X69" i="37"/>
  <c r="AA69" i="37" s="1"/>
  <c r="X92" i="37"/>
  <c r="AA92" i="37" s="1"/>
  <c r="X93" i="37"/>
  <c r="AA93" i="37" s="1"/>
  <c r="X76" i="37"/>
  <c r="AA76" i="37" s="1"/>
  <c r="O76" i="37" s="1"/>
  <c r="X52" i="37"/>
  <c r="AA52" i="37" s="1"/>
  <c r="O52" i="37" s="1"/>
  <c r="X21" i="37"/>
  <c r="AA21" i="37" s="1"/>
  <c r="W24" i="37"/>
  <c r="Z24" i="37" s="1"/>
  <c r="G24" i="37" s="1"/>
  <c r="X77" i="37"/>
  <c r="AA77" i="37" s="1"/>
  <c r="O77" i="37" s="1"/>
  <c r="X70" i="37"/>
  <c r="AA70" i="37" s="1"/>
  <c r="O70" i="37" s="1"/>
  <c r="X62" i="37"/>
  <c r="AA62" i="37" s="1"/>
  <c r="O62" i="37" s="1"/>
  <c r="X38" i="37"/>
  <c r="AA38" i="37" s="1"/>
  <c r="O38" i="37" s="1"/>
  <c r="X37" i="37"/>
  <c r="AA37" i="37" s="1"/>
  <c r="O37" i="37" s="1"/>
  <c r="U69" i="37"/>
  <c r="X54" i="37"/>
  <c r="AA54" i="37" s="1"/>
  <c r="O54" i="37" s="1"/>
  <c r="X85" i="37"/>
  <c r="AA85" i="37" s="1"/>
  <c r="U61" i="37"/>
  <c r="X90" i="37"/>
  <c r="AA90" i="37" s="1"/>
  <c r="W29" i="37"/>
  <c r="Z29" i="37" s="1"/>
  <c r="G29" i="37" s="1"/>
  <c r="W69" i="37"/>
  <c r="Z69" i="37" s="1"/>
  <c r="G69" i="37" s="1"/>
  <c r="FP2" i="2"/>
  <c r="CA14" i="2"/>
  <c r="FP14" i="2"/>
  <c r="CA6" i="2"/>
  <c r="FP6" i="2"/>
  <c r="DI70" i="2"/>
  <c r="DV70" i="2"/>
  <c r="DS70" i="2"/>
  <c r="DG70" i="2"/>
  <c r="DZ70" i="2"/>
  <c r="DW70" i="2"/>
  <c r="BW70" i="2"/>
  <c r="EB70" i="2"/>
  <c r="DY70" i="2"/>
  <c r="ED70" i="2"/>
  <c r="EA70" i="2"/>
  <c r="EC70" i="2"/>
  <c r="DP70" i="2"/>
  <c r="DO70" i="2"/>
  <c r="DR70" i="2"/>
  <c r="BO70" i="2"/>
  <c r="BS70" i="2" s="1"/>
  <c r="EE70" i="2"/>
  <c r="DL70" i="2"/>
  <c r="DU70" i="2"/>
  <c r="DJ70" i="2"/>
  <c r="DT70" i="2"/>
  <c r="DQ70" i="2"/>
  <c r="DX70" i="2"/>
  <c r="DK76" i="2"/>
  <c r="DE76" i="2"/>
  <c r="DI76" i="2"/>
  <c r="BW76" i="2"/>
  <c r="DL76" i="2"/>
  <c r="DH76" i="2"/>
  <c r="DG76" i="2"/>
  <c r="DF76" i="2"/>
  <c r="DJ76" i="2"/>
  <c r="FO8" i="2"/>
  <c r="FO16" i="2"/>
  <c r="DZ49" i="2"/>
  <c r="DI49" i="2"/>
  <c r="DW49" i="2"/>
  <c r="DH49" i="2"/>
  <c r="EC56" i="2"/>
  <c r="FO62" i="2"/>
  <c r="EB49" i="2"/>
  <c r="DK49" i="2"/>
  <c r="DY49" i="2"/>
  <c r="DJ49" i="2"/>
  <c r="DF56" i="2"/>
  <c r="DL74" i="2"/>
  <c r="DP73" i="2"/>
  <c r="DM70" i="2"/>
  <c r="DV69" i="2"/>
  <c r="DR67" i="2"/>
  <c r="DI66" i="2"/>
  <c r="EF49" i="2"/>
  <c r="DO49" i="2"/>
  <c r="EC49" i="2"/>
  <c r="DN49" i="2"/>
  <c r="DW56" i="2"/>
  <c r="BO49" i="2"/>
  <c r="BQ49" i="2" s="1"/>
  <c r="BU49" i="2" s="1"/>
  <c r="DR49" i="2"/>
  <c r="EE49" i="2"/>
  <c r="DP49" i="2"/>
  <c r="EE56" i="2"/>
  <c r="DO50" i="2"/>
  <c r="GT28" i="2"/>
  <c r="DX49" i="2"/>
  <c r="DG49" i="2"/>
  <c r="DV49" i="2"/>
  <c r="GT41" i="2"/>
  <c r="DT52" i="2"/>
  <c r="DX60" i="2"/>
  <c r="DN60" i="2"/>
  <c r="EA60" i="2"/>
  <c r="DK60" i="2"/>
  <c r="FO52" i="2"/>
  <c r="FO60" i="2"/>
  <c r="DZ52" i="2"/>
  <c r="BW60" i="2"/>
  <c r="DQ60" i="2"/>
  <c r="DW60" i="2"/>
  <c r="DO60" i="2"/>
  <c r="GT52" i="2"/>
  <c r="GT60" i="2"/>
  <c r="DM52" i="2"/>
  <c r="DT60" i="2"/>
  <c r="DV60" i="2"/>
  <c r="DR60" i="2"/>
  <c r="DE58" i="2"/>
  <c r="DU46" i="2"/>
  <c r="DJ45" i="2"/>
  <c r="DS40" i="2"/>
  <c r="DI39" i="2"/>
  <c r="DI37" i="2"/>
  <c r="DK52" i="2"/>
  <c r="DF54" i="2"/>
  <c r="EB60" i="2"/>
  <c r="DJ60" i="2"/>
  <c r="EE60" i="2"/>
  <c r="DG60" i="2"/>
  <c r="GT47" i="2"/>
  <c r="BO52" i="2"/>
  <c r="BS52" i="2" s="1"/>
  <c r="EC60" i="2"/>
  <c r="DH60" i="2"/>
  <c r="EF60" i="2"/>
  <c r="DE60" i="2"/>
  <c r="FO41" i="2"/>
  <c r="DP52" i="2"/>
  <c r="DK54" i="2"/>
  <c r="DY60" i="2"/>
  <c r="DL60" i="2"/>
  <c r="ED60" i="2"/>
  <c r="DI60" i="2"/>
  <c r="BO60" i="2"/>
  <c r="DP60" i="2"/>
  <c r="DZ60" i="2"/>
  <c r="DJ42" i="2"/>
  <c r="EE54" i="2"/>
  <c r="DE54" i="2"/>
  <c r="DF55" i="2"/>
  <c r="BW43" i="2"/>
  <c r="GT43" i="2"/>
  <c r="HW43" i="2" s="1"/>
  <c r="HY43" i="2" s="1"/>
  <c r="FO53" i="2"/>
  <c r="FO31" i="2"/>
  <c r="FO48" i="2"/>
  <c r="GT53" i="2"/>
  <c r="GT31" i="2"/>
  <c r="DE36" i="2"/>
  <c r="BW36" i="2"/>
  <c r="BW54" i="2"/>
  <c r="DI54" i="2"/>
  <c r="FO36" i="2"/>
  <c r="GT42" i="2"/>
  <c r="GQ42" i="2" s="1"/>
  <c r="FO54" i="2"/>
  <c r="GT7" i="2"/>
  <c r="FO18" i="2"/>
  <c r="DS36" i="2"/>
  <c r="DQ36" i="2"/>
  <c r="DQ54" i="2"/>
  <c r="DW54" i="2"/>
  <c r="DX32" i="2"/>
  <c r="DH48" i="2"/>
  <c r="DG43" i="2"/>
  <c r="DY42" i="2"/>
  <c r="EF32" i="2"/>
  <c r="GT36" i="2"/>
  <c r="GT54" i="2"/>
  <c r="BZ10" i="2"/>
  <c r="BZ26" i="2"/>
  <c r="DU36" i="2"/>
  <c r="DT36" i="2"/>
  <c r="DS53" i="2"/>
  <c r="EF54" i="2"/>
  <c r="DX55" i="2"/>
  <c r="DT42" i="2"/>
  <c r="DH54" i="2"/>
  <c r="DU54" i="2"/>
  <c r="FO55" i="2"/>
  <c r="FO26" i="2"/>
  <c r="EC36" i="2"/>
  <c r="EB36" i="2"/>
  <c r="DG42" i="2"/>
  <c r="EC54" i="2"/>
  <c r="DG55" i="2"/>
  <c r="FO43" i="2"/>
  <c r="HV43" i="2" s="1"/>
  <c r="HX43" i="2" s="1"/>
  <c r="GT55" i="2"/>
  <c r="DX54" i="2"/>
  <c r="DT38" i="2"/>
  <c r="DM54" i="2"/>
  <c r="DR34" i="2"/>
  <c r="DN34" i="2"/>
  <c r="ED34" i="2"/>
  <c r="DE35" i="2"/>
  <c r="GT24" i="2"/>
  <c r="BZ8" i="2"/>
  <c r="BZ16" i="2"/>
  <c r="BZ4" i="2"/>
  <c r="BZ20" i="2"/>
  <c r="FO4" i="2"/>
  <c r="BZ12" i="2"/>
  <c r="FO20" i="2"/>
  <c r="FO2" i="2"/>
  <c r="FO12" i="2"/>
  <c r="BZ28" i="2"/>
  <c r="W85" i="36"/>
  <c r="Z85" i="36" s="1"/>
  <c r="BZ19" i="2"/>
  <c r="GT3" i="2"/>
  <c r="FO19" i="2"/>
  <c r="BZ11" i="2"/>
  <c r="BZ15" i="2"/>
  <c r="BZ23" i="2"/>
  <c r="BZ7" i="2"/>
  <c r="FO11" i="2"/>
  <c r="FO15" i="2"/>
  <c r="FO23" i="2"/>
  <c r="BZ27" i="2"/>
  <c r="X35" i="36"/>
  <c r="AA35" i="36" s="1"/>
  <c r="O35" i="36" s="1"/>
  <c r="X67" i="36"/>
  <c r="AA67" i="36" s="1"/>
  <c r="O67" i="36" s="1"/>
  <c r="X59" i="36"/>
  <c r="AA59" i="36" s="1"/>
  <c r="O59" i="36" s="1"/>
  <c r="X43" i="36"/>
  <c r="AA43" i="36" s="1"/>
  <c r="O43" i="36" s="1"/>
  <c r="X27" i="36"/>
  <c r="AA27" i="36" s="1"/>
  <c r="O27" i="36" s="1"/>
  <c r="X38" i="36"/>
  <c r="AA38" i="36" s="1"/>
  <c r="O38" i="36" s="1"/>
  <c r="X91" i="36"/>
  <c r="AA91" i="36" s="1"/>
  <c r="U66" i="36"/>
  <c r="X75" i="36"/>
  <c r="AA75" i="36" s="1"/>
  <c r="O75" i="36" s="1"/>
  <c r="U26" i="36"/>
  <c r="U42" i="36"/>
  <c r="X83" i="36"/>
  <c r="AA83" i="36" s="1"/>
  <c r="O83" i="36" s="1"/>
  <c r="BZ17" i="2"/>
  <c r="FO17" i="2"/>
  <c r="X19" i="36"/>
  <c r="AA19" i="36" s="1"/>
  <c r="O19" i="36" s="1"/>
  <c r="U18" i="36"/>
  <c r="W28" i="36"/>
  <c r="Z28" i="36" s="1"/>
  <c r="G28" i="36" s="1"/>
  <c r="FO5" i="2"/>
  <c r="GT5" i="2"/>
  <c r="FO9" i="2"/>
  <c r="BZ13" i="2"/>
  <c r="DE13" i="2" s="1"/>
  <c r="FO13" i="2"/>
  <c r="DZ67" i="2"/>
  <c r="DI67" i="2"/>
  <c r="DY67" i="2"/>
  <c r="DJ67" i="2"/>
  <c r="DZ69" i="2"/>
  <c r="DK69" i="2"/>
  <c r="EC69" i="2"/>
  <c r="DL69" i="2"/>
  <c r="DU69" i="2"/>
  <c r="DE70" i="2"/>
  <c r="DK70" i="2"/>
  <c r="BO71" i="2"/>
  <c r="BS71" i="2" s="1"/>
  <c r="DT71" i="2"/>
  <c r="EE73" i="2"/>
  <c r="DR73" i="2"/>
  <c r="DG73" i="2"/>
  <c r="DD74" i="2"/>
  <c r="DI74" i="2"/>
  <c r="EF70" i="2"/>
  <c r="DJ54" i="2"/>
  <c r="EB67" i="2"/>
  <c r="DK67" i="2"/>
  <c r="EA67" i="2"/>
  <c r="DL67" i="2"/>
  <c r="EB69" i="2"/>
  <c r="DM69" i="2"/>
  <c r="EE69" i="2"/>
  <c r="DN69" i="2"/>
  <c r="DF70" i="2"/>
  <c r="DN70" i="2"/>
  <c r="BO73" i="2"/>
  <c r="BQ73" i="2" s="1"/>
  <c r="BU73" i="2" s="1"/>
  <c r="DS73" i="2"/>
  <c r="DH73" i="2"/>
  <c r="DE74" i="2"/>
  <c r="DJ74" i="2"/>
  <c r="DM45" i="2"/>
  <c r="EF67" i="2"/>
  <c r="DO67" i="2"/>
  <c r="EE67" i="2"/>
  <c r="DP67" i="2"/>
  <c r="EF69" i="2"/>
  <c r="DQ69" i="2"/>
  <c r="BW69" i="2"/>
  <c r="DS69" i="2"/>
  <c r="DH70" i="2"/>
  <c r="DE71" i="2"/>
  <c r="DS71" i="2"/>
  <c r="DI73" i="2"/>
  <c r="DV73" i="2"/>
  <c r="DM73" i="2"/>
  <c r="DG74" i="2"/>
  <c r="EB74" i="2"/>
  <c r="DT53" i="2"/>
  <c r="DE69" i="2"/>
  <c r="DW69" i="2"/>
  <c r="DF69" i="2"/>
  <c r="DN71" i="2"/>
  <c r="DG71" i="2"/>
  <c r="DY73" i="2"/>
  <c r="DK73" i="2"/>
  <c r="DD73" i="2"/>
  <c r="X70" i="36"/>
  <c r="AA70" i="36" s="1"/>
  <c r="O70" i="36" s="1"/>
  <c r="X64" i="36"/>
  <c r="AA64" i="36" s="1"/>
  <c r="O64" i="36" s="1"/>
  <c r="X80" i="36"/>
  <c r="AA80" i="36" s="1"/>
  <c r="X48" i="36"/>
  <c r="AA48" i="36" s="1"/>
  <c r="O48" i="36" s="1"/>
  <c r="W71" i="36"/>
  <c r="Z71" i="36" s="1"/>
  <c r="G71" i="36" s="1"/>
  <c r="W47" i="36"/>
  <c r="Z47" i="36" s="1"/>
  <c r="G47" i="36" s="1"/>
  <c r="W39" i="36"/>
  <c r="Z39" i="36" s="1"/>
  <c r="G39" i="36" s="1"/>
  <c r="W15" i="36"/>
  <c r="Z15" i="36" s="1"/>
  <c r="G15" i="36" s="1"/>
  <c r="X90" i="36"/>
  <c r="AA90" i="36" s="1"/>
  <c r="X11" i="36"/>
  <c r="AA11" i="36" s="1"/>
  <c r="O11" i="36" s="1"/>
  <c r="T38" i="36"/>
  <c r="W55" i="36"/>
  <c r="Z55" i="36" s="1"/>
  <c r="G55" i="36" s="1"/>
  <c r="T46" i="36"/>
  <c r="T70" i="36"/>
  <c r="X56" i="36"/>
  <c r="AA56" i="36" s="1"/>
  <c r="O56" i="36" s="1"/>
  <c r="X13" i="36"/>
  <c r="AA13" i="36" s="1"/>
  <c r="O13" i="36" s="1"/>
  <c r="X46" i="36"/>
  <c r="AA46" i="36" s="1"/>
  <c r="O46" i="36" s="1"/>
  <c r="X60" i="36"/>
  <c r="AA60" i="36" s="1"/>
  <c r="X54" i="36"/>
  <c r="AA54" i="36" s="1"/>
  <c r="O54" i="36" s="1"/>
  <c r="X52" i="36"/>
  <c r="AA52" i="36" s="1"/>
  <c r="X45" i="36"/>
  <c r="AA45" i="36" s="1"/>
  <c r="O45" i="36" s="1"/>
  <c r="X40" i="36"/>
  <c r="AA40" i="36" s="1"/>
  <c r="O40" i="36" s="1"/>
  <c r="X37" i="36"/>
  <c r="AA37" i="36" s="1"/>
  <c r="O37" i="36" s="1"/>
  <c r="X29" i="36"/>
  <c r="AA29" i="36" s="1"/>
  <c r="O29" i="36" s="1"/>
  <c r="W98" i="36"/>
  <c r="Z98" i="36" s="1"/>
  <c r="W63" i="36"/>
  <c r="Z63" i="36" s="1"/>
  <c r="G63" i="36" s="1"/>
  <c r="W25" i="36"/>
  <c r="Z25" i="36" s="1"/>
  <c r="G25" i="36" s="1"/>
  <c r="W23" i="36"/>
  <c r="Z23" i="36" s="1"/>
  <c r="G23" i="36" s="1"/>
  <c r="W16" i="36"/>
  <c r="Z16" i="36" s="1"/>
  <c r="U28" i="36"/>
  <c r="X30" i="36"/>
  <c r="AA30" i="36" s="1"/>
  <c r="O30" i="36" s="1"/>
  <c r="AD10" i="36"/>
  <c r="I10" i="36" s="1"/>
  <c r="X94" i="36"/>
  <c r="AA94" i="36" s="1"/>
  <c r="X92" i="36"/>
  <c r="AA92" i="36" s="1"/>
  <c r="X12" i="36"/>
  <c r="AA12" i="36" s="1"/>
  <c r="X22" i="36"/>
  <c r="AA22" i="36" s="1"/>
  <c r="O22" i="36" s="1"/>
  <c r="X62" i="36"/>
  <c r="AA62" i="36" s="1"/>
  <c r="O62" i="36" s="1"/>
  <c r="X86" i="36"/>
  <c r="AA86" i="36" s="1"/>
  <c r="X14" i="36"/>
  <c r="AA14" i="36" s="1"/>
  <c r="O14" i="36" s="1"/>
  <c r="X78" i="36"/>
  <c r="AA78" i="36" s="1"/>
  <c r="O78" i="36" s="1"/>
  <c r="X84" i="36"/>
  <c r="AA84" i="36" s="1"/>
  <c r="O84" i="36" s="1"/>
  <c r="U52" i="36"/>
  <c r="U60" i="36"/>
  <c r="X68" i="36"/>
  <c r="AA68" i="36" s="1"/>
  <c r="O68" i="36" s="1"/>
  <c r="X69" i="36"/>
  <c r="AA69" i="36" s="1"/>
  <c r="O69" i="36" s="1"/>
  <c r="X28" i="36"/>
  <c r="AA28" i="36" s="1"/>
  <c r="X53" i="36"/>
  <c r="AA53" i="36" s="1"/>
  <c r="O53" i="36" s="1"/>
  <c r="X61" i="36"/>
  <c r="AA61" i="36" s="1"/>
  <c r="O61" i="36" s="1"/>
  <c r="X34" i="36"/>
  <c r="AA34" i="36" s="1"/>
  <c r="O34" i="36" s="1"/>
  <c r="X77" i="36"/>
  <c r="AA77" i="36" s="1"/>
  <c r="O77" i="36" s="1"/>
  <c r="U12" i="36"/>
  <c r="X36" i="36"/>
  <c r="AA36" i="36" s="1"/>
  <c r="U36" i="36"/>
  <c r="X85" i="36"/>
  <c r="AA85" i="36" s="1"/>
  <c r="X44" i="36"/>
  <c r="AA44" i="36" s="1"/>
  <c r="X76" i="36"/>
  <c r="AA76" i="36" s="1"/>
  <c r="O76" i="36" s="1"/>
  <c r="U44" i="36"/>
  <c r="X93" i="36"/>
  <c r="AA93" i="36" s="1"/>
  <c r="W40" i="36"/>
  <c r="Z40" i="36" s="1"/>
  <c r="G40" i="36" s="1"/>
  <c r="T16" i="36"/>
  <c r="W17" i="36"/>
  <c r="Z17" i="36" s="1"/>
  <c r="G17" i="36" s="1"/>
  <c r="X95" i="36"/>
  <c r="AA95" i="36" s="1"/>
  <c r="X31" i="36"/>
  <c r="AA31" i="36" s="1"/>
  <c r="O31" i="36" s="1"/>
  <c r="X63" i="36"/>
  <c r="AA63" i="36" s="1"/>
  <c r="X32" i="36"/>
  <c r="AA32" i="36" s="1"/>
  <c r="O32" i="36" s="1"/>
  <c r="X47" i="36"/>
  <c r="AA47" i="36" s="1"/>
  <c r="O47" i="36" s="1"/>
  <c r="U63" i="36"/>
  <c r="X58" i="36"/>
  <c r="AA58" i="36" s="1"/>
  <c r="O58" i="36" s="1"/>
  <c r="X79" i="36"/>
  <c r="AA79" i="36" s="1"/>
  <c r="O79" i="36" s="1"/>
  <c r="X72" i="36"/>
  <c r="AA72" i="36" s="1"/>
  <c r="O72" i="36" s="1"/>
  <c r="X71" i="36"/>
  <c r="AA71" i="36" s="1"/>
  <c r="O71" i="36" s="1"/>
  <c r="X39" i="36"/>
  <c r="AA39" i="36" s="1"/>
  <c r="X55" i="36"/>
  <c r="AA55" i="36" s="1"/>
  <c r="X87" i="36"/>
  <c r="AA87" i="36" s="1"/>
  <c r="X15" i="36"/>
  <c r="AA15" i="36" s="1"/>
  <c r="O15" i="36" s="1"/>
  <c r="X23" i="36"/>
  <c r="AA23" i="36" s="1"/>
  <c r="O23" i="36" s="1"/>
  <c r="U39" i="36"/>
  <c r="U55" i="36"/>
  <c r="AD11" i="36"/>
  <c r="I11" i="36" s="1"/>
  <c r="X88" i="36"/>
  <c r="AA88" i="36" s="1"/>
  <c r="W72" i="36"/>
  <c r="Z72" i="36" s="1"/>
  <c r="G72" i="36" s="1"/>
  <c r="W41" i="36"/>
  <c r="Z41" i="36" s="1"/>
  <c r="G41" i="36" s="1"/>
  <c r="W81" i="36"/>
  <c r="Z81" i="36" s="1"/>
  <c r="W57" i="36"/>
  <c r="Z57" i="36" s="1"/>
  <c r="G57" i="36" s="1"/>
  <c r="T32" i="36"/>
  <c r="W73" i="36"/>
  <c r="Z73" i="36" s="1"/>
  <c r="G73" i="36" s="1"/>
  <c r="W24" i="36"/>
  <c r="Z24" i="36" s="1"/>
  <c r="T24" i="36"/>
  <c r="W80" i="36"/>
  <c r="Z80" i="36" s="1"/>
  <c r="W88" i="36"/>
  <c r="Z88" i="36" s="1"/>
  <c r="DY46" i="2"/>
  <c r="DR45" i="2"/>
  <c r="DD58" i="2"/>
  <c r="FN64" i="2"/>
  <c r="EB46" i="2"/>
  <c r="GS64" i="2"/>
  <c r="FN58" i="2"/>
  <c r="DN37" i="2"/>
  <c r="DN39" i="2"/>
  <c r="FN40" i="2"/>
  <c r="GS58" i="2"/>
  <c r="DM37" i="2"/>
  <c r="DM39" i="2"/>
  <c r="DK40" i="2"/>
  <c r="EA40" i="2"/>
  <c r="GS40" i="2"/>
  <c r="FN45" i="2"/>
  <c r="FN52" i="2"/>
  <c r="DW35" i="2"/>
  <c r="DQ37" i="2"/>
  <c r="DR37" i="2"/>
  <c r="DQ39" i="2"/>
  <c r="DR39" i="2"/>
  <c r="DV40" i="2"/>
  <c r="DT45" i="2"/>
  <c r="DJ46" i="2"/>
  <c r="BW52" i="2"/>
  <c r="DQ52" i="2"/>
  <c r="EA52" i="2"/>
  <c r="DO52" i="2"/>
  <c r="DJ40" i="2"/>
  <c r="DE45" i="2"/>
  <c r="DK46" i="2"/>
  <c r="DO46" i="2"/>
  <c r="DG45" i="2"/>
  <c r="DW40" i="2"/>
  <c r="DO39" i="2"/>
  <c r="DO37" i="2"/>
  <c r="DF35" i="2"/>
  <c r="GS45" i="2"/>
  <c r="DW37" i="2"/>
  <c r="DU37" i="2"/>
  <c r="DW39" i="2"/>
  <c r="DU39" i="2"/>
  <c r="EB40" i="2"/>
  <c r="ED45" i="2"/>
  <c r="DR46" i="2"/>
  <c r="DR40" i="2"/>
  <c r="DV46" i="2"/>
  <c r="DL45" i="2"/>
  <c r="GS41" i="2"/>
  <c r="DX37" i="2"/>
  <c r="EA37" i="2"/>
  <c r="DR38" i="2"/>
  <c r="ED38" i="2"/>
  <c r="DN38" i="2"/>
  <c r="DX39" i="2"/>
  <c r="EA39" i="2"/>
  <c r="BO40" i="2"/>
  <c r="DY45" i="2"/>
  <c r="EB45" i="2"/>
  <c r="EE46" i="2"/>
  <c r="BW50" i="2"/>
  <c r="DQ50" i="2"/>
  <c r="DI50" i="2"/>
  <c r="DW50" i="2"/>
  <c r="DF52" i="2"/>
  <c r="DW52" i="2"/>
  <c r="DD52" i="2"/>
  <c r="DS52" i="2"/>
  <c r="DY40" i="2"/>
  <c r="DS45" i="2"/>
  <c r="FN37" i="2"/>
  <c r="FN39" i="2"/>
  <c r="EB37" i="2"/>
  <c r="EE37" i="2"/>
  <c r="DD38" i="2"/>
  <c r="DS38" i="2"/>
  <c r="EF38" i="2"/>
  <c r="DP38" i="2"/>
  <c r="EB39" i="2"/>
  <c r="EE39" i="2"/>
  <c r="DF40" i="2"/>
  <c r="BO45" i="2"/>
  <c r="BO46" i="2"/>
  <c r="BS46" i="2" s="1"/>
  <c r="EF46" i="2"/>
  <c r="DT50" i="2"/>
  <c r="DK50" i="2"/>
  <c r="DX50" i="2"/>
  <c r="DH52" i="2"/>
  <c r="DX52" i="2"/>
  <c r="DE52" i="2"/>
  <c r="DU52" i="2"/>
  <c r="BW46" i="2"/>
  <c r="DV54" i="2"/>
  <c r="DT55" i="2"/>
  <c r="GS37" i="2"/>
  <c r="GS39" i="2"/>
  <c r="FN46" i="2"/>
  <c r="FN51" i="2"/>
  <c r="EF37" i="2"/>
  <c r="EF39" i="2"/>
  <c r="DM40" i="2"/>
  <c r="DK45" i="2"/>
  <c r="DF46" i="2"/>
  <c r="DJ52" i="2"/>
  <c r="DY52" i="2"/>
  <c r="DG52" i="2"/>
  <c r="DV52" i="2"/>
  <c r="DE40" i="2"/>
  <c r="DW45" i="2"/>
  <c r="DG46" i="2"/>
  <c r="GS46" i="2"/>
  <c r="GS51" i="2"/>
  <c r="DF37" i="2"/>
  <c r="DE37" i="2"/>
  <c r="DG38" i="2"/>
  <c r="DV38" i="2"/>
  <c r="BW38" i="2"/>
  <c r="DF39" i="2"/>
  <c r="DE39" i="2"/>
  <c r="DT40" i="2"/>
  <c r="DV45" i="2"/>
  <c r="DM46" i="2"/>
  <c r="EF50" i="2"/>
  <c r="DH50" i="2"/>
  <c r="EC50" i="2"/>
  <c r="EC52" i="2"/>
  <c r="DL52" i="2"/>
  <c r="EF52" i="2"/>
  <c r="DI52" i="2"/>
  <c r="DL40" i="2"/>
  <c r="EE45" i="2"/>
  <c r="DP46" i="2"/>
  <c r="DV56" i="2"/>
  <c r="FN47" i="2"/>
  <c r="DJ37" i="2"/>
  <c r="DJ39" i="2"/>
  <c r="ED40" i="2"/>
  <c r="DF45" i="2"/>
  <c r="DT46" i="2"/>
  <c r="EB52" i="2"/>
  <c r="DN52" i="2"/>
  <c r="EE52" i="2"/>
  <c r="DF63" i="2"/>
  <c r="DC63" i="2"/>
  <c r="DE63" i="2"/>
  <c r="DD63" i="2"/>
  <c r="DD62" i="2"/>
  <c r="DJ62" i="2"/>
  <c r="DH62" i="2"/>
  <c r="DF62" i="2"/>
  <c r="DC62" i="2"/>
  <c r="DI62" i="2"/>
  <c r="DG62" i="2"/>
  <c r="DE62" i="2"/>
  <c r="DD25" i="2"/>
  <c r="GR44" i="2"/>
  <c r="DD34" i="2"/>
  <c r="DS34" i="2"/>
  <c r="BO34" i="2"/>
  <c r="BQ34" i="2" s="1"/>
  <c r="BU34" i="2" s="1"/>
  <c r="DQ34" i="2"/>
  <c r="DC35" i="2"/>
  <c r="BW37" i="2"/>
  <c r="DT37" i="2"/>
  <c r="DD37" i="2"/>
  <c r="DS37" i="2"/>
  <c r="BW39" i="2"/>
  <c r="DT39" i="2"/>
  <c r="DD39" i="2"/>
  <c r="DS39" i="2"/>
  <c r="DQ40" i="2"/>
  <c r="DX40" i="2"/>
  <c r="DZ44" i="2"/>
  <c r="EF44" i="2"/>
  <c r="DO45" i="2"/>
  <c r="DZ45" i="2"/>
  <c r="DH46" i="2"/>
  <c r="DN46" i="2"/>
  <c r="DZ57" i="2"/>
  <c r="DI57" i="2"/>
  <c r="DW57" i="2"/>
  <c r="DH57" i="2"/>
  <c r="DT66" i="2"/>
  <c r="DQ66" i="2"/>
  <c r="DM66" i="2"/>
  <c r="DU40" i="2"/>
  <c r="EC40" i="2"/>
  <c r="DD72" i="2"/>
  <c r="DI72" i="2"/>
  <c r="EF40" i="2"/>
  <c r="DE44" i="2"/>
  <c r="DK44" i="2"/>
  <c r="DC45" i="2"/>
  <c r="DP45" i="2"/>
  <c r="DS46" i="2"/>
  <c r="EA46" i="2"/>
  <c r="DO35" i="2"/>
  <c r="BQ59" i="2"/>
  <c r="BU59" i="2" s="1"/>
  <c r="FM57" i="2"/>
  <c r="DE34" i="2"/>
  <c r="DU34" i="2"/>
  <c r="BW34" i="2"/>
  <c r="DT34" i="2"/>
  <c r="BO44" i="2"/>
  <c r="DC44" i="2"/>
  <c r="EE44" i="2"/>
  <c r="EB57" i="2"/>
  <c r="DK57" i="2"/>
  <c r="DY57" i="2"/>
  <c r="DJ57" i="2"/>
  <c r="DG44" i="2"/>
  <c r="DO44" i="2"/>
  <c r="GR57" i="2"/>
  <c r="GQ57" i="2" s="1"/>
  <c r="DG34" i="2"/>
  <c r="DV34" i="2"/>
  <c r="DF34" i="2"/>
  <c r="DZ34" i="2"/>
  <c r="DU35" i="2"/>
  <c r="DH37" i="2"/>
  <c r="DY37" i="2"/>
  <c r="DG37" i="2"/>
  <c r="DV37" i="2"/>
  <c r="DH39" i="2"/>
  <c r="DY39" i="2"/>
  <c r="DG39" i="2"/>
  <c r="DV39" i="2"/>
  <c r="DZ40" i="2"/>
  <c r="DC40" i="2"/>
  <c r="DD44" i="2"/>
  <c r="DJ44" i="2"/>
  <c r="ED44" i="2"/>
  <c r="DD45" i="2"/>
  <c r="DX45" i="2"/>
  <c r="DQ46" i="2"/>
  <c r="DZ46" i="2"/>
  <c r="ED57" i="2"/>
  <c r="DM57" i="2"/>
  <c r="EA57" i="2"/>
  <c r="DL57" i="2"/>
  <c r="DF66" i="2"/>
  <c r="DS66" i="2"/>
  <c r="BW40" i="2"/>
  <c r="EE40" i="2"/>
  <c r="DF72" i="2"/>
  <c r="DK72" i="2"/>
  <c r="DL44" i="2"/>
  <c r="DV44" i="2"/>
  <c r="DN45" i="2"/>
  <c r="DU45" i="2"/>
  <c r="DX46" i="2"/>
  <c r="DI34" i="2"/>
  <c r="DH34" i="2"/>
  <c r="DN44" i="2"/>
  <c r="DO57" i="2"/>
  <c r="DP44" i="2"/>
  <c r="DX44" i="2"/>
  <c r="FM34" i="2"/>
  <c r="DW34" i="2"/>
  <c r="EA34" i="2"/>
  <c r="DF44" i="2"/>
  <c r="EF57" i="2"/>
  <c r="EC57" i="2"/>
  <c r="DN57" i="2"/>
  <c r="GR34" i="2"/>
  <c r="DK34" i="2"/>
  <c r="DX34" i="2"/>
  <c r="DJ34" i="2"/>
  <c r="EC34" i="2"/>
  <c r="DZ37" i="2"/>
  <c r="DL37" i="2"/>
  <c r="EC37" i="2"/>
  <c r="DK37" i="2"/>
  <c r="DZ39" i="2"/>
  <c r="DL39" i="2"/>
  <c r="EC39" i="2"/>
  <c r="DK39" i="2"/>
  <c r="DD40" i="2"/>
  <c r="DI40" i="2"/>
  <c r="DH44" i="2"/>
  <c r="DR44" i="2"/>
  <c r="EC45" i="2"/>
  <c r="DH45" i="2"/>
  <c r="EF45" i="2"/>
  <c r="DW46" i="2"/>
  <c r="ED46" i="2"/>
  <c r="BO57" i="2"/>
  <c r="DR57" i="2"/>
  <c r="EE57" i="2"/>
  <c r="DP57" i="2"/>
  <c r="DJ66" i="2"/>
  <c r="DE66" i="2"/>
  <c r="DG40" i="2"/>
  <c r="DN40" i="2"/>
  <c r="DH72" i="2"/>
  <c r="DS44" i="2"/>
  <c r="EB44" i="2"/>
  <c r="BW45" i="2"/>
  <c r="DE46" i="2"/>
  <c r="DI46" i="2"/>
  <c r="DU76" i="2"/>
  <c r="FM64" i="2"/>
  <c r="HV64" i="2" s="1"/>
  <c r="HX64" i="2" s="1"/>
  <c r="DM34" i="2"/>
  <c r="DL34" i="2"/>
  <c r="DM44" i="2"/>
  <c r="DW44" i="2"/>
  <c r="DD57" i="2"/>
  <c r="DS57" i="2"/>
  <c r="DQ57" i="2"/>
  <c r="DU44" i="2"/>
  <c r="DY34" i="2"/>
  <c r="EE34" i="2"/>
  <c r="BW57" i="2"/>
  <c r="FM72" i="2"/>
  <c r="EF34" i="2"/>
  <c r="DO34" i="2"/>
  <c r="EB34" i="2"/>
  <c r="ED37" i="2"/>
  <c r="DP37" i="2"/>
  <c r="BO37" i="2"/>
  <c r="BS37" i="2" s="1"/>
  <c r="ED39" i="2"/>
  <c r="DP39" i="2"/>
  <c r="BO39" i="2"/>
  <c r="BS39" i="2" s="1"/>
  <c r="DH40" i="2"/>
  <c r="DO40" i="2"/>
  <c r="DQ44" i="2"/>
  <c r="DY44" i="2"/>
  <c r="DI45" i="2"/>
  <c r="DQ45" i="2"/>
  <c r="DD46" i="2"/>
  <c r="DC46" i="2"/>
  <c r="EC46" i="2"/>
  <c r="DE57" i="2"/>
  <c r="DU57" i="2"/>
  <c r="DC57" i="2"/>
  <c r="DN66" i="2"/>
  <c r="DP40" i="2"/>
  <c r="EA45" i="2"/>
  <c r="DL46" i="2"/>
  <c r="DS42" i="2"/>
  <c r="DZ42" i="2"/>
  <c r="DK43" i="2"/>
  <c r="DT43" i="2"/>
  <c r="DD42" i="2"/>
  <c r="EC42" i="2"/>
  <c r="EE43" i="2"/>
  <c r="DL43" i="2"/>
  <c r="DN48" i="2"/>
  <c r="DU42" i="2"/>
  <c r="ED42" i="2"/>
  <c r="DO43" i="2"/>
  <c r="DX43" i="2"/>
  <c r="DF42" i="2"/>
  <c r="DI42" i="2"/>
  <c r="DP43" i="2"/>
  <c r="DR48" i="2"/>
  <c r="DD32" i="2"/>
  <c r="DX42" i="2"/>
  <c r="EF42" i="2"/>
  <c r="DV43" i="2"/>
  <c r="EB43" i="2"/>
  <c r="DH42" i="2"/>
  <c r="DK42" i="2"/>
  <c r="DJ43" i="2"/>
  <c r="DS43" i="2"/>
  <c r="DZ32" i="2"/>
  <c r="BW42" i="2"/>
  <c r="EB42" i="2"/>
  <c r="EE42" i="2"/>
  <c r="DD43" i="2"/>
  <c r="EF43" i="2"/>
  <c r="DS32" i="2"/>
  <c r="DM42" i="2"/>
  <c r="DO42" i="2"/>
  <c r="DN43" i="2"/>
  <c r="DU43" i="2"/>
  <c r="DE42" i="2"/>
  <c r="DY43" i="2"/>
  <c r="DF43" i="2"/>
  <c r="DZ43" i="2"/>
  <c r="DS48" i="2"/>
  <c r="EA32" i="2"/>
  <c r="DQ42" i="2"/>
  <c r="DV42" i="2"/>
  <c r="DR43" i="2"/>
  <c r="DL42" i="2"/>
  <c r="DN42" i="2"/>
  <c r="BO43" i="2"/>
  <c r="DM43" i="2"/>
  <c r="EF48" i="2"/>
  <c r="DW42" i="2"/>
  <c r="DW43" i="2"/>
  <c r="DE43" i="2"/>
  <c r="DF48" i="2"/>
  <c r="DJ48" i="2"/>
  <c r="DV32" i="2"/>
  <c r="DP42" i="2"/>
  <c r="DR42" i="2"/>
  <c r="DI43" i="2"/>
  <c r="DQ43" i="2"/>
  <c r="EC48" i="2"/>
  <c r="BO42" i="2"/>
  <c r="EA43" i="2"/>
  <c r="FN33" i="2"/>
  <c r="GS33" i="2"/>
  <c r="GS24" i="2"/>
  <c r="FN24" i="2"/>
  <c r="ED36" i="2"/>
  <c r="EF35" i="2"/>
  <c r="DQ35" i="2"/>
  <c r="DR35" i="2"/>
  <c r="BW35" i="2"/>
  <c r="DT35" i="2"/>
  <c r="DD35" i="2"/>
  <c r="DS35" i="2"/>
  <c r="FN35" i="2"/>
  <c r="DH35" i="2"/>
  <c r="DY35" i="2"/>
  <c r="DG35" i="2"/>
  <c r="DV35" i="2"/>
  <c r="GS35" i="2"/>
  <c r="DX35" i="2"/>
  <c r="DJ35" i="2"/>
  <c r="EA35" i="2"/>
  <c r="DI35" i="2"/>
  <c r="DZ35" i="2"/>
  <c r="DL35" i="2"/>
  <c r="EC35" i="2"/>
  <c r="DK35" i="2"/>
  <c r="EB35" i="2"/>
  <c r="DN35" i="2"/>
  <c r="EE35" i="2"/>
  <c r="DM35" i="2"/>
  <c r="ED35" i="2"/>
  <c r="DP35" i="2"/>
  <c r="BO35" i="2"/>
  <c r="FN27" i="2"/>
  <c r="BY31" i="2"/>
  <c r="FN31" i="2"/>
  <c r="BY19" i="2"/>
  <c r="FN19" i="2"/>
  <c r="BY23" i="2"/>
  <c r="DV47" i="2"/>
  <c r="EB47" i="2"/>
  <c r="BW47" i="2"/>
  <c r="DO47" i="2"/>
  <c r="DX47" i="2"/>
  <c r="DR47" i="2"/>
  <c r="DE47" i="2"/>
  <c r="DT47" i="2"/>
  <c r="DK47" i="2"/>
  <c r="DU47" i="2"/>
  <c r="DN47" i="2"/>
  <c r="DQ47" i="2"/>
  <c r="DI47" i="2"/>
  <c r="DS47" i="2"/>
  <c r="DJ47" i="2"/>
  <c r="DW47" i="2"/>
  <c r="DM47" i="2"/>
  <c r="BO47" i="2"/>
  <c r="BQ47" i="2" s="1"/>
  <c r="BU47" i="2" s="1"/>
  <c r="DP47" i="2"/>
  <c r="DC47" i="2"/>
  <c r="DH47" i="2"/>
  <c r="EC47" i="2"/>
  <c r="ED47" i="2"/>
  <c r="DL47" i="2"/>
  <c r="EE47" i="2"/>
  <c r="DD47" i="2"/>
  <c r="DF47" i="2"/>
  <c r="DY47" i="2"/>
  <c r="DZ47" i="2"/>
  <c r="DG47" i="2"/>
  <c r="EA47" i="2"/>
  <c r="EF47" i="2"/>
  <c r="DU33" i="2"/>
  <c r="DZ33" i="2"/>
  <c r="DH33" i="2"/>
  <c r="DV33" i="2"/>
  <c r="DK33" i="2"/>
  <c r="DG33" i="2"/>
  <c r="EC33" i="2"/>
  <c r="DY33" i="2"/>
  <c r="DL33" i="2"/>
  <c r="DJ51" i="2"/>
  <c r="DY51" i="2"/>
  <c r="DK51" i="2"/>
  <c r="EB51" i="2"/>
  <c r="DH51" i="2"/>
  <c r="DW51" i="2"/>
  <c r="DI51" i="2"/>
  <c r="DZ51" i="2"/>
  <c r="DM51" i="2"/>
  <c r="DF51" i="2"/>
  <c r="DV51" i="2"/>
  <c r="DG51" i="2"/>
  <c r="DX51" i="2"/>
  <c r="EA51" i="2"/>
  <c r="DT51" i="2"/>
  <c r="DC51" i="2"/>
  <c r="DU51" i="2"/>
  <c r="DE51" i="2"/>
  <c r="DL51" i="2"/>
  <c r="DQ51" i="2"/>
  <c r="BW51" i="2"/>
  <c r="DS51" i="2"/>
  <c r="DD51" i="2"/>
  <c r="ED51" i="2"/>
  <c r="DP51" i="2"/>
  <c r="EE51" i="2"/>
  <c r="DR51" i="2"/>
  <c r="BO51" i="2"/>
  <c r="DN51" i="2"/>
  <c r="EC51" i="2"/>
  <c r="DO51" i="2"/>
  <c r="EF51" i="2"/>
  <c r="DD29" i="2"/>
  <c r="GR14" i="2"/>
  <c r="BX26" i="2"/>
  <c r="DC26" i="2" s="1"/>
  <c r="DE53" i="2"/>
  <c r="DU53" i="2"/>
  <c r="DH53" i="2"/>
  <c r="DZ55" i="2"/>
  <c r="DI55" i="2"/>
  <c r="DW55" i="2"/>
  <c r="DH55" i="2"/>
  <c r="FM48" i="2"/>
  <c r="HV48" i="2" s="1"/>
  <c r="HX48" i="2" s="1"/>
  <c r="FM56" i="2"/>
  <c r="FM26" i="2"/>
  <c r="DG36" i="2"/>
  <c r="DV36" i="2"/>
  <c r="DF36" i="2"/>
  <c r="DW36" i="2"/>
  <c r="EA48" i="2"/>
  <c r="EB48" i="2"/>
  <c r="DG53" i="2"/>
  <c r="DV53" i="2"/>
  <c r="DJ53" i="2"/>
  <c r="ED54" i="2"/>
  <c r="DL54" i="2"/>
  <c r="DY54" i="2"/>
  <c r="DO54" i="2"/>
  <c r="EB55" i="2"/>
  <c r="DK55" i="2"/>
  <c r="DY55" i="2"/>
  <c r="DJ55" i="2"/>
  <c r="EB56" i="2"/>
  <c r="DJ56" i="2"/>
  <c r="ED56" i="2"/>
  <c r="DM56" i="2"/>
  <c r="DM48" i="2"/>
  <c r="DW48" i="2"/>
  <c r="GR48" i="2"/>
  <c r="GQ48" i="2" s="1"/>
  <c r="GR56" i="2"/>
  <c r="BX10" i="2"/>
  <c r="DC10" i="2" s="1"/>
  <c r="DI36" i="2"/>
  <c r="DZ36" i="2"/>
  <c r="DH36" i="2"/>
  <c r="DX36" i="2"/>
  <c r="BW48" i="2"/>
  <c r="DI48" i="2"/>
  <c r="EE48" i="2"/>
  <c r="DI53" i="2"/>
  <c r="DW53" i="2"/>
  <c r="DL53" i="2"/>
  <c r="EA54" i="2"/>
  <c r="DN54" i="2"/>
  <c r="BO54" i="2"/>
  <c r="DR54" i="2"/>
  <c r="ED55" i="2"/>
  <c r="DM55" i="2"/>
  <c r="EA55" i="2"/>
  <c r="DL55" i="2"/>
  <c r="DY56" i="2"/>
  <c r="DL56" i="2"/>
  <c r="EA56" i="2"/>
  <c r="DO56" i="2"/>
  <c r="DQ48" i="2"/>
  <c r="DY48" i="2"/>
  <c r="FM10" i="2"/>
  <c r="DK36" i="2"/>
  <c r="EA36" i="2"/>
  <c r="DJ36" i="2"/>
  <c r="DY36" i="2"/>
  <c r="DE48" i="2"/>
  <c r="DK48" i="2"/>
  <c r="ED48" i="2"/>
  <c r="DK53" i="2"/>
  <c r="DY53" i="2"/>
  <c r="DN53" i="2"/>
  <c r="DZ54" i="2"/>
  <c r="DP54" i="2"/>
  <c r="DD54" i="2"/>
  <c r="DS54" i="2"/>
  <c r="EF55" i="2"/>
  <c r="DO55" i="2"/>
  <c r="EC55" i="2"/>
  <c r="DN55" i="2"/>
  <c r="DX56" i="2"/>
  <c r="DN56" i="2"/>
  <c r="DZ56" i="2"/>
  <c r="DR56" i="2"/>
  <c r="DT48" i="2"/>
  <c r="BX22" i="2"/>
  <c r="BX30" i="2"/>
  <c r="DG48" i="2"/>
  <c r="DO48" i="2"/>
  <c r="DX53" i="2"/>
  <c r="DM53" i="2"/>
  <c r="EA53" i="2"/>
  <c r="DP53" i="2"/>
  <c r="BO55" i="2"/>
  <c r="DR55" i="2"/>
  <c r="EE55" i="2"/>
  <c r="DP55" i="2"/>
  <c r="BO56" i="2"/>
  <c r="DP56" i="2"/>
  <c r="DD56" i="2"/>
  <c r="DS56" i="2"/>
  <c r="DZ48" i="2"/>
  <c r="FM41" i="2"/>
  <c r="FM47" i="2"/>
  <c r="FM53" i="2"/>
  <c r="FM55" i="2"/>
  <c r="BX6" i="2"/>
  <c r="BX18" i="2"/>
  <c r="DC18" i="2" s="1"/>
  <c r="FM22" i="2"/>
  <c r="FM30" i="2"/>
  <c r="DO36" i="2"/>
  <c r="EE36" i="2"/>
  <c r="DN36" i="2"/>
  <c r="DL48" i="2"/>
  <c r="DV48" i="2"/>
  <c r="DZ53" i="2"/>
  <c r="DO53" i="2"/>
  <c r="EC53" i="2"/>
  <c r="DQ53" i="2"/>
  <c r="DC54" i="2"/>
  <c r="DT54" i="2"/>
  <c r="DG54" i="2"/>
  <c r="DD55" i="2"/>
  <c r="DS55" i="2"/>
  <c r="BW55" i="2"/>
  <c r="DQ55" i="2"/>
  <c r="BW56" i="2"/>
  <c r="DQ56" i="2"/>
  <c r="DE56" i="2"/>
  <c r="DU56" i="2"/>
  <c r="BO48" i="2"/>
  <c r="BS48" i="2" s="1"/>
  <c r="DC48" i="2"/>
  <c r="GR41" i="2"/>
  <c r="GR47" i="2"/>
  <c r="GR53" i="2"/>
  <c r="GR55" i="2"/>
  <c r="DP48" i="2"/>
  <c r="DX48" i="2"/>
  <c r="EB53" i="2"/>
  <c r="DR53" i="2"/>
  <c r="DC53" i="2"/>
  <c r="DE55" i="2"/>
  <c r="DU55" i="2"/>
  <c r="DC55" i="2"/>
  <c r="DC56" i="2"/>
  <c r="DT56" i="2"/>
  <c r="DG56" i="2"/>
  <c r="GR2" i="2"/>
  <c r="DD48" i="2"/>
  <c r="BY28" i="2"/>
  <c r="FN28" i="2"/>
  <c r="FN16" i="2"/>
  <c r="BY12" i="2"/>
  <c r="GS16" i="2"/>
  <c r="BY20" i="2"/>
  <c r="FN12" i="2"/>
  <c r="FN20" i="2"/>
  <c r="BY4" i="2"/>
  <c r="DV41" i="2"/>
  <c r="DS41" i="2"/>
  <c r="DJ41" i="2"/>
  <c r="DO41" i="2"/>
  <c r="DP41" i="2"/>
  <c r="DC41" i="2"/>
  <c r="DT41" i="2"/>
  <c r="DK41" i="2"/>
  <c r="EF41" i="2"/>
  <c r="DL41" i="2"/>
  <c r="EE41" i="2"/>
  <c r="DQ41" i="2"/>
  <c r="DI41" i="2"/>
  <c r="EB41" i="2"/>
  <c r="DG41" i="2"/>
  <c r="EA41" i="2"/>
  <c r="DM41" i="2"/>
  <c r="BO41" i="2"/>
  <c r="BQ41" i="2" s="1"/>
  <c r="BU41" i="2" s="1"/>
  <c r="DX41" i="2"/>
  <c r="DE41" i="2"/>
  <c r="DW41" i="2"/>
  <c r="DH41" i="2"/>
  <c r="EC41" i="2"/>
  <c r="ED41" i="2"/>
  <c r="BW41" i="2"/>
  <c r="DF41" i="2"/>
  <c r="DY41" i="2"/>
  <c r="DZ41" i="2"/>
  <c r="DR41" i="2"/>
  <c r="DD41" i="2"/>
  <c r="DU41" i="2"/>
  <c r="DN41" i="2"/>
  <c r="FN9" i="2"/>
  <c r="GS13" i="2"/>
  <c r="GS17" i="2"/>
  <c r="GQ17" i="2" s="1"/>
  <c r="BY5" i="2"/>
  <c r="FN5" i="2"/>
  <c r="BY7" i="2"/>
  <c r="GS11" i="2"/>
  <c r="HW11" i="2" s="1"/>
  <c r="HY11" i="2" s="1"/>
  <c r="FN3" i="2"/>
  <c r="BY15" i="2"/>
  <c r="BY14" i="2"/>
  <c r="FN6" i="2"/>
  <c r="BY10" i="2"/>
  <c r="GS6" i="2"/>
  <c r="FN10" i="2"/>
  <c r="FN4" i="2"/>
  <c r="BY8" i="2"/>
  <c r="FN8" i="2"/>
  <c r="DF2" i="2"/>
  <c r="GR32" i="2"/>
  <c r="BO32" i="2"/>
  <c r="ED32" i="2"/>
  <c r="DX33" i="2"/>
  <c r="DJ33" i="2"/>
  <c r="EA33" i="2"/>
  <c r="DI33" i="2"/>
  <c r="DU32" i="2"/>
  <c r="EB32" i="2"/>
  <c r="DF32" i="2"/>
  <c r="DJ32" i="2"/>
  <c r="EB33" i="2"/>
  <c r="DN33" i="2"/>
  <c r="EE33" i="2"/>
  <c r="DM33" i="2"/>
  <c r="BW32" i="2"/>
  <c r="EE32" i="2"/>
  <c r="DH32" i="2"/>
  <c r="DN32" i="2"/>
  <c r="ED33" i="2"/>
  <c r="DP33" i="2"/>
  <c r="BO33" i="2"/>
  <c r="DO33" i="2"/>
  <c r="DE32" i="2"/>
  <c r="DI32" i="2"/>
  <c r="DM32" i="2"/>
  <c r="DR32" i="2"/>
  <c r="EF33" i="2"/>
  <c r="DQ33" i="2"/>
  <c r="DC33" i="2"/>
  <c r="DR33" i="2"/>
  <c r="DG32" i="2"/>
  <c r="DK32" i="2"/>
  <c r="DQ32" i="2"/>
  <c r="DW32" i="2"/>
  <c r="BW33" i="2"/>
  <c r="DT33" i="2"/>
  <c r="DD33" i="2"/>
  <c r="DS33" i="2"/>
  <c r="DL32" i="2"/>
  <c r="DO32" i="2"/>
  <c r="DE2" i="2"/>
  <c r="DT32" i="2"/>
  <c r="DY32" i="2"/>
  <c r="DF33" i="2"/>
  <c r="DW33" i="2"/>
  <c r="DE33" i="2"/>
  <c r="DP32" i="2"/>
  <c r="X12" i="35"/>
  <c r="AA12" i="35" s="1"/>
  <c r="O12" i="35" s="1"/>
  <c r="X68" i="35"/>
  <c r="AA68" i="35" s="1"/>
  <c r="O68" i="35" s="1"/>
  <c r="X76" i="35"/>
  <c r="AA76" i="35" s="1"/>
  <c r="O76" i="35" s="1"/>
  <c r="X36" i="35"/>
  <c r="AA36" i="35" s="1"/>
  <c r="O36" i="35" s="1"/>
  <c r="X44" i="35"/>
  <c r="AA44" i="35" s="1"/>
  <c r="O44" i="35" s="1"/>
  <c r="X92" i="35"/>
  <c r="AA92" i="35" s="1"/>
  <c r="X66" i="35"/>
  <c r="AA66" i="35" s="1"/>
  <c r="O66" i="35" s="1"/>
  <c r="W37" i="35"/>
  <c r="Z37" i="35" s="1"/>
  <c r="G37" i="35" s="1"/>
  <c r="X75" i="35"/>
  <c r="AA75" i="35" s="1"/>
  <c r="O75" i="35" s="1"/>
  <c r="X43" i="35"/>
  <c r="AA43" i="35" s="1"/>
  <c r="O43" i="35" s="1"/>
  <c r="X59" i="35"/>
  <c r="AA59" i="35" s="1"/>
  <c r="O59" i="35" s="1"/>
  <c r="X18" i="35"/>
  <c r="AA18" i="35" s="1"/>
  <c r="O18" i="35" s="1"/>
  <c r="X35" i="35"/>
  <c r="AA35" i="35" s="1"/>
  <c r="O35" i="35" s="1"/>
  <c r="X58" i="35"/>
  <c r="AA58" i="35" s="1"/>
  <c r="O58" i="35" s="1"/>
  <c r="W11" i="35"/>
  <c r="Z11" i="35" s="1"/>
  <c r="G11" i="35" s="1"/>
  <c r="W51" i="35"/>
  <c r="Z51" i="35" s="1"/>
  <c r="G51" i="35" s="1"/>
  <c r="W67" i="35"/>
  <c r="Z67" i="35" s="1"/>
  <c r="G67" i="35" s="1"/>
  <c r="W91" i="35"/>
  <c r="Z91" i="35" s="1"/>
  <c r="W18" i="35"/>
  <c r="Z18" i="35" s="1"/>
  <c r="G18" i="35" s="1"/>
  <c r="W93" i="35"/>
  <c r="Z93" i="35" s="1"/>
  <c r="W30" i="35"/>
  <c r="Z30" i="35" s="1"/>
  <c r="G30" i="35" s="1"/>
  <c r="W77" i="35"/>
  <c r="Z77" i="35" s="1"/>
  <c r="G77" i="35" s="1"/>
  <c r="W78" i="35"/>
  <c r="Z78" i="35" s="1"/>
  <c r="G78" i="35" s="1"/>
  <c r="W52" i="35"/>
  <c r="Z52" i="35" s="1"/>
  <c r="G52" i="35" s="1"/>
  <c r="W85" i="35"/>
  <c r="Z85" i="35" s="1"/>
  <c r="W70" i="35"/>
  <c r="Z70" i="35" s="1"/>
  <c r="G70" i="35" s="1"/>
  <c r="DD2" i="2"/>
  <c r="DG2" i="2"/>
  <c r="GS2" i="2"/>
  <c r="FN2" i="2"/>
  <c r="DC20" i="2"/>
  <c r="BX4" i="2"/>
  <c r="FM8" i="2"/>
  <c r="BX12" i="2"/>
  <c r="GR20" i="2"/>
  <c r="GQ20" i="2" s="1"/>
  <c r="FM4" i="2"/>
  <c r="FM12" i="2"/>
  <c r="FM16" i="2"/>
  <c r="BX21" i="2"/>
  <c r="DC21" i="2" s="1"/>
  <c r="BX9" i="2"/>
  <c r="DC9" i="2" s="1"/>
  <c r="GR16" i="2"/>
  <c r="FM21" i="2"/>
  <c r="FM9" i="2"/>
  <c r="BX13" i="2"/>
  <c r="DD17" i="2"/>
  <c r="DE21" i="2"/>
  <c r="GR3" i="2"/>
  <c r="FM7" i="2"/>
  <c r="FM15" i="2"/>
  <c r="BX11" i="2"/>
  <c r="FM11" i="2"/>
  <c r="GR5" i="2"/>
  <c r="BX5" i="2"/>
  <c r="DC5" i="2" s="1"/>
  <c r="W82" i="45"/>
  <c r="Z82" i="45" s="1"/>
  <c r="W23" i="45"/>
  <c r="Z23" i="45" s="1"/>
  <c r="G23" i="45" s="1"/>
  <c r="W44" i="45"/>
  <c r="Z44" i="45" s="1"/>
  <c r="G44" i="45" s="1"/>
  <c r="W97" i="45"/>
  <c r="Z97" i="45" s="1"/>
  <c r="W85" i="45"/>
  <c r="Z85" i="45" s="1"/>
  <c r="W29" i="45"/>
  <c r="Z29" i="45" s="1"/>
  <c r="G29" i="45" s="1"/>
  <c r="X82" i="45"/>
  <c r="AA82" i="45" s="1"/>
  <c r="X27" i="45"/>
  <c r="AA27" i="45" s="1"/>
  <c r="O27" i="45" s="1"/>
  <c r="AD11" i="45"/>
  <c r="I11" i="45" s="1"/>
  <c r="X59" i="45"/>
  <c r="AA59" i="45" s="1"/>
  <c r="O59" i="45" s="1"/>
  <c r="X11" i="45"/>
  <c r="AA11" i="45" s="1"/>
  <c r="O11" i="45" s="1"/>
  <c r="X58" i="45"/>
  <c r="AA58" i="45" s="1"/>
  <c r="O58" i="45" s="1"/>
  <c r="X26" i="45"/>
  <c r="AA26" i="45" s="1"/>
  <c r="O26" i="45" s="1"/>
  <c r="X42" i="45"/>
  <c r="AA42" i="45" s="1"/>
  <c r="O42" i="45" s="1"/>
  <c r="X34" i="45"/>
  <c r="AA34" i="45" s="1"/>
  <c r="O34" i="45" s="1"/>
  <c r="X91" i="45"/>
  <c r="AA91" i="45" s="1"/>
  <c r="X35" i="45"/>
  <c r="AA35" i="45" s="1"/>
  <c r="O35" i="45" s="1"/>
  <c r="X51" i="45"/>
  <c r="AA51" i="45" s="1"/>
  <c r="O51" i="45" s="1"/>
  <c r="X67" i="45"/>
  <c r="AA67" i="45" s="1"/>
  <c r="O67" i="45" s="1"/>
  <c r="X19" i="45"/>
  <c r="AA19" i="45" s="1"/>
  <c r="O19" i="45" s="1"/>
  <c r="X83" i="45"/>
  <c r="AA83" i="45" s="1"/>
  <c r="X66" i="45"/>
  <c r="AA66" i="45" s="1"/>
  <c r="O66" i="45" s="1"/>
  <c r="U82" i="45"/>
  <c r="O82" i="45" s="1"/>
  <c r="X50" i="45"/>
  <c r="AA50" i="45" s="1"/>
  <c r="O50" i="45" s="1"/>
  <c r="X74" i="45"/>
  <c r="AA74" i="45" s="1"/>
  <c r="O74" i="45" s="1"/>
  <c r="X75" i="45"/>
  <c r="AA75" i="45" s="1"/>
  <c r="O75" i="45" s="1"/>
  <c r="X98" i="45"/>
  <c r="AA98" i="45" s="1"/>
  <c r="X43" i="45"/>
  <c r="AA43" i="45" s="1"/>
  <c r="O43" i="45" s="1"/>
  <c r="W94" i="45"/>
  <c r="Z94" i="45" s="1"/>
  <c r="W92" i="45"/>
  <c r="Z92" i="45" s="1"/>
  <c r="W88" i="45"/>
  <c r="Z88" i="45" s="1"/>
  <c r="W77" i="45"/>
  <c r="Z77" i="45" s="1"/>
  <c r="W32" i="45"/>
  <c r="Z32" i="45" s="1"/>
  <c r="G32" i="45" s="1"/>
  <c r="W30" i="45"/>
  <c r="Z30" i="45" s="1"/>
  <c r="G30" i="45" s="1"/>
  <c r="W31" i="45"/>
  <c r="Z31" i="45" s="1"/>
  <c r="G31" i="45" s="1"/>
  <c r="W41" i="45"/>
  <c r="Z41" i="45" s="1"/>
  <c r="G41" i="45" s="1"/>
  <c r="T96" i="45"/>
  <c r="G96" i="45" s="1"/>
  <c r="T76" i="45"/>
  <c r="W24" i="45"/>
  <c r="Z24" i="45" s="1"/>
  <c r="G24" i="45" s="1"/>
  <c r="W89" i="45"/>
  <c r="Z89" i="45" s="1"/>
  <c r="T72" i="45"/>
  <c r="W93" i="45"/>
  <c r="Z93" i="45" s="1"/>
  <c r="W28" i="45"/>
  <c r="Z28" i="45" s="1"/>
  <c r="G28" i="45" s="1"/>
  <c r="T92" i="45"/>
  <c r="G92" i="45" s="1"/>
  <c r="W20" i="45"/>
  <c r="Z20" i="45" s="1"/>
  <c r="G20" i="45" s="1"/>
  <c r="W13" i="45"/>
  <c r="Z13" i="45" s="1"/>
  <c r="G13" i="45" s="1"/>
  <c r="W17" i="45"/>
  <c r="Z17" i="45" s="1"/>
  <c r="G17" i="45" s="1"/>
  <c r="W33" i="45"/>
  <c r="Z33" i="45" s="1"/>
  <c r="G33" i="45" s="1"/>
  <c r="W12" i="45"/>
  <c r="Z12" i="45" s="1"/>
  <c r="G12" i="45" s="1"/>
  <c r="W21" i="45"/>
  <c r="Z21" i="45" s="1"/>
  <c r="G21" i="45" s="1"/>
  <c r="W37" i="45"/>
  <c r="Z37" i="45" s="1"/>
  <c r="G37" i="45" s="1"/>
  <c r="T80" i="45"/>
  <c r="W40" i="45"/>
  <c r="Z40" i="45" s="1"/>
  <c r="G40" i="45" s="1"/>
  <c r="W36" i="45"/>
  <c r="Z36" i="45" s="1"/>
  <c r="G36" i="45" s="1"/>
  <c r="X72" i="45"/>
  <c r="AA72" i="45" s="1"/>
  <c r="O72" i="45" s="1"/>
  <c r="X33" i="45"/>
  <c r="AA33" i="45" s="1"/>
  <c r="O33" i="45" s="1"/>
  <c r="X57" i="45"/>
  <c r="AA57" i="45" s="1"/>
  <c r="O57" i="45" s="1"/>
  <c r="X49" i="45"/>
  <c r="AA49" i="45" s="1"/>
  <c r="O49" i="45" s="1"/>
  <c r="X32" i="45"/>
  <c r="AA32" i="45" s="1"/>
  <c r="O32" i="45" s="1"/>
  <c r="X17" i="45"/>
  <c r="AA17" i="45" s="1"/>
  <c r="O17" i="45" s="1"/>
  <c r="X88" i="45"/>
  <c r="AA88" i="45" s="1"/>
  <c r="X25" i="45"/>
  <c r="AA25" i="45" s="1"/>
  <c r="O25" i="45" s="1"/>
  <c r="X73" i="45"/>
  <c r="AA73" i="45" s="1"/>
  <c r="O73" i="45" s="1"/>
  <c r="X81" i="45"/>
  <c r="AA81" i="45" s="1"/>
  <c r="X89" i="45"/>
  <c r="AA89" i="45" s="1"/>
  <c r="X97" i="45"/>
  <c r="AA97" i="45" s="1"/>
  <c r="X16" i="45"/>
  <c r="AA16" i="45" s="1"/>
  <c r="O16" i="45" s="1"/>
  <c r="X40" i="45"/>
  <c r="AA40" i="45" s="1"/>
  <c r="O40" i="45" s="1"/>
  <c r="X56" i="45"/>
  <c r="AA56" i="45" s="1"/>
  <c r="O56" i="45" s="1"/>
  <c r="X96" i="45"/>
  <c r="AA96" i="45" s="1"/>
  <c r="X41" i="45"/>
  <c r="AA41" i="45" s="1"/>
  <c r="O41" i="45" s="1"/>
  <c r="X65" i="45"/>
  <c r="AA65" i="45" s="1"/>
  <c r="O65" i="45" s="1"/>
  <c r="W91" i="45"/>
  <c r="Z91" i="45" s="1"/>
  <c r="T82" i="45"/>
  <c r="W90" i="45"/>
  <c r="Z90" i="45" s="1"/>
  <c r="T74" i="45"/>
  <c r="W42" i="45"/>
  <c r="Z42" i="45" s="1"/>
  <c r="G42" i="45" s="1"/>
  <c r="W43" i="45"/>
  <c r="Z43" i="45" s="1"/>
  <c r="G43" i="45" s="1"/>
  <c r="W98" i="45"/>
  <c r="Z98" i="45" s="1"/>
  <c r="W26" i="45"/>
  <c r="Z26" i="45" s="1"/>
  <c r="G26" i="45" s="1"/>
  <c r="W19" i="45"/>
  <c r="Z19" i="45" s="1"/>
  <c r="G19" i="45" s="1"/>
  <c r="W35" i="45"/>
  <c r="Z35" i="45" s="1"/>
  <c r="G35" i="45" s="1"/>
  <c r="W45" i="45"/>
  <c r="Z45" i="45" s="1"/>
  <c r="G45" i="45" s="1"/>
  <c r="W46" i="45"/>
  <c r="Z46" i="45" s="1"/>
  <c r="G46" i="45" s="1"/>
  <c r="W18" i="45"/>
  <c r="Z18" i="45" s="1"/>
  <c r="G18" i="45" s="1"/>
  <c r="W11" i="45"/>
  <c r="Z11" i="45" s="1"/>
  <c r="G11" i="45" s="1"/>
  <c r="W27" i="45"/>
  <c r="Z27" i="45" s="1"/>
  <c r="G27" i="45" s="1"/>
  <c r="W34" i="45"/>
  <c r="Z34" i="45" s="1"/>
  <c r="G34" i="45" s="1"/>
  <c r="X63" i="44"/>
  <c r="AA63" i="44" s="1"/>
  <c r="X50" i="44"/>
  <c r="AA50" i="44" s="1"/>
  <c r="O50" i="44" s="1"/>
  <c r="T61" i="44"/>
  <c r="W62" i="44"/>
  <c r="Z62" i="44" s="1"/>
  <c r="G62" i="44" s="1"/>
  <c r="W58" i="44"/>
  <c r="Z58" i="44" s="1"/>
  <c r="G58" i="44" s="1"/>
  <c r="W26" i="44"/>
  <c r="Z26" i="44" s="1"/>
  <c r="G26" i="44" s="1"/>
  <c r="W76" i="44"/>
  <c r="Z76" i="44" s="1"/>
  <c r="G76" i="44" s="1"/>
  <c r="W87" i="44"/>
  <c r="Z87" i="44" s="1"/>
  <c r="X93" i="44"/>
  <c r="AA93" i="44" s="1"/>
  <c r="X33" i="44"/>
  <c r="AA33" i="44" s="1"/>
  <c r="O33" i="44" s="1"/>
  <c r="X18" i="44"/>
  <c r="AA18" i="44" s="1"/>
  <c r="O18" i="44" s="1"/>
  <c r="X34" i="44"/>
  <c r="AA34" i="44" s="1"/>
  <c r="O34" i="44" s="1"/>
  <c r="X47" i="44"/>
  <c r="AA47" i="44" s="1"/>
  <c r="X81" i="44"/>
  <c r="AA81" i="44" s="1"/>
  <c r="X26" i="44"/>
  <c r="AA26" i="44" s="1"/>
  <c r="O26" i="44" s="1"/>
  <c r="X86" i="44"/>
  <c r="AA86" i="44" s="1"/>
  <c r="U49" i="44"/>
  <c r="W92" i="44"/>
  <c r="Z92" i="44" s="1"/>
  <c r="W89" i="44"/>
  <c r="Z89" i="44" s="1"/>
  <c r="T87" i="44"/>
  <c r="W88" i="44"/>
  <c r="Z88" i="44" s="1"/>
  <c r="G88" i="44" s="1"/>
  <c r="W67" i="44"/>
  <c r="Z67" i="44" s="1"/>
  <c r="W59" i="44"/>
  <c r="Z59" i="44" s="1"/>
  <c r="G59" i="44" s="1"/>
  <c r="W52" i="44"/>
  <c r="Z52" i="44" s="1"/>
  <c r="G52" i="44" s="1"/>
  <c r="W44" i="44"/>
  <c r="Z44" i="44" s="1"/>
  <c r="G44" i="44" s="1"/>
  <c r="T43" i="44"/>
  <c r="W22" i="44"/>
  <c r="Z22" i="44" s="1"/>
  <c r="G22" i="44" s="1"/>
  <c r="W60" i="44"/>
  <c r="Z60" i="44" s="1"/>
  <c r="G60" i="44" s="1"/>
  <c r="W35" i="44"/>
  <c r="Z35" i="44" s="1"/>
  <c r="G35" i="44" s="1"/>
  <c r="T91" i="44"/>
  <c r="G91" i="44" s="1"/>
  <c r="W11" i="44"/>
  <c r="Z11" i="44" s="1"/>
  <c r="G11" i="44" s="1"/>
  <c r="W27" i="44"/>
  <c r="Z27" i="44" s="1"/>
  <c r="G27" i="44" s="1"/>
  <c r="T67" i="44"/>
  <c r="W12" i="44"/>
  <c r="Z12" i="44" s="1"/>
  <c r="W84" i="44"/>
  <c r="Z84" i="44" s="1"/>
  <c r="G84" i="44" s="1"/>
  <c r="W19" i="44"/>
  <c r="Z19" i="44" s="1"/>
  <c r="G19" i="44" s="1"/>
  <c r="W64" i="44"/>
  <c r="Z64" i="44" s="1"/>
  <c r="G64" i="44" s="1"/>
  <c r="W51" i="44"/>
  <c r="Z51" i="44" s="1"/>
  <c r="G51" i="44" s="1"/>
  <c r="X57" i="44"/>
  <c r="AA57" i="44" s="1"/>
  <c r="O57" i="44" s="1"/>
  <c r="X96" i="44"/>
  <c r="AA96" i="44" s="1"/>
  <c r="X65" i="44"/>
  <c r="AA65" i="44" s="1"/>
  <c r="O65" i="44" s="1"/>
  <c r="X88" i="44"/>
  <c r="AA88" i="44" s="1"/>
  <c r="X16" i="44"/>
  <c r="AA16" i="44" s="1"/>
  <c r="O16" i="44" s="1"/>
  <c r="X25" i="44"/>
  <c r="AA25" i="44" s="1"/>
  <c r="O25" i="44" s="1"/>
  <c r="X73" i="44"/>
  <c r="AA73" i="44" s="1"/>
  <c r="O73" i="44" s="1"/>
  <c r="X78" i="44"/>
  <c r="AA78" i="44" s="1"/>
  <c r="O78" i="44" s="1"/>
  <c r="X17" i="44"/>
  <c r="AA17" i="44" s="1"/>
  <c r="O17" i="44" s="1"/>
  <c r="X41" i="44"/>
  <c r="AA41" i="44" s="1"/>
  <c r="O41" i="44" s="1"/>
  <c r="X89" i="44"/>
  <c r="AA89" i="44" s="1"/>
  <c r="X49" i="44"/>
  <c r="AA49" i="44" s="1"/>
  <c r="X97" i="44"/>
  <c r="AA97" i="44" s="1"/>
  <c r="X72" i="44"/>
  <c r="AA72" i="44" s="1"/>
  <c r="O72" i="44" s="1"/>
  <c r="W56" i="44"/>
  <c r="Z56" i="44" s="1"/>
  <c r="G56" i="44" s="1"/>
  <c r="X67" i="44"/>
  <c r="AA67" i="44" s="1"/>
  <c r="O67" i="44" s="1"/>
  <c r="X66" i="44"/>
  <c r="AA66" i="44" s="1"/>
  <c r="O66" i="44" s="1"/>
  <c r="U77" i="44"/>
  <c r="O77" i="44" s="1"/>
  <c r="X20" i="44"/>
  <c r="AA20" i="44" s="1"/>
  <c r="O20" i="44" s="1"/>
  <c r="X39" i="44"/>
  <c r="AA39" i="44" s="1"/>
  <c r="O39" i="44" s="1"/>
  <c r="X45" i="44"/>
  <c r="AA45" i="44" s="1"/>
  <c r="O45" i="44" s="1"/>
  <c r="X77" i="44"/>
  <c r="AA77" i="44" s="1"/>
  <c r="X94" i="44"/>
  <c r="AA94" i="44" s="1"/>
  <c r="X64" i="44"/>
  <c r="AA64" i="44" s="1"/>
  <c r="O64" i="44" s="1"/>
  <c r="X48" i="44"/>
  <c r="AA48" i="44" s="1"/>
  <c r="O48" i="44" s="1"/>
  <c r="X32" i="44"/>
  <c r="AA32" i="44" s="1"/>
  <c r="O32" i="44" s="1"/>
  <c r="U47" i="44"/>
  <c r="U63" i="44"/>
  <c r="X15" i="44"/>
  <c r="AA15" i="44" s="1"/>
  <c r="O15" i="44" s="1"/>
  <c r="X13" i="44"/>
  <c r="AA13" i="44" s="1"/>
  <c r="O13" i="44" s="1"/>
  <c r="X75" i="44"/>
  <c r="AA75" i="44" s="1"/>
  <c r="O75" i="44" s="1"/>
  <c r="X53" i="44"/>
  <c r="AA53" i="44" s="1"/>
  <c r="O53" i="44" s="1"/>
  <c r="X85" i="44"/>
  <c r="AA85" i="44" s="1"/>
  <c r="X90" i="44"/>
  <c r="AA90" i="44" s="1"/>
  <c r="X44" i="44"/>
  <c r="AA44" i="44" s="1"/>
  <c r="O44" i="44" s="1"/>
  <c r="X24" i="44"/>
  <c r="AA24" i="44" s="1"/>
  <c r="O24" i="44" s="1"/>
  <c r="U85" i="44"/>
  <c r="O85" i="44" s="1"/>
  <c r="X82" i="44"/>
  <c r="AA82" i="44" s="1"/>
  <c r="O82" i="44" s="1"/>
  <c r="X36" i="44"/>
  <c r="AA36" i="44" s="1"/>
  <c r="O36" i="44" s="1"/>
  <c r="X23" i="44"/>
  <c r="AA23" i="44" s="1"/>
  <c r="O23" i="44" s="1"/>
  <c r="X74" i="44"/>
  <c r="AA74" i="44" s="1"/>
  <c r="O74" i="44" s="1"/>
  <c r="X58" i="44"/>
  <c r="AA58" i="44" s="1"/>
  <c r="O58" i="44" s="1"/>
  <c r="X91" i="44"/>
  <c r="AA91" i="44" s="1"/>
  <c r="X37" i="44"/>
  <c r="AA37" i="44" s="1"/>
  <c r="O37" i="44" s="1"/>
  <c r="X98" i="44"/>
  <c r="AA98" i="44" s="1"/>
  <c r="X52" i="44"/>
  <c r="AA52" i="44" s="1"/>
  <c r="O52" i="44" s="1"/>
  <c r="X12" i="44"/>
  <c r="AA12" i="44" s="1"/>
  <c r="O12" i="44" s="1"/>
  <c r="X55" i="44"/>
  <c r="AA55" i="44" s="1"/>
  <c r="O55" i="44" s="1"/>
  <c r="X83" i="44"/>
  <c r="AA83" i="44" s="1"/>
  <c r="X56" i="44"/>
  <c r="AA56" i="44" s="1"/>
  <c r="O56" i="44" s="1"/>
  <c r="X40" i="44"/>
  <c r="AA40" i="44" s="1"/>
  <c r="O40" i="44" s="1"/>
  <c r="X28" i="44"/>
  <c r="AA28" i="44" s="1"/>
  <c r="O28" i="44" s="1"/>
  <c r="W23" i="44"/>
  <c r="Z23" i="44" s="1"/>
  <c r="G23" i="44" s="1"/>
  <c r="W55" i="44"/>
  <c r="Z55" i="44" s="1"/>
  <c r="W38" i="44"/>
  <c r="Z38" i="44" s="1"/>
  <c r="G38" i="44" s="1"/>
  <c r="W98" i="44"/>
  <c r="Z98" i="44" s="1"/>
  <c r="T55" i="44"/>
  <c r="T63" i="44"/>
  <c r="W21" i="44"/>
  <c r="Z21" i="44" s="1"/>
  <c r="G21" i="44" s="1"/>
  <c r="W46" i="44"/>
  <c r="Z46" i="44" s="1"/>
  <c r="G46" i="44" s="1"/>
  <c r="W91" i="44"/>
  <c r="Z91" i="44" s="1"/>
  <c r="W63" i="44"/>
  <c r="Z63" i="44" s="1"/>
  <c r="W14" i="44"/>
  <c r="Z14" i="44" s="1"/>
  <c r="G14" i="44" s="1"/>
  <c r="W47" i="44"/>
  <c r="Z47" i="44" s="1"/>
  <c r="G47" i="44" s="1"/>
  <c r="W83" i="44"/>
  <c r="Z83" i="44" s="1"/>
  <c r="G83" i="44" s="1"/>
  <c r="W53" i="44"/>
  <c r="Z53" i="44" s="1"/>
  <c r="W74" i="44"/>
  <c r="Z74" i="44" s="1"/>
  <c r="G74" i="44" s="1"/>
  <c r="W75" i="44"/>
  <c r="Z75" i="44" s="1"/>
  <c r="G75" i="44" s="1"/>
  <c r="W36" i="44"/>
  <c r="Z36" i="44" s="1"/>
  <c r="G36" i="44" s="1"/>
  <c r="W68" i="44"/>
  <c r="Z68" i="44" s="1"/>
  <c r="G68" i="44" s="1"/>
  <c r="W50" i="44"/>
  <c r="Z50" i="44" s="1"/>
  <c r="W82" i="44"/>
  <c r="Z82" i="44" s="1"/>
  <c r="G82" i="44" s="1"/>
  <c r="T12" i="44"/>
  <c r="W43" i="44"/>
  <c r="Z43" i="44" s="1"/>
  <c r="T53" i="44"/>
  <c r="W40" i="44"/>
  <c r="Z40" i="44" s="1"/>
  <c r="G40" i="44" s="1"/>
  <c r="W54" i="44"/>
  <c r="Z54" i="44" s="1"/>
  <c r="G54" i="44" s="1"/>
  <c r="W86" i="44"/>
  <c r="Z86" i="44" s="1"/>
  <c r="W13" i="44"/>
  <c r="Z13" i="44" s="1"/>
  <c r="G13" i="44" s="1"/>
  <c r="W29" i="44"/>
  <c r="Z29" i="44" s="1"/>
  <c r="G29" i="44" s="1"/>
  <c r="W97" i="44"/>
  <c r="Z97" i="44" s="1"/>
  <c r="T50" i="44"/>
  <c r="W80" i="44"/>
  <c r="Z80" i="44" s="1"/>
  <c r="G80" i="44" s="1"/>
  <c r="W79" i="44"/>
  <c r="Z79" i="44" s="1"/>
  <c r="G79" i="44" s="1"/>
  <c r="W39" i="44"/>
  <c r="Z39" i="44" s="1"/>
  <c r="G39" i="44" s="1"/>
  <c r="W65" i="44"/>
  <c r="Z65" i="44" s="1"/>
  <c r="G65" i="44" s="1"/>
  <c r="W85" i="44"/>
  <c r="Z85" i="44" s="1"/>
  <c r="W66" i="44"/>
  <c r="Z66" i="44" s="1"/>
  <c r="G66" i="44" s="1"/>
  <c r="W20" i="44"/>
  <c r="Z20" i="44" s="1"/>
  <c r="W28" i="44"/>
  <c r="Z28" i="44" s="1"/>
  <c r="G28" i="44" s="1"/>
  <c r="W42" i="44"/>
  <c r="Z42" i="44" s="1"/>
  <c r="G42" i="44" s="1"/>
  <c r="T20" i="44"/>
  <c r="W96" i="44"/>
  <c r="Z96" i="44" s="1"/>
  <c r="W69" i="44"/>
  <c r="Z69" i="44" s="1"/>
  <c r="G69" i="44" s="1"/>
  <c r="X84" i="43"/>
  <c r="AA84" i="43" s="1"/>
  <c r="O84" i="43" s="1"/>
  <c r="X82" i="43"/>
  <c r="AA82" i="43" s="1"/>
  <c r="O82" i="43" s="1"/>
  <c r="X83" i="43"/>
  <c r="AA83" i="43" s="1"/>
  <c r="X67" i="43"/>
  <c r="AA67" i="43" s="1"/>
  <c r="O67" i="43" s="1"/>
  <c r="X66" i="43"/>
  <c r="AA66" i="43" s="1"/>
  <c r="O66" i="43" s="1"/>
  <c r="X61" i="43"/>
  <c r="AA61" i="43" s="1"/>
  <c r="O61" i="43" s="1"/>
  <c r="X60" i="43"/>
  <c r="AA60" i="43" s="1"/>
  <c r="O60" i="43" s="1"/>
  <c r="X44" i="43"/>
  <c r="AA44" i="43" s="1"/>
  <c r="O44" i="43" s="1"/>
  <c r="X18" i="43"/>
  <c r="AA18" i="43" s="1"/>
  <c r="O18" i="43" s="1"/>
  <c r="X19" i="43"/>
  <c r="AA19" i="43" s="1"/>
  <c r="O19" i="43" s="1"/>
  <c r="W30" i="43"/>
  <c r="Z30" i="43" s="1"/>
  <c r="G30" i="43" s="1"/>
  <c r="X98" i="43"/>
  <c r="AA98" i="43" s="1"/>
  <c r="X93" i="43"/>
  <c r="AA93" i="43" s="1"/>
  <c r="X92" i="43"/>
  <c r="AA92" i="43" s="1"/>
  <c r="X56" i="43"/>
  <c r="AA56" i="43" s="1"/>
  <c r="O56" i="43" s="1"/>
  <c r="X32" i="43"/>
  <c r="AA32" i="43" s="1"/>
  <c r="O32" i="43" s="1"/>
  <c r="X31" i="43"/>
  <c r="AA31" i="43" s="1"/>
  <c r="O31" i="43" s="1"/>
  <c r="X17" i="43"/>
  <c r="AA17" i="43" s="1"/>
  <c r="O17" i="43" s="1"/>
  <c r="X12" i="43"/>
  <c r="AA12" i="43" s="1"/>
  <c r="W68" i="43"/>
  <c r="Z68" i="43" s="1"/>
  <c r="G68" i="43" s="1"/>
  <c r="W12" i="43"/>
  <c r="Z12" i="43" s="1"/>
  <c r="W48" i="43"/>
  <c r="Z48" i="43" s="1"/>
  <c r="G48" i="43" s="1"/>
  <c r="W69" i="43"/>
  <c r="Z69" i="43" s="1"/>
  <c r="G69" i="43" s="1"/>
  <c r="W20" i="43"/>
  <c r="Z20" i="43" s="1"/>
  <c r="G20" i="43" s="1"/>
  <c r="W56" i="43"/>
  <c r="Z56" i="43" s="1"/>
  <c r="G56" i="43" s="1"/>
  <c r="W93" i="43"/>
  <c r="Z93" i="43" s="1"/>
  <c r="W50" i="43"/>
  <c r="Z50" i="43" s="1"/>
  <c r="G50" i="43" s="1"/>
  <c r="W17" i="43"/>
  <c r="Z17" i="43" s="1"/>
  <c r="G17" i="43" s="1"/>
  <c r="X20" i="43"/>
  <c r="AA20" i="43" s="1"/>
  <c r="O20" i="43" s="1"/>
  <c r="X53" i="43"/>
  <c r="AA53" i="43" s="1"/>
  <c r="O53" i="43" s="1"/>
  <c r="X72" i="43"/>
  <c r="AA72" i="43" s="1"/>
  <c r="O72" i="43" s="1"/>
  <c r="X80" i="43"/>
  <c r="AA80" i="43" s="1"/>
  <c r="X54" i="43"/>
  <c r="AA54" i="43" s="1"/>
  <c r="O54" i="43" s="1"/>
  <c r="AD84" i="43"/>
  <c r="X89" i="43"/>
  <c r="AA89" i="43" s="1"/>
  <c r="X46" i="43"/>
  <c r="AA46" i="43" s="1"/>
  <c r="O46" i="43" s="1"/>
  <c r="X45" i="43"/>
  <c r="AA45" i="43" s="1"/>
  <c r="O45" i="43" s="1"/>
  <c r="X65" i="43"/>
  <c r="AA65" i="43" s="1"/>
  <c r="O65" i="43" s="1"/>
  <c r="X24" i="43"/>
  <c r="AA24" i="43" s="1"/>
  <c r="O24" i="43" s="1"/>
  <c r="AD82" i="43"/>
  <c r="X34" i="43"/>
  <c r="AA34" i="43" s="1"/>
  <c r="O34" i="43" s="1"/>
  <c r="X73" i="43"/>
  <c r="AA73" i="43" s="1"/>
  <c r="O73" i="43" s="1"/>
  <c r="X21" i="43"/>
  <c r="AA21" i="43" s="1"/>
  <c r="O21" i="43" s="1"/>
  <c r="X81" i="43"/>
  <c r="AA81" i="43" s="1"/>
  <c r="X97" i="43"/>
  <c r="AA97" i="43" s="1"/>
  <c r="X23" i="43"/>
  <c r="AA23" i="43" s="1"/>
  <c r="O23" i="43" s="1"/>
  <c r="X35" i="43"/>
  <c r="AA35" i="43" s="1"/>
  <c r="O35" i="43" s="1"/>
  <c r="W82" i="43"/>
  <c r="Z82" i="43" s="1"/>
  <c r="G82" i="43" s="1"/>
  <c r="W25" i="43"/>
  <c r="Z25" i="43" s="1"/>
  <c r="G25" i="43" s="1"/>
  <c r="W67" i="43"/>
  <c r="Z67" i="43" s="1"/>
  <c r="G67" i="43" s="1"/>
  <c r="W70" i="43"/>
  <c r="Z70" i="43" s="1"/>
  <c r="G70" i="43" s="1"/>
  <c r="W41" i="43"/>
  <c r="Z41" i="43" s="1"/>
  <c r="G41" i="43" s="1"/>
  <c r="W33" i="43"/>
  <c r="Z33" i="43" s="1"/>
  <c r="G33" i="43" s="1"/>
  <c r="W59" i="43"/>
  <c r="Z59" i="43" s="1"/>
  <c r="G59" i="43" s="1"/>
  <c r="W43" i="43"/>
  <c r="Z43" i="43" s="1"/>
  <c r="G43" i="43" s="1"/>
  <c r="W11" i="43"/>
  <c r="Z11" i="43" s="1"/>
  <c r="G11" i="43" s="1"/>
  <c r="W26" i="43"/>
  <c r="Z26" i="43" s="1"/>
  <c r="G26" i="43" s="1"/>
  <c r="W40" i="43"/>
  <c r="Z40" i="43" s="1"/>
  <c r="G40" i="43" s="1"/>
  <c r="W47" i="43"/>
  <c r="Z47" i="43" s="1"/>
  <c r="G47" i="43" s="1"/>
  <c r="W62" i="43"/>
  <c r="Z62" i="43" s="1"/>
  <c r="G62" i="43" s="1"/>
  <c r="W55" i="43"/>
  <c r="Z55" i="43" s="1"/>
  <c r="G55" i="43" s="1"/>
  <c r="W90" i="43"/>
  <c r="Z90" i="43" s="1"/>
  <c r="W44" i="43"/>
  <c r="Z44" i="43" s="1"/>
  <c r="W42" i="43"/>
  <c r="Z42" i="43" s="1"/>
  <c r="G42" i="43" s="1"/>
  <c r="X76" i="43"/>
  <c r="AA76" i="43" s="1"/>
  <c r="O76" i="43" s="1"/>
  <c r="X48" i="43"/>
  <c r="AA48" i="43" s="1"/>
  <c r="O48" i="43" s="1"/>
  <c r="X13" i="43"/>
  <c r="AA13" i="43" s="1"/>
  <c r="O13" i="43" s="1"/>
  <c r="X49" i="43"/>
  <c r="AA49" i="43" s="1"/>
  <c r="O49" i="43" s="1"/>
  <c r="U12" i="43"/>
  <c r="X51" i="43"/>
  <c r="AA51" i="43" s="1"/>
  <c r="O51" i="43" s="1"/>
  <c r="X58" i="43"/>
  <c r="AA58" i="43" s="1"/>
  <c r="O58" i="43" s="1"/>
  <c r="X52" i="43"/>
  <c r="AA52" i="43" s="1"/>
  <c r="O52" i="43" s="1"/>
  <c r="X87" i="43"/>
  <c r="AA87" i="43" s="1"/>
  <c r="X68" i="43"/>
  <c r="AA68" i="43" s="1"/>
  <c r="O68" i="43" s="1"/>
  <c r="X57" i="43"/>
  <c r="AA57" i="43" s="1"/>
  <c r="O57" i="43" s="1"/>
  <c r="X37" i="43"/>
  <c r="AA37" i="43" s="1"/>
  <c r="O37" i="43" s="1"/>
  <c r="X26" i="43"/>
  <c r="AA26" i="43" s="1"/>
  <c r="O26" i="43" s="1"/>
  <c r="X69" i="43"/>
  <c r="AA69" i="43" s="1"/>
  <c r="O69" i="43" s="1"/>
  <c r="X96" i="43"/>
  <c r="AA96" i="43" s="1"/>
  <c r="X88" i="43"/>
  <c r="AA88" i="43" s="1"/>
  <c r="X27" i="43"/>
  <c r="AA27" i="43" s="1"/>
  <c r="O27" i="43" s="1"/>
  <c r="X38" i="43"/>
  <c r="AA38" i="43" s="1"/>
  <c r="O38" i="43" s="1"/>
  <c r="X77" i="43"/>
  <c r="AA77" i="43" s="1"/>
  <c r="W32" i="43"/>
  <c r="Z32" i="43" s="1"/>
  <c r="G32" i="43" s="1"/>
  <c r="W37" i="43"/>
  <c r="Z37" i="43" s="1"/>
  <c r="G37" i="43" s="1"/>
  <c r="W31" i="43"/>
  <c r="Z31" i="43" s="1"/>
  <c r="G31" i="43" s="1"/>
  <c r="W14" i="43"/>
  <c r="Z14" i="43" s="1"/>
  <c r="G14" i="43" s="1"/>
  <c r="W79" i="43"/>
  <c r="Z79" i="43" s="1"/>
  <c r="G79" i="43" s="1"/>
  <c r="W29" i="43"/>
  <c r="Z29" i="43" s="1"/>
  <c r="G29" i="43" s="1"/>
  <c r="W80" i="43"/>
  <c r="Z80" i="43" s="1"/>
  <c r="G80" i="43" s="1"/>
  <c r="W28" i="43"/>
  <c r="Z28" i="43" s="1"/>
  <c r="G28" i="43" s="1"/>
  <c r="W85" i="43"/>
  <c r="Z85" i="43" s="1"/>
  <c r="AD24" i="43"/>
  <c r="I24" i="43" s="1"/>
  <c r="AD95" i="43"/>
  <c r="W77" i="43"/>
  <c r="Z77" i="43" s="1"/>
  <c r="W21" i="43"/>
  <c r="Z21" i="43" s="1"/>
  <c r="G21" i="43" s="1"/>
  <c r="W86" i="43"/>
  <c r="Z86" i="43" s="1"/>
  <c r="T12" i="43"/>
  <c r="W39" i="43"/>
  <c r="Z39" i="43" s="1"/>
  <c r="G39" i="43" s="1"/>
  <c r="W63" i="43"/>
  <c r="Z63" i="43" s="1"/>
  <c r="G63" i="43" s="1"/>
  <c r="W92" i="43"/>
  <c r="Z92" i="43" s="1"/>
  <c r="W22" i="43"/>
  <c r="Z22" i="43" s="1"/>
  <c r="G22" i="43" s="1"/>
  <c r="W38" i="43"/>
  <c r="Z38" i="43" s="1"/>
  <c r="G38" i="43" s="1"/>
  <c r="W87" i="43"/>
  <c r="Z87" i="43" s="1"/>
  <c r="T44" i="43"/>
  <c r="W95" i="43"/>
  <c r="Z95" i="43" s="1"/>
  <c r="W45" i="43"/>
  <c r="Z45" i="43" s="1"/>
  <c r="G45" i="43" s="1"/>
  <c r="W98" i="43"/>
  <c r="Z98" i="43" s="1"/>
  <c r="W94" i="43"/>
  <c r="Z94" i="43" s="1"/>
  <c r="W18" i="43"/>
  <c r="Z18" i="43" s="1"/>
  <c r="G18" i="43" s="1"/>
  <c r="W19" i="43"/>
  <c r="Z19" i="43" s="1"/>
  <c r="G19" i="43" s="1"/>
  <c r="W13" i="43"/>
  <c r="Z13" i="43" s="1"/>
  <c r="G13" i="43" s="1"/>
  <c r="W16" i="43"/>
  <c r="Z16" i="43" s="1"/>
  <c r="G16" i="43" s="1"/>
  <c r="W49" i="43"/>
  <c r="Z49" i="43" s="1"/>
  <c r="G49" i="43" s="1"/>
  <c r="W91" i="43"/>
  <c r="Z91" i="43" s="1"/>
  <c r="W51" i="43"/>
  <c r="Z51" i="43" s="1"/>
  <c r="G51" i="43" s="1"/>
  <c r="W81" i="43"/>
  <c r="Z81" i="43" s="1"/>
  <c r="W66" i="43"/>
  <c r="Z66" i="43" s="1"/>
  <c r="G66" i="43" s="1"/>
  <c r="W60" i="43"/>
  <c r="Z60" i="43" s="1"/>
  <c r="G60" i="43" s="1"/>
  <c r="W78" i="43"/>
  <c r="Z78" i="43" s="1"/>
  <c r="G78" i="43" s="1"/>
  <c r="W36" i="43"/>
  <c r="Z36" i="43" s="1"/>
  <c r="G36" i="43" s="1"/>
  <c r="W52" i="43"/>
  <c r="Z52" i="43" s="1"/>
  <c r="G52" i="43" s="1"/>
  <c r="W61" i="43"/>
  <c r="Z61" i="43" s="1"/>
  <c r="G61" i="43" s="1"/>
  <c r="W97" i="43"/>
  <c r="Z97" i="43" s="1"/>
  <c r="X77" i="42"/>
  <c r="AA77" i="42" s="1"/>
  <c r="O77" i="42" s="1"/>
  <c r="X78" i="42"/>
  <c r="AA78" i="42" s="1"/>
  <c r="O78" i="42" s="1"/>
  <c r="X37" i="42"/>
  <c r="AA37" i="42" s="1"/>
  <c r="O37" i="42" s="1"/>
  <c r="X52" i="42"/>
  <c r="AA52" i="42" s="1"/>
  <c r="O52" i="42" s="1"/>
  <c r="X83" i="42"/>
  <c r="AA83" i="42" s="1"/>
  <c r="X91" i="42"/>
  <c r="AA91" i="42" s="1"/>
  <c r="X67" i="42"/>
  <c r="AA67" i="42" s="1"/>
  <c r="O67" i="42" s="1"/>
  <c r="X60" i="42"/>
  <c r="AA60" i="42" s="1"/>
  <c r="O60" i="42" s="1"/>
  <c r="X36" i="42"/>
  <c r="AA36" i="42" s="1"/>
  <c r="O36" i="42" s="1"/>
  <c r="X75" i="42"/>
  <c r="AA75" i="42" s="1"/>
  <c r="O75" i="42" s="1"/>
  <c r="X68" i="42"/>
  <c r="AA68" i="42" s="1"/>
  <c r="O68" i="42" s="1"/>
  <c r="X51" i="42"/>
  <c r="AA51" i="42" s="1"/>
  <c r="O51" i="42" s="1"/>
  <c r="X76" i="42"/>
  <c r="AA76" i="42" s="1"/>
  <c r="O76" i="42" s="1"/>
  <c r="W40" i="42"/>
  <c r="Z40" i="42" s="1"/>
  <c r="G40" i="42" s="1"/>
  <c r="W95" i="42"/>
  <c r="Z95" i="42" s="1"/>
  <c r="W47" i="42"/>
  <c r="Z47" i="42" s="1"/>
  <c r="G47" i="42" s="1"/>
  <c r="W55" i="42"/>
  <c r="Z55" i="42" s="1"/>
  <c r="G55" i="42" s="1"/>
  <c r="W63" i="42"/>
  <c r="Z63" i="42" s="1"/>
  <c r="G63" i="42" s="1"/>
  <c r="W23" i="42"/>
  <c r="Z23" i="42" s="1"/>
  <c r="G23" i="42" s="1"/>
  <c r="W64" i="42"/>
  <c r="Z64" i="42" s="1"/>
  <c r="G64" i="42" s="1"/>
  <c r="W24" i="42"/>
  <c r="Z24" i="42" s="1"/>
  <c r="G24" i="42" s="1"/>
  <c r="X88" i="42"/>
  <c r="AA88" i="42" s="1"/>
  <c r="X61" i="42"/>
  <c r="AA61" i="42" s="1"/>
  <c r="O61" i="42" s="1"/>
  <c r="X53" i="42"/>
  <c r="AA53" i="42" s="1"/>
  <c r="O53" i="42" s="1"/>
  <c r="X54" i="42"/>
  <c r="AA54" i="42" s="1"/>
  <c r="O54" i="42" s="1"/>
  <c r="X45" i="42"/>
  <c r="AA45" i="42" s="1"/>
  <c r="O45" i="42" s="1"/>
  <c r="X29" i="42"/>
  <c r="AA29" i="42" s="1"/>
  <c r="O29" i="42" s="1"/>
  <c r="X21" i="42"/>
  <c r="AA21" i="42" s="1"/>
  <c r="O21" i="42" s="1"/>
  <c r="X71" i="42"/>
  <c r="AA71" i="42" s="1"/>
  <c r="O71" i="42" s="1"/>
  <c r="X28" i="42"/>
  <c r="AA28" i="42" s="1"/>
  <c r="O28" i="42" s="1"/>
  <c r="X94" i="42"/>
  <c r="AA94" i="42" s="1"/>
  <c r="X87" i="42"/>
  <c r="AA87" i="42" s="1"/>
  <c r="X86" i="42"/>
  <c r="AA86" i="42" s="1"/>
  <c r="X38" i="42"/>
  <c r="AA38" i="42" s="1"/>
  <c r="O38" i="42" s="1"/>
  <c r="X19" i="42"/>
  <c r="AA19" i="42" s="1"/>
  <c r="O19" i="42" s="1"/>
  <c r="X46" i="42"/>
  <c r="AA46" i="42" s="1"/>
  <c r="O46" i="42" s="1"/>
  <c r="X47" i="42"/>
  <c r="AA47" i="42" s="1"/>
  <c r="O47" i="42" s="1"/>
  <c r="X20" i="42"/>
  <c r="AA20" i="42" s="1"/>
  <c r="O20" i="42" s="1"/>
  <c r="X70" i="42"/>
  <c r="AA70" i="42" s="1"/>
  <c r="O70" i="42" s="1"/>
  <c r="X79" i="42"/>
  <c r="AA79" i="42" s="1"/>
  <c r="O79" i="42" s="1"/>
  <c r="X27" i="42"/>
  <c r="AA27" i="42" s="1"/>
  <c r="O27" i="42" s="1"/>
  <c r="W82" i="42"/>
  <c r="Z82" i="42" s="1"/>
  <c r="G82" i="42" s="1"/>
  <c r="W76" i="42"/>
  <c r="Z76" i="42" s="1"/>
  <c r="G76" i="42" s="1"/>
  <c r="W75" i="42"/>
  <c r="Z75" i="42" s="1"/>
  <c r="G75" i="42" s="1"/>
  <c r="W66" i="42"/>
  <c r="Z66" i="42" s="1"/>
  <c r="G66" i="42" s="1"/>
  <c r="W58" i="42"/>
  <c r="Z58" i="42" s="1"/>
  <c r="G58" i="42" s="1"/>
  <c r="W42" i="42"/>
  <c r="Z42" i="42" s="1"/>
  <c r="G42" i="42" s="1"/>
  <c r="W43" i="42"/>
  <c r="Z43" i="42" s="1"/>
  <c r="G43" i="42" s="1"/>
  <c r="W36" i="42"/>
  <c r="Z36" i="42" s="1"/>
  <c r="G36" i="42" s="1"/>
  <c r="W31" i="42"/>
  <c r="Z31" i="42" s="1"/>
  <c r="G31" i="42" s="1"/>
  <c r="W32" i="42"/>
  <c r="Z32" i="42" s="1"/>
  <c r="G32" i="42" s="1"/>
  <c r="W56" i="42"/>
  <c r="Z56" i="42" s="1"/>
  <c r="G56" i="42" s="1"/>
  <c r="W83" i="42"/>
  <c r="Z83" i="42" s="1"/>
  <c r="G83" i="42" s="1"/>
  <c r="W13" i="42"/>
  <c r="Z13" i="42" s="1"/>
  <c r="G13" i="42" s="1"/>
  <c r="W84" i="42"/>
  <c r="Z84" i="42" s="1"/>
  <c r="G84" i="42" s="1"/>
  <c r="W41" i="42"/>
  <c r="Z41" i="42" s="1"/>
  <c r="G41" i="42" s="1"/>
  <c r="W65" i="42"/>
  <c r="Z65" i="42" s="1"/>
  <c r="G65" i="42" s="1"/>
  <c r="W81" i="42"/>
  <c r="Z81" i="42" s="1"/>
  <c r="W14" i="42"/>
  <c r="Z14" i="42" s="1"/>
  <c r="G14" i="42" s="1"/>
  <c r="W29" i="42"/>
  <c r="Z29" i="42" s="1"/>
  <c r="G29" i="42" s="1"/>
  <c r="W57" i="42"/>
  <c r="Z57" i="42" s="1"/>
  <c r="G57" i="42" s="1"/>
  <c r="W30" i="42"/>
  <c r="Z30" i="42" s="1"/>
  <c r="G30" i="42" s="1"/>
  <c r="W72" i="42"/>
  <c r="Z72" i="42" s="1"/>
  <c r="G72" i="42" s="1"/>
  <c r="W91" i="42"/>
  <c r="Z91" i="42" s="1"/>
  <c r="W73" i="42"/>
  <c r="Z73" i="42" s="1"/>
  <c r="G73" i="42" s="1"/>
  <c r="W21" i="42"/>
  <c r="Z21" i="42" s="1"/>
  <c r="G21" i="42" s="1"/>
  <c r="X41" i="42"/>
  <c r="AA41" i="42" s="1"/>
  <c r="O41" i="42" s="1"/>
  <c r="X92" i="42"/>
  <c r="AA92" i="42" s="1"/>
  <c r="X22" i="42"/>
  <c r="AA22" i="42" s="1"/>
  <c r="O22" i="42" s="1"/>
  <c r="X42" i="42"/>
  <c r="AA42" i="42" s="1"/>
  <c r="O42" i="42" s="1"/>
  <c r="X11" i="42"/>
  <c r="AA11" i="42" s="1"/>
  <c r="O11" i="42" s="1"/>
  <c r="X84" i="42"/>
  <c r="AA84" i="42" s="1"/>
  <c r="O84" i="42" s="1"/>
  <c r="X93" i="42"/>
  <c r="AA93" i="42" s="1"/>
  <c r="X57" i="42"/>
  <c r="AA57" i="42" s="1"/>
  <c r="O57" i="42" s="1"/>
  <c r="X66" i="42"/>
  <c r="AA66" i="42" s="1"/>
  <c r="O66" i="42" s="1"/>
  <c r="X30" i="42"/>
  <c r="AA30" i="42" s="1"/>
  <c r="O30" i="42" s="1"/>
  <c r="X50" i="42"/>
  <c r="AA50" i="42" s="1"/>
  <c r="O50" i="42" s="1"/>
  <c r="X49" i="42"/>
  <c r="AA49" i="42" s="1"/>
  <c r="O49" i="42" s="1"/>
  <c r="X31" i="42"/>
  <c r="AA31" i="42" s="1"/>
  <c r="O31" i="42" s="1"/>
  <c r="X65" i="42"/>
  <c r="AA65" i="42" s="1"/>
  <c r="O65" i="42" s="1"/>
  <c r="X12" i="42"/>
  <c r="AA12" i="42" s="1"/>
  <c r="O12" i="42" s="1"/>
  <c r="W35" i="42"/>
  <c r="Z35" i="42" s="1"/>
  <c r="G35" i="42" s="1"/>
  <c r="W69" i="42"/>
  <c r="Z69" i="42" s="1"/>
  <c r="G69" i="42" s="1"/>
  <c r="W77" i="42"/>
  <c r="Z77" i="42" s="1"/>
  <c r="G77" i="42" s="1"/>
  <c r="W88" i="42"/>
  <c r="Z88" i="42" s="1"/>
  <c r="W15" i="42"/>
  <c r="Z15" i="42" s="1"/>
  <c r="G15" i="42" s="1"/>
  <c r="W27" i="42"/>
  <c r="Z27" i="42" s="1"/>
  <c r="G27" i="42" s="1"/>
  <c r="W38" i="42"/>
  <c r="Z38" i="42" s="1"/>
  <c r="G38" i="42" s="1"/>
  <c r="W62" i="42"/>
  <c r="Z62" i="42" s="1"/>
  <c r="G62" i="42" s="1"/>
  <c r="W54" i="42"/>
  <c r="Z54" i="42" s="1"/>
  <c r="G54" i="42" s="1"/>
  <c r="AD47" i="42"/>
  <c r="I47" i="42" s="1"/>
  <c r="AD24" i="42"/>
  <c r="I24" i="42" s="1"/>
  <c r="X55" i="42"/>
  <c r="AA55" i="42" s="1"/>
  <c r="O55" i="42" s="1"/>
  <c r="AD28" i="42"/>
  <c r="I28" i="42" s="1"/>
  <c r="X24" i="42"/>
  <c r="AA24" i="42" s="1"/>
  <c r="O24" i="42" s="1"/>
  <c r="X85" i="42"/>
  <c r="AA85" i="42" s="1"/>
  <c r="X98" i="42"/>
  <c r="AA98" i="42" s="1"/>
  <c r="AD66" i="42"/>
  <c r="I66" i="42" s="1"/>
  <c r="AD32" i="42"/>
  <c r="I32" i="42" s="1"/>
  <c r="AD94" i="42"/>
  <c r="X43" i="42"/>
  <c r="AA43" i="42" s="1"/>
  <c r="O43" i="42" s="1"/>
  <c r="X44" i="42"/>
  <c r="AA44" i="42" s="1"/>
  <c r="O44" i="42" s="1"/>
  <c r="X73" i="42"/>
  <c r="AA73" i="42" s="1"/>
  <c r="O73" i="42" s="1"/>
  <c r="X17" i="42"/>
  <c r="AA17" i="42" s="1"/>
  <c r="O17" i="42" s="1"/>
  <c r="X33" i="42"/>
  <c r="AA33" i="42" s="1"/>
  <c r="O33" i="42" s="1"/>
  <c r="X62" i="42"/>
  <c r="AA62" i="42" s="1"/>
  <c r="O62" i="42" s="1"/>
  <c r="X14" i="42"/>
  <c r="AA14" i="42" s="1"/>
  <c r="O14" i="42" s="1"/>
  <c r="X35" i="42"/>
  <c r="AA35" i="42" s="1"/>
  <c r="O35" i="42" s="1"/>
  <c r="X13" i="42"/>
  <c r="AA13" i="42" s="1"/>
  <c r="O13" i="42" s="1"/>
  <c r="X81" i="42"/>
  <c r="AA81" i="42" s="1"/>
  <c r="X32" i="42"/>
  <c r="AA32" i="42" s="1"/>
  <c r="O32" i="42" s="1"/>
  <c r="X74" i="42"/>
  <c r="AA74" i="42" s="1"/>
  <c r="O74" i="42" s="1"/>
  <c r="X82" i="42"/>
  <c r="AA82" i="42" s="1"/>
  <c r="O82" i="42" s="1"/>
  <c r="X63" i="42"/>
  <c r="AA63" i="42" s="1"/>
  <c r="O63" i="42" s="1"/>
  <c r="X95" i="42"/>
  <c r="AA95" i="42" s="1"/>
  <c r="W28" i="42"/>
  <c r="Z28" i="42" s="1"/>
  <c r="G28" i="42" s="1"/>
  <c r="W45" i="42"/>
  <c r="Z45" i="42" s="1"/>
  <c r="G45" i="42" s="1"/>
  <c r="W70" i="42"/>
  <c r="Z70" i="42" s="1"/>
  <c r="G70" i="42" s="1"/>
  <c r="W92" i="42"/>
  <c r="Z92" i="42" s="1"/>
  <c r="W53" i="42"/>
  <c r="Z53" i="42" s="1"/>
  <c r="G53" i="42" s="1"/>
  <c r="W79" i="42"/>
  <c r="Z79" i="42" s="1"/>
  <c r="G79" i="42" s="1"/>
  <c r="W37" i="42"/>
  <c r="Z37" i="42" s="1"/>
  <c r="G37" i="42" s="1"/>
  <c r="W71" i="42"/>
  <c r="Z71" i="42" s="1"/>
  <c r="G71" i="42" s="1"/>
  <c r="W93" i="42"/>
  <c r="Z93" i="42" s="1"/>
  <c r="W50" i="42"/>
  <c r="Z50" i="42" s="1"/>
  <c r="G50" i="42" s="1"/>
  <c r="W16" i="42"/>
  <c r="Z16" i="42" s="1"/>
  <c r="G16" i="42" s="1"/>
  <c r="W39" i="42"/>
  <c r="Z39" i="42" s="1"/>
  <c r="G39" i="42" s="1"/>
  <c r="W48" i="42"/>
  <c r="Z48" i="42" s="1"/>
  <c r="G48" i="42" s="1"/>
  <c r="W96" i="42"/>
  <c r="Z96" i="42" s="1"/>
  <c r="W60" i="42"/>
  <c r="Z60" i="42" s="1"/>
  <c r="G60" i="42" s="1"/>
  <c r="W52" i="42"/>
  <c r="Z52" i="42" s="1"/>
  <c r="G52" i="42" s="1"/>
  <c r="W59" i="42"/>
  <c r="Z59" i="42" s="1"/>
  <c r="G59" i="42" s="1"/>
  <c r="W89" i="42"/>
  <c r="Z89" i="42" s="1"/>
  <c r="W97" i="42"/>
  <c r="Z97" i="42" s="1"/>
  <c r="W61" i="42"/>
  <c r="Z61" i="42" s="1"/>
  <c r="G61" i="42" s="1"/>
  <c r="W49" i="42"/>
  <c r="Z49" i="42" s="1"/>
  <c r="G49" i="42" s="1"/>
  <c r="W80" i="42"/>
  <c r="Z80" i="42" s="1"/>
  <c r="G80" i="42" s="1"/>
  <c r="W18" i="42"/>
  <c r="Z18" i="42" s="1"/>
  <c r="G18" i="42" s="1"/>
  <c r="W67" i="42"/>
  <c r="Z67" i="42" s="1"/>
  <c r="G67" i="42" s="1"/>
  <c r="W90" i="42"/>
  <c r="Z90" i="42" s="1"/>
  <c r="W98" i="42"/>
  <c r="Z98" i="42" s="1"/>
  <c r="W78" i="42"/>
  <c r="Z78" i="42" s="1"/>
  <c r="G78" i="42" s="1"/>
  <c r="W19" i="42"/>
  <c r="Z19" i="42" s="1"/>
  <c r="G19" i="42" s="1"/>
  <c r="W26" i="42"/>
  <c r="Z26" i="42" s="1"/>
  <c r="G26" i="42" s="1"/>
  <c r="W34" i="42"/>
  <c r="Z34" i="42" s="1"/>
  <c r="G34" i="42" s="1"/>
  <c r="W68" i="42"/>
  <c r="Z68" i="42" s="1"/>
  <c r="G68" i="42" s="1"/>
  <c r="X88" i="41"/>
  <c r="AA88" i="41" s="1"/>
  <c r="X87" i="41"/>
  <c r="AA87" i="41" s="1"/>
  <c r="W64" i="41"/>
  <c r="Z64" i="41" s="1"/>
  <c r="G64" i="41" s="1"/>
  <c r="W91" i="41"/>
  <c r="Z91" i="41" s="1"/>
  <c r="W72" i="41"/>
  <c r="Z72" i="41" s="1"/>
  <c r="G72" i="41" s="1"/>
  <c r="W80" i="41"/>
  <c r="Z80" i="41" s="1"/>
  <c r="G80" i="41" s="1"/>
  <c r="X95" i="41"/>
  <c r="AA95" i="41" s="1"/>
  <c r="X66" i="41"/>
  <c r="AA66" i="41" s="1"/>
  <c r="O66" i="41" s="1"/>
  <c r="X67" i="41"/>
  <c r="AA67" i="41" s="1"/>
  <c r="O67" i="41" s="1"/>
  <c r="X56" i="41"/>
  <c r="AA56" i="41" s="1"/>
  <c r="O56" i="41" s="1"/>
  <c r="X15" i="41"/>
  <c r="AA15" i="41" s="1"/>
  <c r="O15" i="41" s="1"/>
  <c r="X48" i="41"/>
  <c r="AA48" i="41" s="1"/>
  <c r="O48" i="41" s="1"/>
  <c r="X55" i="41"/>
  <c r="AA55" i="41" s="1"/>
  <c r="O55" i="41" s="1"/>
  <c r="X47" i="41"/>
  <c r="AA47" i="41" s="1"/>
  <c r="O47" i="41" s="1"/>
  <c r="X79" i="41"/>
  <c r="AA79" i="41" s="1"/>
  <c r="O79" i="41" s="1"/>
  <c r="W41" i="41"/>
  <c r="Z41" i="41" s="1"/>
  <c r="G41" i="41" s="1"/>
  <c r="W58" i="41"/>
  <c r="Z58" i="41" s="1"/>
  <c r="G58" i="41" s="1"/>
  <c r="W38" i="41"/>
  <c r="Z38" i="41" s="1"/>
  <c r="G38" i="41" s="1"/>
  <c r="W65" i="41"/>
  <c r="Z65" i="41" s="1"/>
  <c r="G65" i="41" s="1"/>
  <c r="W57" i="41"/>
  <c r="Z57" i="41" s="1"/>
  <c r="G57" i="41" s="1"/>
  <c r="W15" i="41"/>
  <c r="Z15" i="41" s="1"/>
  <c r="G15" i="41" s="1"/>
  <c r="W74" i="41"/>
  <c r="Z74" i="41" s="1"/>
  <c r="G74" i="41" s="1"/>
  <c r="W14" i="41"/>
  <c r="Z14" i="41" s="1"/>
  <c r="G14" i="41" s="1"/>
  <c r="W47" i="41"/>
  <c r="Z47" i="41" s="1"/>
  <c r="G47" i="41" s="1"/>
  <c r="W22" i="41"/>
  <c r="Z22" i="41" s="1"/>
  <c r="G22" i="41" s="1"/>
  <c r="W82" i="41"/>
  <c r="Z82" i="41" s="1"/>
  <c r="G82" i="41" s="1"/>
  <c r="X70" i="41"/>
  <c r="AA70" i="41" s="1"/>
  <c r="O70" i="41" s="1"/>
  <c r="X38" i="41"/>
  <c r="AA38" i="41" s="1"/>
  <c r="O38" i="41" s="1"/>
  <c r="X89" i="41"/>
  <c r="AA89" i="41" s="1"/>
  <c r="X37" i="41"/>
  <c r="AA37" i="41" s="1"/>
  <c r="O37" i="41" s="1"/>
  <c r="X78" i="41"/>
  <c r="AA78" i="41" s="1"/>
  <c r="O78" i="41" s="1"/>
  <c r="X45" i="41"/>
  <c r="AA45" i="41" s="1"/>
  <c r="O45" i="41" s="1"/>
  <c r="X69" i="41"/>
  <c r="AA69" i="41" s="1"/>
  <c r="O69" i="41" s="1"/>
  <c r="X46" i="41"/>
  <c r="AA46" i="41" s="1"/>
  <c r="O46" i="41" s="1"/>
  <c r="X77" i="41"/>
  <c r="AA77" i="41" s="1"/>
  <c r="O77" i="41" s="1"/>
  <c r="W33" i="41"/>
  <c r="Z33" i="41" s="1"/>
  <c r="G33" i="41" s="1"/>
  <c r="W76" i="41"/>
  <c r="Z76" i="41" s="1"/>
  <c r="G76" i="41" s="1"/>
  <c r="W61" i="41"/>
  <c r="Z61" i="41" s="1"/>
  <c r="G61" i="41" s="1"/>
  <c r="W34" i="41"/>
  <c r="Z34" i="41" s="1"/>
  <c r="G34" i="41" s="1"/>
  <c r="W43" i="41"/>
  <c r="Z43" i="41" s="1"/>
  <c r="G43" i="41" s="1"/>
  <c r="W87" i="41"/>
  <c r="Z87" i="41" s="1"/>
  <c r="W53" i="41"/>
  <c r="Z53" i="41" s="1"/>
  <c r="G53" i="41" s="1"/>
  <c r="W50" i="41"/>
  <c r="Z50" i="41" s="1"/>
  <c r="G50" i="41" s="1"/>
  <c r="W88" i="41"/>
  <c r="Z88" i="41" s="1"/>
  <c r="W77" i="41"/>
  <c r="Z77" i="41" s="1"/>
  <c r="G77" i="41" s="1"/>
  <c r="X80" i="41"/>
  <c r="AA80" i="41" s="1"/>
  <c r="X62" i="41"/>
  <c r="AA62" i="41" s="1"/>
  <c r="O62" i="41" s="1"/>
  <c r="X16" i="41"/>
  <c r="AA16" i="41" s="1"/>
  <c r="O16" i="41" s="1"/>
  <c r="X39" i="41"/>
  <c r="AA39" i="41" s="1"/>
  <c r="O39" i="41" s="1"/>
  <c r="X81" i="41"/>
  <c r="AA81" i="41" s="1"/>
  <c r="X43" i="41"/>
  <c r="AA43" i="41" s="1"/>
  <c r="O43" i="41" s="1"/>
  <c r="X65" i="41"/>
  <c r="AA65" i="41" s="1"/>
  <c r="O65" i="41" s="1"/>
  <c r="X30" i="41"/>
  <c r="AA30" i="41" s="1"/>
  <c r="O30" i="41" s="1"/>
  <c r="X23" i="41"/>
  <c r="AA23" i="41" s="1"/>
  <c r="O23" i="41" s="1"/>
  <c r="X54" i="41"/>
  <c r="AA54" i="41" s="1"/>
  <c r="O54" i="41" s="1"/>
  <c r="X73" i="41"/>
  <c r="AA73" i="41" s="1"/>
  <c r="O73" i="41" s="1"/>
  <c r="X24" i="41"/>
  <c r="AA24" i="41" s="1"/>
  <c r="O24" i="41" s="1"/>
  <c r="X31" i="41"/>
  <c r="AA31" i="41" s="1"/>
  <c r="O31" i="41" s="1"/>
  <c r="X84" i="41"/>
  <c r="AA84" i="41" s="1"/>
  <c r="W45" i="41"/>
  <c r="Z45" i="41" s="1"/>
  <c r="G45" i="41" s="1"/>
  <c r="W40" i="41"/>
  <c r="Z40" i="41" s="1"/>
  <c r="G40" i="41" s="1"/>
  <c r="W75" i="41"/>
  <c r="Z75" i="41" s="1"/>
  <c r="G75" i="41" s="1"/>
  <c r="W52" i="41"/>
  <c r="Z52" i="41" s="1"/>
  <c r="G52" i="41" s="1"/>
  <c r="W16" i="41"/>
  <c r="Z16" i="41" s="1"/>
  <c r="G16" i="41" s="1"/>
  <c r="W42" i="41"/>
  <c r="Z42" i="41" s="1"/>
  <c r="W70" i="41"/>
  <c r="Z70" i="41" s="1"/>
  <c r="G70" i="41" s="1"/>
  <c r="W86" i="41"/>
  <c r="Z86" i="41" s="1"/>
  <c r="W79" i="41"/>
  <c r="Z79" i="41" s="1"/>
  <c r="G79" i="41" s="1"/>
  <c r="W62" i="41"/>
  <c r="Z62" i="41" s="1"/>
  <c r="G62" i="41" s="1"/>
  <c r="W39" i="41"/>
  <c r="Z39" i="41" s="1"/>
  <c r="G39" i="41" s="1"/>
  <c r="W19" i="41"/>
  <c r="Z19" i="41" s="1"/>
  <c r="G19" i="41" s="1"/>
  <c r="W20" i="41"/>
  <c r="Z20" i="41" s="1"/>
  <c r="G20" i="41" s="1"/>
  <c r="W46" i="41"/>
  <c r="Z46" i="41" s="1"/>
  <c r="G46" i="41" s="1"/>
  <c r="T42" i="41"/>
  <c r="W85" i="41"/>
  <c r="Z85" i="41" s="1"/>
  <c r="W67" i="41"/>
  <c r="Z67" i="41" s="1"/>
  <c r="G67" i="41" s="1"/>
  <c r="W49" i="41"/>
  <c r="Z49" i="41" s="1"/>
  <c r="G49" i="41" s="1"/>
  <c r="W24" i="41"/>
  <c r="Z24" i="41" s="1"/>
  <c r="G24" i="41" s="1"/>
  <c r="W96" i="41"/>
  <c r="Z96" i="41" s="1"/>
  <c r="W83" i="41"/>
  <c r="Z83" i="41" s="1"/>
  <c r="G83" i="41" s="1"/>
  <c r="W31" i="41"/>
  <c r="Z31" i="41" s="1"/>
  <c r="G31" i="41" s="1"/>
  <c r="W32" i="41"/>
  <c r="Z32" i="41" s="1"/>
  <c r="G32" i="41" s="1"/>
  <c r="W28" i="41"/>
  <c r="Z28" i="41" s="1"/>
  <c r="G28" i="41" s="1"/>
  <c r="W78" i="41"/>
  <c r="Z78" i="41" s="1"/>
  <c r="G78" i="41" s="1"/>
  <c r="W63" i="41"/>
  <c r="Z63" i="41" s="1"/>
  <c r="G63" i="41" s="1"/>
  <c r="W11" i="41"/>
  <c r="Z11" i="41" s="1"/>
  <c r="G11" i="41" s="1"/>
  <c r="W60" i="41"/>
  <c r="Z60" i="41" s="1"/>
  <c r="G60" i="41" s="1"/>
  <c r="W97" i="41"/>
  <c r="Z97" i="41" s="1"/>
  <c r="W59" i="41"/>
  <c r="Z59" i="41" s="1"/>
  <c r="G59" i="41" s="1"/>
  <c r="W23" i="41"/>
  <c r="Z23" i="41" s="1"/>
  <c r="G23" i="41" s="1"/>
  <c r="AD57" i="41"/>
  <c r="I57" i="41" s="1"/>
  <c r="X72" i="41"/>
  <c r="AA72" i="41" s="1"/>
  <c r="O72" i="41" s="1"/>
  <c r="X14" i="41"/>
  <c r="AA14" i="41" s="1"/>
  <c r="O14" i="41" s="1"/>
  <c r="X61" i="41"/>
  <c r="AA61" i="41" s="1"/>
  <c r="O61" i="41" s="1"/>
  <c r="X91" i="41"/>
  <c r="AA91" i="41" s="1"/>
  <c r="X40" i="41"/>
  <c r="AA40" i="41" s="1"/>
  <c r="O40" i="41" s="1"/>
  <c r="X29" i="41"/>
  <c r="AA29" i="41" s="1"/>
  <c r="X63" i="41"/>
  <c r="AA63" i="41" s="1"/>
  <c r="O63" i="41" s="1"/>
  <c r="U29" i="41"/>
  <c r="X52" i="41"/>
  <c r="AA52" i="41" s="1"/>
  <c r="O52" i="41" s="1"/>
  <c r="X83" i="41"/>
  <c r="AA83" i="41" s="1"/>
  <c r="AD98" i="41"/>
  <c r="X50" i="41"/>
  <c r="AA50" i="41" s="1"/>
  <c r="O50" i="41" s="1"/>
  <c r="X22" i="41"/>
  <c r="AA22" i="41" s="1"/>
  <c r="O22" i="41" s="1"/>
  <c r="X21" i="41"/>
  <c r="AA21" i="41" s="1"/>
  <c r="O21" i="41" s="1"/>
  <c r="X53" i="41"/>
  <c r="AA53" i="41" s="1"/>
  <c r="O53" i="41" s="1"/>
  <c r="AD73" i="41"/>
  <c r="X64" i="41"/>
  <c r="AA64" i="41" s="1"/>
  <c r="O64" i="41" s="1"/>
  <c r="X71" i="41"/>
  <c r="AA71" i="41" s="1"/>
  <c r="O71" i="41" s="1"/>
  <c r="X92" i="41"/>
  <c r="AA92" i="41" s="1"/>
  <c r="X32" i="41"/>
  <c r="AA32" i="41" s="1"/>
  <c r="O32" i="41" s="1"/>
  <c r="X41" i="41"/>
  <c r="AA41" i="41" s="1"/>
  <c r="O41" i="41" s="1"/>
  <c r="X60" i="41"/>
  <c r="AA60" i="41" s="1"/>
  <c r="O60" i="41" s="1"/>
  <c r="X13" i="41"/>
  <c r="AA13" i="41" s="1"/>
  <c r="O13" i="41" s="1"/>
  <c r="W89" i="41"/>
  <c r="Z89" i="41" s="1"/>
  <c r="W66" i="41"/>
  <c r="Z66" i="41" s="1"/>
  <c r="G66" i="41" s="1"/>
  <c r="W17" i="41"/>
  <c r="Z17" i="41" s="1"/>
  <c r="G17" i="41" s="1"/>
  <c r="W68" i="41"/>
  <c r="Z68" i="41" s="1"/>
  <c r="G68" i="41" s="1"/>
  <c r="W48" i="41"/>
  <c r="Z48" i="41" s="1"/>
  <c r="G48" i="41" s="1"/>
  <c r="W26" i="41"/>
  <c r="Z26" i="41" s="1"/>
  <c r="G26" i="41" s="1"/>
  <c r="W54" i="41"/>
  <c r="Z54" i="41" s="1"/>
  <c r="G54" i="41" s="1"/>
  <c r="W69" i="41"/>
  <c r="Z69" i="41" s="1"/>
  <c r="G69" i="41" s="1"/>
  <c r="W55" i="41"/>
  <c r="Z55" i="41" s="1"/>
  <c r="G55" i="41" s="1"/>
  <c r="W25" i="41"/>
  <c r="Z25" i="41" s="1"/>
  <c r="G25" i="41" s="1"/>
  <c r="W90" i="41"/>
  <c r="Z90" i="41" s="1"/>
  <c r="W95" i="41"/>
  <c r="Z95" i="41" s="1"/>
  <c r="W92" i="41"/>
  <c r="Z92" i="41" s="1"/>
  <c r="W93" i="41"/>
  <c r="Z93" i="41" s="1"/>
  <c r="W37" i="41"/>
  <c r="Z37" i="41" s="1"/>
  <c r="G37" i="41" s="1"/>
  <c r="W18" i="41"/>
  <c r="Z18" i="41" s="1"/>
  <c r="G18" i="41" s="1"/>
  <c r="X66" i="40"/>
  <c r="AA66" i="40" s="1"/>
  <c r="O66" i="40" s="1"/>
  <c r="X65" i="40"/>
  <c r="AA65" i="40" s="1"/>
  <c r="O65" i="40" s="1"/>
  <c r="X81" i="40"/>
  <c r="AA81" i="40" s="1"/>
  <c r="W59" i="40"/>
  <c r="Z59" i="40" s="1"/>
  <c r="G59" i="40" s="1"/>
  <c r="W51" i="40"/>
  <c r="Z51" i="40" s="1"/>
  <c r="G51" i="40" s="1"/>
  <c r="W39" i="40"/>
  <c r="Z39" i="40" s="1"/>
  <c r="G39" i="40" s="1"/>
  <c r="W38" i="40"/>
  <c r="Z38" i="40" s="1"/>
  <c r="G38" i="40" s="1"/>
  <c r="W28" i="40"/>
  <c r="Z28" i="40" s="1"/>
  <c r="G28" i="40" s="1"/>
  <c r="W19" i="40"/>
  <c r="Z19" i="40" s="1"/>
  <c r="G19" i="40" s="1"/>
  <c r="W57" i="40"/>
  <c r="Z57" i="40" s="1"/>
  <c r="G57" i="40" s="1"/>
  <c r="W89" i="40"/>
  <c r="Z89" i="40" s="1"/>
  <c r="W41" i="40"/>
  <c r="Z41" i="40" s="1"/>
  <c r="G41" i="40" s="1"/>
  <c r="W58" i="40"/>
  <c r="Z58" i="40" s="1"/>
  <c r="G58" i="40" s="1"/>
  <c r="W81" i="40"/>
  <c r="Z81" i="40" s="1"/>
  <c r="W65" i="40"/>
  <c r="Z65" i="40" s="1"/>
  <c r="G65" i="40" s="1"/>
  <c r="W97" i="40"/>
  <c r="Z97" i="40" s="1"/>
  <c r="W50" i="40"/>
  <c r="Z50" i="40" s="1"/>
  <c r="G50" i="40" s="1"/>
  <c r="W73" i="40"/>
  <c r="Z73" i="40" s="1"/>
  <c r="G73" i="40" s="1"/>
  <c r="W42" i="40"/>
  <c r="Z42" i="40" s="1"/>
  <c r="G42" i="40" s="1"/>
  <c r="W18" i="40"/>
  <c r="Z18" i="40" s="1"/>
  <c r="G18" i="40" s="1"/>
  <c r="W17" i="40"/>
  <c r="Z17" i="40" s="1"/>
  <c r="G17" i="40" s="1"/>
  <c r="W49" i="40"/>
  <c r="Z49" i="40" s="1"/>
  <c r="G49" i="40" s="1"/>
  <c r="X90" i="40"/>
  <c r="AA90" i="40" s="1"/>
  <c r="X73" i="40"/>
  <c r="AA73" i="40" s="1"/>
  <c r="O73" i="40" s="1"/>
  <c r="X64" i="40"/>
  <c r="AA64" i="40" s="1"/>
  <c r="O64" i="40" s="1"/>
  <c r="X16" i="40"/>
  <c r="AA16" i="40" s="1"/>
  <c r="O16" i="40" s="1"/>
  <c r="X33" i="40"/>
  <c r="AA33" i="40" s="1"/>
  <c r="O33" i="40" s="1"/>
  <c r="X60" i="40"/>
  <c r="AA60" i="40" s="1"/>
  <c r="O60" i="40" s="1"/>
  <c r="X32" i="40"/>
  <c r="AA32" i="40" s="1"/>
  <c r="O32" i="40" s="1"/>
  <c r="W86" i="40"/>
  <c r="Z86" i="40" s="1"/>
  <c r="W68" i="40"/>
  <c r="Z68" i="40" s="1"/>
  <c r="G68" i="40" s="1"/>
  <c r="W55" i="40"/>
  <c r="Z55" i="40" s="1"/>
  <c r="G55" i="40" s="1"/>
  <c r="W15" i="40"/>
  <c r="Z15" i="40" s="1"/>
  <c r="G15" i="40" s="1"/>
  <c r="W14" i="40"/>
  <c r="Z14" i="40" s="1"/>
  <c r="G14" i="40" s="1"/>
  <c r="W23" i="40"/>
  <c r="Z23" i="40" s="1"/>
  <c r="G23" i="40" s="1"/>
  <c r="W61" i="40"/>
  <c r="Z61" i="40" s="1"/>
  <c r="G61" i="40" s="1"/>
  <c r="W88" i="40"/>
  <c r="Z88" i="40" s="1"/>
  <c r="W44" i="40"/>
  <c r="Z44" i="40" s="1"/>
  <c r="G44" i="40" s="1"/>
  <c r="W63" i="40"/>
  <c r="Z63" i="40" s="1"/>
  <c r="G63" i="40" s="1"/>
  <c r="W87" i="40"/>
  <c r="Z87" i="40" s="1"/>
  <c r="W64" i="40"/>
  <c r="Z64" i="40" s="1"/>
  <c r="G64" i="40" s="1"/>
  <c r="W30" i="40"/>
  <c r="Z30" i="40" s="1"/>
  <c r="G30" i="40" s="1"/>
  <c r="W53" i="40"/>
  <c r="Z53" i="40" s="1"/>
  <c r="G53" i="40" s="1"/>
  <c r="W80" i="40"/>
  <c r="Z80" i="40" s="1"/>
  <c r="G80" i="40" s="1"/>
  <c r="W60" i="40"/>
  <c r="Z60" i="40" s="1"/>
  <c r="G60" i="40" s="1"/>
  <c r="W31" i="40"/>
  <c r="Z31" i="40" s="1"/>
  <c r="G31" i="40" s="1"/>
  <c r="W71" i="40"/>
  <c r="Z71" i="40" s="1"/>
  <c r="G71" i="40" s="1"/>
  <c r="W98" i="40"/>
  <c r="Z98" i="40" s="1"/>
  <c r="W22" i="40"/>
  <c r="Z22" i="40" s="1"/>
  <c r="G22" i="40" s="1"/>
  <c r="W52" i="40"/>
  <c r="Z52" i="40" s="1"/>
  <c r="G52" i="40" s="1"/>
  <c r="X98" i="40"/>
  <c r="AA98" i="40" s="1"/>
  <c r="X12" i="40"/>
  <c r="AA12" i="40" s="1"/>
  <c r="O12" i="40" s="1"/>
  <c r="X43" i="40"/>
  <c r="AA43" i="40" s="1"/>
  <c r="O43" i="40" s="1"/>
  <c r="X44" i="40"/>
  <c r="AA44" i="40" s="1"/>
  <c r="O44" i="40" s="1"/>
  <c r="X77" i="40"/>
  <c r="AA77" i="40" s="1"/>
  <c r="O77" i="40" s="1"/>
  <c r="X97" i="40"/>
  <c r="AA97" i="40" s="1"/>
  <c r="X78" i="40"/>
  <c r="AA78" i="40" s="1"/>
  <c r="O78" i="40" s="1"/>
  <c r="X56" i="40"/>
  <c r="AA56" i="40" s="1"/>
  <c r="O56" i="40" s="1"/>
  <c r="X14" i="40"/>
  <c r="AA14" i="40" s="1"/>
  <c r="O14" i="40" s="1"/>
  <c r="X17" i="40"/>
  <c r="AA17" i="40" s="1"/>
  <c r="O17" i="40" s="1"/>
  <c r="X37" i="40"/>
  <c r="AA37" i="40" s="1"/>
  <c r="O37" i="40" s="1"/>
  <c r="X63" i="40"/>
  <c r="AA63" i="40" s="1"/>
  <c r="O63" i="40" s="1"/>
  <c r="X83" i="40"/>
  <c r="AA83" i="40" s="1"/>
  <c r="X76" i="40"/>
  <c r="AA76" i="40" s="1"/>
  <c r="O76" i="40" s="1"/>
  <c r="X96" i="40"/>
  <c r="AA96" i="40" s="1"/>
  <c r="X70" i="40"/>
  <c r="AA70" i="40" s="1"/>
  <c r="O70" i="40" s="1"/>
  <c r="X52" i="40"/>
  <c r="AA52" i="40" s="1"/>
  <c r="O52" i="40" s="1"/>
  <c r="X29" i="40"/>
  <c r="AA29" i="40" s="1"/>
  <c r="O29" i="40" s="1"/>
  <c r="X21" i="40"/>
  <c r="AA21" i="40" s="1"/>
  <c r="O21" i="40" s="1"/>
  <c r="X67" i="40"/>
  <c r="AA67" i="40" s="1"/>
  <c r="O67" i="40" s="1"/>
  <c r="X91" i="40"/>
  <c r="AA91" i="40" s="1"/>
  <c r="X71" i="40"/>
  <c r="AA71" i="40" s="1"/>
  <c r="X30" i="40"/>
  <c r="AA30" i="40" s="1"/>
  <c r="O30" i="40" s="1"/>
  <c r="X94" i="40"/>
  <c r="AA94" i="40" s="1"/>
  <c r="X68" i="40"/>
  <c r="AA68" i="40" s="1"/>
  <c r="O68" i="40" s="1"/>
  <c r="X48" i="40"/>
  <c r="AA48" i="40" s="1"/>
  <c r="O48" i="40" s="1"/>
  <c r="X26" i="40"/>
  <c r="AA26" i="40" s="1"/>
  <c r="O26" i="40" s="1"/>
  <c r="X51" i="40"/>
  <c r="AA51" i="40" s="1"/>
  <c r="O51" i="40" s="1"/>
  <c r="X69" i="40"/>
  <c r="AA69" i="40" s="1"/>
  <c r="O69" i="40" s="1"/>
  <c r="X93" i="40"/>
  <c r="AA93" i="40" s="1"/>
  <c r="X34" i="40"/>
  <c r="AA34" i="40" s="1"/>
  <c r="O34" i="40" s="1"/>
  <c r="X19" i="40"/>
  <c r="AA19" i="40" s="1"/>
  <c r="O19" i="40" s="1"/>
  <c r="X87" i="40"/>
  <c r="AA87" i="40" s="1"/>
  <c r="X92" i="40"/>
  <c r="AA92" i="40" s="1"/>
  <c r="X22" i="40"/>
  <c r="AA22" i="40" s="1"/>
  <c r="O22" i="40" s="1"/>
  <c r="X27" i="40"/>
  <c r="AA27" i="40" s="1"/>
  <c r="O27" i="40" s="1"/>
  <c r="X95" i="40"/>
  <c r="AA95" i="40" s="1"/>
  <c r="X86" i="40"/>
  <c r="AA86" i="40" s="1"/>
  <c r="W26" i="40"/>
  <c r="Z26" i="40" s="1"/>
  <c r="G26" i="40" s="1"/>
  <c r="W11" i="40"/>
  <c r="Z11" i="40" s="1"/>
  <c r="G11" i="40" s="1"/>
  <c r="W91" i="40"/>
  <c r="Z91" i="40" s="1"/>
  <c r="W90" i="40"/>
  <c r="Z90" i="40" s="1"/>
  <c r="W74" i="40"/>
  <c r="Z74" i="40" s="1"/>
  <c r="G74" i="40" s="1"/>
  <c r="W56" i="40"/>
  <c r="Z56" i="40" s="1"/>
  <c r="G56" i="40" s="1"/>
  <c r="W12" i="40"/>
  <c r="Z12" i="40" s="1"/>
  <c r="G12" i="40" s="1"/>
  <c r="W75" i="40"/>
  <c r="Z75" i="40" s="1"/>
  <c r="G75" i="40" s="1"/>
  <c r="W47" i="40"/>
  <c r="Z47" i="40" s="1"/>
  <c r="G47" i="40" s="1"/>
  <c r="W34" i="40"/>
  <c r="Z34" i="40" s="1"/>
  <c r="G34" i="40" s="1"/>
  <c r="W83" i="40"/>
  <c r="Z83" i="40" s="1"/>
  <c r="G83" i="40" s="1"/>
  <c r="W82" i="40"/>
  <c r="Z82" i="40" s="1"/>
  <c r="G82" i="40" s="1"/>
  <c r="W66" i="40"/>
  <c r="Z66" i="40" s="1"/>
  <c r="G66" i="40" s="1"/>
  <c r="W48" i="40"/>
  <c r="Z48" i="40" s="1"/>
  <c r="G48" i="40" s="1"/>
  <c r="W33" i="40"/>
  <c r="Z33" i="40" s="1"/>
  <c r="G33" i="40" s="1"/>
  <c r="W67" i="40"/>
  <c r="Z67" i="40" s="1"/>
  <c r="G67" i="40" s="1"/>
  <c r="AD28" i="40"/>
  <c r="I28" i="40" s="1"/>
  <c r="AD31" i="40"/>
  <c r="I31" i="40" s="1"/>
  <c r="X82" i="40"/>
  <c r="AA82" i="40" s="1"/>
  <c r="O82" i="40" s="1"/>
  <c r="X50" i="40"/>
  <c r="AA50" i="40" s="1"/>
  <c r="O50" i="40" s="1"/>
  <c r="X25" i="40"/>
  <c r="AA25" i="40" s="1"/>
  <c r="O25" i="40" s="1"/>
  <c r="AD33" i="40"/>
  <c r="I33" i="40" s="1"/>
  <c r="X11" i="40"/>
  <c r="AA11" i="40" s="1"/>
  <c r="O11" i="40" s="1"/>
  <c r="X49" i="40"/>
  <c r="AA49" i="40" s="1"/>
  <c r="O49" i="40" s="1"/>
  <c r="U85" i="40"/>
  <c r="O85" i="40" s="1"/>
  <c r="U71" i="40"/>
  <c r="X88" i="40"/>
  <c r="AA88" i="40" s="1"/>
  <c r="X74" i="40"/>
  <c r="AA74" i="40" s="1"/>
  <c r="O74" i="40" s="1"/>
  <c r="X58" i="40"/>
  <c r="AA58" i="40" s="1"/>
  <c r="O58" i="40" s="1"/>
  <c r="X42" i="40"/>
  <c r="AA42" i="40" s="1"/>
  <c r="O42" i="40" s="1"/>
  <c r="X85" i="40"/>
  <c r="AA85" i="40" s="1"/>
  <c r="X72" i="40"/>
  <c r="AA72" i="40" s="1"/>
  <c r="O72" i="40" s="1"/>
  <c r="X24" i="40"/>
  <c r="AA24" i="40" s="1"/>
  <c r="O24" i="40" s="1"/>
  <c r="X41" i="40"/>
  <c r="AA41" i="40" s="1"/>
  <c r="O41" i="40" s="1"/>
  <c r="X35" i="40"/>
  <c r="AA35" i="40" s="1"/>
  <c r="O35" i="40" s="1"/>
  <c r="AD23" i="40"/>
  <c r="I23" i="40" s="1"/>
  <c r="X38" i="40"/>
  <c r="AA38" i="40" s="1"/>
  <c r="O38" i="40" s="1"/>
  <c r="X57" i="40"/>
  <c r="AA57" i="40" s="1"/>
  <c r="O57" i="40" s="1"/>
  <c r="X89" i="40"/>
  <c r="AA89" i="40" s="1"/>
  <c r="X36" i="40"/>
  <c r="AA36" i="40" s="1"/>
  <c r="O36" i="40" s="1"/>
  <c r="X39" i="40"/>
  <c r="AA39" i="40" s="1"/>
  <c r="O39" i="40" s="1"/>
  <c r="X75" i="40"/>
  <c r="AA75" i="40" s="1"/>
  <c r="O75" i="40" s="1"/>
  <c r="X94" i="39"/>
  <c r="AA94" i="39" s="1"/>
  <c r="X98" i="39"/>
  <c r="AA98" i="39" s="1"/>
  <c r="X90" i="39"/>
  <c r="AA90" i="39" s="1"/>
  <c r="X92" i="39"/>
  <c r="AA92" i="39" s="1"/>
  <c r="X86" i="39"/>
  <c r="AA86" i="39" s="1"/>
  <c r="X24" i="39"/>
  <c r="AA24" i="39" s="1"/>
  <c r="O24" i="39" s="1"/>
  <c r="X25" i="39"/>
  <c r="AA25" i="39" s="1"/>
  <c r="O25" i="39" s="1"/>
  <c r="AD65" i="39"/>
  <c r="I65" i="39" s="1"/>
  <c r="X21" i="39"/>
  <c r="AA21" i="39" s="1"/>
  <c r="O21" i="39" s="1"/>
  <c r="X45" i="39"/>
  <c r="AA45" i="39" s="1"/>
  <c r="O45" i="39" s="1"/>
  <c r="U93" i="39"/>
  <c r="O93" i="39" s="1"/>
  <c r="X37" i="39"/>
  <c r="AA37" i="39" s="1"/>
  <c r="O37" i="39" s="1"/>
  <c r="X61" i="39"/>
  <c r="AA61" i="39" s="1"/>
  <c r="O61" i="39" s="1"/>
  <c r="X38" i="39"/>
  <c r="AA38" i="39" s="1"/>
  <c r="O38" i="39" s="1"/>
  <c r="U85" i="39"/>
  <c r="O85" i="39" s="1"/>
  <c r="X53" i="39"/>
  <c r="AA53" i="39" s="1"/>
  <c r="O53" i="39" s="1"/>
  <c r="X85" i="39"/>
  <c r="AA85" i="39" s="1"/>
  <c r="X29" i="39"/>
  <c r="AA29" i="39" s="1"/>
  <c r="O29" i="39" s="1"/>
  <c r="X70" i="39"/>
  <c r="AA70" i="39" s="1"/>
  <c r="O70" i="39" s="1"/>
  <c r="X13" i="39"/>
  <c r="AA13" i="39" s="1"/>
  <c r="O13" i="39" s="1"/>
  <c r="W96" i="39"/>
  <c r="Z96" i="39" s="1"/>
  <c r="W95" i="39"/>
  <c r="Z95" i="39" s="1"/>
  <c r="W72" i="39"/>
  <c r="Z72" i="39" s="1"/>
  <c r="G72" i="39" s="1"/>
  <c r="W18" i="39"/>
  <c r="Z18" i="39" s="1"/>
  <c r="G18" i="39" s="1"/>
  <c r="W90" i="39"/>
  <c r="Z90" i="39" s="1"/>
  <c r="W64" i="39"/>
  <c r="Z64" i="39" s="1"/>
  <c r="G64" i="39" s="1"/>
  <c r="W26" i="39"/>
  <c r="Z26" i="39" s="1"/>
  <c r="G26" i="39" s="1"/>
  <c r="W27" i="39"/>
  <c r="Z27" i="39" s="1"/>
  <c r="G27" i="39" s="1"/>
  <c r="W75" i="39"/>
  <c r="Z75" i="39" s="1"/>
  <c r="G75" i="39" s="1"/>
  <c r="W77" i="39"/>
  <c r="Z77" i="39" s="1"/>
  <c r="G77" i="39" s="1"/>
  <c r="W56" i="39"/>
  <c r="Z56" i="39" s="1"/>
  <c r="W82" i="39"/>
  <c r="Z82" i="39" s="1"/>
  <c r="G82" i="39" s="1"/>
  <c r="W35" i="39"/>
  <c r="Z35" i="39" s="1"/>
  <c r="G35" i="39" s="1"/>
  <c r="W83" i="39"/>
  <c r="Z83" i="39" s="1"/>
  <c r="W66" i="39"/>
  <c r="Z66" i="39" s="1"/>
  <c r="G66" i="39" s="1"/>
  <c r="W12" i="39"/>
  <c r="Z12" i="39" s="1"/>
  <c r="G12" i="39" s="1"/>
  <c r="W85" i="39"/>
  <c r="Z85" i="39" s="1"/>
  <c r="W23" i="39"/>
  <c r="Z23" i="39" s="1"/>
  <c r="G23" i="39" s="1"/>
  <c r="W74" i="39"/>
  <c r="Z74" i="39" s="1"/>
  <c r="G74" i="39" s="1"/>
  <c r="W47" i="39"/>
  <c r="Z47" i="39" s="1"/>
  <c r="G47" i="39" s="1"/>
  <c r="W42" i="39"/>
  <c r="Z42" i="39" s="1"/>
  <c r="G42" i="39" s="1"/>
  <c r="W98" i="39"/>
  <c r="Z98" i="39" s="1"/>
  <c r="W13" i="39"/>
  <c r="Z13" i="39" s="1"/>
  <c r="G13" i="39" s="1"/>
  <c r="X74" i="39"/>
  <c r="AA74" i="39" s="1"/>
  <c r="O74" i="39" s="1"/>
  <c r="X47" i="39"/>
  <c r="AA47" i="39" s="1"/>
  <c r="O47" i="39" s="1"/>
  <c r="X89" i="39"/>
  <c r="AA89" i="39" s="1"/>
  <c r="X65" i="39"/>
  <c r="AA65" i="39" s="1"/>
  <c r="O65" i="39" s="1"/>
  <c r="X81" i="39"/>
  <c r="AA81" i="39" s="1"/>
  <c r="X97" i="39"/>
  <c r="AA97" i="39" s="1"/>
  <c r="X66" i="39"/>
  <c r="AA66" i="39" s="1"/>
  <c r="O66" i="39" s="1"/>
  <c r="X82" i="39"/>
  <c r="AA82" i="39" s="1"/>
  <c r="O82" i="39" s="1"/>
  <c r="U97" i="39"/>
  <c r="O97" i="39" s="1"/>
  <c r="X73" i="39"/>
  <c r="AA73" i="39" s="1"/>
  <c r="O73" i="39" s="1"/>
  <c r="W41" i="39"/>
  <c r="Z41" i="39" s="1"/>
  <c r="G41" i="39" s="1"/>
  <c r="W24" i="39"/>
  <c r="Z24" i="39" s="1"/>
  <c r="G24" i="39" s="1"/>
  <c r="T56" i="39"/>
  <c r="W57" i="39"/>
  <c r="Z57" i="39" s="1"/>
  <c r="G57" i="39" s="1"/>
  <c r="W60" i="39"/>
  <c r="Z60" i="39" s="1"/>
  <c r="G60" i="39" s="1"/>
  <c r="W32" i="39"/>
  <c r="Z32" i="39" s="1"/>
  <c r="G32" i="39" s="1"/>
  <c r="W71" i="39"/>
  <c r="Z71" i="39" s="1"/>
  <c r="G71" i="39" s="1"/>
  <c r="X11" i="39"/>
  <c r="AA11" i="39" s="1"/>
  <c r="O11" i="39" s="1"/>
  <c r="X55" i="39"/>
  <c r="AA55" i="39" s="1"/>
  <c r="O55" i="39" s="1"/>
  <c r="X77" i="39"/>
  <c r="AA77" i="39" s="1"/>
  <c r="O77" i="39" s="1"/>
  <c r="U92" i="39"/>
  <c r="O92" i="39" s="1"/>
  <c r="X93" i="39"/>
  <c r="AA93" i="39" s="1"/>
  <c r="X84" i="39"/>
  <c r="AA84" i="39" s="1"/>
  <c r="O84" i="39" s="1"/>
  <c r="X20" i="39"/>
  <c r="AA20" i="39" s="1"/>
  <c r="O20" i="39" s="1"/>
  <c r="X39" i="39"/>
  <c r="AA39" i="39" s="1"/>
  <c r="O39" i="39" s="1"/>
  <c r="X58" i="39"/>
  <c r="AA58" i="39" s="1"/>
  <c r="O58" i="39" s="1"/>
  <c r="X69" i="39"/>
  <c r="AA69" i="39" s="1"/>
  <c r="O69" i="39" s="1"/>
  <c r="X96" i="39"/>
  <c r="AA96" i="39" s="1"/>
  <c r="X30" i="39"/>
  <c r="AA30" i="39" s="1"/>
  <c r="O30" i="39" s="1"/>
  <c r="X22" i="39"/>
  <c r="AA22" i="39" s="1"/>
  <c r="O22" i="39" s="1"/>
  <c r="X31" i="39"/>
  <c r="AA31" i="39" s="1"/>
  <c r="O31" i="39" s="1"/>
  <c r="X19" i="39"/>
  <c r="AA19" i="39" s="1"/>
  <c r="O19" i="39" s="1"/>
  <c r="X23" i="39"/>
  <c r="AA23" i="39" s="1"/>
  <c r="O23" i="39" s="1"/>
  <c r="X54" i="39"/>
  <c r="AA54" i="39" s="1"/>
  <c r="O54" i="39" s="1"/>
  <c r="X76" i="39"/>
  <c r="AA76" i="39" s="1"/>
  <c r="O76" i="39" s="1"/>
  <c r="W86" i="39"/>
  <c r="Z86" i="39" s="1"/>
  <c r="W50" i="39"/>
  <c r="Z50" i="39" s="1"/>
  <c r="G50" i="39" s="1"/>
  <c r="W94" i="39"/>
  <c r="Z94" i="39" s="1"/>
  <c r="W25" i="39"/>
  <c r="Z25" i="39" s="1"/>
  <c r="G25" i="39" s="1"/>
  <c r="W87" i="39"/>
  <c r="Z87" i="39" s="1"/>
  <c r="T94" i="39"/>
  <c r="G94" i="39" s="1"/>
  <c r="W78" i="39"/>
  <c r="Z78" i="39" s="1"/>
  <c r="G78" i="39" s="1"/>
  <c r="W40" i="39"/>
  <c r="Z40" i="39" s="1"/>
  <c r="G40" i="39" s="1"/>
  <c r="W53" i="39"/>
  <c r="Z53" i="39" s="1"/>
  <c r="G53" i="39" s="1"/>
  <c r="W73" i="39"/>
  <c r="Z73" i="39" s="1"/>
  <c r="G73" i="39" s="1"/>
  <c r="W16" i="39"/>
  <c r="Z16" i="39" s="1"/>
  <c r="G16" i="39" s="1"/>
  <c r="W33" i="39"/>
  <c r="Z33" i="39" s="1"/>
  <c r="G33" i="39" s="1"/>
  <c r="W55" i="39"/>
  <c r="Z55" i="39" s="1"/>
  <c r="G55" i="39" s="1"/>
  <c r="W36" i="39"/>
  <c r="Z36" i="39" s="1"/>
  <c r="G36" i="39" s="1"/>
  <c r="W20" i="39"/>
  <c r="Z20" i="39" s="1"/>
  <c r="G20" i="39" s="1"/>
  <c r="W17" i="39"/>
  <c r="Z17" i="39" s="1"/>
  <c r="G17" i="39" s="1"/>
  <c r="W34" i="39"/>
  <c r="Z34" i="39" s="1"/>
  <c r="G34" i="39" s="1"/>
  <c r="W19" i="39"/>
  <c r="Z19" i="39" s="1"/>
  <c r="G19" i="39" s="1"/>
  <c r="W37" i="39"/>
  <c r="Z37" i="39" s="1"/>
  <c r="G37" i="39" s="1"/>
  <c r="W59" i="39"/>
  <c r="Z59" i="39" s="1"/>
  <c r="G59" i="39" s="1"/>
  <c r="W79" i="39"/>
  <c r="Z79" i="39" s="1"/>
  <c r="G79" i="39" s="1"/>
  <c r="W14" i="39"/>
  <c r="Z14" i="39" s="1"/>
  <c r="G14" i="39" s="1"/>
  <c r="W21" i="39"/>
  <c r="Z21" i="39" s="1"/>
  <c r="G21" i="39" s="1"/>
  <c r="W39" i="39"/>
  <c r="Z39" i="39" s="1"/>
  <c r="G39" i="39" s="1"/>
  <c r="AD62" i="39"/>
  <c r="I62" i="39" s="1"/>
  <c r="AD64" i="39"/>
  <c r="X28" i="39"/>
  <c r="AA28" i="39" s="1"/>
  <c r="O28" i="39" s="1"/>
  <c r="X95" i="39"/>
  <c r="AA95" i="39" s="1"/>
  <c r="X46" i="39"/>
  <c r="AA46" i="39" s="1"/>
  <c r="O46" i="39" s="1"/>
  <c r="X71" i="39"/>
  <c r="AA71" i="39" s="1"/>
  <c r="O71" i="39" s="1"/>
  <c r="X80" i="39"/>
  <c r="AA80" i="39" s="1"/>
  <c r="X87" i="39"/>
  <c r="AA87" i="39" s="1"/>
  <c r="X88" i="39"/>
  <c r="AA88" i="39" s="1"/>
  <c r="X12" i="39"/>
  <c r="AA12" i="39" s="1"/>
  <c r="O12" i="39" s="1"/>
  <c r="X63" i="39"/>
  <c r="AA63" i="39" s="1"/>
  <c r="O63" i="39" s="1"/>
  <c r="X72" i="39"/>
  <c r="AA72" i="39" s="1"/>
  <c r="O72" i="39" s="1"/>
  <c r="X14" i="39"/>
  <c r="AA14" i="39" s="1"/>
  <c r="O14" i="39" s="1"/>
  <c r="X48" i="39"/>
  <c r="AA48" i="39" s="1"/>
  <c r="O48" i="39" s="1"/>
  <c r="AD61" i="39"/>
  <c r="I61" i="39" s="1"/>
  <c r="X15" i="39"/>
  <c r="AA15" i="39" s="1"/>
  <c r="O15" i="39" s="1"/>
  <c r="X34" i="39"/>
  <c r="AA34" i="39" s="1"/>
  <c r="O34" i="39" s="1"/>
  <c r="X49" i="39"/>
  <c r="AA49" i="39" s="1"/>
  <c r="O49" i="39" s="1"/>
  <c r="AD91" i="39"/>
  <c r="X62" i="39"/>
  <c r="AA62" i="39" s="1"/>
  <c r="O62" i="39" s="1"/>
  <c r="X35" i="39"/>
  <c r="AA35" i="39" s="1"/>
  <c r="O35" i="39" s="1"/>
  <c r="W70" i="39"/>
  <c r="Z70" i="39" s="1"/>
  <c r="G70" i="39" s="1"/>
  <c r="W92" i="39"/>
  <c r="Z92" i="39" s="1"/>
  <c r="W43" i="39"/>
  <c r="Z43" i="39" s="1"/>
  <c r="G43" i="39" s="1"/>
  <c r="W80" i="39"/>
  <c r="Z80" i="39" s="1"/>
  <c r="W31" i="39"/>
  <c r="Z31" i="39" s="1"/>
  <c r="G31" i="39" s="1"/>
  <c r="W81" i="39"/>
  <c r="Z81" i="39" s="1"/>
  <c r="W91" i="39"/>
  <c r="Z91" i="39" s="1"/>
  <c r="W48" i="39"/>
  <c r="Z48" i="39" s="1"/>
  <c r="G48" i="39" s="1"/>
  <c r="W67" i="39"/>
  <c r="Z67" i="39" s="1"/>
  <c r="G67" i="39" s="1"/>
  <c r="W46" i="39"/>
  <c r="Z46" i="39" s="1"/>
  <c r="G46" i="39" s="1"/>
  <c r="W51" i="39"/>
  <c r="Z51" i="39" s="1"/>
  <c r="G51" i="39" s="1"/>
  <c r="W69" i="39"/>
  <c r="Z69" i="39" s="1"/>
  <c r="G69" i="39" s="1"/>
  <c r="W88" i="39"/>
  <c r="Z88" i="39" s="1"/>
  <c r="W58" i="39"/>
  <c r="Z58" i="39" s="1"/>
  <c r="G58" i="39" s="1"/>
  <c r="W30" i="39"/>
  <c r="Z30" i="39" s="1"/>
  <c r="G30" i="39" s="1"/>
  <c r="W54" i="38"/>
  <c r="Z54" i="38" s="1"/>
  <c r="G54" i="38" s="1"/>
  <c r="T53" i="38"/>
  <c r="T38" i="38"/>
  <c r="W39" i="38"/>
  <c r="Z39" i="38" s="1"/>
  <c r="W24" i="38"/>
  <c r="Z24" i="38" s="1"/>
  <c r="W61" i="38"/>
  <c r="Z61" i="38" s="1"/>
  <c r="X76" i="38"/>
  <c r="AA76" i="38" s="1"/>
  <c r="X52" i="38"/>
  <c r="AA52" i="38" s="1"/>
  <c r="X36" i="38"/>
  <c r="AA36" i="38" s="1"/>
  <c r="W98" i="38"/>
  <c r="Z98" i="38" s="1"/>
  <c r="W95" i="38"/>
  <c r="Z95" i="38" s="1"/>
  <c r="W81" i="38"/>
  <c r="Z81" i="38" s="1"/>
  <c r="T61" i="38"/>
  <c r="W62" i="38"/>
  <c r="Z62" i="38" s="1"/>
  <c r="G62" i="38" s="1"/>
  <c r="W48" i="38"/>
  <c r="Z48" i="38" s="1"/>
  <c r="W32" i="38"/>
  <c r="Z32" i="38" s="1"/>
  <c r="W30" i="38"/>
  <c r="Z30" i="38" s="1"/>
  <c r="G30" i="38" s="1"/>
  <c r="W19" i="38"/>
  <c r="Z19" i="38" s="1"/>
  <c r="G19" i="38" s="1"/>
  <c r="T95" i="38"/>
  <c r="G95" i="38" s="1"/>
  <c r="W80" i="38"/>
  <c r="Z80" i="38" s="1"/>
  <c r="W72" i="38"/>
  <c r="Z72" i="38" s="1"/>
  <c r="G72" i="38" s="1"/>
  <c r="W47" i="38"/>
  <c r="Z47" i="38" s="1"/>
  <c r="W64" i="38"/>
  <c r="Z64" i="38" s="1"/>
  <c r="X44" i="38"/>
  <c r="AA44" i="38" s="1"/>
  <c r="O44" i="38" s="1"/>
  <c r="U52" i="38"/>
  <c r="U76" i="38"/>
  <c r="U36" i="38"/>
  <c r="X84" i="38"/>
  <c r="AA84" i="38" s="1"/>
  <c r="O84" i="38" s="1"/>
  <c r="X20" i="38"/>
  <c r="AA20" i="38" s="1"/>
  <c r="O20" i="38" s="1"/>
  <c r="X12" i="38"/>
  <c r="AA12" i="38" s="1"/>
  <c r="O12" i="38" s="1"/>
  <c r="X92" i="38"/>
  <c r="AA92" i="38" s="1"/>
  <c r="X60" i="38"/>
  <c r="AA60" i="38" s="1"/>
  <c r="O60" i="38" s="1"/>
  <c r="W87" i="38"/>
  <c r="Z87" i="38" s="1"/>
  <c r="W91" i="38"/>
  <c r="Z91" i="38" s="1"/>
  <c r="W23" i="38"/>
  <c r="Z23" i="38" s="1"/>
  <c r="T47" i="38"/>
  <c r="W96" i="38"/>
  <c r="Z96" i="38" s="1"/>
  <c r="W16" i="38"/>
  <c r="Z16" i="38" s="1"/>
  <c r="G16" i="38" s="1"/>
  <c r="T23" i="38"/>
  <c r="W55" i="38"/>
  <c r="Z55" i="38" s="1"/>
  <c r="T55" i="38"/>
  <c r="W31" i="38"/>
  <c r="Z31" i="38" s="1"/>
  <c r="T31" i="38"/>
  <c r="W63" i="38"/>
  <c r="Z63" i="38" s="1"/>
  <c r="G63" i="38" s="1"/>
  <c r="W71" i="38"/>
  <c r="Z71" i="38" s="1"/>
  <c r="G71" i="38" s="1"/>
  <c r="W79" i="38"/>
  <c r="Z79" i="38" s="1"/>
  <c r="G79" i="38" s="1"/>
  <c r="X89" i="37"/>
  <c r="AA89" i="37" s="1"/>
  <c r="X65" i="37"/>
  <c r="AA65" i="37" s="1"/>
  <c r="O65" i="37" s="1"/>
  <c r="X30" i="37"/>
  <c r="AA30" i="37" s="1"/>
  <c r="O30" i="37" s="1"/>
  <c r="X31" i="37"/>
  <c r="AA31" i="37" s="1"/>
  <c r="W31" i="37"/>
  <c r="Z31" i="37" s="1"/>
  <c r="G31" i="37" s="1"/>
  <c r="W43" i="37"/>
  <c r="Z43" i="37" s="1"/>
  <c r="W63" i="37"/>
  <c r="Z63" i="37" s="1"/>
  <c r="G63" i="37" s="1"/>
  <c r="W15" i="37"/>
  <c r="Z15" i="37" s="1"/>
  <c r="G15" i="37" s="1"/>
  <c r="X96" i="37"/>
  <c r="AA96" i="37" s="1"/>
  <c r="X88" i="37"/>
  <c r="AA88" i="37" s="1"/>
  <c r="X84" i="37"/>
  <c r="AA84" i="37" s="1"/>
  <c r="O84" i="37" s="1"/>
  <c r="X72" i="37"/>
  <c r="AA72" i="37" s="1"/>
  <c r="O72" i="37" s="1"/>
  <c r="X64" i="37"/>
  <c r="AA64" i="37" s="1"/>
  <c r="O64" i="37" s="1"/>
  <c r="X22" i="37"/>
  <c r="AA22" i="37" s="1"/>
  <c r="O22" i="37" s="1"/>
  <c r="X16" i="37"/>
  <c r="AA16" i="37" s="1"/>
  <c r="O16" i="37" s="1"/>
  <c r="X13" i="37"/>
  <c r="AA13" i="37" s="1"/>
  <c r="AD11" i="37"/>
  <c r="I11" i="37" s="1"/>
  <c r="AD10" i="37"/>
  <c r="I10" i="37" s="1"/>
  <c r="X11" i="37"/>
  <c r="AA11" i="37" s="1"/>
  <c r="U31" i="37"/>
  <c r="X40" i="37"/>
  <c r="AA40" i="37" s="1"/>
  <c r="O40" i="37" s="1"/>
  <c r="X51" i="37"/>
  <c r="AA51" i="37" s="1"/>
  <c r="O51" i="37" s="1"/>
  <c r="X59" i="37"/>
  <c r="AA59" i="37" s="1"/>
  <c r="O59" i="37" s="1"/>
  <c r="X50" i="37"/>
  <c r="AA50" i="37" s="1"/>
  <c r="O50" i="37" s="1"/>
  <c r="X32" i="37"/>
  <c r="AA32" i="37" s="1"/>
  <c r="O32" i="37" s="1"/>
  <c r="X80" i="37"/>
  <c r="AA80" i="37" s="1"/>
  <c r="X15" i="37"/>
  <c r="AA15" i="37" s="1"/>
  <c r="X47" i="37"/>
  <c r="AA47" i="37" s="1"/>
  <c r="O47" i="37" s="1"/>
  <c r="X55" i="37"/>
  <c r="AA55" i="37" s="1"/>
  <c r="O55" i="37" s="1"/>
  <c r="X82" i="37"/>
  <c r="AA82" i="37" s="1"/>
  <c r="O82" i="37" s="1"/>
  <c r="X18" i="37"/>
  <c r="AA18" i="37" s="1"/>
  <c r="O18" i="37" s="1"/>
  <c r="X74" i="37"/>
  <c r="AA74" i="37" s="1"/>
  <c r="O74" i="37" s="1"/>
  <c r="X83" i="37"/>
  <c r="AA83" i="37" s="1"/>
  <c r="X19" i="37"/>
  <c r="AA19" i="37" s="1"/>
  <c r="X39" i="37"/>
  <c r="AA39" i="37" s="1"/>
  <c r="O39" i="37" s="1"/>
  <c r="X66" i="37"/>
  <c r="AA66" i="37" s="1"/>
  <c r="O66" i="37" s="1"/>
  <c r="X68" i="37"/>
  <c r="AA68" i="37" s="1"/>
  <c r="O68" i="37" s="1"/>
  <c r="X58" i="37"/>
  <c r="AA58" i="37" s="1"/>
  <c r="O58" i="37" s="1"/>
  <c r="X67" i="37"/>
  <c r="AA67" i="37" s="1"/>
  <c r="W49" i="37"/>
  <c r="Z49" i="37" s="1"/>
  <c r="G49" i="37" s="1"/>
  <c r="T43" i="37"/>
  <c r="W35" i="37"/>
  <c r="Z35" i="37" s="1"/>
  <c r="G35" i="37" s="1"/>
  <c r="W27" i="37"/>
  <c r="Z27" i="37" s="1"/>
  <c r="G27" i="37" s="1"/>
  <c r="W28" i="37"/>
  <c r="Z28" i="37" s="1"/>
  <c r="G28" i="37" s="1"/>
  <c r="W26" i="37"/>
  <c r="Z26" i="37" s="1"/>
  <c r="G26" i="37" s="1"/>
  <c r="W20" i="37"/>
  <c r="Z20" i="37" s="1"/>
  <c r="G20" i="37" s="1"/>
  <c r="W13" i="37"/>
  <c r="Z13" i="37" s="1"/>
  <c r="G13" i="37" s="1"/>
  <c r="W11" i="37"/>
  <c r="Z11" i="37" s="1"/>
  <c r="W21" i="37"/>
  <c r="Z21" i="37" s="1"/>
  <c r="G21" i="37" s="1"/>
  <c r="W40" i="37"/>
  <c r="Z40" i="37" s="1"/>
  <c r="G40" i="37" s="1"/>
  <c r="W67" i="37"/>
  <c r="Z67" i="37" s="1"/>
  <c r="G67" i="37" s="1"/>
  <c r="W44" i="37"/>
  <c r="Z44" i="37" s="1"/>
  <c r="G44" i="37" s="1"/>
  <c r="W96" i="37"/>
  <c r="Z96" i="37" s="1"/>
  <c r="T25" i="37"/>
  <c r="W80" i="37"/>
  <c r="Z80" i="37" s="1"/>
  <c r="W98" i="37"/>
  <c r="Z98" i="37" s="1"/>
  <c r="W57" i="37"/>
  <c r="Z57" i="37" s="1"/>
  <c r="G57" i="37" s="1"/>
  <c r="W62" i="37"/>
  <c r="Z62" i="37" s="1"/>
  <c r="G62" i="37" s="1"/>
  <c r="W32" i="37"/>
  <c r="Z32" i="37" s="1"/>
  <c r="G32" i="37" s="1"/>
  <c r="AD97" i="37"/>
  <c r="X33" i="37"/>
  <c r="AA33" i="37" s="1"/>
  <c r="O33" i="37" s="1"/>
  <c r="X41" i="37"/>
  <c r="AA41" i="37" s="1"/>
  <c r="O41" i="37" s="1"/>
  <c r="X56" i="37"/>
  <c r="AA56" i="37" s="1"/>
  <c r="O56" i="37" s="1"/>
  <c r="U87" i="37"/>
  <c r="O87" i="37" s="1"/>
  <c r="X28" i="37"/>
  <c r="AA28" i="37" s="1"/>
  <c r="O28" i="37" s="1"/>
  <c r="X63" i="37"/>
  <c r="AA63" i="37" s="1"/>
  <c r="X75" i="37"/>
  <c r="AA75" i="37" s="1"/>
  <c r="O75" i="37" s="1"/>
  <c r="U13" i="37"/>
  <c r="X29" i="37"/>
  <c r="AA29" i="37" s="1"/>
  <c r="O29" i="37" s="1"/>
  <c r="U63" i="37"/>
  <c r="U95" i="37"/>
  <c r="O95" i="37" s="1"/>
  <c r="X46" i="37"/>
  <c r="AA46" i="37" s="1"/>
  <c r="O46" i="37" s="1"/>
  <c r="X71" i="37"/>
  <c r="AA71" i="37" s="1"/>
  <c r="U21" i="37"/>
  <c r="X53" i="37"/>
  <c r="AA53" i="37" s="1"/>
  <c r="O53" i="37" s="1"/>
  <c r="U71" i="37"/>
  <c r="U83" i="37"/>
  <c r="O83" i="37" s="1"/>
  <c r="X97" i="37"/>
  <c r="AA97" i="37" s="1"/>
  <c r="X17" i="37"/>
  <c r="AA17" i="37" s="1"/>
  <c r="O17" i="37" s="1"/>
  <c r="X60" i="37"/>
  <c r="AA60" i="37" s="1"/>
  <c r="O60" i="37" s="1"/>
  <c r="X91" i="37"/>
  <c r="AA91" i="37" s="1"/>
  <c r="X36" i="37"/>
  <c r="AA36" i="37" s="1"/>
  <c r="O36" i="37" s="1"/>
  <c r="X48" i="37"/>
  <c r="AA48" i="37" s="1"/>
  <c r="O48" i="37" s="1"/>
  <c r="X61" i="37"/>
  <c r="AA61" i="37" s="1"/>
  <c r="X24" i="37"/>
  <c r="AA24" i="37" s="1"/>
  <c r="O24" i="37" s="1"/>
  <c r="X43" i="37"/>
  <c r="AA43" i="37" s="1"/>
  <c r="O43" i="37" s="1"/>
  <c r="X87" i="37"/>
  <c r="AA87" i="37" s="1"/>
  <c r="U97" i="37"/>
  <c r="O97" i="37" s="1"/>
  <c r="X35" i="37"/>
  <c r="AA35" i="37" s="1"/>
  <c r="O35" i="37" s="1"/>
  <c r="U15" i="37"/>
  <c r="X26" i="37"/>
  <c r="AA26" i="37" s="1"/>
  <c r="O26" i="37" s="1"/>
  <c r="X45" i="37"/>
  <c r="AA45" i="37" s="1"/>
  <c r="X57" i="37"/>
  <c r="AA57" i="37" s="1"/>
  <c r="O57" i="37" s="1"/>
  <c r="U67" i="37"/>
  <c r="X78" i="37"/>
  <c r="AA78" i="37" s="1"/>
  <c r="O78" i="37" s="1"/>
  <c r="X94" i="37"/>
  <c r="AA94" i="37" s="1"/>
  <c r="X42" i="37"/>
  <c r="AA42" i="37" s="1"/>
  <c r="O42" i="37" s="1"/>
  <c r="X27" i="37"/>
  <c r="AA27" i="37" s="1"/>
  <c r="O27" i="37" s="1"/>
  <c r="U45" i="37"/>
  <c r="X79" i="37"/>
  <c r="AA79" i="37" s="1"/>
  <c r="O79" i="37" s="1"/>
  <c r="X95" i="37"/>
  <c r="AA95" i="37" s="1"/>
  <c r="X23" i="37"/>
  <c r="AA23" i="37" s="1"/>
  <c r="O23" i="37" s="1"/>
  <c r="X98" i="37"/>
  <c r="AA98" i="37" s="1"/>
  <c r="X34" i="37"/>
  <c r="AA34" i="37" s="1"/>
  <c r="O34" i="37" s="1"/>
  <c r="X86" i="37"/>
  <c r="AA86" i="37" s="1"/>
  <c r="W47" i="37"/>
  <c r="Z47" i="37" s="1"/>
  <c r="G47" i="37" s="1"/>
  <c r="T11" i="37"/>
  <c r="W91" i="37"/>
  <c r="Z91" i="37" s="1"/>
  <c r="W48" i="37"/>
  <c r="Z48" i="37" s="1"/>
  <c r="G48" i="37" s="1"/>
  <c r="W94" i="37"/>
  <c r="Z94" i="37" s="1"/>
  <c r="W19" i="37"/>
  <c r="Z19" i="37" s="1"/>
  <c r="G19" i="37" s="1"/>
  <c r="W68" i="37"/>
  <c r="Z68" i="37" s="1"/>
  <c r="G68" i="37" s="1"/>
  <c r="W41" i="37"/>
  <c r="Z41" i="37" s="1"/>
  <c r="G41" i="37" s="1"/>
  <c r="W12" i="37"/>
  <c r="Z12" i="37" s="1"/>
  <c r="G12" i="37" s="1"/>
  <c r="W59" i="37"/>
  <c r="Z59" i="37" s="1"/>
  <c r="G59" i="37" s="1"/>
  <c r="W83" i="37"/>
  <c r="Z83" i="37" s="1"/>
  <c r="G83" i="37" s="1"/>
  <c r="W45" i="37"/>
  <c r="Z45" i="37" s="1"/>
  <c r="G45" i="37" s="1"/>
  <c r="W34" i="37"/>
  <c r="Z34" i="37" s="1"/>
  <c r="G34" i="37" s="1"/>
  <c r="W58" i="37"/>
  <c r="Z58" i="37" s="1"/>
  <c r="G58" i="37" s="1"/>
  <c r="W72" i="37"/>
  <c r="Z72" i="37" s="1"/>
  <c r="G72" i="37" s="1"/>
  <c r="W87" i="37"/>
  <c r="Z87" i="37" s="1"/>
  <c r="W33" i="37"/>
  <c r="Z33" i="37" s="1"/>
  <c r="G33" i="37" s="1"/>
  <c r="W42" i="37"/>
  <c r="Z42" i="37" s="1"/>
  <c r="G42" i="37" s="1"/>
  <c r="W65" i="37"/>
  <c r="Z65" i="37" s="1"/>
  <c r="G65" i="37" s="1"/>
  <c r="W75" i="37"/>
  <c r="Z75" i="37" s="1"/>
  <c r="G75" i="37" s="1"/>
  <c r="W56" i="37"/>
  <c r="Z56" i="37" s="1"/>
  <c r="G56" i="37" s="1"/>
  <c r="W17" i="37"/>
  <c r="Z17" i="37" s="1"/>
  <c r="G17" i="37" s="1"/>
  <c r="AD13" i="37"/>
  <c r="I13" i="37" s="1"/>
  <c r="AD51" i="37"/>
  <c r="I51" i="37" s="1"/>
  <c r="AD53" i="37"/>
  <c r="I53" i="37" s="1"/>
  <c r="AD54" i="37"/>
  <c r="I54" i="37" s="1"/>
  <c r="AD72" i="37"/>
  <c r="AD73" i="37"/>
  <c r="AD95" i="37"/>
  <c r="AD60" i="37"/>
  <c r="I60" i="37" s="1"/>
  <c r="W25" i="37"/>
  <c r="Z25" i="37" s="1"/>
  <c r="W14" i="37"/>
  <c r="Z14" i="37" s="1"/>
  <c r="G14" i="37" s="1"/>
  <c r="W30" i="37"/>
  <c r="Z30" i="37" s="1"/>
  <c r="G30" i="37" s="1"/>
  <c r="T55" i="37"/>
  <c r="W39" i="37"/>
  <c r="Z39" i="37" s="1"/>
  <c r="G39" i="37" s="1"/>
  <c r="W23" i="37"/>
  <c r="Z23" i="37" s="1"/>
  <c r="G23" i="37" s="1"/>
  <c r="W76" i="37"/>
  <c r="Z76" i="37" s="1"/>
  <c r="G76" i="37" s="1"/>
  <c r="W37" i="37"/>
  <c r="Z37" i="37" s="1"/>
  <c r="G37" i="37" s="1"/>
  <c r="W50" i="37"/>
  <c r="Z50" i="37" s="1"/>
  <c r="G50" i="37" s="1"/>
  <c r="W77" i="37"/>
  <c r="Z77" i="37" s="1"/>
  <c r="G77" i="37" s="1"/>
  <c r="W84" i="37"/>
  <c r="Z84" i="37" s="1"/>
  <c r="G84" i="37" s="1"/>
  <c r="W51" i="37"/>
  <c r="Z51" i="37" s="1"/>
  <c r="G51" i="37" s="1"/>
  <c r="W22" i="37"/>
  <c r="Z22" i="37" s="1"/>
  <c r="G22" i="37" s="1"/>
  <c r="W36" i="37"/>
  <c r="Z36" i="37" s="1"/>
  <c r="G36" i="37" s="1"/>
  <c r="W52" i="37"/>
  <c r="Z52" i="37" s="1"/>
  <c r="G52" i="37" s="1"/>
  <c r="W70" i="37"/>
  <c r="Z70" i="37" s="1"/>
  <c r="G70" i="37" s="1"/>
  <c r="W78" i="37"/>
  <c r="Z78" i="37" s="1"/>
  <c r="G78" i="37" s="1"/>
  <c r="W85" i="37"/>
  <c r="Z85" i="37" s="1"/>
  <c r="W92" i="37"/>
  <c r="Z92" i="37" s="1"/>
  <c r="W64" i="37"/>
  <c r="Z64" i="37" s="1"/>
  <c r="G64" i="37" s="1"/>
  <c r="W71" i="37"/>
  <c r="Z71" i="37" s="1"/>
  <c r="G71" i="37" s="1"/>
  <c r="W79" i="37"/>
  <c r="Z79" i="37" s="1"/>
  <c r="G79" i="37" s="1"/>
  <c r="W86" i="37"/>
  <c r="Z86" i="37" s="1"/>
  <c r="W93" i="37"/>
  <c r="Z93" i="37" s="1"/>
  <c r="W73" i="37"/>
  <c r="Z73" i="37" s="1"/>
  <c r="G73" i="37" s="1"/>
  <c r="W95" i="37"/>
  <c r="Z95" i="37" s="1"/>
  <c r="X96" i="36"/>
  <c r="AA96" i="36" s="1"/>
  <c r="X51" i="36"/>
  <c r="AA51" i="36" s="1"/>
  <c r="O51" i="36" s="1"/>
  <c r="X24" i="36"/>
  <c r="AA24" i="36" s="1"/>
  <c r="O24" i="36" s="1"/>
  <c r="X16" i="36"/>
  <c r="AA16" i="36" s="1"/>
  <c r="O16" i="36" s="1"/>
  <c r="X26" i="36"/>
  <c r="AA26" i="36" s="1"/>
  <c r="W84" i="36"/>
  <c r="Z84" i="36" s="1"/>
  <c r="G84" i="36" s="1"/>
  <c r="W69" i="36"/>
  <c r="Z69" i="36" s="1"/>
  <c r="W66" i="36"/>
  <c r="Z66" i="36" s="1"/>
  <c r="W62" i="36"/>
  <c r="Z62" i="36" s="1"/>
  <c r="G62" i="36" s="1"/>
  <c r="W54" i="36"/>
  <c r="Z54" i="36" s="1"/>
  <c r="G54" i="36" s="1"/>
  <c r="W38" i="36"/>
  <c r="Z38" i="36" s="1"/>
  <c r="W45" i="36"/>
  <c r="Z45" i="36" s="1"/>
  <c r="G45" i="36" s="1"/>
  <c r="T69" i="36"/>
  <c r="W70" i="36"/>
  <c r="Z70" i="36" s="1"/>
  <c r="W53" i="36"/>
  <c r="Z53" i="36" s="1"/>
  <c r="G53" i="36" s="1"/>
  <c r="W46" i="36"/>
  <c r="Z46" i="36" s="1"/>
  <c r="W77" i="36"/>
  <c r="Z77" i="36" s="1"/>
  <c r="G77" i="36" s="1"/>
  <c r="T61" i="36"/>
  <c r="W94" i="36"/>
  <c r="Z94" i="36" s="1"/>
  <c r="W22" i="36"/>
  <c r="Z22" i="36" s="1"/>
  <c r="G22" i="36" s="1"/>
  <c r="X66" i="36"/>
  <c r="AA66" i="36" s="1"/>
  <c r="X50" i="36"/>
  <c r="AA50" i="36" s="1"/>
  <c r="O50" i="36" s="1"/>
  <c r="X42" i="36"/>
  <c r="AA42" i="36" s="1"/>
  <c r="X21" i="36"/>
  <c r="AA21" i="36" s="1"/>
  <c r="O21" i="36" s="1"/>
  <c r="X20" i="36"/>
  <c r="AA20" i="36" s="1"/>
  <c r="U20" i="36"/>
  <c r="X18" i="36"/>
  <c r="AA18" i="36" s="1"/>
  <c r="AD13" i="36"/>
  <c r="I13" i="36" s="1"/>
  <c r="AD44" i="36"/>
  <c r="I44" i="36" s="1"/>
  <c r="X73" i="36"/>
  <c r="AA73" i="36" s="1"/>
  <c r="O73" i="36" s="1"/>
  <c r="X89" i="36"/>
  <c r="AA89" i="36" s="1"/>
  <c r="X57" i="36"/>
  <c r="AA57" i="36" s="1"/>
  <c r="X65" i="36"/>
  <c r="AA65" i="36" s="1"/>
  <c r="X82" i="36"/>
  <c r="AA82" i="36" s="1"/>
  <c r="O82" i="36" s="1"/>
  <c r="X33" i="36"/>
  <c r="AA33" i="36" s="1"/>
  <c r="X41" i="36"/>
  <c r="AA41" i="36" s="1"/>
  <c r="X49" i="36"/>
  <c r="AA49" i="36" s="1"/>
  <c r="U57" i="36"/>
  <c r="U65" i="36"/>
  <c r="X17" i="36"/>
  <c r="AA17" i="36" s="1"/>
  <c r="X25" i="36"/>
  <c r="AA25" i="36" s="1"/>
  <c r="U33" i="36"/>
  <c r="U41" i="36"/>
  <c r="U49" i="36"/>
  <c r="X74" i="36"/>
  <c r="AA74" i="36" s="1"/>
  <c r="O74" i="36" s="1"/>
  <c r="U17" i="36"/>
  <c r="U25" i="36"/>
  <c r="X81" i="36"/>
  <c r="AA81" i="36" s="1"/>
  <c r="X97" i="36"/>
  <c r="AA97" i="36" s="1"/>
  <c r="X98" i="36"/>
  <c r="AA98" i="36" s="1"/>
  <c r="W91" i="36"/>
  <c r="Z91" i="36" s="1"/>
  <c r="W76" i="36"/>
  <c r="Z76" i="36" s="1"/>
  <c r="G76" i="36" s="1"/>
  <c r="W75" i="36"/>
  <c r="Z75" i="36" s="1"/>
  <c r="G75" i="36" s="1"/>
  <c r="W64" i="36"/>
  <c r="Z64" i="36" s="1"/>
  <c r="G64" i="36" s="1"/>
  <c r="W50" i="36"/>
  <c r="Z50" i="36" s="1"/>
  <c r="W48" i="36"/>
  <c r="Z48" i="36" s="1"/>
  <c r="W26" i="36"/>
  <c r="Z26" i="36" s="1"/>
  <c r="W13" i="36"/>
  <c r="Z13" i="36" s="1"/>
  <c r="AD60" i="36"/>
  <c r="I60" i="36" s="1"/>
  <c r="W18" i="36"/>
  <c r="Z18" i="36" s="1"/>
  <c r="G18" i="36" s="1"/>
  <c r="W83" i="36"/>
  <c r="Z83" i="36" s="1"/>
  <c r="G83" i="36" s="1"/>
  <c r="T26" i="36"/>
  <c r="W67" i="36"/>
  <c r="Z67" i="36" s="1"/>
  <c r="W58" i="36"/>
  <c r="Z58" i="36" s="1"/>
  <c r="G58" i="36" s="1"/>
  <c r="W42" i="36"/>
  <c r="Z42" i="36" s="1"/>
  <c r="G42" i="36" s="1"/>
  <c r="T50" i="36"/>
  <c r="W51" i="36"/>
  <c r="Z51" i="36" s="1"/>
  <c r="G51" i="36" s="1"/>
  <c r="W97" i="36"/>
  <c r="Z97" i="36" s="1"/>
  <c r="T66" i="36"/>
  <c r="W74" i="36"/>
  <c r="Z74" i="36" s="1"/>
  <c r="G74" i="36" s="1"/>
  <c r="W35" i="36"/>
  <c r="Z35" i="36" s="1"/>
  <c r="G35" i="36" s="1"/>
  <c r="W12" i="36"/>
  <c r="Z12" i="36" s="1"/>
  <c r="G12" i="36" s="1"/>
  <c r="W90" i="36"/>
  <c r="Z90" i="36" s="1"/>
  <c r="W60" i="36"/>
  <c r="Z60" i="36" s="1"/>
  <c r="G60" i="36" s="1"/>
  <c r="W11" i="36"/>
  <c r="Z11" i="36" s="1"/>
  <c r="G11" i="36" s="1"/>
  <c r="W92" i="36"/>
  <c r="Z92" i="36" s="1"/>
  <c r="W36" i="36"/>
  <c r="Z36" i="36" s="1"/>
  <c r="G36" i="36" s="1"/>
  <c r="T67" i="36"/>
  <c r="W78" i="36"/>
  <c r="Z78" i="36" s="1"/>
  <c r="G78" i="36" s="1"/>
  <c r="W27" i="36"/>
  <c r="Z27" i="36" s="1"/>
  <c r="G27" i="36" s="1"/>
  <c r="W89" i="36"/>
  <c r="Z89" i="36" s="1"/>
  <c r="W20" i="36"/>
  <c r="Z20" i="36" s="1"/>
  <c r="G20" i="36" s="1"/>
  <c r="W59" i="36"/>
  <c r="Z59" i="36" s="1"/>
  <c r="G59" i="36" s="1"/>
  <c r="W44" i="36"/>
  <c r="Z44" i="36" s="1"/>
  <c r="G44" i="36" s="1"/>
  <c r="W52" i="36"/>
  <c r="Z52" i="36" s="1"/>
  <c r="G52" i="36" s="1"/>
  <c r="W87" i="36"/>
  <c r="Z87" i="36" s="1"/>
  <c r="W86" i="36"/>
  <c r="Z86" i="36" s="1"/>
  <c r="W68" i="36"/>
  <c r="Z68" i="36" s="1"/>
  <c r="G68" i="36" s="1"/>
  <c r="W19" i="36"/>
  <c r="Z19" i="36" s="1"/>
  <c r="G19" i="36" s="1"/>
  <c r="W79" i="36"/>
  <c r="Z79" i="36" s="1"/>
  <c r="G79" i="36" s="1"/>
  <c r="W43" i="36"/>
  <c r="Z43" i="36" s="1"/>
  <c r="G43" i="36" s="1"/>
  <c r="W93" i="36"/>
  <c r="Z93" i="36" s="1"/>
  <c r="AD96" i="36"/>
  <c r="AD12" i="36"/>
  <c r="I12" i="36" s="1"/>
  <c r="AD39" i="36"/>
  <c r="I39" i="36" s="1"/>
  <c r="T13" i="36"/>
  <c r="T48" i="36"/>
  <c r="W82" i="36"/>
  <c r="Z82" i="36" s="1"/>
  <c r="G82" i="36" s="1"/>
  <c r="W96" i="36"/>
  <c r="Z96" i="36" s="1"/>
  <c r="W37" i="36"/>
  <c r="Z37" i="36" s="1"/>
  <c r="G37" i="36" s="1"/>
  <c r="W95" i="36"/>
  <c r="Z95" i="36" s="1"/>
  <c r="W14" i="36"/>
  <c r="Z14" i="36" s="1"/>
  <c r="G14" i="36" s="1"/>
  <c r="W30" i="36"/>
  <c r="Z30" i="36" s="1"/>
  <c r="G30" i="36" s="1"/>
  <c r="W49" i="36"/>
  <c r="Z49" i="36" s="1"/>
  <c r="G49" i="36" s="1"/>
  <c r="W56" i="36"/>
  <c r="Z56" i="36" s="1"/>
  <c r="G56" i="36" s="1"/>
  <c r="W21" i="36"/>
  <c r="Z21" i="36" s="1"/>
  <c r="G21" i="36" s="1"/>
  <c r="W65" i="36"/>
  <c r="Z65" i="36" s="1"/>
  <c r="G65" i="36" s="1"/>
  <c r="W29" i="36"/>
  <c r="Z29" i="36" s="1"/>
  <c r="G29" i="36" s="1"/>
  <c r="W19" i="35"/>
  <c r="Z19" i="35" s="1"/>
  <c r="G19" i="35" s="1"/>
  <c r="X55" i="35"/>
  <c r="AA55" i="35" s="1"/>
  <c r="O55" i="35" s="1"/>
  <c r="X13" i="35"/>
  <c r="AA13" i="35" s="1"/>
  <c r="O13" i="35" s="1"/>
  <c r="W23" i="35"/>
  <c r="Z23" i="35" s="1"/>
  <c r="G23" i="35" s="1"/>
  <c r="W12" i="35"/>
  <c r="Z12" i="35" s="1"/>
  <c r="G12" i="35" s="1"/>
  <c r="W71" i="35"/>
  <c r="Z71" i="35" s="1"/>
  <c r="G71" i="35" s="1"/>
  <c r="W79" i="35"/>
  <c r="Z79" i="35" s="1"/>
  <c r="G79" i="35" s="1"/>
  <c r="W47" i="35"/>
  <c r="Z47" i="35" s="1"/>
  <c r="G47" i="35" s="1"/>
  <c r="W88" i="35"/>
  <c r="Z88" i="35" s="1"/>
  <c r="W63" i="35"/>
  <c r="Z63" i="35" s="1"/>
  <c r="G63" i="35" s="1"/>
  <c r="W82" i="35"/>
  <c r="Z82" i="35" s="1"/>
  <c r="G82" i="35" s="1"/>
  <c r="X29" i="35"/>
  <c r="AA29" i="35" s="1"/>
  <c r="O29" i="35" s="1"/>
  <c r="X73" i="35"/>
  <c r="AA73" i="35" s="1"/>
  <c r="O73" i="35" s="1"/>
  <c r="X70" i="35"/>
  <c r="AA70" i="35" s="1"/>
  <c r="O70" i="35" s="1"/>
  <c r="X62" i="35"/>
  <c r="AA62" i="35" s="1"/>
  <c r="O62" i="35" s="1"/>
  <c r="X64" i="35"/>
  <c r="AA64" i="35" s="1"/>
  <c r="O64" i="35" s="1"/>
  <c r="X69" i="35"/>
  <c r="AA69" i="35" s="1"/>
  <c r="O69" i="35" s="1"/>
  <c r="X45" i="35"/>
  <c r="AA45" i="35" s="1"/>
  <c r="O45" i="35" s="1"/>
  <c r="X65" i="35"/>
  <c r="AA65" i="35" s="1"/>
  <c r="O65" i="35" s="1"/>
  <c r="X14" i="35"/>
  <c r="AA14" i="35" s="1"/>
  <c r="O14" i="35" s="1"/>
  <c r="X85" i="35"/>
  <c r="AA85" i="35" s="1"/>
  <c r="X61" i="35"/>
  <c r="AA61" i="35" s="1"/>
  <c r="O61" i="35" s="1"/>
  <c r="X38" i="35"/>
  <c r="AA38" i="35" s="1"/>
  <c r="O38" i="35" s="1"/>
  <c r="X81" i="35"/>
  <c r="AA81" i="35" s="1"/>
  <c r="X49" i="35"/>
  <c r="AA49" i="35" s="1"/>
  <c r="O49" i="35" s="1"/>
  <c r="X54" i="35"/>
  <c r="AA54" i="35" s="1"/>
  <c r="O54" i="35" s="1"/>
  <c r="X77" i="35"/>
  <c r="AA77" i="35" s="1"/>
  <c r="O77" i="35" s="1"/>
  <c r="X21" i="35"/>
  <c r="AA21" i="35" s="1"/>
  <c r="O21" i="35" s="1"/>
  <c r="W97" i="35"/>
  <c r="Z97" i="35" s="1"/>
  <c r="W64" i="35"/>
  <c r="Z64" i="35" s="1"/>
  <c r="G64" i="35" s="1"/>
  <c r="W32" i="35"/>
  <c r="Z32" i="35" s="1"/>
  <c r="G32" i="35" s="1"/>
  <c r="W56" i="35"/>
  <c r="Z56" i="35" s="1"/>
  <c r="G56" i="35" s="1"/>
  <c r="W40" i="35"/>
  <c r="Z40" i="35" s="1"/>
  <c r="G40" i="35" s="1"/>
  <c r="W81" i="35"/>
  <c r="Z81" i="35" s="1"/>
  <c r="W17" i="35"/>
  <c r="Z17" i="35" s="1"/>
  <c r="G17" i="35" s="1"/>
  <c r="W33" i="35"/>
  <c r="Z33" i="35" s="1"/>
  <c r="G33" i="35" s="1"/>
  <c r="W65" i="35"/>
  <c r="Z65" i="35" s="1"/>
  <c r="G65" i="35" s="1"/>
  <c r="AD50" i="35"/>
  <c r="I50" i="35" s="1"/>
  <c r="X39" i="35"/>
  <c r="AA39" i="35" s="1"/>
  <c r="O39" i="35" s="1"/>
  <c r="X96" i="35"/>
  <c r="AA96" i="35" s="1"/>
  <c r="AD14" i="35"/>
  <c r="I14" i="35" s="1"/>
  <c r="AD13" i="35"/>
  <c r="I13" i="35" s="1"/>
  <c r="AD12" i="35"/>
  <c r="I12" i="35" s="1"/>
  <c r="X31" i="35"/>
  <c r="AA31" i="35" s="1"/>
  <c r="O31" i="35" s="1"/>
  <c r="X16" i="35"/>
  <c r="AA16" i="35" s="1"/>
  <c r="O16" i="35" s="1"/>
  <c r="X95" i="35"/>
  <c r="AA95" i="35" s="1"/>
  <c r="X15" i="35"/>
  <c r="AA15" i="35" s="1"/>
  <c r="O15" i="35" s="1"/>
  <c r="X32" i="35"/>
  <c r="AA32" i="35" s="1"/>
  <c r="O32" i="35" s="1"/>
  <c r="AD19" i="35"/>
  <c r="I19" i="35" s="1"/>
  <c r="X24" i="35"/>
  <c r="AA24" i="35" s="1"/>
  <c r="O24" i="35" s="1"/>
  <c r="X48" i="35"/>
  <c r="AA48" i="35" s="1"/>
  <c r="O48" i="35" s="1"/>
  <c r="AD26" i="35"/>
  <c r="I26" i="35" s="1"/>
  <c r="X88" i="35"/>
  <c r="AA88" i="35" s="1"/>
  <c r="X12" i="6"/>
  <c r="AA12" i="6" s="1"/>
  <c r="O12" i="6" s="1"/>
  <c r="X18" i="6"/>
  <c r="AA18" i="6" s="1"/>
  <c r="O18" i="6" s="1"/>
  <c r="X93" i="6"/>
  <c r="AA93" i="6" s="1"/>
  <c r="X28" i="6"/>
  <c r="AA28" i="6" s="1"/>
  <c r="O28" i="6" s="1"/>
  <c r="U27" i="6"/>
  <c r="U92" i="6"/>
  <c r="O92" i="6" s="1"/>
  <c r="X34" i="6"/>
  <c r="AA34" i="6" s="1"/>
  <c r="O34" i="6" s="1"/>
  <c r="X20" i="6"/>
  <c r="AA20" i="6" s="1"/>
  <c r="O20" i="6" s="1"/>
  <c r="W77" i="6"/>
  <c r="Z77" i="6" s="1"/>
  <c r="G77" i="6" s="1"/>
  <c r="W64" i="6"/>
  <c r="Z64" i="6" s="1"/>
  <c r="G64" i="6" s="1"/>
  <c r="BQ88" i="2"/>
  <c r="BU88" i="2" s="1"/>
  <c r="BS88" i="2"/>
  <c r="DC79" i="2"/>
  <c r="DD79" i="2"/>
  <c r="EA79" i="2"/>
  <c r="DM79" i="2"/>
  <c r="DP79" i="2"/>
  <c r="BW79" i="2"/>
  <c r="DJ79" i="2"/>
  <c r="DI79" i="2"/>
  <c r="DU79" i="2"/>
  <c r="DV79" i="2"/>
  <c r="DS79" i="2"/>
  <c r="BO79" i="2"/>
  <c r="BS79" i="2" s="1"/>
  <c r="DK79" i="2"/>
  <c r="DR79" i="2"/>
  <c r="EE79" i="2"/>
  <c r="DQ79" i="2"/>
  <c r="EC79" i="2"/>
  <c r="DL79" i="2"/>
  <c r="DN79" i="2"/>
  <c r="DY79" i="2"/>
  <c r="DO79" i="2"/>
  <c r="DH79" i="2"/>
  <c r="DW79" i="2"/>
  <c r="DG79" i="2"/>
  <c r="DF79" i="2"/>
  <c r="DE79" i="2"/>
  <c r="DT79" i="2"/>
  <c r="ED89" i="2"/>
  <c r="GX79" i="2"/>
  <c r="HJ79" i="2"/>
  <c r="GR80" i="2"/>
  <c r="DT83" i="2"/>
  <c r="DT84" i="2"/>
  <c r="EF84" i="2"/>
  <c r="DL84" i="2"/>
  <c r="BO85" i="2"/>
  <c r="DN85" i="2"/>
  <c r="DX86" i="2"/>
  <c r="DM86" i="2"/>
  <c r="EE86" i="2"/>
  <c r="DP87" i="2"/>
  <c r="EE87" i="2"/>
  <c r="DK87" i="2"/>
  <c r="DR88" i="2"/>
  <c r="DK88" i="2"/>
  <c r="BW89" i="2"/>
  <c r="BO89" i="2"/>
  <c r="DD89" i="2"/>
  <c r="DT90" i="2"/>
  <c r="DQ90" i="2"/>
  <c r="DR90" i="2"/>
  <c r="EF91" i="2"/>
  <c r="DO91" i="2"/>
  <c r="EA82" i="2"/>
  <c r="DX82" i="2"/>
  <c r="BW83" i="2"/>
  <c r="DW81" i="2"/>
  <c r="BW81" i="2"/>
  <c r="DU81" i="2"/>
  <c r="FS82" i="2"/>
  <c r="GE82" i="2"/>
  <c r="FM83" i="2"/>
  <c r="FY83" i="2"/>
  <c r="GK83" i="2"/>
  <c r="FS84" i="2"/>
  <c r="GE84" i="2"/>
  <c r="FM85" i="2"/>
  <c r="FY85" i="2"/>
  <c r="GK85" i="2"/>
  <c r="FS86" i="2"/>
  <c r="GE86" i="2"/>
  <c r="FM87" i="2"/>
  <c r="FY87" i="2"/>
  <c r="GK87" i="2"/>
  <c r="FS88" i="2"/>
  <c r="GE88" i="2"/>
  <c r="FM89" i="2"/>
  <c r="FY89" i="2"/>
  <c r="GK89" i="2"/>
  <c r="FS90" i="2"/>
  <c r="GE90" i="2"/>
  <c r="FM91" i="2"/>
  <c r="FY91" i="2"/>
  <c r="GK91" i="2"/>
  <c r="FT79" i="2"/>
  <c r="GF79" i="2"/>
  <c r="GF80" i="2"/>
  <c r="FN81" i="2"/>
  <c r="FZ81" i="2"/>
  <c r="GL81" i="2"/>
  <c r="DZ83" i="2"/>
  <c r="DN84" i="2"/>
  <c r="ED84" i="2"/>
  <c r="DI84" i="2"/>
  <c r="DC85" i="2"/>
  <c r="DR85" i="2"/>
  <c r="DS86" i="2"/>
  <c r="EA86" i="2"/>
  <c r="DT87" i="2"/>
  <c r="DF87" i="2"/>
  <c r="DO87" i="2"/>
  <c r="DM88" i="2"/>
  <c r="EF88" i="2"/>
  <c r="DM89" i="2"/>
  <c r="DG89" i="2"/>
  <c r="DN89" i="2"/>
  <c r="DN90" i="2"/>
  <c r="DM90" i="2"/>
  <c r="DC91" i="2"/>
  <c r="DS91" i="2"/>
  <c r="DZ82" i="2"/>
  <c r="DU82" i="2"/>
  <c r="DS83" i="2"/>
  <c r="DE83" i="2"/>
  <c r="DY81" i="2"/>
  <c r="DD81" i="2"/>
  <c r="DV81" i="2"/>
  <c r="CT80" i="2"/>
  <c r="EF80" i="2" s="1"/>
  <c r="FU79" i="2"/>
  <c r="BW82" i="2"/>
  <c r="DU83" i="2"/>
  <c r="DV84" i="2"/>
  <c r="DL85" i="2"/>
  <c r="DL86" i="2"/>
  <c r="DT86" i="2"/>
  <c r="DZ87" i="2"/>
  <c r="EB88" i="2"/>
  <c r="DU88" i="2"/>
  <c r="DX90" i="2"/>
  <c r="DJ91" i="2"/>
  <c r="DV82" i="2"/>
  <c r="DP83" i="2"/>
  <c r="EC81" i="2"/>
  <c r="GT81" i="2"/>
  <c r="EC83" i="2"/>
  <c r="DX83" i="2"/>
  <c r="DQ84" i="2"/>
  <c r="DP85" i="2"/>
  <c r="DN86" i="2"/>
  <c r="DQ87" i="2"/>
  <c r="EA88" i="2"/>
  <c r="DE89" i="2"/>
  <c r="DP90" i="2"/>
  <c r="DM91" i="2"/>
  <c r="BW91" i="2"/>
  <c r="DP82" i="2"/>
  <c r="DG81" i="2"/>
  <c r="FO83" i="2"/>
  <c r="GA83" i="2"/>
  <c r="GG84" i="2"/>
  <c r="FO85" i="2"/>
  <c r="GA85" i="2"/>
  <c r="FO87" i="2"/>
  <c r="GA87" i="2"/>
  <c r="GM87" i="2"/>
  <c r="FU88" i="2"/>
  <c r="GG88" i="2"/>
  <c r="FO91" i="2"/>
  <c r="GA91" i="2"/>
  <c r="GM91" i="2"/>
  <c r="FV80" i="2"/>
  <c r="GH80" i="2"/>
  <c r="FP81" i="2"/>
  <c r="BO83" i="2"/>
  <c r="EB83" i="2"/>
  <c r="DM84" i="2"/>
  <c r="DT85" i="2"/>
  <c r="BW85" i="2"/>
  <c r="DU86" i="2"/>
  <c r="DU87" i="2"/>
  <c r="DQ89" i="2"/>
  <c r="EE91" i="2"/>
  <c r="DO82" i="2"/>
  <c r="DO83" i="2"/>
  <c r="DD80" i="2"/>
  <c r="BO81" i="2"/>
  <c r="BS81" i="2" s="1"/>
  <c r="GZ82" i="2"/>
  <c r="HL82" i="2"/>
  <c r="GT83" i="2"/>
  <c r="HF83" i="2"/>
  <c r="HR83" i="2"/>
  <c r="GZ84" i="2"/>
  <c r="HL84" i="2"/>
  <c r="GT85" i="2"/>
  <c r="HF85" i="2"/>
  <c r="HR85" i="2"/>
  <c r="GZ86" i="2"/>
  <c r="HL86" i="2"/>
  <c r="GT87" i="2"/>
  <c r="HF87" i="2"/>
  <c r="HR87" i="2"/>
  <c r="GZ88" i="2"/>
  <c r="HL88" i="2"/>
  <c r="GT89" i="2"/>
  <c r="HF89" i="2"/>
  <c r="HR89" i="2"/>
  <c r="GZ90" i="2"/>
  <c r="HL90" i="2"/>
  <c r="GT91" i="2"/>
  <c r="HF91" i="2"/>
  <c r="HR91" i="2"/>
  <c r="HS79" i="2"/>
  <c r="HA80" i="2"/>
  <c r="HM80" i="2"/>
  <c r="GU81" i="2"/>
  <c r="HG81" i="2"/>
  <c r="HS81" i="2"/>
  <c r="DD83" i="2"/>
  <c r="EF83" i="2"/>
  <c r="DU84" i="2"/>
  <c r="BO84" i="2"/>
  <c r="DG85" i="2"/>
  <c r="DV85" i="2"/>
  <c r="DE85" i="2"/>
  <c r="DR86" i="2"/>
  <c r="DE87" i="2"/>
  <c r="DX87" i="2"/>
  <c r="DJ88" i="2"/>
  <c r="DP89" i="2"/>
  <c r="DX89" i="2"/>
  <c r="DS89" i="2"/>
  <c r="BO90" i="2"/>
  <c r="DE91" i="2"/>
  <c r="DU91" i="2"/>
  <c r="DI91" i="2"/>
  <c r="DN82" i="2"/>
  <c r="DL82" i="2"/>
  <c r="DE80" i="2"/>
  <c r="DC81" i="2"/>
  <c r="DJ81" i="2"/>
  <c r="EB89" i="2"/>
  <c r="FV82" i="2"/>
  <c r="GH82" i="2"/>
  <c r="FP83" i="2"/>
  <c r="GB83" i="2"/>
  <c r="GN83" i="2"/>
  <c r="FV84" i="2"/>
  <c r="GH84" i="2"/>
  <c r="FP85" i="2"/>
  <c r="GB85" i="2"/>
  <c r="GN85" i="2"/>
  <c r="FV86" i="2"/>
  <c r="GH86" i="2"/>
  <c r="FP87" i="2"/>
  <c r="GB87" i="2"/>
  <c r="GN87" i="2"/>
  <c r="FV88" i="2"/>
  <c r="GH88" i="2"/>
  <c r="FP89" i="2"/>
  <c r="GB89" i="2"/>
  <c r="GN89" i="2"/>
  <c r="FV90" i="2"/>
  <c r="GH90" i="2"/>
  <c r="FP91" i="2"/>
  <c r="GB91" i="2"/>
  <c r="GN91" i="2"/>
  <c r="FW79" i="2"/>
  <c r="GO79" i="2"/>
  <c r="FW80" i="2"/>
  <c r="GI80" i="2"/>
  <c r="DF83" i="2"/>
  <c r="DC83" i="2"/>
  <c r="DR84" i="2"/>
  <c r="DK85" i="2"/>
  <c r="DW85" i="2"/>
  <c r="DJ85" i="2"/>
  <c r="EF86" i="2"/>
  <c r="DO86" i="2"/>
  <c r="DY87" i="2"/>
  <c r="DH87" i="2"/>
  <c r="EB87" i="2"/>
  <c r="DZ88" i="2"/>
  <c r="DX88" i="2"/>
  <c r="ED88" i="2"/>
  <c r="DW89" i="2"/>
  <c r="EF89" i="2"/>
  <c r="ED90" i="2"/>
  <c r="EC90" i="2"/>
  <c r="EA90" i="2"/>
  <c r="DH91" i="2"/>
  <c r="DY91" i="2"/>
  <c r="DL91" i="2"/>
  <c r="DM82" i="2"/>
  <c r="DK82" i="2"/>
  <c r="DL83" i="2"/>
  <c r="DF80" i="2"/>
  <c r="DI81" i="2"/>
  <c r="DK81" i="2"/>
  <c r="DJ80" i="2"/>
  <c r="H92" i="2"/>
  <c r="H93" i="1" s="1"/>
  <c r="DJ86" i="2"/>
  <c r="HA82" i="2"/>
  <c r="HM82" i="2"/>
  <c r="GU83" i="2"/>
  <c r="HG83" i="2"/>
  <c r="HS83" i="2"/>
  <c r="HA84" i="2"/>
  <c r="HM84" i="2"/>
  <c r="GU85" i="2"/>
  <c r="HG85" i="2"/>
  <c r="HS85" i="2"/>
  <c r="HA86" i="2"/>
  <c r="HM86" i="2"/>
  <c r="GU87" i="2"/>
  <c r="HG87" i="2"/>
  <c r="HS87" i="2"/>
  <c r="HA88" i="2"/>
  <c r="HM88" i="2"/>
  <c r="GU89" i="2"/>
  <c r="HG89" i="2"/>
  <c r="HS89" i="2"/>
  <c r="HA90" i="2"/>
  <c r="HM90" i="2"/>
  <c r="GU91" i="2"/>
  <c r="HG91" i="2"/>
  <c r="HS91" i="2"/>
  <c r="HB79" i="2"/>
  <c r="HT79" i="2"/>
  <c r="DH83" i="2"/>
  <c r="DO84" i="2"/>
  <c r="EB84" i="2"/>
  <c r="DO85" i="2"/>
  <c r="EA85" i="2"/>
  <c r="DM85" i="2"/>
  <c r="ED86" i="2"/>
  <c r="DK86" i="2"/>
  <c r="EC87" i="2"/>
  <c r="DN87" i="2"/>
  <c r="EF87" i="2"/>
  <c r="DQ88" i="2"/>
  <c r="DP88" i="2"/>
  <c r="DW88" i="2"/>
  <c r="EE89" i="2"/>
  <c r="DF89" i="2"/>
  <c r="DV90" i="2"/>
  <c r="DU90" i="2"/>
  <c r="DS90" i="2"/>
  <c r="DN91" i="2"/>
  <c r="EC91" i="2"/>
  <c r="DP91" i="2"/>
  <c r="DJ82" i="2"/>
  <c r="DI82" i="2"/>
  <c r="DG80" i="2"/>
  <c r="DM81" i="2"/>
  <c r="DL81" i="2"/>
  <c r="X92" i="2"/>
  <c r="X93" i="1" s="1"/>
  <c r="DQ91" i="2"/>
  <c r="FR79" i="2"/>
  <c r="GD79" i="2"/>
  <c r="GP79" i="2"/>
  <c r="GJ80" i="2"/>
  <c r="FR81" i="2"/>
  <c r="GD81" i="2"/>
  <c r="GP81" i="2"/>
  <c r="DM83" i="2"/>
  <c r="EE84" i="2"/>
  <c r="DK84" i="2"/>
  <c r="DX84" i="2"/>
  <c r="DS85" i="2"/>
  <c r="EE85" i="2"/>
  <c r="DQ85" i="2"/>
  <c r="DZ86" i="2"/>
  <c r="DD87" i="2"/>
  <c r="DR87" i="2"/>
  <c r="BO87" i="2"/>
  <c r="BW88" i="2"/>
  <c r="DL88" i="2"/>
  <c r="DI89" i="2"/>
  <c r="DL89" i="2"/>
  <c r="DK90" i="2"/>
  <c r="DO90" i="2"/>
  <c r="DJ90" i="2"/>
  <c r="DR91" i="2"/>
  <c r="BO91" i="2"/>
  <c r="DT91" i="2"/>
  <c r="EF82" i="2"/>
  <c r="EC82" i="2"/>
  <c r="BO82" i="2"/>
  <c r="DK83" i="2"/>
  <c r="DW83" i="2"/>
  <c r="DH80" i="2"/>
  <c r="DN81" i="2"/>
  <c r="DO81" i="2"/>
  <c r="AB92" i="2"/>
  <c r="AB93" i="1" s="1"/>
  <c r="DS88" i="2"/>
  <c r="GW79" i="2"/>
  <c r="HI79" i="2"/>
  <c r="HU79" i="2"/>
  <c r="HO80" i="2"/>
  <c r="GW81" i="2"/>
  <c r="HI81" i="2"/>
  <c r="HU81" i="2"/>
  <c r="DQ83" i="2"/>
  <c r="EA84" i="2"/>
  <c r="DS84" i="2"/>
  <c r="DZ85" i="2"/>
  <c r="DF85" i="2"/>
  <c r="DU85" i="2"/>
  <c r="DV86" i="2"/>
  <c r="BW86" i="2"/>
  <c r="DI87" i="2"/>
  <c r="DW87" i="2"/>
  <c r="DC87" i="2"/>
  <c r="EE88" i="2"/>
  <c r="DR89" i="2"/>
  <c r="DT89" i="2"/>
  <c r="BW90" i="2"/>
  <c r="DX91" i="2"/>
  <c r="DG91" i="2"/>
  <c r="DV91" i="2"/>
  <c r="EE82" i="2"/>
  <c r="EB82" i="2"/>
  <c r="EA83" i="2"/>
  <c r="DC80" i="2"/>
  <c r="DQ81" i="2"/>
  <c r="DP81" i="2"/>
  <c r="AR92" i="2"/>
  <c r="DY83" i="2"/>
  <c r="DY85" i="2"/>
  <c r="DW91" i="2"/>
  <c r="DF81" i="2"/>
  <c r="GZ79" i="2"/>
  <c r="HF81" i="2"/>
  <c r="HR81" i="2"/>
  <c r="EC85" i="2"/>
  <c r="DT88" i="2"/>
  <c r="EA91" i="2"/>
  <c r="DO80" i="2"/>
  <c r="FU82" i="2"/>
  <c r="GG82" i="2"/>
  <c r="GM83" i="2"/>
  <c r="FU84" i="2"/>
  <c r="GM85" i="2"/>
  <c r="FU86" i="2"/>
  <c r="GG86" i="2"/>
  <c r="FO89" i="2"/>
  <c r="GA89" i="2"/>
  <c r="GM89" i="2"/>
  <c r="FU90" i="2"/>
  <c r="GG90" i="2"/>
  <c r="GB81" i="2"/>
  <c r="GN81" i="2"/>
  <c r="DJ89" i="2"/>
  <c r="FX82" i="2"/>
  <c r="GJ82" i="2"/>
  <c r="FR83" i="2"/>
  <c r="GD83" i="2"/>
  <c r="GP83" i="2"/>
  <c r="FX84" i="2"/>
  <c r="GJ84" i="2"/>
  <c r="FR85" i="2"/>
  <c r="GD85" i="2"/>
  <c r="GP85" i="2"/>
  <c r="FX86" i="2"/>
  <c r="GJ86" i="2"/>
  <c r="FR87" i="2"/>
  <c r="GD87" i="2"/>
  <c r="GP87" i="2"/>
  <c r="FX88" i="2"/>
  <c r="GJ88" i="2"/>
  <c r="FR89" i="2"/>
  <c r="GD89" i="2"/>
  <c r="GP89" i="2"/>
  <c r="FX90" i="2"/>
  <c r="GJ90" i="2"/>
  <c r="FR91" i="2"/>
  <c r="GD91" i="2"/>
  <c r="GP91" i="2"/>
  <c r="FS79" i="2"/>
  <c r="GE79" i="2"/>
  <c r="FM80" i="2"/>
  <c r="FY80" i="2"/>
  <c r="FM81" i="2"/>
  <c r="FY81" i="2"/>
  <c r="GK81" i="2"/>
  <c r="DV83" i="2"/>
  <c r="DW84" i="2"/>
  <c r="ED85" i="2"/>
  <c r="EB86" i="2"/>
  <c r="DL87" i="2"/>
  <c r="EA87" i="2"/>
  <c r="DY88" i="2"/>
  <c r="DY89" i="2"/>
  <c r="DZ89" i="2"/>
  <c r="EB90" i="2"/>
  <c r="DZ90" i="2"/>
  <c r="EB91" i="2"/>
  <c r="ED82" i="2"/>
  <c r="DJ83" i="2"/>
  <c r="DR81" i="2"/>
  <c r="BL92" i="2"/>
  <c r="HV77" i="2"/>
  <c r="HX77" i="2" s="1"/>
  <c r="HW72" i="2"/>
  <c r="HY72" i="2" s="1"/>
  <c r="HW65" i="2"/>
  <c r="HY65" i="2" s="1"/>
  <c r="GQ24" i="2"/>
  <c r="GQ67" i="2"/>
  <c r="GQ74" i="2"/>
  <c r="HW75" i="2"/>
  <c r="HY75" i="2" s="1"/>
  <c r="HW76" i="2"/>
  <c r="HY76" i="2" s="1"/>
  <c r="GQ77" i="2"/>
  <c r="GQ78" i="2"/>
  <c r="A57" i="3"/>
  <c r="A9" i="3"/>
  <c r="A69" i="2"/>
  <c r="A12" i="3"/>
  <c r="A62" i="3"/>
  <c r="E34" i="54"/>
  <c r="A14" i="3"/>
  <c r="A52" i="2"/>
  <c r="A21" i="2"/>
  <c r="A43" i="3"/>
  <c r="A48" i="2"/>
  <c r="A53" i="2"/>
  <c r="A16" i="3"/>
  <c r="A33" i="3"/>
  <c r="E25" i="54"/>
  <c r="E61" i="54"/>
  <c r="A19" i="3"/>
  <c r="A36" i="2"/>
  <c r="A17" i="2"/>
  <c r="A38" i="2"/>
  <c r="A55" i="3"/>
  <c r="E41" i="54"/>
  <c r="E82" i="54"/>
  <c r="E44" i="54"/>
  <c r="E50" i="54"/>
  <c r="E88" i="54"/>
  <c r="E43" i="54"/>
  <c r="E16" i="54"/>
  <c r="E19" i="54"/>
  <c r="E31" i="54"/>
  <c r="A87" i="2"/>
  <c r="A80" i="3"/>
  <c r="A83" i="3"/>
  <c r="AD86" i="62"/>
  <c r="AD35" i="40"/>
  <c r="I35" i="40" s="1"/>
  <c r="AD30" i="40"/>
  <c r="I30" i="40" s="1"/>
  <c r="AD65" i="40"/>
  <c r="I65" i="40" s="1"/>
  <c r="AD11" i="40"/>
  <c r="I11" i="40" s="1"/>
  <c r="AD93" i="40"/>
  <c r="AD81" i="40"/>
  <c r="AD69" i="40"/>
  <c r="AD25" i="40"/>
  <c r="I25" i="40" s="1"/>
  <c r="AD18" i="40"/>
  <c r="I18" i="40" s="1"/>
  <c r="AD24" i="40"/>
  <c r="I24" i="40" s="1"/>
  <c r="AD89" i="40"/>
  <c r="AD77" i="40"/>
  <c r="AD54" i="40"/>
  <c r="I54" i="40" s="1"/>
  <c r="AD48" i="40"/>
  <c r="I48" i="40" s="1"/>
  <c r="AD43" i="40"/>
  <c r="I43" i="40" s="1"/>
  <c r="AD58" i="40"/>
  <c r="I58" i="40" s="1"/>
  <c r="AD67" i="40"/>
  <c r="I67" i="40" s="1"/>
  <c r="AD98" i="40"/>
  <c r="AD84" i="40"/>
  <c r="AD70" i="40"/>
  <c r="AD51" i="40"/>
  <c r="I51" i="40" s="1"/>
  <c r="AD59" i="40"/>
  <c r="I59" i="40" s="1"/>
  <c r="AD21" i="40"/>
  <c r="I21" i="40" s="1"/>
  <c r="AD20" i="40"/>
  <c r="I20" i="40" s="1"/>
  <c r="AD97" i="40"/>
  <c r="AD83" i="40"/>
  <c r="AD62" i="40"/>
  <c r="I62" i="40" s="1"/>
  <c r="AD50" i="40"/>
  <c r="I50" i="40" s="1"/>
  <c r="AD44" i="40"/>
  <c r="I44" i="40" s="1"/>
  <c r="AD57" i="40"/>
  <c r="I57" i="40" s="1"/>
  <c r="AD17" i="40"/>
  <c r="I17" i="40" s="1"/>
  <c r="AD96" i="40"/>
  <c r="AD82" i="40"/>
  <c r="AD56" i="40"/>
  <c r="I56" i="40" s="1"/>
  <c r="AD49" i="40"/>
  <c r="I49" i="40" s="1"/>
  <c r="AD42" i="40"/>
  <c r="I42" i="40" s="1"/>
  <c r="AD16" i="40"/>
  <c r="I16" i="40" s="1"/>
  <c r="AD95" i="40"/>
  <c r="AD80" i="40"/>
  <c r="AD55" i="40"/>
  <c r="I55" i="40" s="1"/>
  <c r="AD47" i="40"/>
  <c r="I47" i="40" s="1"/>
  <c r="AD41" i="40"/>
  <c r="I41" i="40" s="1"/>
  <c r="AD13" i="40"/>
  <c r="I13" i="40" s="1"/>
  <c r="AD94" i="40"/>
  <c r="AD79" i="40"/>
  <c r="AD53" i="40"/>
  <c r="I53" i="40" s="1"/>
  <c r="AD46" i="40"/>
  <c r="I46" i="40" s="1"/>
  <c r="AD40" i="40"/>
  <c r="I40" i="40" s="1"/>
  <c r="AD15" i="40"/>
  <c r="I15" i="40" s="1"/>
  <c r="AD86" i="40"/>
  <c r="AD72" i="40"/>
  <c r="AD19" i="40"/>
  <c r="I19" i="40" s="1"/>
  <c r="AD63" i="40"/>
  <c r="I63" i="40" s="1"/>
  <c r="AD26" i="40"/>
  <c r="I26" i="40" s="1"/>
  <c r="AD10" i="40"/>
  <c r="I10" i="40" s="1"/>
  <c r="AD78" i="40"/>
  <c r="AD45" i="40"/>
  <c r="I45" i="40" s="1"/>
  <c r="AD76" i="40"/>
  <c r="AD39" i="40"/>
  <c r="I39" i="40" s="1"/>
  <c r="AD75" i="40"/>
  <c r="I75" i="40" s="1"/>
  <c r="AD34" i="40"/>
  <c r="I34" i="40" s="1"/>
  <c r="AD74" i="40"/>
  <c r="I74" i="40" s="1"/>
  <c r="AD29" i="40"/>
  <c r="I29" i="40" s="1"/>
  <c r="AD73" i="40"/>
  <c r="AD68" i="40"/>
  <c r="AD71" i="40"/>
  <c r="I71" i="40" s="1"/>
  <c r="AD61" i="40"/>
  <c r="I61" i="40" s="1"/>
  <c r="AD92" i="40"/>
  <c r="AD52" i="40"/>
  <c r="I52" i="40" s="1"/>
  <c r="AD38" i="40"/>
  <c r="I38" i="40" s="1"/>
  <c r="AD91" i="40"/>
  <c r="AD37" i="40"/>
  <c r="I37" i="40" s="1"/>
  <c r="AD36" i="40"/>
  <c r="I36" i="40" s="1"/>
  <c r="AD74" i="41"/>
  <c r="I74" i="41" s="1"/>
  <c r="AD62" i="41"/>
  <c r="I62" i="41" s="1"/>
  <c r="AD27" i="44"/>
  <c r="I27" i="44" s="1"/>
  <c r="AD60" i="44"/>
  <c r="I60" i="44" s="1"/>
  <c r="AD91" i="46"/>
  <c r="AD38" i="46"/>
  <c r="AD57" i="63"/>
  <c r="AD33" i="61"/>
  <c r="AD57" i="64"/>
  <c r="AD61" i="61"/>
  <c r="AD85" i="62"/>
  <c r="AD54" i="62"/>
  <c r="AD18" i="61"/>
  <c r="AD97" i="36"/>
  <c r="AD65" i="36"/>
  <c r="I65" i="36" s="1"/>
  <c r="AD55" i="37"/>
  <c r="I55" i="37" s="1"/>
  <c r="AD44" i="37"/>
  <c r="I44" i="37" s="1"/>
  <c r="AD98" i="37"/>
  <c r="AD80" i="39"/>
  <c r="AD60" i="40"/>
  <c r="I60" i="40" s="1"/>
  <c r="AD58" i="41"/>
  <c r="I58" i="41" s="1"/>
  <c r="AD49" i="42"/>
  <c r="I49" i="42" s="1"/>
  <c r="AD51" i="47"/>
  <c r="AD33" i="48"/>
  <c r="AD41" i="35"/>
  <c r="I41" i="35" s="1"/>
  <c r="AD82" i="37"/>
  <c r="AD92" i="41"/>
  <c r="AD76" i="46"/>
  <c r="AD46" i="47"/>
  <c r="AD85" i="36"/>
  <c r="AD82" i="36"/>
  <c r="AD47" i="37"/>
  <c r="I47" i="37" s="1"/>
  <c r="AD48" i="37"/>
  <c r="I48" i="37" s="1"/>
  <c r="AD81" i="39"/>
  <c r="AD22" i="40"/>
  <c r="I22" i="40" s="1"/>
  <c r="AD12" i="40"/>
  <c r="I12" i="40" s="1"/>
  <c r="AD26" i="41"/>
  <c r="I26" i="41" s="1"/>
  <c r="AD49" i="46"/>
  <c r="AD75" i="47"/>
  <c r="AD35" i="48"/>
  <c r="AD72" i="61"/>
  <c r="AD69" i="61"/>
  <c r="AD23" i="61"/>
  <c r="AD11" i="61"/>
  <c r="AD58" i="61"/>
  <c r="AD45" i="61"/>
  <c r="AD70" i="61"/>
  <c r="AD66" i="61"/>
  <c r="AD22" i="61"/>
  <c r="AD10" i="61"/>
  <c r="AD68" i="61"/>
  <c r="AD87" i="61"/>
  <c r="AD21" i="61"/>
  <c r="AD65" i="61"/>
  <c r="AD67" i="61"/>
  <c r="AD20" i="61"/>
  <c r="AD91" i="61"/>
  <c r="AD86" i="61"/>
  <c r="AD52" i="61"/>
  <c r="AD19" i="61"/>
  <c r="AD96" i="61"/>
  <c r="AD54" i="61"/>
  <c r="AD31" i="61"/>
  <c r="AD36" i="61"/>
  <c r="AD76" i="61"/>
  <c r="AD73" i="61"/>
  <c r="AD25" i="61"/>
  <c r="AD13" i="61"/>
  <c r="AD77" i="61"/>
  <c r="AD15" i="61"/>
  <c r="AD59" i="61"/>
  <c r="AD89" i="61"/>
  <c r="AD75" i="61"/>
  <c r="AD14" i="61"/>
  <c r="AD57" i="61"/>
  <c r="AD32" i="61"/>
  <c r="AD71" i="61"/>
  <c r="AD12" i="61"/>
  <c r="AD56" i="61"/>
  <c r="AD85" i="61"/>
  <c r="AD43" i="61"/>
  <c r="AD88" i="61"/>
  <c r="AD55" i="61"/>
  <c r="AD83" i="61"/>
  <c r="AD34" i="61"/>
  <c r="AD53" i="61"/>
  <c r="AD42" i="61"/>
  <c r="AD82" i="61"/>
  <c r="AD28" i="61"/>
  <c r="AD51" i="61"/>
  <c r="AD29" i="61"/>
  <c r="AD41" i="61"/>
  <c r="AD80" i="61"/>
  <c r="AD27" i="61"/>
  <c r="AD98" i="61"/>
  <c r="AD50" i="61"/>
  <c r="AD68" i="64"/>
  <c r="AD18" i="63"/>
  <c r="AD67" i="63"/>
  <c r="AD60" i="61"/>
  <c r="AD95" i="61"/>
  <c r="AD17" i="61"/>
  <c r="AD74" i="37"/>
  <c r="I74" i="37" s="1"/>
  <c r="AD26" i="37"/>
  <c r="I26" i="37" s="1"/>
  <c r="AD29" i="39"/>
  <c r="I29" i="39" s="1"/>
  <c r="AD54" i="39"/>
  <c r="I54" i="39" s="1"/>
  <c r="AD92" i="39"/>
  <c r="AD25" i="39"/>
  <c r="I25" i="39" s="1"/>
  <c r="AD98" i="42"/>
  <c r="AD72" i="43"/>
  <c r="AD22" i="45"/>
  <c r="I22" i="45" s="1"/>
  <c r="AD90" i="45"/>
  <c r="AD21" i="45"/>
  <c r="I21" i="45" s="1"/>
  <c r="AD42" i="45"/>
  <c r="I42" i="45" s="1"/>
  <c r="AD20" i="45"/>
  <c r="I20" i="45" s="1"/>
  <c r="AD50" i="45"/>
  <c r="AD19" i="45"/>
  <c r="I19" i="45" s="1"/>
  <c r="AD67" i="45"/>
  <c r="AD69" i="45"/>
  <c r="I69" i="45" s="1"/>
  <c r="AD77" i="45"/>
  <c r="AD92" i="48"/>
  <c r="AD90" i="48"/>
  <c r="AD88" i="48"/>
  <c r="AD78" i="48"/>
  <c r="AD16" i="48"/>
  <c r="AD54" i="48"/>
  <c r="AD55" i="48"/>
  <c r="AD39" i="48"/>
  <c r="AD59" i="48"/>
  <c r="AD37" i="48"/>
  <c r="AD11" i="50"/>
  <c r="AD88" i="50"/>
  <c r="AD85" i="50"/>
  <c r="AD51" i="50"/>
  <c r="AD10" i="50"/>
  <c r="AD57" i="50"/>
  <c r="AD48" i="50"/>
  <c r="AD84" i="50"/>
  <c r="AD68" i="50"/>
  <c r="AD97" i="50"/>
  <c r="AD49" i="50"/>
  <c r="AD12" i="50"/>
  <c r="AD72" i="50"/>
  <c r="AD31" i="50"/>
  <c r="AD33" i="50"/>
  <c r="AD71" i="50"/>
  <c r="AD98" i="50"/>
  <c r="AD76" i="50"/>
  <c r="AD95" i="50"/>
  <c r="AD46" i="50"/>
  <c r="AD14" i="50"/>
  <c r="AD75" i="50"/>
  <c r="AD27" i="50"/>
  <c r="AD37" i="50"/>
  <c r="AD81" i="50"/>
  <c r="AD56" i="50"/>
  <c r="AD58" i="50"/>
  <c r="AD42" i="50"/>
  <c r="AD18" i="50"/>
  <c r="AD83" i="50"/>
  <c r="AD25" i="50"/>
  <c r="AD39" i="50"/>
  <c r="AD64" i="50"/>
  <c r="AD66" i="50"/>
  <c r="AD91" i="50"/>
  <c r="AD40" i="50"/>
  <c r="AD20" i="50"/>
  <c r="AD87" i="50"/>
  <c r="AD23" i="50"/>
  <c r="AD41" i="50"/>
  <c r="AD62" i="50"/>
  <c r="AD67" i="50"/>
  <c r="AD38" i="50"/>
  <c r="AD22" i="50"/>
  <c r="AD92" i="50"/>
  <c r="AD29" i="50"/>
  <c r="AD94" i="50"/>
  <c r="AD34" i="50"/>
  <c r="AD73" i="50"/>
  <c r="AD21" i="50"/>
  <c r="AD54" i="50"/>
  <c r="AD78" i="50"/>
  <c r="AD19" i="50"/>
  <c r="AD50" i="50"/>
  <c r="AD82" i="50"/>
  <c r="AD17" i="50"/>
  <c r="AD35" i="50"/>
  <c r="AD45" i="50"/>
  <c r="AD86" i="50"/>
  <c r="AD15" i="50"/>
  <c r="AD43" i="50"/>
  <c r="AD70" i="50"/>
  <c r="AD93" i="50"/>
  <c r="AD16" i="50"/>
  <c r="AD61" i="50"/>
  <c r="AD32" i="50"/>
  <c r="AD55" i="50"/>
  <c r="AD79" i="50"/>
  <c r="AD53" i="50"/>
  <c r="AD69" i="50"/>
  <c r="AD44" i="50"/>
  <c r="AD36" i="50"/>
  <c r="AD52" i="50"/>
  <c r="AD74" i="50"/>
  <c r="AD65" i="50"/>
  <c r="AD28" i="50"/>
  <c r="AD59" i="50"/>
  <c r="AD13" i="50"/>
  <c r="AD24" i="50"/>
  <c r="AD26" i="50"/>
  <c r="AD30" i="50"/>
  <c r="AD90" i="50"/>
  <c r="AD80" i="50"/>
  <c r="AD33" i="51"/>
  <c r="AD22" i="51"/>
  <c r="AD72" i="51"/>
  <c r="AD94" i="51"/>
  <c r="AD45" i="52"/>
  <c r="AD44" i="52"/>
  <c r="AD58" i="52"/>
  <c r="AD43" i="53"/>
  <c r="AD63" i="53"/>
  <c r="AD95" i="53"/>
  <c r="AD94" i="62"/>
  <c r="AD31" i="62"/>
  <c r="AD46" i="62"/>
  <c r="AD60" i="62"/>
  <c r="AD74" i="62"/>
  <c r="AD93" i="62"/>
  <c r="AD91" i="62"/>
  <c r="AD88" i="62"/>
  <c r="AD19" i="62"/>
  <c r="AD34" i="62"/>
  <c r="AD48" i="62"/>
  <c r="AD62" i="62"/>
  <c r="AD76" i="62"/>
  <c r="AD95" i="62"/>
  <c r="AD66" i="63"/>
  <c r="AD52" i="63"/>
  <c r="AD39" i="63"/>
  <c r="AD25" i="63"/>
  <c r="AD11" i="63"/>
  <c r="AD54" i="63"/>
  <c r="AD96" i="63"/>
  <c r="AD48" i="63"/>
  <c r="AD93" i="63"/>
  <c r="AD36" i="63"/>
  <c r="AD91" i="63"/>
  <c r="AD27" i="63"/>
  <c r="AD47" i="63"/>
  <c r="AD34" i="63"/>
  <c r="AD20" i="63"/>
  <c r="AD63" i="63"/>
  <c r="AD81" i="63"/>
  <c r="AD86" i="63"/>
  <c r="AD70" i="63"/>
  <c r="AD49" i="63"/>
  <c r="AD32" i="63"/>
  <c r="AD16" i="63"/>
  <c r="AD62" i="63"/>
  <c r="AD46" i="63"/>
  <c r="AD31" i="63"/>
  <c r="AD14" i="63"/>
  <c r="AD77" i="63"/>
  <c r="AD45" i="63"/>
  <c r="AD30" i="63"/>
  <c r="AD13" i="63"/>
  <c r="AD78" i="63"/>
  <c r="AD89" i="63"/>
  <c r="AD44" i="63"/>
  <c r="AD29" i="63"/>
  <c r="AD12" i="63"/>
  <c r="AD79" i="63"/>
  <c r="AD55" i="63"/>
  <c r="AD94" i="63"/>
  <c r="AD43" i="63"/>
  <c r="AD28" i="63"/>
  <c r="AD69" i="63"/>
  <c r="AD80" i="63"/>
  <c r="AD92" i="63"/>
  <c r="AD72" i="63"/>
  <c r="AD42" i="63"/>
  <c r="AD26" i="63"/>
  <c r="AD65" i="63"/>
  <c r="AD74" i="63"/>
  <c r="AD60" i="63"/>
  <c r="AD90" i="63"/>
  <c r="AD95" i="63"/>
  <c r="AD71" i="63"/>
  <c r="AD41" i="63"/>
  <c r="AD24" i="63"/>
  <c r="AD64" i="63"/>
  <c r="AD75" i="63"/>
  <c r="AD61" i="63"/>
  <c r="AD13" i="64"/>
  <c r="AD44" i="64"/>
  <c r="AD54" i="64"/>
  <c r="AD66" i="64"/>
  <c r="AD90" i="64"/>
  <c r="AD63" i="64"/>
  <c r="AD20" i="64"/>
  <c r="AD81" i="64"/>
  <c r="AD27" i="64"/>
  <c r="AD38" i="64"/>
  <c r="AD58" i="64"/>
  <c r="AD86" i="64"/>
  <c r="AD62" i="64"/>
  <c r="AD22" i="64"/>
  <c r="AD85" i="64"/>
  <c r="AD28" i="64"/>
  <c r="AD45" i="64"/>
  <c r="AD64" i="64"/>
  <c r="AD88" i="64"/>
  <c r="AD71" i="64"/>
  <c r="AD24" i="64"/>
  <c r="AD35" i="64"/>
  <c r="AD46" i="64"/>
  <c r="AD65" i="64"/>
  <c r="AD92" i="64"/>
  <c r="AD75" i="64"/>
  <c r="AD26" i="64"/>
  <c r="AD36" i="64"/>
  <c r="AD53" i="64"/>
  <c r="AD67" i="64"/>
  <c r="AD94" i="64"/>
  <c r="AD79" i="64"/>
  <c r="AD49" i="64"/>
  <c r="AD43" i="64"/>
  <c r="AD34" i="64"/>
  <c r="AD70" i="64"/>
  <c r="AD96" i="64"/>
  <c r="AD83" i="64"/>
  <c r="AD56" i="64"/>
  <c r="AD11" i="64"/>
  <c r="AD51" i="64"/>
  <c r="AD39" i="64"/>
  <c r="AD72" i="64"/>
  <c r="AD98" i="64"/>
  <c r="AD87" i="64"/>
  <c r="AD73" i="64"/>
  <c r="AD15" i="64"/>
  <c r="AD52" i="64"/>
  <c r="AD41" i="64"/>
  <c r="AD74" i="64"/>
  <c r="AD10" i="64"/>
  <c r="AD91" i="64"/>
  <c r="AD89" i="64"/>
  <c r="AD56" i="63"/>
  <c r="AD97" i="64"/>
  <c r="AD55" i="64"/>
  <c r="AD48" i="64"/>
  <c r="AD21" i="63"/>
  <c r="AD62" i="61"/>
  <c r="AD84" i="62"/>
  <c r="AD98" i="63"/>
  <c r="AD59" i="63"/>
  <c r="AD38" i="61"/>
  <c r="AD47" i="64"/>
  <c r="AD50" i="64"/>
  <c r="AD37" i="64"/>
  <c r="AD23" i="63"/>
  <c r="AD63" i="61"/>
  <c r="AD83" i="62"/>
  <c r="AD43" i="62"/>
  <c r="AD26" i="61"/>
  <c r="AD52" i="39"/>
  <c r="I52" i="39" s="1"/>
  <c r="AD92" i="35"/>
  <c r="AD81" i="36"/>
  <c r="AD74" i="36"/>
  <c r="AD82" i="39"/>
  <c r="AD27" i="40"/>
  <c r="I27" i="40" s="1"/>
  <c r="AD14" i="40"/>
  <c r="I14" i="40" s="1"/>
  <c r="AD27" i="41"/>
  <c r="I27" i="41" s="1"/>
  <c r="AD42" i="51"/>
  <c r="AD65" i="48"/>
  <c r="AD88" i="63"/>
  <c r="AD84" i="63"/>
  <c r="AD37" i="61"/>
  <c r="AD42" i="64"/>
  <c r="AD32" i="64"/>
  <c r="AD30" i="64"/>
  <c r="AD33" i="63"/>
  <c r="AD64" i="61"/>
  <c r="AD73" i="62"/>
  <c r="AD42" i="62"/>
  <c r="AD79" i="61"/>
  <c r="AD80" i="35"/>
  <c r="AD28" i="36"/>
  <c r="I28" i="36" s="1"/>
  <c r="AD83" i="39"/>
  <c r="AD32" i="40"/>
  <c r="I32" i="40" s="1"/>
  <c r="AD64" i="40"/>
  <c r="I64" i="40" s="1"/>
  <c r="AD50" i="41"/>
  <c r="I50" i="41" s="1"/>
  <c r="AD56" i="42"/>
  <c r="I56" i="42" s="1"/>
  <c r="AD91" i="51"/>
  <c r="AD83" i="63"/>
  <c r="AD97" i="61"/>
  <c r="AD93" i="64"/>
  <c r="AD84" i="64"/>
  <c r="AD29" i="64"/>
  <c r="AD35" i="63"/>
  <c r="AD72" i="62"/>
  <c r="AD40" i="62"/>
  <c r="AD81" i="61"/>
  <c r="AD67" i="35"/>
  <c r="I67" i="35" s="1"/>
  <c r="AD29" i="36"/>
  <c r="I29" i="36" s="1"/>
  <c r="AD36" i="39"/>
  <c r="I36" i="39" s="1"/>
  <c r="AD85" i="40"/>
  <c r="AD66" i="40"/>
  <c r="I66" i="40" s="1"/>
  <c r="AD54" i="41"/>
  <c r="I54" i="41" s="1"/>
  <c r="AD64" i="44"/>
  <c r="I64" i="44" s="1"/>
  <c r="AD77" i="50"/>
  <c r="AD66" i="51"/>
  <c r="AD23" i="53"/>
  <c r="AD47" i="50"/>
  <c r="AD84" i="61"/>
  <c r="AD75" i="35"/>
  <c r="AD31" i="36"/>
  <c r="I31" i="36" s="1"/>
  <c r="AD38" i="39"/>
  <c r="I38" i="39" s="1"/>
  <c r="AD87" i="40"/>
  <c r="AD63" i="41"/>
  <c r="I63" i="41" s="1"/>
  <c r="AD94" i="44"/>
  <c r="AD60" i="50"/>
  <c r="AD82" i="63"/>
  <c r="AD35" i="61"/>
  <c r="AD77" i="64"/>
  <c r="AD82" i="64"/>
  <c r="AD60" i="64"/>
  <c r="AD37" i="63"/>
  <c r="AD71" i="62"/>
  <c r="AD39" i="62"/>
  <c r="AD76" i="63"/>
  <c r="AD44" i="61"/>
  <c r="AD18" i="64"/>
  <c r="AD80" i="64"/>
  <c r="AD59" i="64"/>
  <c r="AD38" i="63"/>
  <c r="AD70" i="62"/>
  <c r="AD30" i="62"/>
  <c r="AD15" i="63"/>
  <c r="AD74" i="61"/>
  <c r="AD22" i="35"/>
  <c r="I22" i="35" s="1"/>
  <c r="AD37" i="36"/>
  <c r="I37" i="36" s="1"/>
  <c r="AD69" i="37"/>
  <c r="I69" i="37" s="1"/>
  <c r="AD40" i="39"/>
  <c r="I40" i="39" s="1"/>
  <c r="AD88" i="40"/>
  <c r="AD65" i="41"/>
  <c r="I65" i="41" s="1"/>
  <c r="AD44" i="43"/>
  <c r="I44" i="43" s="1"/>
  <c r="AD90" i="44"/>
  <c r="AD88" i="45"/>
  <c r="AD63" i="50"/>
  <c r="AD89" i="50"/>
  <c r="AD16" i="64"/>
  <c r="AD78" i="64"/>
  <c r="AD25" i="64"/>
  <c r="AD40" i="63"/>
  <c r="AD46" i="61"/>
  <c r="AD68" i="62"/>
  <c r="AD28" i="62"/>
  <c r="AD90" i="61"/>
  <c r="AD22" i="63"/>
  <c r="AD78" i="61"/>
  <c r="AD71" i="37"/>
  <c r="I71" i="37" s="1"/>
  <c r="AD42" i="39"/>
  <c r="I42" i="39" s="1"/>
  <c r="AD90" i="40"/>
  <c r="AD96" i="41"/>
  <c r="AD20" i="42"/>
  <c r="I20" i="42" s="1"/>
  <c r="AD23" i="42"/>
  <c r="I23" i="42" s="1"/>
  <c r="AD86" i="43"/>
  <c r="AD88" i="44"/>
  <c r="AD86" i="45"/>
  <c r="AD96" i="50"/>
  <c r="AD66" i="36"/>
  <c r="I66" i="36" s="1"/>
  <c r="AD84" i="36"/>
  <c r="AD50" i="36"/>
  <c r="I50" i="36" s="1"/>
  <c r="AD30" i="36"/>
  <c r="I30" i="36" s="1"/>
  <c r="AD75" i="36"/>
  <c r="I75" i="36" s="1"/>
  <c r="AD49" i="36"/>
  <c r="I49" i="36" s="1"/>
  <c r="AD70" i="36"/>
  <c r="AD87" i="36"/>
  <c r="AD57" i="36"/>
  <c r="I57" i="36" s="1"/>
  <c r="AD36" i="36"/>
  <c r="I36" i="36" s="1"/>
  <c r="AD22" i="36"/>
  <c r="I22" i="36" s="1"/>
  <c r="AD45" i="36"/>
  <c r="I45" i="36" s="1"/>
  <c r="AD69" i="36"/>
  <c r="AD89" i="36"/>
  <c r="AD56" i="36"/>
  <c r="I56" i="36" s="1"/>
  <c r="AD35" i="36"/>
  <c r="I35" i="36" s="1"/>
  <c r="AD21" i="36"/>
  <c r="I21" i="36" s="1"/>
  <c r="AD48" i="36"/>
  <c r="I48" i="36" s="1"/>
  <c r="AD68" i="36"/>
  <c r="AD51" i="36"/>
  <c r="I51" i="36" s="1"/>
  <c r="AD91" i="36"/>
  <c r="AD55" i="36"/>
  <c r="I55" i="36" s="1"/>
  <c r="AD34" i="36"/>
  <c r="I34" i="36" s="1"/>
  <c r="AD20" i="36"/>
  <c r="I20" i="36" s="1"/>
  <c r="AD47" i="36"/>
  <c r="I47" i="36" s="1"/>
  <c r="AD67" i="36"/>
  <c r="I67" i="36" s="1"/>
  <c r="AD93" i="36"/>
  <c r="AD54" i="36"/>
  <c r="I54" i="36" s="1"/>
  <c r="AD33" i="36"/>
  <c r="I33" i="36" s="1"/>
  <c r="AD19" i="36"/>
  <c r="I19" i="36" s="1"/>
  <c r="AD46" i="36"/>
  <c r="I46" i="36" s="1"/>
  <c r="AD64" i="36"/>
  <c r="I64" i="36" s="1"/>
  <c r="AD95" i="36"/>
  <c r="AD53" i="36"/>
  <c r="I53" i="36" s="1"/>
  <c r="AD32" i="36"/>
  <c r="I32" i="36" s="1"/>
  <c r="AD18" i="36"/>
  <c r="I18" i="36" s="1"/>
  <c r="AD90" i="36"/>
  <c r="AD88" i="36"/>
  <c r="AD83" i="36"/>
  <c r="AD59" i="36"/>
  <c r="I59" i="36" s="1"/>
  <c r="AD38" i="36"/>
  <c r="I38" i="36" s="1"/>
  <c r="AD25" i="36"/>
  <c r="I25" i="36" s="1"/>
  <c r="AD24" i="39"/>
  <c r="I24" i="39" s="1"/>
  <c r="AD55" i="39"/>
  <c r="I55" i="39" s="1"/>
  <c r="AD30" i="39"/>
  <c r="I30" i="39" s="1"/>
  <c r="AD33" i="39"/>
  <c r="I33" i="39" s="1"/>
  <c r="AD79" i="39"/>
  <c r="AD18" i="39"/>
  <c r="I18" i="39" s="1"/>
  <c r="AD63" i="39"/>
  <c r="I63" i="39" s="1"/>
  <c r="AD53" i="39"/>
  <c r="I53" i="39" s="1"/>
  <c r="AD17" i="39"/>
  <c r="I17" i="39" s="1"/>
  <c r="AD88" i="39"/>
  <c r="AD75" i="39"/>
  <c r="AD70" i="39"/>
  <c r="AD14" i="39"/>
  <c r="I14" i="39" s="1"/>
  <c r="AD26" i="39"/>
  <c r="I26" i="39" s="1"/>
  <c r="AD50" i="39"/>
  <c r="I50" i="39" s="1"/>
  <c r="AD51" i="39"/>
  <c r="I51" i="39" s="1"/>
  <c r="AD87" i="39"/>
  <c r="AD74" i="39"/>
  <c r="AD69" i="39"/>
  <c r="AD48" i="39"/>
  <c r="I48" i="39" s="1"/>
  <c r="AD49" i="39"/>
  <c r="I49" i="39" s="1"/>
  <c r="AD86" i="39"/>
  <c r="AD73" i="39"/>
  <c r="I73" i="39" s="1"/>
  <c r="AD68" i="39"/>
  <c r="I68" i="39" s="1"/>
  <c r="AD46" i="39"/>
  <c r="I46" i="39" s="1"/>
  <c r="AD47" i="39"/>
  <c r="I47" i="39" s="1"/>
  <c r="AD85" i="39"/>
  <c r="AD72" i="39"/>
  <c r="I72" i="39" s="1"/>
  <c r="AD67" i="39"/>
  <c r="AD44" i="39"/>
  <c r="I44" i="39" s="1"/>
  <c r="AD45" i="39"/>
  <c r="I45" i="39" s="1"/>
  <c r="AD84" i="39"/>
  <c r="AD71" i="39"/>
  <c r="AD66" i="39"/>
  <c r="I66" i="39" s="1"/>
  <c r="AD27" i="39"/>
  <c r="I27" i="39" s="1"/>
  <c r="AD93" i="39"/>
  <c r="AD32" i="39"/>
  <c r="I32" i="39" s="1"/>
  <c r="AD31" i="39"/>
  <c r="I31" i="39" s="1"/>
  <c r="AD77" i="39"/>
  <c r="AD89" i="39"/>
  <c r="AD58" i="39"/>
  <c r="I58" i="39" s="1"/>
  <c r="AD9" i="42"/>
  <c r="I9" i="42" s="1"/>
  <c r="AD12" i="42"/>
  <c r="I12" i="42" s="1"/>
  <c r="AD10" i="42"/>
  <c r="I10" i="42" s="1"/>
  <c r="AD26" i="42"/>
  <c r="I26" i="42" s="1"/>
  <c r="AD59" i="42"/>
  <c r="AD30" i="42"/>
  <c r="I30" i="42" s="1"/>
  <c r="AD84" i="42"/>
  <c r="AD38" i="42"/>
  <c r="I38" i="42" s="1"/>
  <c r="AD40" i="42"/>
  <c r="I40" i="42" s="1"/>
  <c r="AD90" i="42"/>
  <c r="AD19" i="42"/>
  <c r="I19" i="42" s="1"/>
  <c r="AD21" i="42"/>
  <c r="I21" i="42" s="1"/>
  <c r="AD78" i="42"/>
  <c r="AD39" i="42"/>
  <c r="I39" i="42" s="1"/>
  <c r="AD73" i="42"/>
  <c r="I73" i="42" s="1"/>
  <c r="AD34" i="42"/>
  <c r="I34" i="42" s="1"/>
  <c r="AD58" i="42"/>
  <c r="I58" i="42" s="1"/>
  <c r="AD11" i="42"/>
  <c r="I11" i="42" s="1"/>
  <c r="AD72" i="42"/>
  <c r="I72" i="42" s="1"/>
  <c r="AD31" i="42"/>
  <c r="I31" i="42" s="1"/>
  <c r="AD33" i="42"/>
  <c r="I33" i="42" s="1"/>
  <c r="AD69" i="42"/>
  <c r="I69" i="42" s="1"/>
  <c r="AD80" i="42"/>
  <c r="AD95" i="42"/>
  <c r="AD52" i="42"/>
  <c r="I52" i="42" s="1"/>
  <c r="AD54" i="42"/>
  <c r="I54" i="42" s="1"/>
  <c r="AD71" i="42"/>
  <c r="I71" i="42" s="1"/>
  <c r="AD27" i="42"/>
  <c r="I27" i="42" s="1"/>
  <c r="AD29" i="42"/>
  <c r="I29" i="42" s="1"/>
  <c r="AD67" i="42"/>
  <c r="AD35" i="42"/>
  <c r="I35" i="42" s="1"/>
  <c r="AD55" i="42"/>
  <c r="I55" i="42" s="1"/>
  <c r="AD60" i="42"/>
  <c r="AD88" i="42"/>
  <c r="AD22" i="42"/>
  <c r="I22" i="42" s="1"/>
  <c r="AD25" i="42"/>
  <c r="I25" i="42" s="1"/>
  <c r="AD65" i="42"/>
  <c r="AD82" i="42"/>
  <c r="AD61" i="42"/>
  <c r="I61" i="42" s="1"/>
  <c r="AD64" i="42"/>
  <c r="I64" i="42" s="1"/>
  <c r="AD92" i="42"/>
  <c r="AD53" i="42"/>
  <c r="I53" i="42" s="1"/>
  <c r="AD63" i="42"/>
  <c r="I63" i="42" s="1"/>
  <c r="AD86" i="42"/>
  <c r="AD57" i="42"/>
  <c r="I57" i="42" s="1"/>
  <c r="AD75" i="42"/>
  <c r="AD68" i="42"/>
  <c r="AD16" i="42"/>
  <c r="I16" i="42" s="1"/>
  <c r="AD44" i="42"/>
  <c r="I44" i="42" s="1"/>
  <c r="AD77" i="42"/>
  <c r="AD74" i="42"/>
  <c r="AD46" i="42"/>
  <c r="I46" i="42" s="1"/>
  <c r="AD14" i="42"/>
  <c r="I14" i="42" s="1"/>
  <c r="AD41" i="42"/>
  <c r="I41" i="42" s="1"/>
  <c r="AD79" i="42"/>
  <c r="AD70" i="42"/>
  <c r="I70" i="42" s="1"/>
  <c r="AD43" i="42"/>
  <c r="I43" i="42" s="1"/>
  <c r="AD36" i="42"/>
  <c r="I36" i="42" s="1"/>
  <c r="AD62" i="42"/>
  <c r="I62" i="42" s="1"/>
  <c r="AD91" i="42"/>
  <c r="AD85" i="42"/>
  <c r="AD96" i="42"/>
  <c r="AD22" i="43"/>
  <c r="I22" i="43" s="1"/>
  <c r="AD64" i="43"/>
  <c r="I64" i="43" s="1"/>
  <c r="AD50" i="43"/>
  <c r="I50" i="43" s="1"/>
  <c r="AD96" i="43"/>
  <c r="AD29" i="43"/>
  <c r="I29" i="43" s="1"/>
  <c r="AD55" i="43"/>
  <c r="I55" i="43" s="1"/>
  <c r="AD76" i="43"/>
  <c r="AD21" i="43"/>
  <c r="I21" i="43" s="1"/>
  <c r="AD66" i="43"/>
  <c r="AD28" i="43"/>
  <c r="I28" i="43" s="1"/>
  <c r="AD31" i="43"/>
  <c r="I31" i="43" s="1"/>
  <c r="AD59" i="43"/>
  <c r="I59" i="43" s="1"/>
  <c r="AD60" i="43"/>
  <c r="I60" i="43" s="1"/>
  <c r="AD20" i="43"/>
  <c r="I20" i="43" s="1"/>
  <c r="AD70" i="43"/>
  <c r="I70" i="43" s="1"/>
  <c r="AD56" i="43"/>
  <c r="I56" i="43" s="1"/>
  <c r="AD32" i="43"/>
  <c r="I32" i="43" s="1"/>
  <c r="AD33" i="43"/>
  <c r="I33" i="43" s="1"/>
  <c r="AD68" i="43"/>
  <c r="I68" i="43" s="1"/>
  <c r="AD65" i="43"/>
  <c r="AD19" i="43"/>
  <c r="I19" i="43" s="1"/>
  <c r="AD85" i="43"/>
  <c r="AD91" i="43"/>
  <c r="AD36" i="43"/>
  <c r="I36" i="43" s="1"/>
  <c r="AD35" i="43"/>
  <c r="I35" i="43" s="1"/>
  <c r="AD90" i="43"/>
  <c r="AD97" i="43"/>
  <c r="AD15" i="43"/>
  <c r="I15" i="43" s="1"/>
  <c r="AD62" i="43"/>
  <c r="I62" i="43" s="1"/>
  <c r="AD63" i="43"/>
  <c r="AD40" i="43"/>
  <c r="I40" i="43" s="1"/>
  <c r="AD37" i="43"/>
  <c r="I37" i="43" s="1"/>
  <c r="AD61" i="43"/>
  <c r="I61" i="43" s="1"/>
  <c r="AD38" i="43"/>
  <c r="I38" i="43" s="1"/>
  <c r="AD83" i="43"/>
  <c r="AD48" i="43"/>
  <c r="I48" i="43" s="1"/>
  <c r="AD53" i="43"/>
  <c r="I53" i="43" s="1"/>
  <c r="AD98" i="43"/>
  <c r="AD57" i="43"/>
  <c r="I57" i="43" s="1"/>
  <c r="AD42" i="43"/>
  <c r="I42" i="43" s="1"/>
  <c r="AD58" i="43"/>
  <c r="I58" i="43" s="1"/>
  <c r="AD23" i="43"/>
  <c r="I23" i="43" s="1"/>
  <c r="AD81" i="43"/>
  <c r="AD25" i="43"/>
  <c r="I25" i="43" s="1"/>
  <c r="AD93" i="43"/>
  <c r="AD88" i="43"/>
  <c r="AD49" i="43"/>
  <c r="I49" i="43" s="1"/>
  <c r="AD71" i="43"/>
  <c r="AD9" i="44"/>
  <c r="I9" i="44" s="1"/>
  <c r="AD33" i="44"/>
  <c r="I33" i="44" s="1"/>
  <c r="AD45" i="44"/>
  <c r="I45" i="44" s="1"/>
  <c r="AD31" i="44"/>
  <c r="I31" i="44" s="1"/>
  <c r="AD79" i="44"/>
  <c r="AD25" i="44"/>
  <c r="I25" i="44" s="1"/>
  <c r="AD53" i="44"/>
  <c r="I53" i="44" s="1"/>
  <c r="AD35" i="44"/>
  <c r="I35" i="44" s="1"/>
  <c r="AD87" i="44"/>
  <c r="AD18" i="44"/>
  <c r="I18" i="44" s="1"/>
  <c r="AD42" i="44"/>
  <c r="I42" i="44" s="1"/>
  <c r="AD66" i="44"/>
  <c r="AD21" i="44"/>
  <c r="I21" i="44" s="1"/>
  <c r="AD73" i="44"/>
  <c r="AD15" i="44"/>
  <c r="I15" i="44" s="1"/>
  <c r="AD77" i="44"/>
  <c r="AD13" i="44"/>
  <c r="I13" i="44" s="1"/>
  <c r="AD83" i="44"/>
  <c r="AD51" i="44"/>
  <c r="I51" i="44" s="1"/>
  <c r="AD92" i="44"/>
  <c r="AD26" i="44"/>
  <c r="I26" i="44" s="1"/>
  <c r="AD50" i="44"/>
  <c r="I50" i="44" s="1"/>
  <c r="AD74" i="44"/>
  <c r="AD11" i="44"/>
  <c r="I11" i="44" s="1"/>
  <c r="AD85" i="44"/>
  <c r="AD89" i="44"/>
  <c r="AD91" i="44"/>
  <c r="AD37" i="44"/>
  <c r="I37" i="44" s="1"/>
  <c r="AD59" i="44"/>
  <c r="I59" i="44" s="1"/>
  <c r="AD12" i="44"/>
  <c r="I12" i="44" s="1"/>
  <c r="AD40" i="44"/>
  <c r="I40" i="44" s="1"/>
  <c r="AD70" i="44"/>
  <c r="I70" i="44" s="1"/>
  <c r="AD65" i="44"/>
  <c r="AD61" i="44"/>
  <c r="AD63" i="44"/>
  <c r="I63" i="44" s="1"/>
  <c r="AD14" i="44"/>
  <c r="I14" i="44" s="1"/>
  <c r="AD44" i="44"/>
  <c r="I44" i="44" s="1"/>
  <c r="AD72" i="44"/>
  <c r="AD69" i="44"/>
  <c r="I69" i="44" s="1"/>
  <c r="AD67" i="44"/>
  <c r="I67" i="44" s="1"/>
  <c r="AD16" i="44"/>
  <c r="I16" i="44" s="1"/>
  <c r="AD46" i="44"/>
  <c r="I46" i="44" s="1"/>
  <c r="AD76" i="44"/>
  <c r="AD93" i="44"/>
  <c r="AD71" i="44"/>
  <c r="AD20" i="44"/>
  <c r="I20" i="44" s="1"/>
  <c r="AD48" i="44"/>
  <c r="I48" i="44" s="1"/>
  <c r="AD78" i="44"/>
  <c r="AD97" i="44"/>
  <c r="AD75" i="44"/>
  <c r="AD22" i="44"/>
  <c r="I22" i="44" s="1"/>
  <c r="AD52" i="44"/>
  <c r="I52" i="44" s="1"/>
  <c r="AD80" i="44"/>
  <c r="AD17" i="44"/>
  <c r="I17" i="44" s="1"/>
  <c r="AD57" i="44"/>
  <c r="I57" i="44" s="1"/>
  <c r="AD39" i="44"/>
  <c r="I39" i="44" s="1"/>
  <c r="AD28" i="44"/>
  <c r="I28" i="44" s="1"/>
  <c r="AD68" i="44"/>
  <c r="AD49" i="44"/>
  <c r="I49" i="44" s="1"/>
  <c r="AD43" i="44"/>
  <c r="I43" i="44" s="1"/>
  <c r="AD30" i="44"/>
  <c r="I30" i="44" s="1"/>
  <c r="AD82" i="44"/>
  <c r="AD41" i="44"/>
  <c r="I41" i="44" s="1"/>
  <c r="AD47" i="44"/>
  <c r="I47" i="44" s="1"/>
  <c r="AD32" i="44"/>
  <c r="I32" i="44" s="1"/>
  <c r="AD84" i="44"/>
  <c r="AD55" i="44"/>
  <c r="I55" i="44" s="1"/>
  <c r="AD34" i="44"/>
  <c r="I34" i="44" s="1"/>
  <c r="AD36" i="44"/>
  <c r="I36" i="44" s="1"/>
  <c r="AD81" i="44"/>
  <c r="AD23" i="44"/>
  <c r="I23" i="44" s="1"/>
  <c r="AD10" i="44"/>
  <c r="I10" i="44" s="1"/>
  <c r="AD62" i="44"/>
  <c r="I62" i="44" s="1"/>
  <c r="AD62" i="49"/>
  <c r="AD44" i="49"/>
  <c r="AD53" i="49"/>
  <c r="AD28" i="49"/>
  <c r="AD50" i="49"/>
  <c r="AD70" i="49"/>
  <c r="AD51" i="49"/>
  <c r="AD27" i="49"/>
  <c r="AD97" i="49"/>
  <c r="AD13" i="49"/>
  <c r="AD49" i="49"/>
  <c r="AD26" i="49"/>
  <c r="AD58" i="49"/>
  <c r="AD20" i="49"/>
  <c r="AD47" i="49"/>
  <c r="AD25" i="49"/>
  <c r="AD38" i="49"/>
  <c r="AD94" i="49"/>
  <c r="AD39" i="49"/>
  <c r="AD23" i="49"/>
  <c r="AD42" i="49"/>
  <c r="AD69" i="49"/>
  <c r="AD63" i="49"/>
  <c r="AD46" i="49"/>
  <c r="AD37" i="49"/>
  <c r="AD55" i="49"/>
  <c r="AD54" i="49"/>
  <c r="AD95" i="49"/>
  <c r="AD91" i="49"/>
  <c r="AD87" i="49"/>
  <c r="AD85" i="49"/>
  <c r="AD80" i="49"/>
  <c r="AD15" i="51"/>
  <c r="AD30" i="51"/>
  <c r="AD52" i="51"/>
  <c r="AD93" i="51"/>
  <c r="AD60" i="51"/>
  <c r="AD76" i="51"/>
  <c r="AD39" i="51"/>
  <c r="AD56" i="51"/>
  <c r="AD14" i="51"/>
  <c r="AD29" i="51"/>
  <c r="AD67" i="51"/>
  <c r="AD77" i="51"/>
  <c r="AD71" i="51"/>
  <c r="AD78" i="51"/>
  <c r="AD41" i="51"/>
  <c r="AD64" i="51"/>
  <c r="AD40" i="51"/>
  <c r="AD13" i="51"/>
  <c r="AD28" i="51"/>
  <c r="AD59" i="51"/>
  <c r="AD81" i="51"/>
  <c r="AD70" i="51"/>
  <c r="AD82" i="51"/>
  <c r="AD43" i="51"/>
  <c r="AD65" i="51"/>
  <c r="AD34" i="51"/>
  <c r="AD11" i="51"/>
  <c r="AD25" i="51"/>
  <c r="AD79" i="51"/>
  <c r="AD73" i="51"/>
  <c r="AD96" i="51"/>
  <c r="AD86" i="51"/>
  <c r="AD47" i="51"/>
  <c r="AD32" i="51"/>
  <c r="AD10" i="51"/>
  <c r="AD24" i="51"/>
  <c r="AD83" i="51"/>
  <c r="AD69" i="51"/>
  <c r="AD87" i="51"/>
  <c r="AD20" i="51"/>
  <c r="AD74" i="51"/>
  <c r="AD49" i="51"/>
  <c r="AD23" i="51"/>
  <c r="AD97" i="51"/>
  <c r="AD38" i="51"/>
  <c r="AD62" i="51"/>
  <c r="AD51" i="51"/>
  <c r="AD54" i="51"/>
  <c r="AD58" i="51"/>
  <c r="AD53" i="51"/>
  <c r="AD63" i="51"/>
  <c r="AD88" i="51"/>
  <c r="AD55" i="51"/>
  <c r="AD26" i="51"/>
  <c r="AD61" i="51"/>
  <c r="AD90" i="51"/>
  <c r="AD19" i="51"/>
  <c r="AD89" i="51"/>
  <c r="AD92" i="51"/>
  <c r="AD18" i="51"/>
  <c r="AD85" i="51"/>
  <c r="AD84" i="51"/>
  <c r="AD46" i="51"/>
  <c r="AD80" i="51"/>
  <c r="AD45" i="51"/>
  <c r="AD50" i="51"/>
  <c r="AD98" i="51"/>
  <c r="AD95" i="51"/>
  <c r="AD68" i="51"/>
  <c r="AD27" i="51"/>
  <c r="AD57" i="51"/>
  <c r="AD16" i="51"/>
  <c r="AD44" i="51"/>
  <c r="AD35" i="51"/>
  <c r="AD12" i="51"/>
  <c r="AD9" i="52"/>
  <c r="AD25" i="52"/>
  <c r="AD13" i="52"/>
  <c r="AD80" i="52"/>
  <c r="AD86" i="52"/>
  <c r="AD83" i="52"/>
  <c r="AD73" i="52"/>
  <c r="AD76" i="52"/>
  <c r="AD23" i="52"/>
  <c r="AD12" i="52"/>
  <c r="AD63" i="52"/>
  <c r="AD88" i="52"/>
  <c r="AD85" i="52"/>
  <c r="AD71" i="52"/>
  <c r="AD75" i="52"/>
  <c r="AD22" i="52"/>
  <c r="AD11" i="52"/>
  <c r="AD19" i="52"/>
  <c r="AD49" i="52"/>
  <c r="AD34" i="52"/>
  <c r="AD91" i="52"/>
  <c r="AD68" i="52"/>
  <c r="AD56" i="52"/>
  <c r="AD67" i="52"/>
  <c r="AD78" i="52"/>
  <c r="AD57" i="52"/>
  <c r="AD81" i="52"/>
  <c r="AD64" i="52"/>
  <c r="AD50" i="52"/>
  <c r="AD65" i="52"/>
  <c r="AD30" i="52"/>
  <c r="AD92" i="52"/>
  <c r="AD41" i="52"/>
  <c r="AD33" i="52"/>
  <c r="AD61" i="52"/>
  <c r="AD48" i="52"/>
  <c r="AD40" i="52"/>
  <c r="AD27" i="52"/>
  <c r="AD47" i="52"/>
  <c r="AD35" i="52"/>
  <c r="AD59" i="52"/>
  <c r="AD46" i="52"/>
  <c r="AD26" i="52"/>
  <c r="AD82" i="52"/>
  <c r="AD98" i="52"/>
  <c r="AD20" i="52"/>
  <c r="AD38" i="52"/>
  <c r="AD66" i="52"/>
  <c r="AD24" i="52"/>
  <c r="AD17" i="52"/>
  <c r="AD84" i="52"/>
  <c r="AD55" i="52"/>
  <c r="AD72" i="52"/>
  <c r="AD21" i="52"/>
  <c r="AD79" i="52"/>
  <c r="AD77" i="52"/>
  <c r="AD70" i="52"/>
  <c r="AD18" i="52"/>
  <c r="AD93" i="52"/>
  <c r="AD62" i="52"/>
  <c r="AD36" i="52"/>
  <c r="AD37" i="52"/>
  <c r="AD31" i="52"/>
  <c r="AD39" i="52"/>
  <c r="AD90" i="52"/>
  <c r="AD29" i="52"/>
  <c r="AD42" i="52"/>
  <c r="AD97" i="52"/>
  <c r="AD28" i="52"/>
  <c r="AD96" i="52"/>
  <c r="AD16" i="52"/>
  <c r="AD15" i="52"/>
  <c r="AD54" i="52"/>
  <c r="AD87" i="52"/>
  <c r="AD74" i="52"/>
  <c r="AD21" i="53"/>
  <c r="AD18" i="53"/>
  <c r="AD75" i="53"/>
  <c r="AD25" i="53"/>
  <c r="AD20" i="53"/>
  <c r="AD74" i="53"/>
  <c r="AD34" i="53"/>
  <c r="AD56" i="53"/>
  <c r="AD22" i="53"/>
  <c r="AD73" i="53"/>
  <c r="AD49" i="53"/>
  <c r="AD53" i="53"/>
  <c r="AD37" i="53"/>
  <c r="AD72" i="53"/>
  <c r="AD79" i="53"/>
  <c r="AD36" i="53"/>
  <c r="AD98" i="53"/>
  <c r="AD68" i="53"/>
  <c r="AD47" i="53"/>
  <c r="AD58" i="53"/>
  <c r="AD92" i="53"/>
  <c r="AD80" i="53"/>
  <c r="AD13" i="53"/>
  <c r="AD81" i="53"/>
  <c r="AD76" i="53"/>
  <c r="AD82" i="53"/>
  <c r="AD17" i="53"/>
  <c r="AD83" i="53"/>
  <c r="AD64" i="53"/>
  <c r="AD39" i="53"/>
  <c r="AD90" i="62"/>
  <c r="AD17" i="62"/>
  <c r="AD29" i="62"/>
  <c r="AD41" i="62"/>
  <c r="AD53" i="62"/>
  <c r="AD65" i="62"/>
  <c r="AD77" i="62"/>
  <c r="AD21" i="62"/>
  <c r="AD33" i="62"/>
  <c r="AD45" i="62"/>
  <c r="AD57" i="62"/>
  <c r="AD69" i="62"/>
  <c r="AD81" i="62"/>
  <c r="AD82" i="62"/>
  <c r="AD67" i="62"/>
  <c r="AD52" i="62"/>
  <c r="AD38" i="62"/>
  <c r="AD24" i="62"/>
  <c r="AD10" i="62"/>
  <c r="AD77" i="35"/>
  <c r="AD58" i="35"/>
  <c r="I58" i="35" s="1"/>
  <c r="AD76" i="35"/>
  <c r="AD14" i="36"/>
  <c r="I14" i="36" s="1"/>
  <c r="AD40" i="36"/>
  <c r="I40" i="36" s="1"/>
  <c r="AD79" i="36"/>
  <c r="AD61" i="36"/>
  <c r="I61" i="36" s="1"/>
  <c r="AD98" i="36"/>
  <c r="AD24" i="37"/>
  <c r="I24" i="37" s="1"/>
  <c r="AD41" i="37"/>
  <c r="I41" i="37" s="1"/>
  <c r="AD75" i="37"/>
  <c r="I75" i="37" s="1"/>
  <c r="AD90" i="39"/>
  <c r="AD35" i="39"/>
  <c r="I35" i="39" s="1"/>
  <c r="AD94" i="39"/>
  <c r="AD56" i="39"/>
  <c r="I56" i="39" s="1"/>
  <c r="AD35" i="41"/>
  <c r="I35" i="41" s="1"/>
  <c r="AD76" i="41"/>
  <c r="AD13" i="42"/>
  <c r="I13" i="42" s="1"/>
  <c r="AD94" i="43"/>
  <c r="AD58" i="44"/>
  <c r="I58" i="44" s="1"/>
  <c r="AD19" i="44"/>
  <c r="I19" i="44" s="1"/>
  <c r="AD78" i="49"/>
  <c r="AD75" i="51"/>
  <c r="AD53" i="52"/>
  <c r="AD89" i="52"/>
  <c r="AD14" i="52"/>
  <c r="AD40" i="46"/>
  <c r="AD17" i="35"/>
  <c r="I17" i="35" s="1"/>
  <c r="AD32" i="35"/>
  <c r="I32" i="35" s="1"/>
  <c r="AD46" i="35"/>
  <c r="I46" i="35" s="1"/>
  <c r="AD35" i="35"/>
  <c r="I35" i="35" s="1"/>
  <c r="AD15" i="35"/>
  <c r="I15" i="35" s="1"/>
  <c r="AD21" i="35"/>
  <c r="I21" i="35" s="1"/>
  <c r="AD36" i="35"/>
  <c r="I36" i="35" s="1"/>
  <c r="AD42" i="35"/>
  <c r="I42" i="35" s="1"/>
  <c r="AD27" i="35"/>
  <c r="I27" i="35" s="1"/>
  <c r="AD40" i="35"/>
  <c r="I40" i="35" s="1"/>
  <c r="AD38" i="35"/>
  <c r="I38" i="35" s="1"/>
  <c r="AD81" i="35"/>
  <c r="AD44" i="35"/>
  <c r="I44" i="35" s="1"/>
  <c r="AD34" i="35"/>
  <c r="I34" i="35" s="1"/>
  <c r="AD65" i="35"/>
  <c r="I65" i="35" s="1"/>
  <c r="AD37" i="35"/>
  <c r="I37" i="35" s="1"/>
  <c r="AD10" i="35"/>
  <c r="I10" i="35" s="1"/>
  <c r="AD48" i="35"/>
  <c r="I48" i="35" s="1"/>
  <c r="AD25" i="35"/>
  <c r="I25" i="35" s="1"/>
  <c r="AD30" i="35"/>
  <c r="I30" i="35" s="1"/>
  <c r="AD49" i="35"/>
  <c r="I49" i="35" s="1"/>
  <c r="AD63" i="35"/>
  <c r="I63" i="35" s="1"/>
  <c r="AD24" i="35"/>
  <c r="I24" i="35" s="1"/>
  <c r="AD96" i="35"/>
  <c r="AD54" i="35"/>
  <c r="I54" i="35" s="1"/>
  <c r="AD51" i="35"/>
  <c r="I51" i="35" s="1"/>
  <c r="AD29" i="35"/>
  <c r="I29" i="35" s="1"/>
  <c r="AD97" i="41"/>
  <c r="AD85" i="41"/>
  <c r="AD72" i="41"/>
  <c r="AD52" i="41"/>
  <c r="I52" i="41" s="1"/>
  <c r="AD53" i="41"/>
  <c r="I53" i="41" s="1"/>
  <c r="AD46" i="41"/>
  <c r="I46" i="41" s="1"/>
  <c r="AD22" i="41"/>
  <c r="I22" i="41" s="1"/>
  <c r="AD95" i="41"/>
  <c r="AD83" i="41"/>
  <c r="AD68" i="41"/>
  <c r="AD48" i="41"/>
  <c r="I48" i="41" s="1"/>
  <c r="AD45" i="41"/>
  <c r="I45" i="41" s="1"/>
  <c r="AD30" i="41"/>
  <c r="I30" i="41" s="1"/>
  <c r="AD67" i="41"/>
  <c r="I67" i="41" s="1"/>
  <c r="AD94" i="41"/>
  <c r="AD82" i="41"/>
  <c r="AD33" i="41"/>
  <c r="I33" i="41" s="1"/>
  <c r="AD93" i="41"/>
  <c r="AD81" i="41"/>
  <c r="AD24" i="41"/>
  <c r="I24" i="41" s="1"/>
  <c r="AD42" i="41"/>
  <c r="I42" i="41" s="1"/>
  <c r="AD41" i="41"/>
  <c r="I41" i="41" s="1"/>
  <c r="AD21" i="41"/>
  <c r="I21" i="41" s="1"/>
  <c r="AD23" i="41"/>
  <c r="I23" i="41" s="1"/>
  <c r="AD89" i="41"/>
  <c r="AD71" i="41"/>
  <c r="I71" i="41" s="1"/>
  <c r="AD36" i="41"/>
  <c r="I36" i="41" s="1"/>
  <c r="AD59" i="41"/>
  <c r="I59" i="41" s="1"/>
  <c r="AD61" i="41"/>
  <c r="I61" i="41" s="1"/>
  <c r="AD11" i="41"/>
  <c r="I11" i="41" s="1"/>
  <c r="AD43" i="41"/>
  <c r="I43" i="41" s="1"/>
  <c r="AD88" i="41"/>
  <c r="AD70" i="41"/>
  <c r="AD34" i="41"/>
  <c r="I34" i="41" s="1"/>
  <c r="AD49" i="41"/>
  <c r="I49" i="41" s="1"/>
  <c r="AD19" i="41"/>
  <c r="I19" i="41" s="1"/>
  <c r="AD12" i="41"/>
  <c r="I12" i="41" s="1"/>
  <c r="AD28" i="41"/>
  <c r="I28" i="41" s="1"/>
  <c r="AD87" i="41"/>
  <c r="AD64" i="41"/>
  <c r="I64" i="41" s="1"/>
  <c r="AD17" i="41"/>
  <c r="I17" i="41" s="1"/>
  <c r="AD32" i="41"/>
  <c r="I32" i="41" s="1"/>
  <c r="AD13" i="41"/>
  <c r="I13" i="41" s="1"/>
  <c r="AD18" i="41"/>
  <c r="I18" i="41" s="1"/>
  <c r="AD86" i="41"/>
  <c r="AD69" i="41"/>
  <c r="AD15" i="41"/>
  <c r="I15" i="41" s="1"/>
  <c r="AD29" i="41"/>
  <c r="I29" i="41" s="1"/>
  <c r="AD14" i="41"/>
  <c r="I14" i="41" s="1"/>
  <c r="AD84" i="41"/>
  <c r="AD66" i="41"/>
  <c r="I66" i="41" s="1"/>
  <c r="AD55" i="41"/>
  <c r="I55" i="41" s="1"/>
  <c r="AD60" i="41"/>
  <c r="I60" i="41" s="1"/>
  <c r="AD91" i="41"/>
  <c r="AD75" i="41"/>
  <c r="I75" i="41" s="1"/>
  <c r="AD40" i="41"/>
  <c r="I40" i="41" s="1"/>
  <c r="AD31" i="41"/>
  <c r="I31" i="41" s="1"/>
  <c r="AD25" i="41"/>
  <c r="I25" i="41" s="1"/>
  <c r="AD9" i="45"/>
  <c r="I9" i="45" s="1"/>
  <c r="AD35" i="45"/>
  <c r="I35" i="45" s="1"/>
  <c r="AD18" i="45"/>
  <c r="I18" i="45" s="1"/>
  <c r="AD95" i="45"/>
  <c r="AD96" i="45"/>
  <c r="AD54" i="45"/>
  <c r="AD47" i="45"/>
  <c r="I47" i="45" s="1"/>
  <c r="AD71" i="45"/>
  <c r="AD33" i="45"/>
  <c r="I33" i="45" s="1"/>
  <c r="AD17" i="45"/>
  <c r="I17" i="45" s="1"/>
  <c r="AD84" i="45"/>
  <c r="AD83" i="45"/>
  <c r="AD98" i="45"/>
  <c r="AD58" i="45"/>
  <c r="I58" i="45" s="1"/>
  <c r="AD49" i="45"/>
  <c r="I49" i="45" s="1"/>
  <c r="AD73" i="45"/>
  <c r="AD31" i="45"/>
  <c r="I31" i="45" s="1"/>
  <c r="AD16" i="45"/>
  <c r="I16" i="45" s="1"/>
  <c r="AD52" i="45"/>
  <c r="I52" i="45" s="1"/>
  <c r="AD26" i="45"/>
  <c r="I26" i="45" s="1"/>
  <c r="AD62" i="45"/>
  <c r="I62" i="45" s="1"/>
  <c r="AD51" i="45"/>
  <c r="I51" i="45" s="1"/>
  <c r="AD75" i="45"/>
  <c r="AD27" i="45"/>
  <c r="I27" i="45" s="1"/>
  <c r="AD14" i="45"/>
  <c r="I14" i="45" s="1"/>
  <c r="AD93" i="45"/>
  <c r="AD68" i="45"/>
  <c r="I68" i="45" s="1"/>
  <c r="AD30" i="45"/>
  <c r="I30" i="45" s="1"/>
  <c r="AD70" i="45"/>
  <c r="AD55" i="45"/>
  <c r="I55" i="45" s="1"/>
  <c r="AD79" i="45"/>
  <c r="AD25" i="45"/>
  <c r="I25" i="45" s="1"/>
  <c r="AD13" i="45"/>
  <c r="I13" i="45" s="1"/>
  <c r="AD72" i="45"/>
  <c r="AD32" i="45"/>
  <c r="I32" i="45" s="1"/>
  <c r="AD74" i="45"/>
  <c r="AD57" i="45"/>
  <c r="AD81" i="45"/>
  <c r="AD24" i="45"/>
  <c r="I24" i="45" s="1"/>
  <c r="AD12" i="45"/>
  <c r="I12" i="45" s="1"/>
  <c r="AD89" i="45"/>
  <c r="AD82" i="45"/>
  <c r="AD34" i="45"/>
  <c r="I34" i="45" s="1"/>
  <c r="AD78" i="45"/>
  <c r="AD59" i="45"/>
  <c r="I59" i="45" s="1"/>
  <c r="AD48" i="45"/>
  <c r="I48" i="45" s="1"/>
  <c r="AD10" i="45"/>
  <c r="I10" i="45" s="1"/>
  <c r="AD92" i="45"/>
  <c r="AD43" i="45"/>
  <c r="I43" i="45" s="1"/>
  <c r="AD44" i="45"/>
  <c r="I44" i="45" s="1"/>
  <c r="AD64" i="45"/>
  <c r="AD94" i="45"/>
  <c r="AD45" i="45"/>
  <c r="I45" i="45" s="1"/>
  <c r="AD40" i="45"/>
  <c r="I40" i="45" s="1"/>
  <c r="AD97" i="45"/>
  <c r="AD28" i="45"/>
  <c r="I28" i="45" s="1"/>
  <c r="AD53" i="45"/>
  <c r="I53" i="45" s="1"/>
  <c r="AD37" i="45"/>
  <c r="I37" i="45" s="1"/>
  <c r="AD56" i="45"/>
  <c r="AD36" i="45"/>
  <c r="I36" i="45" s="1"/>
  <c r="AD61" i="45"/>
  <c r="I61" i="45" s="1"/>
  <c r="AD29" i="45"/>
  <c r="I29" i="45" s="1"/>
  <c r="AD76" i="45"/>
  <c r="AD38" i="45"/>
  <c r="I38" i="45" s="1"/>
  <c r="AD63" i="45"/>
  <c r="I63" i="45" s="1"/>
  <c r="AD15" i="45"/>
  <c r="I15" i="45" s="1"/>
  <c r="AD66" i="45"/>
  <c r="I66" i="45" s="1"/>
  <c r="AD85" i="45"/>
  <c r="AD87" i="45"/>
  <c r="AD39" i="45"/>
  <c r="I39" i="45" s="1"/>
  <c r="AD80" i="45"/>
  <c r="AD91" i="45"/>
  <c r="AD41" i="45"/>
  <c r="I41" i="45" s="1"/>
  <c r="AD23" i="45"/>
  <c r="I23" i="45" s="1"/>
  <c r="AD60" i="45"/>
  <c r="AD65" i="45"/>
  <c r="AD46" i="45"/>
  <c r="I46" i="45" s="1"/>
  <c r="AD86" i="46"/>
  <c r="AD54" i="46"/>
  <c r="AD30" i="46"/>
  <c r="AD11" i="46"/>
  <c r="AD23" i="46"/>
  <c r="AD43" i="46"/>
  <c r="AD67" i="46"/>
  <c r="AD77" i="46"/>
  <c r="AD82" i="46"/>
  <c r="AD52" i="46"/>
  <c r="AD28" i="46"/>
  <c r="AD12" i="46"/>
  <c r="AD24" i="46"/>
  <c r="AD45" i="46"/>
  <c r="AD69" i="46"/>
  <c r="AD79" i="46"/>
  <c r="AD78" i="46"/>
  <c r="AD50" i="46"/>
  <c r="AD13" i="46"/>
  <c r="AD26" i="46"/>
  <c r="AD96" i="46"/>
  <c r="AD47" i="46"/>
  <c r="AD72" i="46"/>
  <c r="AD81" i="46"/>
  <c r="AD70" i="46"/>
  <c r="AD46" i="46"/>
  <c r="AD15" i="46"/>
  <c r="AD25" i="46"/>
  <c r="AD51" i="46"/>
  <c r="AD80" i="46"/>
  <c r="AD85" i="46"/>
  <c r="AD68" i="46"/>
  <c r="AD44" i="46"/>
  <c r="AD16" i="46"/>
  <c r="AD29" i="46"/>
  <c r="AD53" i="46"/>
  <c r="AD84" i="46"/>
  <c r="AD87" i="46"/>
  <c r="AD27" i="46"/>
  <c r="AD66" i="46"/>
  <c r="AD42" i="46"/>
  <c r="AD17" i="46"/>
  <c r="AD31" i="46"/>
  <c r="AD55" i="46"/>
  <c r="AD88" i="46"/>
  <c r="AD89" i="46"/>
  <c r="AD19" i="46"/>
  <c r="AD33" i="46"/>
  <c r="AD92" i="46"/>
  <c r="AD98" i="46"/>
  <c r="AD64" i="46"/>
  <c r="AD20" i="46"/>
  <c r="AD35" i="46"/>
  <c r="AD97" i="46"/>
  <c r="AD94" i="46"/>
  <c r="AD62" i="46"/>
  <c r="AD21" i="46"/>
  <c r="AD37" i="46"/>
  <c r="AD71" i="46"/>
  <c r="AD90" i="46"/>
  <c r="AD60" i="46"/>
  <c r="AD22" i="46"/>
  <c r="AD39" i="46"/>
  <c r="AD73" i="46"/>
  <c r="AD74" i="46"/>
  <c r="AD58" i="46"/>
  <c r="AD41" i="46"/>
  <c r="AD75" i="46"/>
  <c r="AD57" i="46"/>
  <c r="AD59" i="46"/>
  <c r="AD61" i="46"/>
  <c r="AD63" i="46"/>
  <c r="AD65" i="46"/>
  <c r="AD34" i="46"/>
  <c r="AD14" i="46"/>
  <c r="AD32" i="46"/>
  <c r="AD18" i="46"/>
  <c r="AD80" i="62"/>
  <c r="AD66" i="62"/>
  <c r="AD51" i="62"/>
  <c r="AD37" i="62"/>
  <c r="AD23" i="62"/>
  <c r="AD61" i="35"/>
  <c r="I61" i="35" s="1"/>
  <c r="AD70" i="35"/>
  <c r="I70" i="35" s="1"/>
  <c r="AD64" i="35"/>
  <c r="I64" i="35" s="1"/>
  <c r="AD87" i="35"/>
  <c r="AD15" i="36"/>
  <c r="I15" i="36" s="1"/>
  <c r="AD41" i="36"/>
  <c r="I41" i="36" s="1"/>
  <c r="AD77" i="36"/>
  <c r="AD52" i="36"/>
  <c r="I52" i="36" s="1"/>
  <c r="AD62" i="36"/>
  <c r="I62" i="36" s="1"/>
  <c r="AD45" i="37"/>
  <c r="I45" i="37" s="1"/>
  <c r="AD56" i="37"/>
  <c r="I56" i="37" s="1"/>
  <c r="AD16" i="39"/>
  <c r="I16" i="39" s="1"/>
  <c r="AD37" i="39"/>
  <c r="I37" i="39" s="1"/>
  <c r="AD95" i="39"/>
  <c r="AD37" i="41"/>
  <c r="I37" i="41" s="1"/>
  <c r="AD77" i="41"/>
  <c r="AD15" i="42"/>
  <c r="I15" i="42" s="1"/>
  <c r="AD87" i="42"/>
  <c r="AD89" i="42"/>
  <c r="AD51" i="43"/>
  <c r="I51" i="43" s="1"/>
  <c r="AD56" i="44"/>
  <c r="I56" i="44" s="1"/>
  <c r="AD29" i="44"/>
  <c r="I29" i="44" s="1"/>
  <c r="AD82" i="49"/>
  <c r="AD48" i="51"/>
  <c r="AD60" i="52"/>
  <c r="AD52" i="52"/>
  <c r="AD95" i="52"/>
  <c r="AD60" i="53"/>
  <c r="AD17" i="51"/>
  <c r="AD48" i="46"/>
  <c r="AD18" i="47"/>
  <c r="AD56" i="47"/>
  <c r="AD90" i="47"/>
  <c r="AD42" i="47"/>
  <c r="AD93" i="47"/>
  <c r="AD69" i="47"/>
  <c r="AD45" i="47"/>
  <c r="AD21" i="47"/>
  <c r="AD20" i="47"/>
  <c r="AD60" i="47"/>
  <c r="AD86" i="47"/>
  <c r="AD38" i="47"/>
  <c r="AD91" i="47"/>
  <c r="AD67" i="47"/>
  <c r="AD43" i="47"/>
  <c r="AD19" i="47"/>
  <c r="AD22" i="47"/>
  <c r="AD64" i="47"/>
  <c r="AD82" i="47"/>
  <c r="AD34" i="47"/>
  <c r="AD89" i="47"/>
  <c r="AD65" i="47"/>
  <c r="AD41" i="47"/>
  <c r="AD17" i="47"/>
  <c r="AD26" i="47"/>
  <c r="AD72" i="47"/>
  <c r="AD74" i="47"/>
  <c r="AD85" i="47"/>
  <c r="AD61" i="47"/>
  <c r="AD37" i="47"/>
  <c r="AD13" i="47"/>
  <c r="AD28" i="47"/>
  <c r="AD76" i="47"/>
  <c r="AD70" i="47"/>
  <c r="AD83" i="47"/>
  <c r="AD59" i="47"/>
  <c r="AD35" i="47"/>
  <c r="AD11" i="47"/>
  <c r="AD32" i="47"/>
  <c r="AD80" i="47"/>
  <c r="AD88" i="47"/>
  <c r="AD66" i="47"/>
  <c r="AD81" i="47"/>
  <c r="AD57" i="47"/>
  <c r="AD33" i="47"/>
  <c r="AD16" i="47"/>
  <c r="AD96" i="47"/>
  <c r="AD73" i="47"/>
  <c r="AD25" i="47"/>
  <c r="AD24" i="47"/>
  <c r="AD71" i="47"/>
  <c r="AD23" i="47"/>
  <c r="AD36" i="47"/>
  <c r="AD30" i="47"/>
  <c r="AD63" i="47"/>
  <c r="AD15" i="47"/>
  <c r="AD40" i="47"/>
  <c r="AD98" i="47"/>
  <c r="AD55" i="47"/>
  <c r="AD44" i="47"/>
  <c r="AD94" i="47"/>
  <c r="AD53" i="47"/>
  <c r="AD12" i="47"/>
  <c r="AD52" i="47"/>
  <c r="AD78" i="47"/>
  <c r="AD29" i="47"/>
  <c r="AD68" i="47"/>
  <c r="AD62" i="47"/>
  <c r="AD97" i="47"/>
  <c r="AD27" i="47"/>
  <c r="AD84" i="47"/>
  <c r="AD58" i="47"/>
  <c r="AD95" i="47"/>
  <c r="AD92" i="47"/>
  <c r="AD54" i="47"/>
  <c r="AD87" i="47"/>
  <c r="AD50" i="47"/>
  <c r="AD79" i="47"/>
  <c r="AD14" i="47"/>
  <c r="AD39" i="47"/>
  <c r="AD48" i="47"/>
  <c r="AD19" i="48"/>
  <c r="AD40" i="48"/>
  <c r="AD56" i="48"/>
  <c r="AD75" i="48"/>
  <c r="AD84" i="48"/>
  <c r="AD29" i="48"/>
  <c r="AD20" i="48"/>
  <c r="AD42" i="48"/>
  <c r="AD57" i="48"/>
  <c r="AD77" i="48"/>
  <c r="AD82" i="48"/>
  <c r="AD27" i="48"/>
  <c r="AD9" i="48"/>
  <c r="AD21" i="48"/>
  <c r="AD44" i="48"/>
  <c r="AD58" i="48"/>
  <c r="AD79" i="48"/>
  <c r="AD80" i="48"/>
  <c r="AD93" i="48"/>
  <c r="AD25" i="48"/>
  <c r="AD11" i="48"/>
  <c r="AD24" i="48"/>
  <c r="AD48" i="48"/>
  <c r="AD60" i="48"/>
  <c r="AD83" i="48"/>
  <c r="AD91" i="48"/>
  <c r="AD76" i="48"/>
  <c r="AD45" i="48"/>
  <c r="AD97" i="48"/>
  <c r="AD12" i="48"/>
  <c r="AD26" i="48"/>
  <c r="AD49" i="48"/>
  <c r="AD61" i="48"/>
  <c r="AD85" i="48"/>
  <c r="AD87" i="48"/>
  <c r="AD74" i="48"/>
  <c r="AD43" i="48"/>
  <c r="AD95" i="48"/>
  <c r="AD13" i="48"/>
  <c r="AD28" i="48"/>
  <c r="AD50" i="48"/>
  <c r="AD63" i="48"/>
  <c r="AD89" i="48"/>
  <c r="AD72" i="48"/>
  <c r="AD41" i="48"/>
  <c r="AD36" i="48"/>
  <c r="AD71" i="48"/>
  <c r="AD66" i="48"/>
  <c r="AD38" i="48"/>
  <c r="AD73" i="48"/>
  <c r="AD64" i="48"/>
  <c r="AD10" i="48"/>
  <c r="AD46" i="48"/>
  <c r="AD81" i="48"/>
  <c r="AD94" i="48"/>
  <c r="AD62" i="48"/>
  <c r="AD14" i="48"/>
  <c r="AD51" i="48"/>
  <c r="AD98" i="48"/>
  <c r="AD15" i="48"/>
  <c r="AD52" i="48"/>
  <c r="AD96" i="48"/>
  <c r="AD22" i="48"/>
  <c r="AD70" i="48"/>
  <c r="AD30" i="48"/>
  <c r="AD68" i="48"/>
  <c r="AD32" i="48"/>
  <c r="AD34" i="48"/>
  <c r="AD53" i="48"/>
  <c r="AD47" i="48"/>
  <c r="AD17" i="48"/>
  <c r="AD69" i="48"/>
  <c r="AD86" i="48"/>
  <c r="AD23" i="48"/>
  <c r="AD18" i="48"/>
  <c r="AD88" i="37"/>
  <c r="AD76" i="37"/>
  <c r="AD64" i="37"/>
  <c r="I64" i="37" s="1"/>
  <c r="AD16" i="37"/>
  <c r="I16" i="37" s="1"/>
  <c r="AD34" i="37"/>
  <c r="I34" i="37" s="1"/>
  <c r="AD37" i="37"/>
  <c r="I37" i="37" s="1"/>
  <c r="AD50" i="37"/>
  <c r="I50" i="37" s="1"/>
  <c r="AD94" i="37"/>
  <c r="AD81" i="37"/>
  <c r="AD68" i="37"/>
  <c r="I68" i="37" s="1"/>
  <c r="AD22" i="37"/>
  <c r="I22" i="37" s="1"/>
  <c r="AD38" i="37"/>
  <c r="I38" i="37" s="1"/>
  <c r="AD39" i="37"/>
  <c r="I39" i="37" s="1"/>
  <c r="AD49" i="37"/>
  <c r="I49" i="37" s="1"/>
  <c r="AD93" i="37"/>
  <c r="AD80" i="37"/>
  <c r="AD67" i="37"/>
  <c r="I67" i="37" s="1"/>
  <c r="AD20" i="37"/>
  <c r="I20" i="37" s="1"/>
  <c r="AD36" i="37"/>
  <c r="I36" i="37" s="1"/>
  <c r="AD35" i="37"/>
  <c r="I35" i="37" s="1"/>
  <c r="AD17" i="37"/>
  <c r="I17" i="37" s="1"/>
  <c r="AD92" i="37"/>
  <c r="AD79" i="37"/>
  <c r="AD66" i="37"/>
  <c r="I66" i="37" s="1"/>
  <c r="AD18" i="37"/>
  <c r="I18" i="37" s="1"/>
  <c r="AD31" i="37"/>
  <c r="I31" i="37" s="1"/>
  <c r="AD33" i="37"/>
  <c r="I33" i="37" s="1"/>
  <c r="AD14" i="37"/>
  <c r="I14" i="37" s="1"/>
  <c r="AD91" i="37"/>
  <c r="AD78" i="37"/>
  <c r="AD65" i="37"/>
  <c r="I65" i="37" s="1"/>
  <c r="AD15" i="37"/>
  <c r="I15" i="37" s="1"/>
  <c r="AD29" i="37"/>
  <c r="I29" i="37" s="1"/>
  <c r="AD30" i="37"/>
  <c r="I30" i="37" s="1"/>
  <c r="AD90" i="37"/>
  <c r="AD77" i="37"/>
  <c r="AD63" i="37"/>
  <c r="I63" i="37" s="1"/>
  <c r="AD27" i="37"/>
  <c r="I27" i="37" s="1"/>
  <c r="AD28" i="37"/>
  <c r="I28" i="37" s="1"/>
  <c r="AD12" i="37"/>
  <c r="I12" i="37" s="1"/>
  <c r="AD96" i="37"/>
  <c r="AD83" i="37"/>
  <c r="AD70" i="37"/>
  <c r="I70" i="37" s="1"/>
  <c r="AD57" i="37"/>
  <c r="I57" i="37" s="1"/>
  <c r="AD42" i="37"/>
  <c r="I42" i="37" s="1"/>
  <c r="AD43" i="37"/>
  <c r="I43" i="37" s="1"/>
  <c r="AD52" i="37"/>
  <c r="I52" i="37" s="1"/>
  <c r="AD9" i="38"/>
  <c r="I9" i="38" s="1"/>
  <c r="AD11" i="38"/>
  <c r="I11" i="38" s="1"/>
  <c r="AD10" i="38"/>
  <c r="I10" i="38" s="1"/>
  <c r="AD89" i="62"/>
  <c r="AD79" i="62"/>
  <c r="AD64" i="62"/>
  <c r="AD50" i="62"/>
  <c r="AD36" i="62"/>
  <c r="AD22" i="62"/>
  <c r="AD53" i="35"/>
  <c r="I53" i="35" s="1"/>
  <c r="AD74" i="35"/>
  <c r="I74" i="35" s="1"/>
  <c r="AD60" i="35"/>
  <c r="I60" i="35" s="1"/>
  <c r="AD55" i="35"/>
  <c r="I55" i="35" s="1"/>
  <c r="AD16" i="36"/>
  <c r="I16" i="36" s="1"/>
  <c r="AD42" i="36"/>
  <c r="I42" i="36" s="1"/>
  <c r="AD73" i="36"/>
  <c r="I73" i="36" s="1"/>
  <c r="AD63" i="36"/>
  <c r="I63" i="36" s="1"/>
  <c r="AD46" i="37"/>
  <c r="I46" i="37" s="1"/>
  <c r="AD32" i="37"/>
  <c r="I32" i="37" s="1"/>
  <c r="AD84" i="37"/>
  <c r="AD23" i="39"/>
  <c r="I23" i="39" s="1"/>
  <c r="AD39" i="39"/>
  <c r="I39" i="39" s="1"/>
  <c r="AD96" i="39"/>
  <c r="AD39" i="41"/>
  <c r="I39" i="41" s="1"/>
  <c r="AD78" i="41"/>
  <c r="AD17" i="42"/>
  <c r="I17" i="42" s="1"/>
  <c r="AD93" i="42"/>
  <c r="AD47" i="43"/>
  <c r="I47" i="43" s="1"/>
  <c r="AD73" i="43"/>
  <c r="AD54" i="44"/>
  <c r="I54" i="44" s="1"/>
  <c r="AD95" i="44"/>
  <c r="AD95" i="46"/>
  <c r="AD84" i="49"/>
  <c r="AD94" i="52"/>
  <c r="AD61" i="53"/>
  <c r="AD48" i="42"/>
  <c r="I48" i="42" s="1"/>
  <c r="AD56" i="46"/>
  <c r="AD97" i="62"/>
  <c r="AD16" i="41"/>
  <c r="I16" i="41" s="1"/>
  <c r="AD78" i="62"/>
  <c r="AD63" i="62"/>
  <c r="AD49" i="62"/>
  <c r="AD35" i="62"/>
  <c r="AD20" i="62"/>
  <c r="AD20" i="39"/>
  <c r="I20" i="39" s="1"/>
  <c r="AD97" i="35"/>
  <c r="AD86" i="35"/>
  <c r="AD28" i="35"/>
  <c r="I28" i="35" s="1"/>
  <c r="AD31" i="35"/>
  <c r="I31" i="35" s="1"/>
  <c r="AD17" i="36"/>
  <c r="I17" i="36" s="1"/>
  <c r="AD43" i="36"/>
  <c r="I43" i="36" s="1"/>
  <c r="AD71" i="36"/>
  <c r="AD92" i="36"/>
  <c r="AD19" i="37"/>
  <c r="I19" i="37" s="1"/>
  <c r="AD58" i="37"/>
  <c r="I58" i="37" s="1"/>
  <c r="AD85" i="37"/>
  <c r="AD22" i="39"/>
  <c r="I22" i="39" s="1"/>
  <c r="AD41" i="39"/>
  <c r="I41" i="39" s="1"/>
  <c r="AD97" i="39"/>
  <c r="AD44" i="41"/>
  <c r="I44" i="41" s="1"/>
  <c r="AD79" i="41"/>
  <c r="AD37" i="42"/>
  <c r="I37" i="42" s="1"/>
  <c r="AD18" i="42"/>
  <c r="I18" i="42" s="1"/>
  <c r="AD45" i="43"/>
  <c r="I45" i="43" s="1"/>
  <c r="AD67" i="43"/>
  <c r="I67" i="43" s="1"/>
  <c r="AD38" i="44"/>
  <c r="I38" i="44" s="1"/>
  <c r="AD86" i="44"/>
  <c r="AD93" i="46"/>
  <c r="AD86" i="49"/>
  <c r="AD69" i="52"/>
  <c r="AD62" i="53"/>
  <c r="AD21" i="51"/>
  <c r="AD50" i="42"/>
  <c r="I50" i="42" s="1"/>
  <c r="AD33" i="35"/>
  <c r="I33" i="35" s="1"/>
  <c r="AD90" i="35"/>
  <c r="AD20" i="35"/>
  <c r="I20" i="35" s="1"/>
  <c r="AD23" i="35"/>
  <c r="I23" i="35" s="1"/>
  <c r="AD23" i="36"/>
  <c r="I23" i="36" s="1"/>
  <c r="AD58" i="36"/>
  <c r="I58" i="36" s="1"/>
  <c r="AD80" i="36"/>
  <c r="AD21" i="37"/>
  <c r="I21" i="37" s="1"/>
  <c r="AD59" i="37"/>
  <c r="I59" i="37" s="1"/>
  <c r="AD86" i="37"/>
  <c r="AD59" i="39"/>
  <c r="I59" i="39" s="1"/>
  <c r="AD43" i="39"/>
  <c r="I43" i="39" s="1"/>
  <c r="AD98" i="39"/>
  <c r="AD51" i="41"/>
  <c r="I51" i="41" s="1"/>
  <c r="AD80" i="41"/>
  <c r="AD83" i="42"/>
  <c r="AD97" i="42"/>
  <c r="AD89" i="43"/>
  <c r="AD43" i="43"/>
  <c r="I43" i="43" s="1"/>
  <c r="AD24" i="44"/>
  <c r="I24" i="44" s="1"/>
  <c r="AD87" i="62"/>
  <c r="AD75" i="62"/>
  <c r="AD61" i="62"/>
  <c r="AD47" i="62"/>
  <c r="AD32" i="62"/>
  <c r="AD18" i="62"/>
  <c r="AD92" i="62"/>
  <c r="AD43" i="35"/>
  <c r="I43" i="35" s="1"/>
  <c r="AD18" i="35"/>
  <c r="I18" i="35" s="1"/>
  <c r="AD57" i="35"/>
  <c r="I57" i="35" s="1"/>
  <c r="AD26" i="36"/>
  <c r="I26" i="36" s="1"/>
  <c r="AD76" i="36"/>
  <c r="AD25" i="37"/>
  <c r="I25" i="37" s="1"/>
  <c r="AD61" i="37"/>
  <c r="I61" i="37" s="1"/>
  <c r="AD87" i="37"/>
  <c r="AD21" i="39"/>
  <c r="I21" i="39" s="1"/>
  <c r="AD76" i="39"/>
  <c r="I76" i="39" s="1"/>
  <c r="AD28" i="39"/>
  <c r="I28" i="39" s="1"/>
  <c r="AD20" i="41"/>
  <c r="I20" i="41" s="1"/>
  <c r="AD38" i="41"/>
  <c r="I38" i="41" s="1"/>
  <c r="AD90" i="41"/>
  <c r="AD42" i="42"/>
  <c r="I42" i="42" s="1"/>
  <c r="AD81" i="42"/>
  <c r="AD51" i="42"/>
  <c r="I51" i="42" s="1"/>
  <c r="AD77" i="43"/>
  <c r="AD39" i="43"/>
  <c r="I39" i="43" s="1"/>
  <c r="AD75" i="43"/>
  <c r="AD98" i="44"/>
  <c r="AD83" i="46"/>
  <c r="AD31" i="47"/>
  <c r="AD33" i="49"/>
  <c r="AD75" i="49"/>
  <c r="AD64" i="49"/>
  <c r="AD37" i="51"/>
  <c r="AD51" i="52"/>
  <c r="AD36" i="51"/>
  <c r="AD59" i="35"/>
  <c r="I59" i="35" s="1"/>
  <c r="AD16" i="35"/>
  <c r="I16" i="35" s="1"/>
  <c r="AD27" i="36"/>
  <c r="I27" i="36" s="1"/>
  <c r="AD72" i="36"/>
  <c r="I72" i="36" s="1"/>
  <c r="AD40" i="37"/>
  <c r="I40" i="37" s="1"/>
  <c r="AD62" i="37"/>
  <c r="I62" i="37" s="1"/>
  <c r="AD89" i="37"/>
  <c r="AD60" i="39"/>
  <c r="I60" i="39" s="1"/>
  <c r="AD78" i="39"/>
  <c r="AD34" i="39"/>
  <c r="I34" i="39" s="1"/>
  <c r="AD56" i="41"/>
  <c r="I56" i="41" s="1"/>
  <c r="AD47" i="41"/>
  <c r="I47" i="41" s="1"/>
  <c r="AD45" i="42"/>
  <c r="I45" i="42" s="1"/>
  <c r="AD76" i="42"/>
  <c r="AD92" i="43"/>
  <c r="AD27" i="43"/>
  <c r="I27" i="43" s="1"/>
  <c r="AD96" i="44"/>
  <c r="AD47" i="47"/>
  <c r="AD78" i="36"/>
  <c r="AD24" i="36"/>
  <c r="I24" i="36" s="1"/>
  <c r="AD23" i="37"/>
  <c r="I23" i="37" s="1"/>
  <c r="AD19" i="39"/>
  <c r="I19" i="39" s="1"/>
  <c r="AD18" i="43"/>
  <c r="I18" i="43" s="1"/>
  <c r="AD17" i="43"/>
  <c r="I17" i="43" s="1"/>
  <c r="AD80" i="43"/>
  <c r="AD78" i="43"/>
  <c r="AD79" i="43"/>
  <c r="AD46" i="43"/>
  <c r="I46" i="43" s="1"/>
  <c r="AD16" i="43"/>
  <c r="I16" i="43" s="1"/>
  <c r="AD34" i="43"/>
  <c r="I34" i="43" s="1"/>
  <c r="AD14" i="43"/>
  <c r="I14" i="43" s="1"/>
  <c r="AD30" i="43"/>
  <c r="I30" i="43" s="1"/>
  <c r="AD13" i="43"/>
  <c r="I13" i="43" s="1"/>
  <c r="AD54" i="43"/>
  <c r="I54" i="43" s="1"/>
  <c r="AD87" i="43"/>
  <c r="AD74" i="43"/>
  <c r="AD52" i="43"/>
  <c r="I52" i="43" s="1"/>
  <c r="AD41" i="43"/>
  <c r="I41" i="43" s="1"/>
  <c r="AD69" i="43"/>
  <c r="AD26" i="43"/>
  <c r="I26" i="43" s="1"/>
  <c r="AD12" i="43"/>
  <c r="I12" i="43" s="1"/>
  <c r="AD9" i="49"/>
  <c r="AD77" i="49"/>
  <c r="AD24" i="49"/>
  <c r="AD89" i="49"/>
  <c r="AD83" i="49"/>
  <c r="AD29" i="49"/>
  <c r="AD76" i="49"/>
  <c r="AD45" i="49"/>
  <c r="AD19" i="49"/>
  <c r="AD74" i="49"/>
  <c r="AD22" i="49"/>
  <c r="AD16" i="49"/>
  <c r="AD81" i="49"/>
  <c r="AD79" i="49"/>
  <c r="AD98" i="49"/>
  <c r="AD67" i="49"/>
  <c r="AD43" i="49"/>
  <c r="AD21" i="49"/>
  <c r="AD93" i="49"/>
  <c r="AD66" i="49"/>
  <c r="AD68" i="49"/>
  <c r="AD96" i="49"/>
  <c r="AD65" i="49"/>
  <c r="AD41" i="49"/>
  <c r="AD34" i="49"/>
  <c r="AD18" i="49"/>
  <c r="AD60" i="49"/>
  <c r="AD92" i="49"/>
  <c r="AD61" i="49"/>
  <c r="AD72" i="49"/>
  <c r="AD32" i="49"/>
  <c r="AD15" i="49"/>
  <c r="AD36" i="49"/>
  <c r="AD40" i="49"/>
  <c r="AD56" i="49"/>
  <c r="AD90" i="49"/>
  <c r="AD59" i="49"/>
  <c r="AD73" i="49"/>
  <c r="AD31" i="49"/>
  <c r="AD14" i="49"/>
  <c r="AD10" i="49"/>
  <c r="AD35" i="49"/>
  <c r="AD52" i="49"/>
  <c r="AD88" i="49"/>
  <c r="AD57" i="49"/>
  <c r="AD30" i="49"/>
  <c r="AD12" i="49"/>
  <c r="AD54" i="53"/>
  <c r="AD29" i="53"/>
  <c r="AD85" i="53"/>
  <c r="AD24" i="53"/>
  <c r="AD41" i="53"/>
  <c r="AD71" i="53"/>
  <c r="AD59" i="53"/>
  <c r="AD96" i="53"/>
  <c r="AD35" i="53"/>
  <c r="AD87" i="53"/>
  <c r="AD26" i="53"/>
  <c r="AD46" i="53"/>
  <c r="AD78" i="53"/>
  <c r="AD70" i="53"/>
  <c r="AD57" i="53"/>
  <c r="AD38" i="53"/>
  <c r="AD40" i="53"/>
  <c r="AD89" i="53"/>
  <c r="AD31" i="53"/>
  <c r="AD69" i="53"/>
  <c r="AD48" i="53"/>
  <c r="AD45" i="53"/>
  <c r="AD88" i="53"/>
  <c r="AD84" i="53"/>
  <c r="AD44" i="53"/>
  <c r="AD50" i="53"/>
  <c r="AD93" i="53"/>
  <c r="AD28" i="53"/>
  <c r="AD67" i="53"/>
  <c r="AD52" i="53"/>
  <c r="AD55" i="53"/>
  <c r="AD32" i="53"/>
  <c r="AD42" i="53"/>
  <c r="AD86" i="53"/>
  <c r="AD97" i="53"/>
  <c r="AD30" i="53"/>
  <c r="AD94" i="53"/>
  <c r="AD66" i="53"/>
  <c r="AD27" i="53"/>
  <c r="AD90" i="53"/>
  <c r="AD51" i="53"/>
  <c r="AD12" i="53"/>
  <c r="AD33" i="53"/>
  <c r="AD77" i="53"/>
  <c r="AD65" i="53"/>
  <c r="T36" i="40"/>
  <c r="W37" i="40"/>
  <c r="Z37" i="40" s="1"/>
  <c r="G37" i="40" s="1"/>
  <c r="FL70" i="2"/>
  <c r="HV74" i="2"/>
  <c r="HX74" i="2" s="1"/>
  <c r="CY53" i="2"/>
  <c r="BH92" i="2"/>
  <c r="T61" i="37"/>
  <c r="CA58" i="2"/>
  <c r="L92" i="2"/>
  <c r="L93" i="1" s="1"/>
  <c r="AD86" i="36"/>
  <c r="DO72" i="2"/>
  <c r="T90" i="62"/>
  <c r="G90" i="62" s="1"/>
  <c r="W90" i="62"/>
  <c r="Z90" i="62" s="1"/>
  <c r="E23" i="54"/>
  <c r="E103" i="54"/>
  <c r="X40" i="61"/>
  <c r="AA40" i="61" s="1"/>
  <c r="W18" i="61"/>
  <c r="Z18" i="61" s="1"/>
  <c r="W14" i="62"/>
  <c r="Z14" i="62" s="1"/>
  <c r="W11" i="64"/>
  <c r="Z11" i="64" s="1"/>
  <c r="AD14" i="38"/>
  <c r="I14" i="38" s="1"/>
  <c r="E15" i="54"/>
  <c r="E57" i="54"/>
  <c r="E94" i="54"/>
  <c r="E46" i="54"/>
  <c r="W64" i="61"/>
  <c r="Z64" i="61" s="1"/>
  <c r="X19" i="61"/>
  <c r="AA19" i="61" s="1"/>
  <c r="E85" i="54"/>
  <c r="W98" i="62"/>
  <c r="Z98" i="62" s="1"/>
  <c r="X33" i="62"/>
  <c r="AA33" i="62" s="1"/>
  <c r="W19" i="64"/>
  <c r="Z19" i="64" s="1"/>
  <c r="W88" i="38"/>
  <c r="Z88" i="38" s="1"/>
  <c r="W40" i="38"/>
  <c r="Z40" i="38" s="1"/>
  <c r="E22" i="54"/>
  <c r="W91" i="62"/>
  <c r="Z91" i="62" s="1"/>
  <c r="W41" i="63"/>
  <c r="Z41" i="63" s="1"/>
  <c r="W50" i="62"/>
  <c r="Z50" i="62" s="1"/>
  <c r="E28" i="54"/>
  <c r="E81" i="54"/>
  <c r="W57" i="61"/>
  <c r="Z57" i="61" s="1"/>
  <c r="X39" i="62"/>
  <c r="AA39" i="62" s="1"/>
  <c r="X37" i="62"/>
  <c r="AA37" i="62" s="1"/>
  <c r="W11" i="62"/>
  <c r="Z11" i="62" s="1"/>
  <c r="X92" i="61"/>
  <c r="AA92" i="61" s="1"/>
  <c r="W59" i="61"/>
  <c r="Z59" i="61" s="1"/>
  <c r="W38" i="61"/>
  <c r="Z38" i="61" s="1"/>
  <c r="W13" i="62"/>
  <c r="Z13" i="62" s="1"/>
  <c r="W79" i="64"/>
  <c r="Z79" i="64" s="1"/>
  <c r="X95" i="38"/>
  <c r="AA95" i="38" s="1"/>
  <c r="X89" i="38"/>
  <c r="AA89" i="38" s="1"/>
  <c r="X33" i="38"/>
  <c r="AA33" i="38" s="1"/>
  <c r="O33" i="38" s="1"/>
  <c r="X88" i="38"/>
  <c r="AA88" i="38" s="1"/>
  <c r="X17" i="38"/>
  <c r="AA17" i="38" s="1"/>
  <c r="O17" i="38" s="1"/>
  <c r="W90" i="38"/>
  <c r="Z90" i="38" s="1"/>
  <c r="T90" i="38"/>
  <c r="G90" i="38" s="1"/>
  <c r="T87" i="38"/>
  <c r="G87" i="38" s="1"/>
  <c r="W75" i="38"/>
  <c r="Z75" i="38" s="1"/>
  <c r="G75" i="38" s="1"/>
  <c r="T74" i="38"/>
  <c r="W74" i="38"/>
  <c r="Z74" i="38" s="1"/>
  <c r="W73" i="38"/>
  <c r="Z73" i="38" s="1"/>
  <c r="G73" i="38" s="1"/>
  <c r="W53" i="38"/>
  <c r="Z53" i="38" s="1"/>
  <c r="T39" i="38"/>
  <c r="T18" i="38"/>
  <c r="X97" i="38"/>
  <c r="AA97" i="38" s="1"/>
  <c r="X93" i="38"/>
  <c r="AA93" i="38" s="1"/>
  <c r="X85" i="38"/>
  <c r="AA85" i="38" s="1"/>
  <c r="X78" i="38"/>
  <c r="AA78" i="38" s="1"/>
  <c r="O78" i="38" s="1"/>
  <c r="X73" i="38"/>
  <c r="AA73" i="38" s="1"/>
  <c r="O73" i="38" s="1"/>
  <c r="X70" i="38"/>
  <c r="AA70" i="38" s="1"/>
  <c r="O70" i="38" s="1"/>
  <c r="X67" i="38"/>
  <c r="AA67" i="38" s="1"/>
  <c r="O67" i="38" s="1"/>
  <c r="X62" i="38"/>
  <c r="AA62" i="38" s="1"/>
  <c r="O62" i="38" s="1"/>
  <c r="X59" i="38"/>
  <c r="AA59" i="38" s="1"/>
  <c r="O59" i="38" s="1"/>
  <c r="X57" i="38"/>
  <c r="AA57" i="38" s="1"/>
  <c r="O57" i="38" s="1"/>
  <c r="X54" i="38"/>
  <c r="AA54" i="38" s="1"/>
  <c r="O54" i="38" s="1"/>
  <c r="X51" i="38"/>
  <c r="AA51" i="38" s="1"/>
  <c r="O51" i="38" s="1"/>
  <c r="X49" i="38"/>
  <c r="AA49" i="38" s="1"/>
  <c r="O49" i="38" s="1"/>
  <c r="X43" i="38"/>
  <c r="AA43" i="38" s="1"/>
  <c r="O43" i="38" s="1"/>
  <c r="X41" i="38"/>
  <c r="AA41" i="38" s="1"/>
  <c r="O41" i="38" s="1"/>
  <c r="X38" i="38"/>
  <c r="AA38" i="38" s="1"/>
  <c r="O38" i="38" s="1"/>
  <c r="X32" i="38"/>
  <c r="AA32" i="38" s="1"/>
  <c r="X30" i="38"/>
  <c r="AA30" i="38" s="1"/>
  <c r="O30" i="38" s="1"/>
  <c r="X25" i="38"/>
  <c r="AA25" i="38" s="1"/>
  <c r="O25" i="38" s="1"/>
  <c r="AD65" i="38"/>
  <c r="I65" i="38" s="1"/>
  <c r="X21" i="38"/>
  <c r="AA21" i="38" s="1"/>
  <c r="AD97" i="38"/>
  <c r="AD12" i="38"/>
  <c r="I12" i="38" s="1"/>
  <c r="AD46" i="38"/>
  <c r="I46" i="38" s="1"/>
  <c r="U32" i="38"/>
  <c r="X40" i="38"/>
  <c r="AA40" i="38" s="1"/>
  <c r="O40" i="38" s="1"/>
  <c r="X65" i="38"/>
  <c r="AA65" i="38" s="1"/>
  <c r="O65" i="38" s="1"/>
  <c r="X72" i="38"/>
  <c r="AA72" i="38" s="1"/>
  <c r="O72" i="38" s="1"/>
  <c r="U88" i="38"/>
  <c r="O88" i="38" s="1"/>
  <c r="X14" i="38"/>
  <c r="AA14" i="38" s="1"/>
  <c r="O14" i="38" s="1"/>
  <c r="X16" i="38"/>
  <c r="AA16" i="38" s="1"/>
  <c r="X48" i="38"/>
  <c r="AA48" i="38" s="1"/>
  <c r="U16" i="38"/>
  <c r="U48" i="38"/>
  <c r="X80" i="38"/>
  <c r="AA80" i="38" s="1"/>
  <c r="X24" i="38"/>
  <c r="AA24" i="38" s="1"/>
  <c r="X56" i="38"/>
  <c r="AA56" i="38" s="1"/>
  <c r="X81" i="38"/>
  <c r="AA81" i="38" s="1"/>
  <c r="X96" i="38"/>
  <c r="AA96" i="38" s="1"/>
  <c r="U24" i="38"/>
  <c r="U56" i="38"/>
  <c r="U96" i="38"/>
  <c r="O96" i="38" s="1"/>
  <c r="X64" i="38"/>
  <c r="AA64" i="38" s="1"/>
  <c r="O64" i="38" s="1"/>
  <c r="W94" i="38"/>
  <c r="Z94" i="38" s="1"/>
  <c r="W59" i="38"/>
  <c r="Z59" i="38" s="1"/>
  <c r="G59" i="38" s="1"/>
  <c r="T58" i="38"/>
  <c r="W45" i="38"/>
  <c r="Z45" i="38" s="1"/>
  <c r="W43" i="38"/>
  <c r="Z43" i="38" s="1"/>
  <c r="G43" i="38" s="1"/>
  <c r="W37" i="38"/>
  <c r="Z37" i="38" s="1"/>
  <c r="G37" i="38" s="1"/>
  <c r="W35" i="38"/>
  <c r="Z35" i="38" s="1"/>
  <c r="G35" i="38" s="1"/>
  <c r="W21" i="38"/>
  <c r="Z21" i="38" s="1"/>
  <c r="G21" i="38" s="1"/>
  <c r="W15" i="38"/>
  <c r="Z15" i="38" s="1"/>
  <c r="G15" i="38" s="1"/>
  <c r="W69" i="38"/>
  <c r="Z69" i="38" s="1"/>
  <c r="G69" i="38" s="1"/>
  <c r="W20" i="38"/>
  <c r="Z20" i="38" s="1"/>
  <c r="W52" i="38"/>
  <c r="Z52" i="38" s="1"/>
  <c r="T20" i="38"/>
  <c r="T52" i="38"/>
  <c r="W44" i="38"/>
  <c r="Z44" i="38" s="1"/>
  <c r="W68" i="38"/>
  <c r="Z68" i="38" s="1"/>
  <c r="G68" i="38" s="1"/>
  <c r="W85" i="38"/>
  <c r="Z85" i="38" s="1"/>
  <c r="W77" i="38"/>
  <c r="Z77" i="38" s="1"/>
  <c r="W13" i="38"/>
  <c r="Z13" i="38" s="1"/>
  <c r="G13" i="38" s="1"/>
  <c r="W76" i="38"/>
  <c r="Z76" i="38" s="1"/>
  <c r="G76" i="38" s="1"/>
  <c r="T44" i="38"/>
  <c r="W84" i="38"/>
  <c r="Z84" i="38" s="1"/>
  <c r="G84" i="38" s="1"/>
  <c r="W36" i="38"/>
  <c r="Z36" i="38" s="1"/>
  <c r="W12" i="38"/>
  <c r="Z12" i="38" s="1"/>
  <c r="G12" i="38" s="1"/>
  <c r="T36" i="38"/>
  <c r="AD73" i="38"/>
  <c r="I73" i="38" s="1"/>
  <c r="AD28" i="38"/>
  <c r="I28" i="38" s="1"/>
  <c r="U85" i="38"/>
  <c r="O85" i="38" s="1"/>
  <c r="AD75" i="38"/>
  <c r="I75" i="38" s="1"/>
  <c r="AD16" i="38"/>
  <c r="I16" i="38" s="1"/>
  <c r="X46" i="38"/>
  <c r="AA46" i="38" s="1"/>
  <c r="O46" i="38" s="1"/>
  <c r="AD39" i="38"/>
  <c r="I39" i="38" s="1"/>
  <c r="AD81" i="38"/>
  <c r="U21" i="38"/>
  <c r="AD41" i="38"/>
  <c r="I41" i="38" s="1"/>
  <c r="AD83" i="38"/>
  <c r="AD21" i="38"/>
  <c r="I21" i="38" s="1"/>
  <c r="AD51" i="38"/>
  <c r="I51" i="38" s="1"/>
  <c r="AD89" i="38"/>
  <c r="AD61" i="38"/>
  <c r="I61" i="38" s="1"/>
  <c r="AD53" i="38"/>
  <c r="I53" i="38" s="1"/>
  <c r="AD91" i="38"/>
  <c r="AD69" i="38"/>
  <c r="I69" i="38" s="1"/>
  <c r="AD59" i="38"/>
  <c r="I59" i="38" s="1"/>
  <c r="X61" i="38"/>
  <c r="AA61" i="38" s="1"/>
  <c r="X22" i="38"/>
  <c r="AA22" i="38" s="1"/>
  <c r="O22" i="38" s="1"/>
  <c r="X37" i="38"/>
  <c r="AA37" i="38" s="1"/>
  <c r="U61" i="38"/>
  <c r="X13" i="38"/>
  <c r="AA13" i="38" s="1"/>
  <c r="U37" i="38"/>
  <c r="U13" i="38"/>
  <c r="X53" i="38"/>
  <c r="AA53" i="38" s="1"/>
  <c r="X77" i="38"/>
  <c r="AA77" i="38" s="1"/>
  <c r="U53" i="38"/>
  <c r="X29" i="38"/>
  <c r="AA29" i="38" s="1"/>
  <c r="X69" i="38"/>
  <c r="AA69" i="38" s="1"/>
  <c r="U29" i="38"/>
  <c r="X45" i="38"/>
  <c r="AA45" i="38" s="1"/>
  <c r="O45" i="38" s="1"/>
  <c r="U69" i="38"/>
  <c r="U93" i="38"/>
  <c r="O93" i="38" s="1"/>
  <c r="W26" i="38"/>
  <c r="Z26" i="38" s="1"/>
  <c r="G26" i="38" s="1"/>
  <c r="W34" i="38"/>
  <c r="Z34" i="38" s="1"/>
  <c r="G34" i="38" s="1"/>
  <c r="W42" i="38"/>
  <c r="Z42" i="38" s="1"/>
  <c r="G42" i="38" s="1"/>
  <c r="W50" i="38"/>
  <c r="Z50" i="38" s="1"/>
  <c r="G50" i="38" s="1"/>
  <c r="W58" i="38"/>
  <c r="Z58" i="38" s="1"/>
  <c r="W67" i="38"/>
  <c r="Z67" i="38" s="1"/>
  <c r="G67" i="38" s="1"/>
  <c r="T77" i="38"/>
  <c r="T85" i="38"/>
  <c r="G85" i="38" s="1"/>
  <c r="W93" i="38"/>
  <c r="Z93" i="38" s="1"/>
  <c r="W11" i="38"/>
  <c r="Z11" i="38" s="1"/>
  <c r="G11" i="38" s="1"/>
  <c r="W66" i="38"/>
  <c r="Z66" i="38" s="1"/>
  <c r="G66" i="38" s="1"/>
  <c r="T93" i="38"/>
  <c r="G93" i="38" s="1"/>
  <c r="AD62" i="38"/>
  <c r="I62" i="38" s="1"/>
  <c r="AD35" i="38"/>
  <c r="I35" i="38" s="1"/>
  <c r="AD42" i="38"/>
  <c r="I42" i="38" s="1"/>
  <c r="AD54" i="38"/>
  <c r="I54" i="38" s="1"/>
  <c r="AD66" i="38"/>
  <c r="I66" i="38" s="1"/>
  <c r="AD76" i="38"/>
  <c r="I76" i="38" s="1"/>
  <c r="AD84" i="38"/>
  <c r="AD92" i="38"/>
  <c r="AD31" i="38"/>
  <c r="I31" i="38" s="1"/>
  <c r="AD19" i="38"/>
  <c r="I19" i="38" s="1"/>
  <c r="AD25" i="38"/>
  <c r="I25" i="38" s="1"/>
  <c r="AD27" i="38"/>
  <c r="I27" i="38" s="1"/>
  <c r="X19" i="38"/>
  <c r="AA19" i="38" s="1"/>
  <c r="O19" i="38" s="1"/>
  <c r="U77" i="38"/>
  <c r="X86" i="38"/>
  <c r="AA86" i="38" s="1"/>
  <c r="X94" i="38"/>
  <c r="AA94" i="38" s="1"/>
  <c r="AD13" i="38"/>
  <c r="I13" i="38" s="1"/>
  <c r="AD36" i="38"/>
  <c r="I36" i="38" s="1"/>
  <c r="AD43" i="38"/>
  <c r="I43" i="38" s="1"/>
  <c r="AD55" i="38"/>
  <c r="I55" i="38" s="1"/>
  <c r="AD67" i="38"/>
  <c r="AD77" i="38"/>
  <c r="AD85" i="38"/>
  <c r="AD93" i="38"/>
  <c r="AD24" i="38"/>
  <c r="I24" i="38" s="1"/>
  <c r="AD22" i="38"/>
  <c r="I22" i="38" s="1"/>
  <c r="AD29" i="38"/>
  <c r="I29" i="38" s="1"/>
  <c r="AD48" i="38"/>
  <c r="I48" i="38" s="1"/>
  <c r="X11" i="38"/>
  <c r="AA11" i="38" s="1"/>
  <c r="O11" i="38" s="1"/>
  <c r="AD49" i="38"/>
  <c r="I49" i="38" s="1"/>
  <c r="AD44" i="38"/>
  <c r="I44" i="38" s="1"/>
  <c r="AD56" i="38"/>
  <c r="I56" i="38" s="1"/>
  <c r="AD68" i="38"/>
  <c r="I68" i="38" s="1"/>
  <c r="AD78" i="38"/>
  <c r="AD86" i="38"/>
  <c r="AD94" i="38"/>
  <c r="AD15" i="38"/>
  <c r="I15" i="38" s="1"/>
  <c r="AD26" i="38"/>
  <c r="I26" i="38" s="1"/>
  <c r="AD32" i="38"/>
  <c r="I32" i="38" s="1"/>
  <c r="AD70" i="38"/>
  <c r="I70" i="38" s="1"/>
  <c r="AD64" i="38"/>
  <c r="I64" i="38" s="1"/>
  <c r="AD45" i="38"/>
  <c r="I45" i="38" s="1"/>
  <c r="AD57" i="38"/>
  <c r="I57" i="38" s="1"/>
  <c r="AD71" i="38"/>
  <c r="I71" i="38" s="1"/>
  <c r="AD79" i="38"/>
  <c r="AD87" i="38"/>
  <c r="AD95" i="38"/>
  <c r="AD17" i="38"/>
  <c r="I17" i="38" s="1"/>
  <c r="AD30" i="38"/>
  <c r="I30" i="38" s="1"/>
  <c r="AD34" i="38"/>
  <c r="I34" i="38" s="1"/>
  <c r="X35" i="38"/>
  <c r="AA35" i="38" s="1"/>
  <c r="O35" i="38" s="1"/>
  <c r="X42" i="38"/>
  <c r="AA42" i="38" s="1"/>
  <c r="X50" i="38"/>
  <c r="AA50" i="38" s="1"/>
  <c r="X58" i="38"/>
  <c r="AA58" i="38" s="1"/>
  <c r="X66" i="38"/>
  <c r="AA66" i="38" s="1"/>
  <c r="AD38" i="38"/>
  <c r="I38" i="38" s="1"/>
  <c r="AD50" i="38"/>
  <c r="I50" i="38" s="1"/>
  <c r="AD58" i="38"/>
  <c r="I58" i="38" s="1"/>
  <c r="AD72" i="38"/>
  <c r="I72" i="38" s="1"/>
  <c r="AD80" i="38"/>
  <c r="AD88" i="38"/>
  <c r="AD96" i="38"/>
  <c r="AD23" i="38"/>
  <c r="I23" i="38" s="1"/>
  <c r="AD33" i="38"/>
  <c r="I33" i="38" s="1"/>
  <c r="AD47" i="38"/>
  <c r="I47" i="38" s="1"/>
  <c r="AD20" i="38"/>
  <c r="I20" i="38" s="1"/>
  <c r="U42" i="38"/>
  <c r="U50" i="38"/>
  <c r="U58" i="38"/>
  <c r="U66" i="38"/>
  <c r="AD37" i="38"/>
  <c r="I37" i="38" s="1"/>
  <c r="X26" i="38"/>
  <c r="AA26" i="38" s="1"/>
  <c r="O26" i="38" s="1"/>
  <c r="X34" i="38"/>
  <c r="AA34" i="38" s="1"/>
  <c r="O34" i="38" s="1"/>
  <c r="AD40" i="38"/>
  <c r="I40" i="38" s="1"/>
  <c r="AD52" i="38"/>
  <c r="I52" i="38" s="1"/>
  <c r="AD60" i="38"/>
  <c r="I60" i="38" s="1"/>
  <c r="AD74" i="38"/>
  <c r="AD82" i="38"/>
  <c r="AD90" i="38"/>
  <c r="AD98" i="38"/>
  <c r="AD63" i="38"/>
  <c r="I63" i="38" s="1"/>
  <c r="AD18" i="38"/>
  <c r="I18" i="38" s="1"/>
  <c r="X84" i="35"/>
  <c r="AA84" i="35" s="1"/>
  <c r="O84" i="35" s="1"/>
  <c r="X27" i="35"/>
  <c r="AA27" i="35" s="1"/>
  <c r="O27" i="35" s="1"/>
  <c r="X28" i="35"/>
  <c r="AA28" i="35" s="1"/>
  <c r="O28" i="35" s="1"/>
  <c r="AD98" i="35"/>
  <c r="AD88" i="35"/>
  <c r="AD52" i="35"/>
  <c r="I52" i="35" s="1"/>
  <c r="AD85" i="35"/>
  <c r="AD95" i="35"/>
  <c r="AD82" i="35"/>
  <c r="AD39" i="35"/>
  <c r="I39" i="35" s="1"/>
  <c r="AD69" i="35"/>
  <c r="I69" i="35" s="1"/>
  <c r="AD45" i="35"/>
  <c r="I45" i="35" s="1"/>
  <c r="W62" i="35"/>
  <c r="Z62" i="35" s="1"/>
  <c r="G62" i="35" s="1"/>
  <c r="AD83" i="35"/>
  <c r="AD62" i="35"/>
  <c r="I62" i="35" s="1"/>
  <c r="AD78" i="35"/>
  <c r="AD94" i="35"/>
  <c r="X86" i="35"/>
  <c r="AA86" i="35" s="1"/>
  <c r="AD72" i="35"/>
  <c r="I72" i="35" s="1"/>
  <c r="AD56" i="35"/>
  <c r="I56" i="35" s="1"/>
  <c r="X91" i="35"/>
  <c r="AA91" i="35" s="1"/>
  <c r="X56" i="35"/>
  <c r="AA56" i="35" s="1"/>
  <c r="O56" i="35" s="1"/>
  <c r="AD79" i="35"/>
  <c r="AD47" i="35"/>
  <c r="I47" i="35" s="1"/>
  <c r="AD89" i="35"/>
  <c r="AD93" i="35"/>
  <c r="X80" i="35"/>
  <c r="AA80" i="35" s="1"/>
  <c r="AD91" i="35"/>
  <c r="AD66" i="35"/>
  <c r="I66" i="35" s="1"/>
  <c r="X98" i="35"/>
  <c r="AA98" i="35" s="1"/>
  <c r="AD84" i="35"/>
  <c r="AD68" i="35"/>
  <c r="X87" i="35"/>
  <c r="AA87" i="35" s="1"/>
  <c r="AD71" i="35"/>
  <c r="I71" i="35" s="1"/>
  <c r="AD73" i="35"/>
  <c r="I73" i="35" s="1"/>
  <c r="X53" i="35"/>
  <c r="AA53" i="35" s="1"/>
  <c r="O53" i="35" s="1"/>
  <c r="X30" i="35"/>
  <c r="AA30" i="35" s="1"/>
  <c r="O30" i="35" s="1"/>
  <c r="X22" i="35"/>
  <c r="AA22" i="35" s="1"/>
  <c r="O22" i="35" s="1"/>
  <c r="X42" i="35"/>
  <c r="AA42" i="35" s="1"/>
  <c r="O42" i="35" s="1"/>
  <c r="X74" i="35"/>
  <c r="AA74" i="35" s="1"/>
  <c r="O74" i="35" s="1"/>
  <c r="X90" i="35"/>
  <c r="AA90" i="35" s="1"/>
  <c r="X83" i="35"/>
  <c r="AA83" i="35" s="1"/>
  <c r="O83" i="35" s="1"/>
  <c r="X71" i="35"/>
  <c r="AA71" i="35" s="1"/>
  <c r="O71" i="35" s="1"/>
  <c r="X11" i="35"/>
  <c r="AA11" i="35" s="1"/>
  <c r="O11" i="35" s="1"/>
  <c r="X72" i="35"/>
  <c r="AA72" i="35" s="1"/>
  <c r="O72" i="35" s="1"/>
  <c r="X33" i="35"/>
  <c r="AA33" i="35" s="1"/>
  <c r="O33" i="35" s="1"/>
  <c r="X97" i="35"/>
  <c r="AA97" i="35" s="1"/>
  <c r="X25" i="35"/>
  <c r="AA25" i="35" s="1"/>
  <c r="O25" i="35" s="1"/>
  <c r="X26" i="35"/>
  <c r="AA26" i="35" s="1"/>
  <c r="O26" i="35" s="1"/>
  <c r="X46" i="35"/>
  <c r="AA46" i="35" s="1"/>
  <c r="O46" i="35" s="1"/>
  <c r="X78" i="35"/>
  <c r="AA78" i="35" s="1"/>
  <c r="O78" i="35" s="1"/>
  <c r="X94" i="35"/>
  <c r="AA94" i="35" s="1"/>
  <c r="X67" i="35"/>
  <c r="AA67" i="35" s="1"/>
  <c r="O67" i="35" s="1"/>
  <c r="X51" i="35"/>
  <c r="AA51" i="35" s="1"/>
  <c r="O51" i="35" s="1"/>
  <c r="X23" i="35"/>
  <c r="AA23" i="35" s="1"/>
  <c r="O23" i="35" s="1"/>
  <c r="X17" i="35"/>
  <c r="AA17" i="35" s="1"/>
  <c r="O17" i="35" s="1"/>
  <c r="X52" i="35"/>
  <c r="AA52" i="35" s="1"/>
  <c r="O52" i="35" s="1"/>
  <c r="X93" i="35"/>
  <c r="AA93" i="35" s="1"/>
  <c r="X41" i="35"/>
  <c r="AA41" i="35" s="1"/>
  <c r="O41" i="35" s="1"/>
  <c r="X34" i="35"/>
  <c r="AA34" i="35" s="1"/>
  <c r="O34" i="35" s="1"/>
  <c r="X50" i="35"/>
  <c r="AA50" i="35" s="1"/>
  <c r="O50" i="35" s="1"/>
  <c r="X82" i="35"/>
  <c r="AA82" i="35" s="1"/>
  <c r="O82" i="35" s="1"/>
  <c r="X79" i="35"/>
  <c r="AA79" i="35" s="1"/>
  <c r="O79" i="35" s="1"/>
  <c r="X63" i="35"/>
  <c r="AA63" i="35" s="1"/>
  <c r="O63" i="35" s="1"/>
  <c r="X47" i="35"/>
  <c r="AA47" i="35" s="1"/>
  <c r="O47" i="35" s="1"/>
  <c r="X19" i="35"/>
  <c r="AA19" i="35" s="1"/>
  <c r="O19" i="35" s="1"/>
  <c r="X40" i="35"/>
  <c r="AA40" i="35" s="1"/>
  <c r="O40" i="35" s="1"/>
  <c r="X60" i="35"/>
  <c r="AA60" i="35" s="1"/>
  <c r="O60" i="35" s="1"/>
  <c r="X20" i="35"/>
  <c r="AA20" i="35" s="1"/>
  <c r="O20" i="35" s="1"/>
  <c r="X89" i="35"/>
  <c r="AA89" i="35" s="1"/>
  <c r="X57" i="35"/>
  <c r="AA57" i="35" s="1"/>
  <c r="O57" i="35" s="1"/>
  <c r="X37" i="35"/>
  <c r="AA37" i="35" s="1"/>
  <c r="O37" i="35" s="1"/>
  <c r="W27" i="35"/>
  <c r="Z27" i="35" s="1"/>
  <c r="G27" i="35" s="1"/>
  <c r="W41" i="35"/>
  <c r="Z41" i="35" s="1"/>
  <c r="G41" i="35" s="1"/>
  <c r="W36" i="35"/>
  <c r="Z36" i="35" s="1"/>
  <c r="G36" i="35" s="1"/>
  <c r="W80" i="35"/>
  <c r="Z80" i="35" s="1"/>
  <c r="W13" i="35"/>
  <c r="Z13" i="35" s="1"/>
  <c r="G13" i="35" s="1"/>
  <c r="W21" i="35"/>
  <c r="Z21" i="35" s="1"/>
  <c r="G21" i="35" s="1"/>
  <c r="W31" i="35"/>
  <c r="Z31" i="35" s="1"/>
  <c r="G31" i="35" s="1"/>
  <c r="W61" i="35"/>
  <c r="Z61" i="35" s="1"/>
  <c r="G61" i="35" s="1"/>
  <c r="W66" i="35"/>
  <c r="Z66" i="35" s="1"/>
  <c r="G66" i="35" s="1"/>
  <c r="W48" i="35"/>
  <c r="Z48" i="35" s="1"/>
  <c r="G48" i="35" s="1"/>
  <c r="W20" i="35"/>
  <c r="Z20" i="35" s="1"/>
  <c r="G20" i="35" s="1"/>
  <c r="W44" i="35"/>
  <c r="Z44" i="35" s="1"/>
  <c r="G44" i="35" s="1"/>
  <c r="W86" i="35"/>
  <c r="Z86" i="35" s="1"/>
  <c r="W15" i="35"/>
  <c r="Z15" i="35" s="1"/>
  <c r="G15" i="35" s="1"/>
  <c r="W35" i="35"/>
  <c r="Z35" i="35" s="1"/>
  <c r="G35" i="35" s="1"/>
  <c r="W87" i="35"/>
  <c r="Z87" i="35" s="1"/>
  <c r="W94" i="35"/>
  <c r="Z94" i="35" s="1"/>
  <c r="W42" i="35"/>
  <c r="Z42" i="35" s="1"/>
  <c r="G42" i="35" s="1"/>
  <c r="W14" i="35"/>
  <c r="Z14" i="35" s="1"/>
  <c r="G14" i="35" s="1"/>
  <c r="W24" i="35"/>
  <c r="Z24" i="35" s="1"/>
  <c r="G24" i="35" s="1"/>
  <c r="W98" i="35"/>
  <c r="Z98" i="35" s="1"/>
  <c r="AD11" i="35"/>
  <c r="I11" i="35" s="1"/>
  <c r="W43" i="35"/>
  <c r="Z43" i="35" s="1"/>
  <c r="G43" i="35" s="1"/>
  <c r="W57" i="35"/>
  <c r="Z57" i="35" s="1"/>
  <c r="G57" i="35" s="1"/>
  <c r="W73" i="35"/>
  <c r="Z73" i="35" s="1"/>
  <c r="G73" i="35" s="1"/>
  <c r="W95" i="35"/>
  <c r="Z95" i="35" s="1"/>
  <c r="W68" i="35"/>
  <c r="Z68" i="35" s="1"/>
  <c r="G68" i="35" s="1"/>
  <c r="W34" i="35"/>
  <c r="Z34" i="35" s="1"/>
  <c r="G34" i="35" s="1"/>
  <c r="W22" i="35"/>
  <c r="Z22" i="35" s="1"/>
  <c r="G22" i="35" s="1"/>
  <c r="W46" i="35"/>
  <c r="Z46" i="35" s="1"/>
  <c r="G46" i="35" s="1"/>
  <c r="W72" i="35"/>
  <c r="Z72" i="35" s="1"/>
  <c r="G72" i="35" s="1"/>
  <c r="W53" i="35"/>
  <c r="Z53" i="35" s="1"/>
  <c r="G53" i="35" s="1"/>
  <c r="W29" i="35"/>
  <c r="Z29" i="35" s="1"/>
  <c r="G29" i="35" s="1"/>
  <c r="W45" i="35"/>
  <c r="Z45" i="35" s="1"/>
  <c r="G45" i="35" s="1"/>
  <c r="W75" i="35"/>
  <c r="Z75" i="35" s="1"/>
  <c r="G75" i="35" s="1"/>
  <c r="W89" i="35"/>
  <c r="Z89" i="35" s="1"/>
  <c r="W84" i="35"/>
  <c r="Z84" i="35" s="1"/>
  <c r="G84" i="35" s="1"/>
  <c r="W76" i="35"/>
  <c r="Z76" i="35" s="1"/>
  <c r="G76" i="35" s="1"/>
  <c r="W58" i="35"/>
  <c r="Z58" i="35" s="1"/>
  <c r="G58" i="35" s="1"/>
  <c r="W16" i="35"/>
  <c r="Z16" i="35" s="1"/>
  <c r="G16" i="35" s="1"/>
  <c r="W74" i="35"/>
  <c r="Z74" i="35" s="1"/>
  <c r="G74" i="35" s="1"/>
  <c r="W92" i="35"/>
  <c r="Z92" i="35" s="1"/>
  <c r="W39" i="35"/>
  <c r="Z39" i="35" s="1"/>
  <c r="G39" i="35" s="1"/>
  <c r="W69" i="35"/>
  <c r="Z69" i="35" s="1"/>
  <c r="G69" i="35" s="1"/>
  <c r="W83" i="35"/>
  <c r="Z83" i="35" s="1"/>
  <c r="G83" i="35" s="1"/>
  <c r="W90" i="35"/>
  <c r="Z90" i="35" s="1"/>
  <c r="W38" i="35"/>
  <c r="Z38" i="35" s="1"/>
  <c r="G38" i="35" s="1"/>
  <c r="W96" i="35"/>
  <c r="Z96" i="35" s="1"/>
  <c r="W81" i="6"/>
  <c r="Z81" i="6" s="1"/>
  <c r="G81" i="6" s="1"/>
  <c r="X95" i="6"/>
  <c r="AA95" i="6" s="1"/>
  <c r="AD43" i="6"/>
  <c r="I43" i="6" s="1"/>
  <c r="U94" i="6"/>
  <c r="O94" i="6" s="1"/>
  <c r="X24" i="6"/>
  <c r="AA24" i="6" s="1"/>
  <c r="O24" i="6" s="1"/>
  <c r="X16" i="6"/>
  <c r="AA16" i="6" s="1"/>
  <c r="O16" i="6" s="1"/>
  <c r="X25" i="6"/>
  <c r="AA25" i="6" s="1"/>
  <c r="O25" i="6" s="1"/>
  <c r="X22" i="6"/>
  <c r="AA22" i="6" s="1"/>
  <c r="O22" i="6" s="1"/>
  <c r="X14" i="6"/>
  <c r="AA14" i="6" s="1"/>
  <c r="O14" i="6" s="1"/>
  <c r="X36" i="6"/>
  <c r="AA36" i="6" s="1"/>
  <c r="X44" i="6"/>
  <c r="AA44" i="6" s="1"/>
  <c r="O44" i="6" s="1"/>
  <c r="X50" i="6"/>
  <c r="AA50" i="6" s="1"/>
  <c r="O50" i="6" s="1"/>
  <c r="X74" i="6"/>
  <c r="AA74" i="6" s="1"/>
  <c r="O74" i="6" s="1"/>
  <c r="X82" i="6"/>
  <c r="AA82" i="6" s="1"/>
  <c r="O82" i="6" s="1"/>
  <c r="X88" i="6"/>
  <c r="AA88" i="6" s="1"/>
  <c r="X90" i="6"/>
  <c r="AA90" i="6" s="1"/>
  <c r="W69" i="6"/>
  <c r="Z69" i="6" s="1"/>
  <c r="G69" i="6" s="1"/>
  <c r="W54" i="6"/>
  <c r="Z54" i="6" s="1"/>
  <c r="G54" i="6" s="1"/>
  <c r="W61" i="6"/>
  <c r="Z61" i="6" s="1"/>
  <c r="G61" i="6" s="1"/>
  <c r="W35" i="6"/>
  <c r="Z35" i="6" s="1"/>
  <c r="G35" i="6" s="1"/>
  <c r="W72" i="6"/>
  <c r="Z72" i="6" s="1"/>
  <c r="G72" i="6" s="1"/>
  <c r="W93" i="6"/>
  <c r="Z93" i="6" s="1"/>
  <c r="W75" i="6"/>
  <c r="Z75" i="6" s="1"/>
  <c r="G75" i="6" s="1"/>
  <c r="W67" i="6"/>
  <c r="Z67" i="6" s="1"/>
  <c r="G67" i="6" s="1"/>
  <c r="W59" i="6"/>
  <c r="Z59" i="6" s="1"/>
  <c r="G59" i="6" s="1"/>
  <c r="W23" i="6"/>
  <c r="Z23" i="6" s="1"/>
  <c r="G23" i="6" s="1"/>
  <c r="W78" i="6"/>
  <c r="Z78" i="6" s="1"/>
  <c r="G78" i="6" s="1"/>
  <c r="W70" i="6"/>
  <c r="Z70" i="6" s="1"/>
  <c r="G70" i="6" s="1"/>
  <c r="W62" i="6"/>
  <c r="Z62" i="6" s="1"/>
  <c r="G62" i="6" s="1"/>
  <c r="W34" i="6"/>
  <c r="Z34" i="6" s="1"/>
  <c r="G34" i="6" s="1"/>
  <c r="W94" i="6"/>
  <c r="Z94" i="6" s="1"/>
  <c r="W85" i="6"/>
  <c r="Z85" i="6" s="1"/>
  <c r="W73" i="6"/>
  <c r="Z73" i="6" s="1"/>
  <c r="G73" i="6" s="1"/>
  <c r="W65" i="6"/>
  <c r="Z65" i="6" s="1"/>
  <c r="G65" i="6" s="1"/>
  <c r="W57" i="6"/>
  <c r="Z57" i="6" s="1"/>
  <c r="G57" i="6" s="1"/>
  <c r="W76" i="6"/>
  <c r="Z76" i="6" s="1"/>
  <c r="G76" i="6" s="1"/>
  <c r="W68" i="6"/>
  <c r="Z68" i="6" s="1"/>
  <c r="G68" i="6" s="1"/>
  <c r="W58" i="6"/>
  <c r="Z58" i="6" s="1"/>
  <c r="G58" i="6" s="1"/>
  <c r="W22" i="6"/>
  <c r="Z22" i="6" s="1"/>
  <c r="G22" i="6" s="1"/>
  <c r="W88" i="6"/>
  <c r="Z88" i="6" s="1"/>
  <c r="W79" i="6"/>
  <c r="Z79" i="6" s="1"/>
  <c r="G79" i="6" s="1"/>
  <c r="W71" i="6"/>
  <c r="Z71" i="6" s="1"/>
  <c r="G71" i="6" s="1"/>
  <c r="W63" i="6"/>
  <c r="Z63" i="6" s="1"/>
  <c r="G63" i="6" s="1"/>
  <c r="W55" i="6"/>
  <c r="Z55" i="6" s="1"/>
  <c r="G55" i="6" s="1"/>
  <c r="W74" i="6"/>
  <c r="Z74" i="6" s="1"/>
  <c r="G74" i="6" s="1"/>
  <c r="W66" i="6"/>
  <c r="Z66" i="6" s="1"/>
  <c r="G66" i="6" s="1"/>
  <c r="W56" i="6"/>
  <c r="Z56" i="6" s="1"/>
  <c r="G56" i="6" s="1"/>
  <c r="X98" i="6"/>
  <c r="AA98" i="6" s="1"/>
  <c r="X76" i="6"/>
  <c r="AA76" i="6" s="1"/>
  <c r="X64" i="6"/>
  <c r="AA64" i="6" s="1"/>
  <c r="O64" i="6" s="1"/>
  <c r="X96" i="6"/>
  <c r="AA96" i="6" s="1"/>
  <c r="X94" i="6"/>
  <c r="AA94" i="6" s="1"/>
  <c r="U75" i="6"/>
  <c r="X68" i="6"/>
  <c r="AA68" i="6" s="1"/>
  <c r="O68" i="6" s="1"/>
  <c r="X66" i="6"/>
  <c r="AA66" i="6" s="1"/>
  <c r="O66" i="6" s="1"/>
  <c r="X52" i="6"/>
  <c r="AA52" i="6" s="1"/>
  <c r="O52" i="6" s="1"/>
  <c r="AD93" i="6"/>
  <c r="X26" i="6"/>
  <c r="AA26" i="6" s="1"/>
  <c r="W60" i="6"/>
  <c r="Z60" i="6" s="1"/>
  <c r="G60" i="6" s="1"/>
  <c r="W96" i="6"/>
  <c r="Z96" i="6" s="1"/>
  <c r="AD97" i="6"/>
  <c r="AD33" i="6"/>
  <c r="I33" i="6" s="1"/>
  <c r="AD19" i="6"/>
  <c r="I19" i="6" s="1"/>
  <c r="U67" i="6"/>
  <c r="X97" i="6"/>
  <c r="AA97" i="6" s="1"/>
  <c r="AD66" i="6"/>
  <c r="I66" i="6" s="1"/>
  <c r="U96" i="6"/>
  <c r="O96" i="6" s="1"/>
  <c r="X37" i="6"/>
  <c r="AA37" i="6" s="1"/>
  <c r="O37" i="6" s="1"/>
  <c r="X38" i="6"/>
  <c r="AA38" i="6" s="1"/>
  <c r="X41" i="6"/>
  <c r="AA41" i="6" s="1"/>
  <c r="O41" i="6" s="1"/>
  <c r="X58" i="6"/>
  <c r="AA58" i="6" s="1"/>
  <c r="O58" i="6" s="1"/>
  <c r="AD48" i="6"/>
  <c r="I48" i="6" s="1"/>
  <c r="X19" i="6"/>
  <c r="AA19" i="6" s="1"/>
  <c r="O19" i="6" s="1"/>
  <c r="W14" i="6"/>
  <c r="Z14" i="6" s="1"/>
  <c r="G14" i="6" s="1"/>
  <c r="W31" i="6"/>
  <c r="Z31" i="6" s="1"/>
  <c r="G31" i="6" s="1"/>
  <c r="W19" i="6"/>
  <c r="Z19" i="6" s="1"/>
  <c r="G19" i="6" s="1"/>
  <c r="W29" i="6"/>
  <c r="Z29" i="6" s="1"/>
  <c r="G29" i="6" s="1"/>
  <c r="W32" i="6"/>
  <c r="Z32" i="6" s="1"/>
  <c r="G32" i="6" s="1"/>
  <c r="X72" i="6"/>
  <c r="AA72" i="6" s="1"/>
  <c r="O72" i="6" s="1"/>
  <c r="X56" i="6"/>
  <c r="AA56" i="6" s="1"/>
  <c r="O56" i="6" s="1"/>
  <c r="U26" i="6"/>
  <c r="X53" i="6"/>
  <c r="AA53" i="6" s="1"/>
  <c r="O53" i="6" s="1"/>
  <c r="X89" i="6"/>
  <c r="AA89" i="6" s="1"/>
  <c r="X78" i="6"/>
  <c r="AA78" i="6" s="1"/>
  <c r="O78" i="6" s="1"/>
  <c r="X70" i="6"/>
  <c r="AA70" i="6" s="1"/>
  <c r="O70" i="6" s="1"/>
  <c r="X62" i="6"/>
  <c r="AA62" i="6" s="1"/>
  <c r="O62" i="6" s="1"/>
  <c r="X54" i="6"/>
  <c r="AA54" i="6" s="1"/>
  <c r="O54" i="6" s="1"/>
  <c r="U89" i="6"/>
  <c r="O89" i="6" s="1"/>
  <c r="X57" i="6"/>
  <c r="AA57" i="6" s="1"/>
  <c r="O57" i="6" s="1"/>
  <c r="X60" i="6"/>
  <c r="AA60" i="6" s="1"/>
  <c r="O60" i="6" s="1"/>
  <c r="X33" i="6"/>
  <c r="AA33" i="6" s="1"/>
  <c r="O33" i="6" s="1"/>
  <c r="W95" i="6"/>
  <c r="Z95" i="6" s="1"/>
  <c r="W53" i="6"/>
  <c r="Z53" i="6" s="1"/>
  <c r="G53" i="6" s="1"/>
  <c r="W21" i="6"/>
  <c r="Z21" i="6" s="1"/>
  <c r="G21" i="6" s="1"/>
  <c r="W15" i="6"/>
  <c r="Z15" i="6" s="1"/>
  <c r="G15" i="6" s="1"/>
  <c r="W46" i="6"/>
  <c r="Z46" i="6" s="1"/>
  <c r="G46" i="6" s="1"/>
  <c r="W20" i="6"/>
  <c r="Z20" i="6" s="1"/>
  <c r="G20" i="6" s="1"/>
  <c r="W12" i="6"/>
  <c r="Z12" i="6" s="1"/>
  <c r="G12" i="6" s="1"/>
  <c r="W28" i="6"/>
  <c r="Z28" i="6" s="1"/>
  <c r="G28" i="6" s="1"/>
  <c r="W47" i="6"/>
  <c r="Z47" i="6" s="1"/>
  <c r="G47" i="6" s="1"/>
  <c r="W13" i="6"/>
  <c r="Z13" i="6" s="1"/>
  <c r="G13" i="6" s="1"/>
  <c r="W40" i="6"/>
  <c r="Z40" i="6" s="1"/>
  <c r="G40" i="6" s="1"/>
  <c r="W26" i="6"/>
  <c r="Z26" i="6" s="1"/>
  <c r="G26" i="6" s="1"/>
  <c r="W18" i="6"/>
  <c r="Z18" i="6" s="1"/>
  <c r="G18" i="6" s="1"/>
  <c r="T95" i="6"/>
  <c r="G95" i="6" s="1"/>
  <c r="W39" i="6"/>
  <c r="Z39" i="6" s="1"/>
  <c r="G39" i="6" s="1"/>
  <c r="W25" i="6"/>
  <c r="Z25" i="6" s="1"/>
  <c r="G25" i="6" s="1"/>
  <c r="W17" i="6"/>
  <c r="Z17" i="6" s="1"/>
  <c r="G17" i="6" s="1"/>
  <c r="W11" i="6"/>
  <c r="Z11" i="6" s="1"/>
  <c r="G11" i="6" s="1"/>
  <c r="W36" i="6"/>
  <c r="Z36" i="6" s="1"/>
  <c r="G36" i="6" s="1"/>
  <c r="W24" i="6"/>
  <c r="Z24" i="6" s="1"/>
  <c r="G24" i="6" s="1"/>
  <c r="W16" i="6"/>
  <c r="Z16" i="6" s="1"/>
  <c r="G16" i="6" s="1"/>
  <c r="AD14" i="6"/>
  <c r="I14" i="6" s="1"/>
  <c r="AD68" i="6"/>
  <c r="I68" i="6" s="1"/>
  <c r="AD16" i="6"/>
  <c r="I16" i="6" s="1"/>
  <c r="AD59" i="6"/>
  <c r="I59" i="6" s="1"/>
  <c r="AD65" i="6"/>
  <c r="I65" i="6" s="1"/>
  <c r="AD98" i="6"/>
  <c r="AD20" i="6"/>
  <c r="I20" i="6" s="1"/>
  <c r="AD13" i="6"/>
  <c r="I13" i="6" s="1"/>
  <c r="AD28" i="6"/>
  <c r="I28" i="6" s="1"/>
  <c r="AD75" i="6"/>
  <c r="AD52" i="6"/>
  <c r="I52" i="6" s="1"/>
  <c r="AD54" i="6"/>
  <c r="I54" i="6" s="1"/>
  <c r="AD27" i="6"/>
  <c r="I27" i="6" s="1"/>
  <c r="AD91" i="6"/>
  <c r="AD34" i="6"/>
  <c r="I34" i="6" s="1"/>
  <c r="AD46" i="6"/>
  <c r="I46" i="6" s="1"/>
  <c r="AD30" i="6"/>
  <c r="I30" i="6" s="1"/>
  <c r="X29" i="6"/>
  <c r="AA29" i="6" s="1"/>
  <c r="O29" i="6" s="1"/>
  <c r="X87" i="6"/>
  <c r="AA87" i="6" s="1"/>
  <c r="AD92" i="6"/>
  <c r="X48" i="6"/>
  <c r="AA48" i="6" s="1"/>
  <c r="O48" i="6" s="1"/>
  <c r="X42" i="6"/>
  <c r="AA42" i="6" s="1"/>
  <c r="O42" i="6" s="1"/>
  <c r="U87" i="6"/>
  <c r="O87" i="6" s="1"/>
  <c r="AD80" i="6"/>
  <c r="AD40" i="6"/>
  <c r="I40" i="6" s="1"/>
  <c r="AD96" i="6"/>
  <c r="AD88" i="6"/>
  <c r="AD31" i="6"/>
  <c r="I31" i="6" s="1"/>
  <c r="AD47" i="6"/>
  <c r="I47" i="6" s="1"/>
  <c r="AD63" i="6"/>
  <c r="I63" i="6" s="1"/>
  <c r="AD79" i="6"/>
  <c r="AD95" i="6"/>
  <c r="AD41" i="6"/>
  <c r="I41" i="6" s="1"/>
  <c r="AD73" i="6"/>
  <c r="AD53" i="6"/>
  <c r="I53" i="6" s="1"/>
  <c r="AD42" i="6"/>
  <c r="I42" i="6" s="1"/>
  <c r="AD74" i="6"/>
  <c r="AD37" i="6"/>
  <c r="I37" i="6" s="1"/>
  <c r="AD70" i="6"/>
  <c r="AD78" i="6"/>
  <c r="AD62" i="6"/>
  <c r="I62" i="6" s="1"/>
  <c r="AD29" i="6"/>
  <c r="I29" i="6" s="1"/>
  <c r="AD22" i="6"/>
  <c r="I22" i="6" s="1"/>
  <c r="U38" i="6"/>
  <c r="U40" i="6"/>
  <c r="X81" i="6"/>
  <c r="AA81" i="6" s="1"/>
  <c r="X85" i="6"/>
  <c r="AA85" i="6" s="1"/>
  <c r="AD84" i="6"/>
  <c r="X40" i="6"/>
  <c r="AA40" i="6" s="1"/>
  <c r="X32" i="6"/>
  <c r="AA32" i="6" s="1"/>
  <c r="O32" i="6" s="1"/>
  <c r="AD64" i="6"/>
  <c r="I64" i="6" s="1"/>
  <c r="AD32" i="6"/>
  <c r="I32" i="6" s="1"/>
  <c r="AD60" i="6"/>
  <c r="I60" i="6" s="1"/>
  <c r="AD36" i="6"/>
  <c r="I36" i="6" s="1"/>
  <c r="AD35" i="6"/>
  <c r="I35" i="6" s="1"/>
  <c r="AD51" i="6"/>
  <c r="I51" i="6" s="1"/>
  <c r="AD67" i="6"/>
  <c r="I67" i="6" s="1"/>
  <c r="AD83" i="6"/>
  <c r="AD72" i="6"/>
  <c r="AD49" i="6"/>
  <c r="I49" i="6" s="1"/>
  <c r="AD81" i="6"/>
  <c r="AD69" i="6"/>
  <c r="AD50" i="6"/>
  <c r="I50" i="6" s="1"/>
  <c r="AD82" i="6"/>
  <c r="AD77" i="6"/>
  <c r="AD86" i="6"/>
  <c r="AD61" i="6"/>
  <c r="I61" i="6" s="1"/>
  <c r="AD26" i="6"/>
  <c r="I26" i="6" s="1"/>
  <c r="AD11" i="6"/>
  <c r="I11" i="6" s="1"/>
  <c r="AD10" i="6"/>
  <c r="I10" i="6" s="1"/>
  <c r="AD17" i="6"/>
  <c r="I17" i="6" s="1"/>
  <c r="U36" i="6"/>
  <c r="U81" i="6"/>
  <c r="X45" i="6"/>
  <c r="AA45" i="6" s="1"/>
  <c r="O45" i="6" s="1"/>
  <c r="X47" i="6"/>
  <c r="AA47" i="6" s="1"/>
  <c r="O47" i="6" s="1"/>
  <c r="X49" i="6"/>
  <c r="AA49" i="6" s="1"/>
  <c r="O49" i="6" s="1"/>
  <c r="AD12" i="6"/>
  <c r="I12" i="6" s="1"/>
  <c r="X91" i="6"/>
  <c r="AA91" i="6" s="1"/>
  <c r="X83" i="6"/>
  <c r="AA83" i="6" s="1"/>
  <c r="O83" i="6" s="1"/>
  <c r="AD76" i="6"/>
  <c r="X46" i="6"/>
  <c r="AA46" i="6" s="1"/>
  <c r="O46" i="6" s="1"/>
  <c r="X30" i="6"/>
  <c r="AA30" i="6" s="1"/>
  <c r="O30" i="6" s="1"/>
  <c r="AD56" i="6"/>
  <c r="I56" i="6" s="1"/>
  <c r="AD24" i="6"/>
  <c r="I24" i="6" s="1"/>
  <c r="AD44" i="6"/>
  <c r="I44" i="6" s="1"/>
  <c r="AD23" i="6"/>
  <c r="I23" i="6" s="1"/>
  <c r="AD39" i="6"/>
  <c r="I39" i="6" s="1"/>
  <c r="AD55" i="6"/>
  <c r="I55" i="6" s="1"/>
  <c r="AD71" i="6"/>
  <c r="I71" i="6" s="1"/>
  <c r="AD87" i="6"/>
  <c r="AD25" i="6"/>
  <c r="I25" i="6" s="1"/>
  <c r="AD57" i="6"/>
  <c r="I57" i="6" s="1"/>
  <c r="AD89" i="6"/>
  <c r="AD85" i="6"/>
  <c r="AD58" i="6"/>
  <c r="I58" i="6" s="1"/>
  <c r="AD90" i="6"/>
  <c r="AD38" i="6"/>
  <c r="I38" i="6" s="1"/>
  <c r="AD45" i="6"/>
  <c r="I45" i="6" s="1"/>
  <c r="AD94" i="6"/>
  <c r="AD15" i="6"/>
  <c r="I15" i="6" s="1"/>
  <c r="AD18" i="6"/>
  <c r="I18" i="6" s="1"/>
  <c r="AD21" i="6"/>
  <c r="I21" i="6" s="1"/>
  <c r="X23" i="6"/>
  <c r="AA23" i="6" s="1"/>
  <c r="O23" i="6" s="1"/>
  <c r="X71" i="6"/>
  <c r="AA71" i="6" s="1"/>
  <c r="O71" i="6" s="1"/>
  <c r="X73" i="6"/>
  <c r="AA73" i="6" s="1"/>
  <c r="O73" i="6" s="1"/>
  <c r="W86" i="6"/>
  <c r="Z86" i="6" s="1"/>
  <c r="W91" i="6"/>
  <c r="Z91" i="6" s="1"/>
  <c r="W83" i="6"/>
  <c r="Z83" i="6" s="1"/>
  <c r="G83" i="6" s="1"/>
  <c r="W45" i="6"/>
  <c r="Z45" i="6" s="1"/>
  <c r="G45" i="6" s="1"/>
  <c r="W37" i="6"/>
  <c r="Z37" i="6" s="1"/>
  <c r="G37" i="6" s="1"/>
  <c r="W52" i="6"/>
  <c r="Z52" i="6" s="1"/>
  <c r="G52" i="6" s="1"/>
  <c r="W44" i="6"/>
  <c r="Z44" i="6" s="1"/>
  <c r="G44" i="6" s="1"/>
  <c r="W38" i="6"/>
  <c r="Z38" i="6" s="1"/>
  <c r="G38" i="6" s="1"/>
  <c r="W92" i="6"/>
  <c r="Z92" i="6" s="1"/>
  <c r="W89" i="6"/>
  <c r="Z89" i="6" s="1"/>
  <c r="W82" i="6"/>
  <c r="Z82" i="6" s="1"/>
  <c r="G82" i="6" s="1"/>
  <c r="W43" i="6"/>
  <c r="Z43" i="6" s="1"/>
  <c r="G43" i="6" s="1"/>
  <c r="W27" i="6"/>
  <c r="Z27" i="6" s="1"/>
  <c r="G27" i="6" s="1"/>
  <c r="W50" i="6"/>
  <c r="Z50" i="6" s="1"/>
  <c r="G50" i="6" s="1"/>
  <c r="W30" i="6"/>
  <c r="Z30" i="6" s="1"/>
  <c r="G30" i="6" s="1"/>
  <c r="W90" i="6"/>
  <c r="Z90" i="6" s="1"/>
  <c r="W84" i="6"/>
  <c r="Z84" i="6" s="1"/>
  <c r="G84" i="6" s="1"/>
  <c r="W87" i="6"/>
  <c r="Z87" i="6" s="1"/>
  <c r="W49" i="6"/>
  <c r="Z49" i="6" s="1"/>
  <c r="G49" i="6" s="1"/>
  <c r="W41" i="6"/>
  <c r="Z41" i="6" s="1"/>
  <c r="G41" i="6" s="1"/>
  <c r="W33" i="6"/>
  <c r="Z33" i="6" s="1"/>
  <c r="G33" i="6" s="1"/>
  <c r="W48" i="6"/>
  <c r="Z48" i="6" s="1"/>
  <c r="G48" i="6" s="1"/>
  <c r="W42" i="6"/>
  <c r="Z42" i="6" s="1"/>
  <c r="G42" i="6" s="1"/>
  <c r="W97" i="6"/>
  <c r="Z97" i="6" s="1"/>
  <c r="W98" i="6"/>
  <c r="Z98" i="6" s="1"/>
  <c r="BQ79" i="2"/>
  <c r="BU79" i="2" s="1"/>
  <c r="HV59" i="2"/>
  <c r="HX59" i="2" s="1"/>
  <c r="DG6" i="2"/>
  <c r="DF7" i="2"/>
  <c r="X77" i="6"/>
  <c r="AA77" i="6" s="1"/>
  <c r="O77" i="6" s="1"/>
  <c r="U76" i="6"/>
  <c r="DP74" i="2"/>
  <c r="CT66" i="2"/>
  <c r="AX92" i="2"/>
  <c r="CP66" i="2"/>
  <c r="AP92" i="2"/>
  <c r="CB63" i="2"/>
  <c r="N92" i="2"/>
  <c r="N93" i="1" s="1"/>
  <c r="CR62" i="2"/>
  <c r="AT92" i="2"/>
  <c r="CN62" i="2"/>
  <c r="AL92" i="2"/>
  <c r="CJ62" i="2"/>
  <c r="AD92" i="2"/>
  <c r="CF62" i="2"/>
  <c r="V92" i="2"/>
  <c r="V93" i="1" s="1"/>
  <c r="P92" i="2"/>
  <c r="P93" i="1" s="1"/>
  <c r="AF92" i="2"/>
  <c r="AV92" i="2"/>
  <c r="U43" i="6"/>
  <c r="X43" i="6"/>
  <c r="AA43" i="6" s="1"/>
  <c r="ED77" i="2"/>
  <c r="CL72" i="2"/>
  <c r="BW72" i="2" s="1"/>
  <c r="AH92" i="2"/>
  <c r="CV65" i="2"/>
  <c r="BB92" i="2"/>
  <c r="BZ65" i="2"/>
  <c r="J92" i="2"/>
  <c r="J93" i="1" s="1"/>
  <c r="CZ64" i="2"/>
  <c r="BJ92" i="2"/>
  <c r="DX74" i="2"/>
  <c r="T92" i="2"/>
  <c r="T93" i="1" s="1"/>
  <c r="AJ92" i="2"/>
  <c r="AZ92" i="2"/>
  <c r="A13" i="3"/>
  <c r="A13" i="2"/>
  <c r="A45" i="3"/>
  <c r="A45" i="2"/>
  <c r="A77" i="2"/>
  <c r="A77" i="3"/>
  <c r="A81" i="2"/>
  <c r="A81" i="3"/>
  <c r="X63" i="6"/>
  <c r="AA63" i="6" s="1"/>
  <c r="U63" i="6"/>
  <c r="X65" i="6"/>
  <c r="AA65" i="6" s="1"/>
  <c r="U65" i="6"/>
  <c r="X75" i="6"/>
  <c r="AA75" i="6" s="1"/>
  <c r="EB73" i="2"/>
  <c r="BX64" i="2"/>
  <c r="F92" i="2"/>
  <c r="F93" i="1" s="1"/>
  <c r="CX63" i="2"/>
  <c r="BF92" i="2"/>
  <c r="AN92" i="2"/>
  <c r="BD92" i="2"/>
  <c r="DW72" i="2"/>
  <c r="CH64" i="2"/>
  <c r="Z92" i="2"/>
  <c r="Z93" i="1" s="1"/>
  <c r="CD64" i="2"/>
  <c r="R92" i="2"/>
  <c r="R93" i="1" s="1"/>
  <c r="X11" i="6"/>
  <c r="AA11" i="6" s="1"/>
  <c r="O11" i="6" s="1"/>
  <c r="X13" i="6"/>
  <c r="AA13" i="6" s="1"/>
  <c r="O13" i="6" s="1"/>
  <c r="X21" i="6"/>
  <c r="AA21" i="6" s="1"/>
  <c r="X69" i="6"/>
  <c r="AA69" i="6" s="1"/>
  <c r="O69" i="6" s="1"/>
  <c r="X79" i="6"/>
  <c r="AA79" i="6" s="1"/>
  <c r="O79" i="6" s="1"/>
  <c r="X86" i="6"/>
  <c r="AA86" i="6" s="1"/>
  <c r="X92" i="6"/>
  <c r="AA92" i="6" s="1"/>
  <c r="ED79" i="2"/>
  <c r="A27" i="3"/>
  <c r="A31" i="3"/>
  <c r="A59" i="3"/>
  <c r="X17" i="6"/>
  <c r="AA17" i="6" s="1"/>
  <c r="O17" i="6" s="1"/>
  <c r="X27" i="6"/>
  <c r="AA27" i="6" s="1"/>
  <c r="X31" i="6"/>
  <c r="AA31" i="6" s="1"/>
  <c r="O31" i="6" s="1"/>
  <c r="X55" i="6"/>
  <c r="AA55" i="6" s="1"/>
  <c r="O55" i="6" s="1"/>
  <c r="X84" i="6"/>
  <c r="AA84" i="6" s="1"/>
  <c r="O84" i="6" s="1"/>
  <c r="EB71" i="2"/>
  <c r="U93" i="61"/>
  <c r="O93" i="61" s="1"/>
  <c r="X93" i="61"/>
  <c r="AA93" i="61" s="1"/>
  <c r="W94" i="62"/>
  <c r="Z94" i="62" s="1"/>
  <c r="T94" i="62"/>
  <c r="G94" i="62" s="1"/>
  <c r="W95" i="62"/>
  <c r="Z95" i="62" s="1"/>
  <c r="T36" i="62"/>
  <c r="G36" i="62" s="1"/>
  <c r="W36" i="62"/>
  <c r="Z36" i="62" s="1"/>
  <c r="W82" i="63"/>
  <c r="Z82" i="63" s="1"/>
  <c r="T82" i="63"/>
  <c r="G82" i="63" s="1"/>
  <c r="U38" i="64"/>
  <c r="O38" i="64" s="1"/>
  <c r="X38" i="64"/>
  <c r="AA38" i="64" s="1"/>
  <c r="T67" i="61"/>
  <c r="G67" i="61" s="1"/>
  <c r="W67" i="61"/>
  <c r="Z67" i="61" s="1"/>
  <c r="T54" i="61"/>
  <c r="G54" i="61" s="1"/>
  <c r="W54" i="61"/>
  <c r="Z54" i="61" s="1"/>
  <c r="W35" i="64"/>
  <c r="Z35" i="64" s="1"/>
  <c r="T35" i="64"/>
  <c r="G35" i="64" s="1"/>
  <c r="E56" i="54"/>
  <c r="W71" i="61"/>
  <c r="Z71" i="61" s="1"/>
  <c r="T71" i="61"/>
  <c r="G71" i="61" s="1"/>
  <c r="U24" i="61"/>
  <c r="O24" i="61" s="1"/>
  <c r="X24" i="61"/>
  <c r="AA24" i="61" s="1"/>
  <c r="X16" i="61"/>
  <c r="AA16" i="61" s="1"/>
  <c r="U16" i="61"/>
  <c r="O16" i="61" s="1"/>
  <c r="X89" i="62"/>
  <c r="AA89" i="62" s="1"/>
  <c r="U89" i="62"/>
  <c r="O89" i="62" s="1"/>
  <c r="T34" i="62"/>
  <c r="G34" i="62" s="1"/>
  <c r="W34" i="62"/>
  <c r="Z34" i="62" s="1"/>
  <c r="W22" i="62"/>
  <c r="Z22" i="62" s="1"/>
  <c r="T22" i="62"/>
  <c r="G22" i="62" s="1"/>
  <c r="W13" i="64"/>
  <c r="Z13" i="64" s="1"/>
  <c r="T13" i="64"/>
  <c r="G13" i="64" s="1"/>
  <c r="T52" i="61"/>
  <c r="G52" i="61" s="1"/>
  <c r="W53" i="61"/>
  <c r="Z53" i="61" s="1"/>
  <c r="X17" i="61"/>
  <c r="AA17" i="61" s="1"/>
  <c r="W90" i="63"/>
  <c r="Z90" i="63" s="1"/>
  <c r="T90" i="63"/>
  <c r="G90" i="63" s="1"/>
  <c r="U12" i="63"/>
  <c r="O12" i="63" s="1"/>
  <c r="X12" i="63"/>
  <c r="AA12" i="63" s="1"/>
  <c r="T82" i="64"/>
  <c r="G82" i="64" s="1"/>
  <c r="W82" i="64"/>
  <c r="Z82" i="64" s="1"/>
  <c r="E29" i="54"/>
  <c r="E37" i="54"/>
  <c r="E64" i="54"/>
  <c r="E80" i="54"/>
  <c r="E92" i="54"/>
  <c r="E18" i="54"/>
  <c r="E38" i="54"/>
  <c r="W55" i="61"/>
  <c r="Z55" i="61" s="1"/>
  <c r="X61" i="63"/>
  <c r="AA61" i="63" s="1"/>
  <c r="W49" i="63"/>
  <c r="Z49" i="63" s="1"/>
  <c r="W42" i="63"/>
  <c r="Z42" i="63" s="1"/>
  <c r="W38" i="63"/>
  <c r="Z38" i="63" s="1"/>
  <c r="X20" i="63"/>
  <c r="AA20" i="63" s="1"/>
  <c r="X11" i="63"/>
  <c r="AA11" i="63" s="1"/>
  <c r="W78" i="64"/>
  <c r="Z78" i="64" s="1"/>
  <c r="T55" i="64"/>
  <c r="G55" i="64" s="1"/>
  <c r="X43" i="64"/>
  <c r="AA43" i="64" s="1"/>
  <c r="X39" i="64"/>
  <c r="AA39" i="64" s="1"/>
  <c r="E17" i="54"/>
  <c r="E33" i="54"/>
  <c r="E49" i="54"/>
  <c r="E52" i="54"/>
  <c r="E53" i="54"/>
  <c r="E65" i="54"/>
  <c r="W93" i="61"/>
  <c r="Z93" i="61" s="1"/>
  <c r="X89" i="61"/>
  <c r="AA89" i="61" s="1"/>
  <c r="W82" i="61"/>
  <c r="Z82" i="61" s="1"/>
  <c r="X97" i="62"/>
  <c r="AA97" i="62" s="1"/>
  <c r="W85" i="62"/>
  <c r="Z85" i="62" s="1"/>
  <c r="W73" i="62"/>
  <c r="Z73" i="62" s="1"/>
  <c r="X49" i="62"/>
  <c r="AA49" i="62" s="1"/>
  <c r="X47" i="62"/>
  <c r="AA47" i="62" s="1"/>
  <c r="W23" i="62"/>
  <c r="Z23" i="62" s="1"/>
  <c r="W97" i="63"/>
  <c r="Z97" i="63" s="1"/>
  <c r="W89" i="63"/>
  <c r="Z89" i="63" s="1"/>
  <c r="W70" i="64"/>
  <c r="Z70" i="64" s="1"/>
  <c r="W54" i="64"/>
  <c r="Z54" i="64" s="1"/>
  <c r="W14" i="64"/>
  <c r="Z14" i="64" s="1"/>
  <c r="E42" i="54"/>
  <c r="E68" i="54"/>
  <c r="E69" i="54"/>
  <c r="E51" i="54"/>
  <c r="E67" i="54"/>
  <c r="E71" i="54"/>
  <c r="E79" i="54"/>
  <c r="E91" i="54"/>
  <c r="W58" i="61"/>
  <c r="Z58" i="61" s="1"/>
  <c r="T55" i="61"/>
  <c r="G55" i="61" s="1"/>
  <c r="W37" i="61"/>
  <c r="Z37" i="61" s="1"/>
  <c r="W36" i="61"/>
  <c r="Z36" i="61" s="1"/>
  <c r="W31" i="61"/>
  <c r="Z31" i="61" s="1"/>
  <c r="W28" i="61"/>
  <c r="Z28" i="61" s="1"/>
  <c r="W17" i="61"/>
  <c r="Z17" i="61" s="1"/>
  <c r="X92" i="62"/>
  <c r="AA92" i="62" s="1"/>
  <c r="W46" i="62"/>
  <c r="Z46" i="62" s="1"/>
  <c r="X43" i="62"/>
  <c r="AA43" i="62" s="1"/>
  <c r="X41" i="62"/>
  <c r="AA41" i="62" s="1"/>
  <c r="W16" i="62"/>
  <c r="Z16" i="62" s="1"/>
  <c r="W54" i="63"/>
  <c r="Z54" i="63" s="1"/>
  <c r="W80" i="64"/>
  <c r="Z80" i="64" s="1"/>
  <c r="W51" i="64"/>
  <c r="Z51" i="64" s="1"/>
  <c r="W20" i="64"/>
  <c r="Z20" i="64" s="1"/>
  <c r="DC22" i="2"/>
  <c r="DD9" i="2"/>
  <c r="DC14" i="2"/>
  <c r="DC30" i="2"/>
  <c r="DC6" i="2"/>
  <c r="GQ62" i="2"/>
  <c r="GQ69" i="2"/>
  <c r="HW74" i="2"/>
  <c r="HY74" i="2" s="1"/>
  <c r="GQ76" i="2"/>
  <c r="FL59" i="2"/>
  <c r="HV61" i="2"/>
  <c r="HX61" i="2" s="1"/>
  <c r="FL67" i="2"/>
  <c r="HV69" i="2"/>
  <c r="HX69" i="2" s="1"/>
  <c r="HV70" i="2"/>
  <c r="HX70" i="2" s="1"/>
  <c r="FL74" i="2"/>
  <c r="HW24" i="2"/>
  <c r="HY24" i="2" s="1"/>
  <c r="GQ65" i="2"/>
  <c r="HW67" i="2"/>
  <c r="HY67" i="2" s="1"/>
  <c r="HW73" i="2"/>
  <c r="HY73" i="2" s="1"/>
  <c r="GQ75" i="2"/>
  <c r="HW77" i="2"/>
  <c r="HY77" i="2" s="1"/>
  <c r="FL73" i="2"/>
  <c r="HV75" i="2"/>
  <c r="HX75" i="2" s="1"/>
  <c r="FL77" i="2"/>
  <c r="EC76" i="2"/>
  <c r="DQ76" i="2"/>
  <c r="DY76" i="2"/>
  <c r="A10" i="2"/>
  <c r="A10" i="3"/>
  <c r="A18" i="3"/>
  <c r="A18" i="2"/>
  <c r="A26" i="3"/>
  <c r="A26" i="2"/>
  <c r="A34" i="3"/>
  <c r="A34" i="2"/>
  <c r="A42" i="2"/>
  <c r="A42" i="3"/>
  <c r="A50" i="3"/>
  <c r="A50" i="2"/>
  <c r="A58" i="3"/>
  <c r="A58" i="2"/>
  <c r="A66" i="3"/>
  <c r="A66" i="2"/>
  <c r="A74" i="3"/>
  <c r="A74" i="2"/>
  <c r="A82" i="3"/>
  <c r="A82" i="2"/>
  <c r="A90" i="3"/>
  <c r="A90" i="2"/>
  <c r="DV78" i="2"/>
  <c r="ED78" i="2"/>
  <c r="DR78" i="2"/>
  <c r="DL78" i="2"/>
  <c r="DZ78" i="2"/>
  <c r="DN80" i="2"/>
  <c r="DW80" i="2"/>
  <c r="DS80" i="2"/>
  <c r="U21" i="6"/>
  <c r="U35" i="6"/>
  <c r="X35" i="6"/>
  <c r="AA35" i="6" s="1"/>
  <c r="X15" i="6"/>
  <c r="AA15" i="6" s="1"/>
  <c r="O15" i="6" s="1"/>
  <c r="X39" i="6"/>
  <c r="AA39" i="6" s="1"/>
  <c r="O39" i="6" s="1"/>
  <c r="X67" i="6"/>
  <c r="AA67" i="6" s="1"/>
  <c r="X59" i="6"/>
  <c r="AA59" i="6" s="1"/>
  <c r="O59" i="6" s="1"/>
  <c r="X61" i="6"/>
  <c r="AA61" i="6" s="1"/>
  <c r="O61" i="6" s="1"/>
  <c r="AD94" i="36"/>
  <c r="W16" i="37"/>
  <c r="Z16" i="37" s="1"/>
  <c r="G16" i="37" s="1"/>
  <c r="AD57" i="39"/>
  <c r="I57" i="39" s="1"/>
  <c r="X74" i="50"/>
  <c r="AA74" i="50" s="1"/>
  <c r="E90" i="54"/>
  <c r="W69" i="49"/>
  <c r="Z69" i="49" s="1"/>
  <c r="E97" i="54"/>
  <c r="E101" i="54"/>
  <c r="E59" i="54"/>
  <c r="E58" i="54"/>
  <c r="E96" i="54"/>
  <c r="W75" i="61"/>
  <c r="Z75" i="61" s="1"/>
  <c r="W65" i="61"/>
  <c r="Z65" i="61" s="1"/>
  <c r="T51" i="61"/>
  <c r="G51" i="61" s="1"/>
  <c r="W50" i="61"/>
  <c r="Z50" i="61" s="1"/>
  <c r="X43" i="61"/>
  <c r="AA43" i="61" s="1"/>
  <c r="W42" i="61"/>
  <c r="Z42" i="61" s="1"/>
  <c r="W39" i="61"/>
  <c r="Z39" i="61" s="1"/>
  <c r="T38" i="61"/>
  <c r="G38" i="61" s="1"/>
  <c r="W30" i="61"/>
  <c r="Z30" i="61" s="1"/>
  <c r="W16" i="61"/>
  <c r="Z16" i="61" s="1"/>
  <c r="W12" i="61"/>
  <c r="Z12" i="61" s="1"/>
  <c r="T98" i="62"/>
  <c r="G98" i="62" s="1"/>
  <c r="T91" i="62"/>
  <c r="G91" i="62" s="1"/>
  <c r="W89" i="62"/>
  <c r="Z89" i="62" s="1"/>
  <c r="T31" i="62"/>
  <c r="G31" i="62" s="1"/>
  <c r="W32" i="62"/>
  <c r="Z32" i="62" s="1"/>
  <c r="W24" i="62"/>
  <c r="Z24" i="62" s="1"/>
  <c r="T24" i="62"/>
  <c r="G24" i="62" s="1"/>
  <c r="X88" i="63"/>
  <c r="AA88" i="63" s="1"/>
  <c r="W97" i="64"/>
  <c r="Z97" i="64" s="1"/>
  <c r="W98" i="64"/>
  <c r="Z98" i="64" s="1"/>
  <c r="T97" i="64"/>
  <c r="G97" i="64" s="1"/>
  <c r="U64" i="64"/>
  <c r="O64" i="64" s="1"/>
  <c r="X64" i="64"/>
  <c r="AA64" i="64" s="1"/>
  <c r="U58" i="64"/>
  <c r="O58" i="64" s="1"/>
  <c r="X58" i="64"/>
  <c r="AA58" i="64" s="1"/>
  <c r="X51" i="64"/>
  <c r="AA51" i="64" s="1"/>
  <c r="X52" i="64"/>
  <c r="AA52" i="64" s="1"/>
  <c r="T34" i="64"/>
  <c r="G34" i="64" s="1"/>
  <c r="W34" i="64"/>
  <c r="Z34" i="64" s="1"/>
  <c r="W41" i="62"/>
  <c r="Z41" i="62" s="1"/>
  <c r="W40" i="62"/>
  <c r="Z40" i="62" s="1"/>
  <c r="T85" i="63"/>
  <c r="G85" i="63" s="1"/>
  <c r="W85" i="63"/>
  <c r="Z85" i="63" s="1"/>
  <c r="W91" i="64"/>
  <c r="Z91" i="64" s="1"/>
  <c r="W92" i="64"/>
  <c r="Z92" i="64" s="1"/>
  <c r="T91" i="64"/>
  <c r="G91" i="64" s="1"/>
  <c r="U67" i="64"/>
  <c r="O67" i="64" s="1"/>
  <c r="X67" i="64"/>
  <c r="AA67" i="64" s="1"/>
  <c r="T64" i="64"/>
  <c r="G64" i="64" s="1"/>
  <c r="W64" i="64"/>
  <c r="Z64" i="64" s="1"/>
  <c r="W31" i="64"/>
  <c r="Z31" i="64" s="1"/>
  <c r="T31" i="64"/>
  <c r="G31" i="64" s="1"/>
  <c r="E60" i="54"/>
  <c r="E76" i="54"/>
  <c r="U92" i="61"/>
  <c r="O92" i="61" s="1"/>
  <c r="W79" i="61"/>
  <c r="Z79" i="61" s="1"/>
  <c r="W70" i="61"/>
  <c r="Z70" i="61" s="1"/>
  <c r="W57" i="62"/>
  <c r="Z57" i="62" s="1"/>
  <c r="T56" i="62"/>
  <c r="G56" i="62" s="1"/>
  <c r="T79" i="63"/>
  <c r="G79" i="63" s="1"/>
  <c r="W79" i="63"/>
  <c r="Z79" i="63" s="1"/>
  <c r="U63" i="63"/>
  <c r="O63" i="63" s="1"/>
  <c r="X63" i="63"/>
  <c r="AA63" i="63" s="1"/>
  <c r="U57" i="63"/>
  <c r="O57" i="63" s="1"/>
  <c r="X57" i="63"/>
  <c r="AA57" i="63" s="1"/>
  <c r="X36" i="63"/>
  <c r="AA36" i="63" s="1"/>
  <c r="W85" i="64"/>
  <c r="Z85" i="64" s="1"/>
  <c r="W86" i="64"/>
  <c r="Z86" i="64" s="1"/>
  <c r="T85" i="64"/>
  <c r="G85" i="64" s="1"/>
  <c r="X35" i="64"/>
  <c r="AA35" i="64" s="1"/>
  <c r="X36" i="64"/>
  <c r="AA36" i="64" s="1"/>
  <c r="W23" i="64"/>
  <c r="Z23" i="64" s="1"/>
  <c r="T23" i="64"/>
  <c r="G23" i="64" s="1"/>
  <c r="E30" i="54"/>
  <c r="E87" i="54"/>
  <c r="E24" i="54"/>
  <c r="E32" i="54"/>
  <c r="W47" i="61"/>
  <c r="Z47" i="61" s="1"/>
  <c r="W26" i="61"/>
  <c r="Z26" i="61" s="1"/>
  <c r="W19" i="61"/>
  <c r="Z19" i="61" s="1"/>
  <c r="X93" i="62"/>
  <c r="AA93" i="62" s="1"/>
  <c r="W44" i="62"/>
  <c r="Z44" i="62" s="1"/>
  <c r="W43" i="62"/>
  <c r="Z43" i="62" s="1"/>
  <c r="W42" i="62"/>
  <c r="Z42" i="62" s="1"/>
  <c r="T60" i="63"/>
  <c r="G60" i="63" s="1"/>
  <c r="W61" i="63"/>
  <c r="Z61" i="63" s="1"/>
  <c r="W95" i="64"/>
  <c r="Z95" i="64" s="1"/>
  <c r="W96" i="64"/>
  <c r="Z96" i="64" s="1"/>
  <c r="T95" i="64"/>
  <c r="G95" i="64" s="1"/>
  <c r="E63" i="54"/>
  <c r="W86" i="63"/>
  <c r="Z86" i="63" s="1"/>
  <c r="T86" i="63"/>
  <c r="G86" i="63" s="1"/>
  <c r="W89" i="64"/>
  <c r="Z89" i="64" s="1"/>
  <c r="W90" i="64"/>
  <c r="Z90" i="64" s="1"/>
  <c r="T89" i="64"/>
  <c r="G89" i="64" s="1"/>
  <c r="W76" i="64"/>
  <c r="Z76" i="64" s="1"/>
  <c r="T76" i="64"/>
  <c r="G76" i="64" s="1"/>
  <c r="W40" i="64"/>
  <c r="Z40" i="64" s="1"/>
  <c r="T40" i="64"/>
  <c r="G40" i="64" s="1"/>
  <c r="W74" i="61"/>
  <c r="Z74" i="61" s="1"/>
  <c r="T73" i="61"/>
  <c r="G73" i="61" s="1"/>
  <c r="W49" i="61"/>
  <c r="Z49" i="61" s="1"/>
  <c r="X38" i="61"/>
  <c r="AA38" i="61" s="1"/>
  <c r="X15" i="61"/>
  <c r="AA15" i="61" s="1"/>
  <c r="T89" i="62"/>
  <c r="G89" i="62" s="1"/>
  <c r="W81" i="62"/>
  <c r="Z81" i="62" s="1"/>
  <c r="W77" i="62"/>
  <c r="Z77" i="62" s="1"/>
  <c r="W51" i="62"/>
  <c r="Z51" i="62" s="1"/>
  <c r="T50" i="62"/>
  <c r="G50" i="62" s="1"/>
  <c r="W52" i="63"/>
  <c r="Z52" i="63" s="1"/>
  <c r="U40" i="63"/>
  <c r="O40" i="63" s="1"/>
  <c r="X40" i="63"/>
  <c r="AA40" i="63" s="1"/>
  <c r="W83" i="64"/>
  <c r="Z83" i="64" s="1"/>
  <c r="W84" i="64"/>
  <c r="Z84" i="64" s="1"/>
  <c r="T83" i="64"/>
  <c r="G83" i="64" s="1"/>
  <c r="W71" i="64"/>
  <c r="Z71" i="64" s="1"/>
  <c r="U50" i="64"/>
  <c r="O50" i="64" s="1"/>
  <c r="X50" i="64"/>
  <c r="AA50" i="64" s="1"/>
  <c r="W49" i="64"/>
  <c r="Z49" i="64" s="1"/>
  <c r="W50" i="64"/>
  <c r="Z50" i="64" s="1"/>
  <c r="AD69" i="64"/>
  <c r="E55" i="54"/>
  <c r="E70" i="54"/>
  <c r="E86" i="54"/>
  <c r="E27" i="54"/>
  <c r="T17" i="61"/>
  <c r="G17" i="61" s="1"/>
  <c r="W97" i="62"/>
  <c r="Z97" i="62" s="1"/>
  <c r="T40" i="62"/>
  <c r="G40" i="62" s="1"/>
  <c r="W31" i="62"/>
  <c r="Z31" i="62" s="1"/>
  <c r="W30" i="62"/>
  <c r="Z30" i="62" s="1"/>
  <c r="T30" i="62"/>
  <c r="G30" i="62" s="1"/>
  <c r="X90" i="63"/>
  <c r="AA90" i="63" s="1"/>
  <c r="W46" i="63"/>
  <c r="Z46" i="63" s="1"/>
  <c r="U28" i="63"/>
  <c r="O28" i="63" s="1"/>
  <c r="X28" i="63"/>
  <c r="AA28" i="63" s="1"/>
  <c r="W93" i="64"/>
  <c r="Z93" i="64" s="1"/>
  <c r="W94" i="64"/>
  <c r="Z94" i="64" s="1"/>
  <c r="T93" i="64"/>
  <c r="G93" i="64" s="1"/>
  <c r="T80" i="64"/>
  <c r="G80" i="64" s="1"/>
  <c r="U66" i="64"/>
  <c r="O66" i="64" s="1"/>
  <c r="X66" i="64"/>
  <c r="AA66" i="64" s="1"/>
  <c r="W30" i="64"/>
  <c r="Z30" i="64" s="1"/>
  <c r="T30" i="64"/>
  <c r="G30" i="64" s="1"/>
  <c r="E62" i="54"/>
  <c r="E83" i="54"/>
  <c r="E93" i="54"/>
  <c r="X86" i="61"/>
  <c r="AA86" i="61" s="1"/>
  <c r="W63" i="61"/>
  <c r="Z63" i="61" s="1"/>
  <c r="U97" i="62"/>
  <c r="O97" i="62" s="1"/>
  <c r="W96" i="62"/>
  <c r="Z96" i="62" s="1"/>
  <c r="X35" i="62"/>
  <c r="AA35" i="62" s="1"/>
  <c r="X44" i="63"/>
  <c r="AA44" i="63" s="1"/>
  <c r="X29" i="63"/>
  <c r="AA29" i="63" s="1"/>
  <c r="W87" i="64"/>
  <c r="Z87" i="64" s="1"/>
  <c r="W88" i="64"/>
  <c r="Z88" i="64" s="1"/>
  <c r="T87" i="64"/>
  <c r="G87" i="64" s="1"/>
  <c r="W63" i="64"/>
  <c r="Z63" i="64" s="1"/>
  <c r="T63" i="64"/>
  <c r="G63" i="64" s="1"/>
  <c r="U34" i="64"/>
  <c r="O34" i="64" s="1"/>
  <c r="X34" i="64"/>
  <c r="AA34" i="64" s="1"/>
  <c r="W49" i="62"/>
  <c r="Z49" i="62" s="1"/>
  <c r="W84" i="63"/>
  <c r="Z84" i="63" s="1"/>
  <c r="U59" i="63"/>
  <c r="O59" i="63" s="1"/>
  <c r="X46" i="63"/>
  <c r="AA46" i="63" s="1"/>
  <c r="U44" i="63"/>
  <c r="O44" i="63" s="1"/>
  <c r="W21" i="63"/>
  <c r="Z21" i="63" s="1"/>
  <c r="W72" i="64"/>
  <c r="Z72" i="64" s="1"/>
  <c r="W66" i="63"/>
  <c r="Z66" i="63" s="1"/>
  <c r="X98" i="62"/>
  <c r="AA98" i="62" s="1"/>
  <c r="W83" i="62"/>
  <c r="Z83" i="62" s="1"/>
  <c r="W79" i="62"/>
  <c r="Z79" i="62" s="1"/>
  <c r="W75" i="62"/>
  <c r="Z75" i="62" s="1"/>
  <c r="W71" i="62"/>
  <c r="Z71" i="62" s="1"/>
  <c r="W67" i="62"/>
  <c r="Z67" i="62" s="1"/>
  <c r="T10" i="62"/>
  <c r="G10" i="62" s="1"/>
  <c r="T87" i="63"/>
  <c r="G87" i="63" s="1"/>
  <c r="X86" i="63"/>
  <c r="AA86" i="63" s="1"/>
  <c r="X51" i="63"/>
  <c r="AA51" i="63" s="1"/>
  <c r="W51" i="63"/>
  <c r="Z51" i="63" s="1"/>
  <c r="X45" i="63"/>
  <c r="AA45" i="63" s="1"/>
  <c r="W45" i="63"/>
  <c r="Z45" i="63" s="1"/>
  <c r="W81" i="64"/>
  <c r="Z81" i="64" s="1"/>
  <c r="T75" i="64"/>
  <c r="G75" i="64" s="1"/>
  <c r="T57" i="64"/>
  <c r="G57" i="64" s="1"/>
  <c r="W56" i="64"/>
  <c r="Z56" i="64" s="1"/>
  <c r="T51" i="64"/>
  <c r="G51" i="64" s="1"/>
  <c r="X48" i="64"/>
  <c r="AA48" i="64" s="1"/>
  <c r="W15" i="64"/>
  <c r="Z15" i="64" s="1"/>
  <c r="X11" i="64"/>
  <c r="AA11" i="64" s="1"/>
  <c r="W35" i="62"/>
  <c r="Z35" i="62" s="1"/>
  <c r="W33" i="62"/>
  <c r="Z33" i="62" s="1"/>
  <c r="W93" i="63"/>
  <c r="Z93" i="63" s="1"/>
  <c r="X48" i="63"/>
  <c r="AA48" i="63" s="1"/>
  <c r="X21" i="63"/>
  <c r="AA21" i="63" s="1"/>
  <c r="X63" i="64"/>
  <c r="AA63" i="64" s="1"/>
  <c r="W62" i="64"/>
  <c r="Z62" i="64" s="1"/>
  <c r="W27" i="64"/>
  <c r="Z27" i="64" s="1"/>
  <c r="X55" i="62"/>
  <c r="AA55" i="62" s="1"/>
  <c r="T48" i="62"/>
  <c r="G48" i="62" s="1"/>
  <c r="W39" i="62"/>
  <c r="Z39" i="62" s="1"/>
  <c r="W37" i="62"/>
  <c r="Z37" i="62" s="1"/>
  <c r="X83" i="63"/>
  <c r="AA83" i="63" s="1"/>
  <c r="W71" i="63"/>
  <c r="Z71" i="63" s="1"/>
  <c r="W65" i="63"/>
  <c r="Z65" i="63" s="1"/>
  <c r="W30" i="63"/>
  <c r="Z30" i="63" s="1"/>
  <c r="T71" i="64"/>
  <c r="G71" i="64" s="1"/>
  <c r="W59" i="64"/>
  <c r="Z59" i="64" s="1"/>
  <c r="W12" i="64"/>
  <c r="Z12" i="64" s="1"/>
  <c r="T14" i="64"/>
  <c r="G14" i="64" s="1"/>
  <c r="W47" i="62"/>
  <c r="Z47" i="62" s="1"/>
  <c r="W45" i="62"/>
  <c r="Z45" i="62" s="1"/>
  <c r="W19" i="62"/>
  <c r="Z19" i="62" s="1"/>
  <c r="T14" i="62"/>
  <c r="G14" i="62" s="1"/>
  <c r="X84" i="63"/>
  <c r="AA84" i="63" s="1"/>
  <c r="X77" i="63"/>
  <c r="AA77" i="63" s="1"/>
  <c r="W29" i="63"/>
  <c r="Z29" i="63" s="1"/>
  <c r="W13" i="63"/>
  <c r="Z13" i="63" s="1"/>
  <c r="T79" i="64"/>
  <c r="G79" i="64" s="1"/>
  <c r="X42" i="64"/>
  <c r="AA42" i="64" s="1"/>
  <c r="W41" i="64"/>
  <c r="Z41" i="64" s="1"/>
  <c r="T22" i="64"/>
  <c r="G22" i="64" s="1"/>
  <c r="W21" i="64"/>
  <c r="Z21" i="64" s="1"/>
  <c r="HW4" i="2"/>
  <c r="HY4" i="2" s="1"/>
  <c r="DE6" i="2"/>
  <c r="DD6" i="2"/>
  <c r="DH6" i="2"/>
  <c r="DR6" i="2"/>
  <c r="DF6" i="2"/>
  <c r="DI6" i="2"/>
  <c r="DI18" i="2"/>
  <c r="DG18" i="2"/>
  <c r="DJ18" i="2"/>
  <c r="DD18" i="2"/>
  <c r="DH18" i="2"/>
  <c r="DF18" i="2"/>
  <c r="DE18" i="2"/>
  <c r="DG22" i="2"/>
  <c r="DE22" i="2"/>
  <c r="DD22" i="2"/>
  <c r="DF26" i="2"/>
  <c r="DD26" i="2"/>
  <c r="DH30" i="2"/>
  <c r="DD30" i="2"/>
  <c r="DG30" i="2"/>
  <c r="DE30" i="2"/>
  <c r="DF30" i="2"/>
  <c r="GQ21" i="2"/>
  <c r="BO23" i="2"/>
  <c r="DD27" i="2"/>
  <c r="FL42" i="2"/>
  <c r="HV42" i="2"/>
  <c r="HX42" i="2" s="1"/>
  <c r="HW57" i="2"/>
  <c r="HY57" i="2" s="1"/>
  <c r="FL61" i="2"/>
  <c r="GQ53" i="2"/>
  <c r="HW53" i="2"/>
  <c r="HY53" i="2" s="1"/>
  <c r="GQ58" i="2"/>
  <c r="GQ61" i="2"/>
  <c r="HW61" i="2"/>
  <c r="HY61" i="2" s="1"/>
  <c r="GQ66" i="2"/>
  <c r="HW66" i="2"/>
  <c r="HY66" i="2" s="1"/>
  <c r="FL54" i="2"/>
  <c r="HV54" i="2"/>
  <c r="HX54" i="2" s="1"/>
  <c r="HV57" i="2"/>
  <c r="HX57" i="2" s="1"/>
  <c r="FL57" i="2"/>
  <c r="FL58" i="2"/>
  <c r="HV58" i="2"/>
  <c r="HX58" i="2" s="1"/>
  <c r="FL63" i="2"/>
  <c r="HV63" i="2"/>
  <c r="HX63" i="2" s="1"/>
  <c r="HV65" i="2"/>
  <c r="HX65" i="2" s="1"/>
  <c r="FL65" i="2"/>
  <c r="FL66" i="2"/>
  <c r="HV66" i="2"/>
  <c r="HX66" i="2" s="1"/>
  <c r="DI2" i="2"/>
  <c r="DJ2" i="2"/>
  <c r="DC3" i="2"/>
  <c r="DE3" i="2"/>
  <c r="DD3" i="2"/>
  <c r="DC7" i="2"/>
  <c r="DE7" i="2"/>
  <c r="DD7" i="2"/>
  <c r="DC19" i="2"/>
  <c r="DC23" i="2"/>
  <c r="ED23" i="2"/>
  <c r="EB23" i="2"/>
  <c r="DD31" i="2"/>
  <c r="DC31" i="2"/>
  <c r="DC4" i="2"/>
  <c r="DC8" i="2"/>
  <c r="DC12" i="2"/>
  <c r="DF13" i="2"/>
  <c r="DG13" i="2"/>
  <c r="GQ15" i="2"/>
  <c r="HW15" i="2"/>
  <c r="HY15" i="2" s="1"/>
  <c r="DE16" i="2"/>
  <c r="DF16" i="2"/>
  <c r="DC16" i="2"/>
  <c r="DD16" i="2"/>
  <c r="DF17" i="2"/>
  <c r="DG17" i="2"/>
  <c r="GQ19" i="2"/>
  <c r="HW19" i="2"/>
  <c r="HY19" i="2" s="1"/>
  <c r="DD20" i="2"/>
  <c r="HW22" i="2"/>
  <c r="HY22" i="2" s="1"/>
  <c r="HW23" i="2"/>
  <c r="HY23" i="2" s="1"/>
  <c r="DF24" i="2"/>
  <c r="DD24" i="2"/>
  <c r="DG24" i="2"/>
  <c r="DE24" i="2"/>
  <c r="DC28" i="2"/>
  <c r="DE29" i="2"/>
  <c r="DF29" i="2"/>
  <c r="FL76" i="2"/>
  <c r="HV76" i="2"/>
  <c r="HX76" i="2" s="1"/>
  <c r="GQ73" i="2"/>
  <c r="DQ29" i="2"/>
  <c r="DE17" i="2"/>
  <c r="DE9" i="2"/>
  <c r="DH2" i="2"/>
  <c r="GQ22" i="2"/>
  <c r="DE25" i="2"/>
  <c r="DN23" i="2"/>
  <c r="HV73" i="2"/>
  <c r="HX73" i="2" s="1"/>
  <c r="DG16" i="2"/>
  <c r="ED81" i="2"/>
  <c r="EB81" i="2"/>
  <c r="DZ81" i="2"/>
  <c r="DX81" i="2"/>
  <c r="DM80" i="2"/>
  <c r="DP80" i="2"/>
  <c r="DT80" i="2"/>
  <c r="DX80" i="2"/>
  <c r="DK80" i="2"/>
  <c r="DQ80" i="2"/>
  <c r="DU80" i="2"/>
  <c r="DY80" i="2"/>
  <c r="DL80" i="2"/>
  <c r="DR80" i="2"/>
  <c r="DV80" i="2"/>
  <c r="EF79" i="2"/>
  <c r="DX79" i="2"/>
  <c r="EB79" i="2"/>
  <c r="DZ79" i="2"/>
  <c r="DN78" i="2"/>
  <c r="DO78" i="2"/>
  <c r="DS78" i="2"/>
  <c r="DW78" i="2"/>
  <c r="EA78" i="2"/>
  <c r="EE78" i="2"/>
  <c r="DM78" i="2"/>
  <c r="DP78" i="2"/>
  <c r="DT78" i="2"/>
  <c r="DX78" i="2"/>
  <c r="EB78" i="2"/>
  <c r="DQ78" i="2"/>
  <c r="DU78" i="2"/>
  <c r="DY78" i="2"/>
  <c r="EC78" i="2"/>
  <c r="EB77" i="2"/>
  <c r="DX77" i="2"/>
  <c r="EF77" i="2"/>
  <c r="DR76" i="2"/>
  <c r="DV76" i="2"/>
  <c r="DZ76" i="2"/>
  <c r="ED76" i="2"/>
  <c r="BO76" i="2"/>
  <c r="DN76" i="2"/>
  <c r="DO76" i="2"/>
  <c r="DS76" i="2"/>
  <c r="DW76" i="2"/>
  <c r="EA76" i="2"/>
  <c r="EE76" i="2"/>
  <c r="DM76" i="2"/>
  <c r="DP76" i="2"/>
  <c r="DT76" i="2"/>
  <c r="DX76" i="2"/>
  <c r="EB76" i="2"/>
  <c r="EF76" i="2"/>
  <c r="EB75" i="2"/>
  <c r="DZ75" i="2"/>
  <c r="DX75" i="2"/>
  <c r="EF75" i="2"/>
  <c r="DQ74" i="2"/>
  <c r="DU74" i="2"/>
  <c r="DY74" i="2"/>
  <c r="EC74" i="2"/>
  <c r="EF74" i="2"/>
  <c r="DR74" i="2"/>
  <c r="DV74" i="2"/>
  <c r="DZ74" i="2"/>
  <c r="ED74" i="2"/>
  <c r="DN74" i="2"/>
  <c r="DO74" i="2"/>
  <c r="DS74" i="2"/>
  <c r="DW74" i="2"/>
  <c r="EA74" i="2"/>
  <c r="EE74" i="2"/>
  <c r="DZ73" i="2"/>
  <c r="DX73" i="2"/>
  <c r="EF73" i="2"/>
  <c r="BO72" i="2"/>
  <c r="DP72" i="2"/>
  <c r="DX72" i="2"/>
  <c r="EC72" i="2"/>
  <c r="DR72" i="2"/>
  <c r="DZ72" i="2"/>
  <c r="EF71" i="2"/>
  <c r="DX71" i="2"/>
  <c r="DZ71" i="2"/>
  <c r="ED71" i="2"/>
  <c r="BO78" i="2"/>
  <c r="BO74" i="2"/>
  <c r="DZ77" i="2"/>
  <c r="ED73" i="2"/>
  <c r="A92" i="10"/>
  <c r="X29" i="44"/>
  <c r="AA29" i="44" s="1"/>
  <c r="O29" i="44" s="1"/>
  <c r="E100" i="54"/>
  <c r="E84" i="54"/>
  <c r="E72" i="54"/>
  <c r="E14" i="54"/>
  <c r="E45" i="54"/>
  <c r="E54" i="54"/>
  <c r="E73" i="54"/>
  <c r="U32" i="61"/>
  <c r="O32" i="61" s="1"/>
  <c r="X32" i="61"/>
  <c r="AA32" i="61" s="1"/>
  <c r="X30" i="61"/>
  <c r="AA30" i="61" s="1"/>
  <c r="U30" i="61"/>
  <c r="O30" i="61" s="1"/>
  <c r="AD9" i="61"/>
  <c r="AD39" i="61"/>
  <c r="X57" i="62"/>
  <c r="AA57" i="62" s="1"/>
  <c r="U57" i="62"/>
  <c r="O57" i="62" s="1"/>
  <c r="T95" i="63"/>
  <c r="G95" i="63" s="1"/>
  <c r="W96" i="63"/>
  <c r="Z96" i="63" s="1"/>
  <c r="W64" i="63"/>
  <c r="Z64" i="63" s="1"/>
  <c r="W63" i="63"/>
  <c r="Z63" i="63" s="1"/>
  <c r="T63" i="63"/>
  <c r="G63" i="63" s="1"/>
  <c r="T26" i="63"/>
  <c r="G26" i="63" s="1"/>
  <c r="W26" i="63"/>
  <c r="Z26" i="63" s="1"/>
  <c r="W89" i="61"/>
  <c r="Z89" i="61" s="1"/>
  <c r="X45" i="61"/>
  <c r="AA45" i="61" s="1"/>
  <c r="T39" i="61"/>
  <c r="G39" i="61" s="1"/>
  <c r="X31" i="61"/>
  <c r="AA31" i="61" s="1"/>
  <c r="AD40" i="61"/>
  <c r="AD30" i="61"/>
  <c r="X90" i="62"/>
  <c r="AA90" i="62" s="1"/>
  <c r="U90" i="62"/>
  <c r="O90" i="62" s="1"/>
  <c r="X59" i="62"/>
  <c r="AA59" i="62" s="1"/>
  <c r="U59" i="62"/>
  <c r="O59" i="62" s="1"/>
  <c r="W58" i="62"/>
  <c r="Z58" i="62" s="1"/>
  <c r="W59" i="62"/>
  <c r="Z59" i="62" s="1"/>
  <c r="T97" i="63"/>
  <c r="G97" i="63" s="1"/>
  <c r="U94" i="63"/>
  <c r="O94" i="63" s="1"/>
  <c r="X94" i="63"/>
  <c r="AA94" i="63" s="1"/>
  <c r="T67" i="63"/>
  <c r="G67" i="63" s="1"/>
  <c r="W68" i="63"/>
  <c r="Z68" i="63" s="1"/>
  <c r="T38" i="64"/>
  <c r="G38" i="64" s="1"/>
  <c r="W38" i="64"/>
  <c r="Z38" i="64" s="1"/>
  <c r="W88" i="61"/>
  <c r="Z88" i="61" s="1"/>
  <c r="W78" i="61"/>
  <c r="Z78" i="61" s="1"/>
  <c r="W66" i="61"/>
  <c r="Z66" i="61" s="1"/>
  <c r="W62" i="61"/>
  <c r="Z62" i="61" s="1"/>
  <c r="W56" i="61"/>
  <c r="Z56" i="61" s="1"/>
  <c r="W52" i="61"/>
  <c r="Z52" i="61" s="1"/>
  <c r="W48" i="61"/>
  <c r="Z48" i="61" s="1"/>
  <c r="W44" i="61"/>
  <c r="Z44" i="61" s="1"/>
  <c r="X39" i="61"/>
  <c r="AA39" i="61" s="1"/>
  <c r="X33" i="61"/>
  <c r="AA33" i="61" s="1"/>
  <c r="T19" i="61"/>
  <c r="G19" i="61" s="1"/>
  <c r="W20" i="61"/>
  <c r="Z20" i="61" s="1"/>
  <c r="T10" i="61"/>
  <c r="G10" i="61" s="1"/>
  <c r="T92" i="62"/>
  <c r="G92" i="62" s="1"/>
  <c r="W93" i="62"/>
  <c r="Z93" i="62" s="1"/>
  <c r="W92" i="62"/>
  <c r="Z92" i="62" s="1"/>
  <c r="T60" i="62"/>
  <c r="G60" i="62" s="1"/>
  <c r="W61" i="62"/>
  <c r="Z61" i="62" s="1"/>
  <c r="W74" i="63"/>
  <c r="Z74" i="63" s="1"/>
  <c r="W67" i="63"/>
  <c r="Z67" i="63" s="1"/>
  <c r="T34" i="63"/>
  <c r="G34" i="63" s="1"/>
  <c r="W34" i="63"/>
  <c r="Z34" i="63" s="1"/>
  <c r="T18" i="63"/>
  <c r="G18" i="63" s="1"/>
  <c r="W18" i="63"/>
  <c r="Z18" i="63" s="1"/>
  <c r="AD58" i="63"/>
  <c r="U89" i="61"/>
  <c r="O89" i="61" s="1"/>
  <c r="U40" i="61"/>
  <c r="O40" i="61" s="1"/>
  <c r="X34" i="61"/>
  <c r="AA34" i="61" s="1"/>
  <c r="X27" i="61"/>
  <c r="AA27" i="61" s="1"/>
  <c r="X29" i="62"/>
  <c r="AA29" i="62" s="1"/>
  <c r="U29" i="62"/>
  <c r="O29" i="62" s="1"/>
  <c r="W76" i="63"/>
  <c r="Z76" i="63" s="1"/>
  <c r="T76" i="63"/>
  <c r="G76" i="63" s="1"/>
  <c r="U37" i="63"/>
  <c r="O37" i="63" s="1"/>
  <c r="X37" i="63"/>
  <c r="AA37" i="63" s="1"/>
  <c r="X23" i="61"/>
  <c r="AA23" i="61" s="1"/>
  <c r="X11" i="61"/>
  <c r="AA11" i="61" s="1"/>
  <c r="U93" i="62"/>
  <c r="O93" i="62" s="1"/>
  <c r="W53" i="62"/>
  <c r="Z53" i="62" s="1"/>
  <c r="U51" i="62"/>
  <c r="O51" i="62" s="1"/>
  <c r="U49" i="62"/>
  <c r="O49" i="62" s="1"/>
  <c r="U47" i="62"/>
  <c r="O47" i="62" s="1"/>
  <c r="U45" i="62"/>
  <c r="O45" i="62" s="1"/>
  <c r="U43" i="62"/>
  <c r="O43" i="62" s="1"/>
  <c r="U41" i="62"/>
  <c r="O41" i="62" s="1"/>
  <c r="U39" i="62"/>
  <c r="O39" i="62" s="1"/>
  <c r="U37" i="62"/>
  <c r="O37" i="62" s="1"/>
  <c r="U35" i="62"/>
  <c r="O35" i="62" s="1"/>
  <c r="U33" i="62"/>
  <c r="O33" i="62" s="1"/>
  <c r="U31" i="62"/>
  <c r="O31" i="62" s="1"/>
  <c r="W27" i="62"/>
  <c r="Z27" i="62" s="1"/>
  <c r="T18" i="62"/>
  <c r="G18" i="62" s="1"/>
  <c r="W87" i="63"/>
  <c r="Z87" i="63" s="1"/>
  <c r="X75" i="63"/>
  <c r="AA75" i="63" s="1"/>
  <c r="U64" i="63"/>
  <c r="O64" i="63" s="1"/>
  <c r="X64" i="63"/>
  <c r="AA64" i="63" s="1"/>
  <c r="X65" i="63"/>
  <c r="AA65" i="63" s="1"/>
  <c r="X53" i="63"/>
  <c r="AA53" i="63" s="1"/>
  <c r="U53" i="63"/>
  <c r="O53" i="63" s="1"/>
  <c r="U52" i="63"/>
  <c r="O52" i="63" s="1"/>
  <c r="X52" i="63"/>
  <c r="AA52" i="63" s="1"/>
  <c r="W37" i="63"/>
  <c r="Z37" i="63" s="1"/>
  <c r="U13" i="63"/>
  <c r="O13" i="63" s="1"/>
  <c r="X13" i="63"/>
  <c r="AA13" i="63" s="1"/>
  <c r="AD85" i="63"/>
  <c r="AD53" i="63"/>
  <c r="W69" i="63"/>
  <c r="Z69" i="63" s="1"/>
  <c r="W70" i="63"/>
  <c r="Z70" i="63" s="1"/>
  <c r="U60" i="63"/>
  <c r="O60" i="63" s="1"/>
  <c r="X60" i="63"/>
  <c r="AA60" i="63" s="1"/>
  <c r="U47" i="63"/>
  <c r="O47" i="63" s="1"/>
  <c r="X47" i="63"/>
  <c r="AA47" i="63" s="1"/>
  <c r="U33" i="63"/>
  <c r="O33" i="63" s="1"/>
  <c r="X33" i="63"/>
  <c r="AA33" i="63" s="1"/>
  <c r="U25" i="63"/>
  <c r="O25" i="63" s="1"/>
  <c r="X25" i="63"/>
  <c r="AA25" i="63" s="1"/>
  <c r="U17" i="63"/>
  <c r="O17" i="63" s="1"/>
  <c r="X17" i="63"/>
  <c r="AA17" i="63" s="1"/>
  <c r="T14" i="63"/>
  <c r="G14" i="63" s="1"/>
  <c r="W14" i="63"/>
  <c r="Z14" i="63" s="1"/>
  <c r="W25" i="64"/>
  <c r="Z25" i="64" s="1"/>
  <c r="T25" i="64"/>
  <c r="G25" i="64" s="1"/>
  <c r="W26" i="64"/>
  <c r="Z26" i="64" s="1"/>
  <c r="W75" i="63"/>
  <c r="Z75" i="63" s="1"/>
  <c r="T69" i="63"/>
  <c r="G69" i="63" s="1"/>
  <c r="W60" i="63"/>
  <c r="Z60" i="63" s="1"/>
  <c r="U32" i="63"/>
  <c r="O32" i="63" s="1"/>
  <c r="X32" i="63"/>
  <c r="AA32" i="63" s="1"/>
  <c r="U24" i="63"/>
  <c r="O24" i="63" s="1"/>
  <c r="X24" i="63"/>
  <c r="AA24" i="63" s="1"/>
  <c r="U16" i="63"/>
  <c r="O16" i="63" s="1"/>
  <c r="X16" i="63"/>
  <c r="AA16" i="63" s="1"/>
  <c r="W73" i="64"/>
  <c r="Z73" i="64" s="1"/>
  <c r="T73" i="64"/>
  <c r="G73" i="64" s="1"/>
  <c r="W53" i="63"/>
  <c r="Z53" i="63" s="1"/>
  <c r="T52" i="63"/>
  <c r="G52" i="63" s="1"/>
  <c r="U51" i="63"/>
  <c r="O51" i="63" s="1"/>
  <c r="T46" i="63"/>
  <c r="G46" i="63" s="1"/>
  <c r="U45" i="63"/>
  <c r="O45" i="63" s="1"/>
  <c r="X41" i="63"/>
  <c r="AA41" i="63" s="1"/>
  <c r="W33" i="63"/>
  <c r="Z33" i="63" s="1"/>
  <c r="W25" i="63"/>
  <c r="Z25" i="63" s="1"/>
  <c r="W17" i="63"/>
  <c r="Z17" i="63" s="1"/>
  <c r="W77" i="64"/>
  <c r="Z77" i="64" s="1"/>
  <c r="T77" i="64"/>
  <c r="G77" i="64" s="1"/>
  <c r="T67" i="64"/>
  <c r="G67" i="64" s="1"/>
  <c r="W67" i="64"/>
  <c r="Z67" i="64" s="1"/>
  <c r="W66" i="64"/>
  <c r="Z66" i="64" s="1"/>
  <c r="T66" i="64"/>
  <c r="G66" i="64" s="1"/>
  <c r="W47" i="64"/>
  <c r="Z47" i="64" s="1"/>
  <c r="T47" i="64"/>
  <c r="G47" i="64" s="1"/>
  <c r="U44" i="64"/>
  <c r="O44" i="64" s="1"/>
  <c r="X44" i="64"/>
  <c r="AA44" i="64" s="1"/>
  <c r="W43" i="64"/>
  <c r="Z43" i="64" s="1"/>
  <c r="T43" i="64"/>
  <c r="G43" i="64" s="1"/>
  <c r="W17" i="64"/>
  <c r="Z17" i="64" s="1"/>
  <c r="T17" i="64"/>
  <c r="G17" i="64" s="1"/>
  <c r="W48" i="64"/>
  <c r="Z48" i="64" s="1"/>
  <c r="U40" i="64"/>
  <c r="O40" i="64" s="1"/>
  <c r="X40" i="64"/>
  <c r="AA40" i="64" s="1"/>
  <c r="W24" i="64"/>
  <c r="Z24" i="64" s="1"/>
  <c r="T24" i="64"/>
  <c r="G24" i="64" s="1"/>
  <c r="W18" i="64"/>
  <c r="Z18" i="64" s="1"/>
  <c r="W74" i="64"/>
  <c r="Z74" i="64" s="1"/>
  <c r="W46" i="64"/>
  <c r="Z46" i="64" s="1"/>
  <c r="T46" i="64"/>
  <c r="G46" i="64" s="1"/>
  <c r="W32" i="64"/>
  <c r="Z32" i="64" s="1"/>
  <c r="T32" i="64"/>
  <c r="G32" i="64" s="1"/>
  <c r="W16" i="64"/>
  <c r="Z16" i="64" s="1"/>
  <c r="T16" i="64"/>
  <c r="G16" i="64" s="1"/>
  <c r="W68" i="64"/>
  <c r="Z68" i="64" s="1"/>
  <c r="U28" i="64"/>
  <c r="O28" i="64" s="1"/>
  <c r="X28" i="64"/>
  <c r="AA28" i="64" s="1"/>
  <c r="T68" i="64"/>
  <c r="G68" i="64" s="1"/>
  <c r="T62" i="64"/>
  <c r="G62" i="64" s="1"/>
  <c r="W58" i="64"/>
  <c r="Z58" i="64" s="1"/>
  <c r="T56" i="64"/>
  <c r="G56" i="64" s="1"/>
  <c r="W39" i="64"/>
  <c r="Z39" i="64" s="1"/>
  <c r="T39" i="64"/>
  <c r="G39" i="64" s="1"/>
  <c r="T78" i="64"/>
  <c r="G78" i="64" s="1"/>
  <c r="T74" i="64"/>
  <c r="G74" i="64" s="1"/>
  <c r="T70" i="64"/>
  <c r="G70" i="64" s="1"/>
  <c r="W69" i="64"/>
  <c r="Z69" i="64" s="1"/>
  <c r="U30" i="64"/>
  <c r="O30" i="64" s="1"/>
  <c r="X30" i="64"/>
  <c r="AA30" i="64" s="1"/>
  <c r="T27" i="64"/>
  <c r="G27" i="64" s="1"/>
  <c r="T19" i="64"/>
  <c r="G19" i="64" s="1"/>
  <c r="T11" i="64"/>
  <c r="G11" i="64" s="1"/>
  <c r="DV72" i="2" l="1"/>
  <c r="DT72" i="2"/>
  <c r="EE72" i="2"/>
  <c r="EA71" i="2"/>
  <c r="DM71" i="2"/>
  <c r="EC31" i="2"/>
  <c r="GQ30" i="2"/>
  <c r="HW25" i="2"/>
  <c r="HY25" i="2" s="1"/>
  <c r="GQ72" i="2"/>
  <c r="HV56" i="2"/>
  <c r="HX56" i="2" s="1"/>
  <c r="EC89" i="2"/>
  <c r="HW83" i="2"/>
  <c r="HY83" i="2" s="1"/>
  <c r="EA89" i="2"/>
  <c r="HW80" i="2"/>
  <c r="HY80" i="2" s="1"/>
  <c r="HV67" i="2"/>
  <c r="HX67" i="2" s="1"/>
  <c r="HW68" i="2"/>
  <c r="HY68" i="2" s="1"/>
  <c r="GQ31" i="2"/>
  <c r="DF73" i="2"/>
  <c r="DE73" i="2"/>
  <c r="DI25" i="2"/>
  <c r="GQ18" i="2"/>
  <c r="FL43" i="2"/>
  <c r="FL46" i="2"/>
  <c r="GQ23" i="2"/>
  <c r="DY72" i="2"/>
  <c r="DU72" i="2"/>
  <c r="DJ71" i="2"/>
  <c r="HW64" i="2"/>
  <c r="HY64" i="2" s="1"/>
  <c r="FL69" i="2"/>
  <c r="FL68" i="2"/>
  <c r="FL75" i="2"/>
  <c r="DY90" i="2"/>
  <c r="FL78" i="2"/>
  <c r="DW90" i="2"/>
  <c r="HW78" i="2"/>
  <c r="HY78" i="2" s="1"/>
  <c r="DF75" i="2"/>
  <c r="DH75" i="2"/>
  <c r="DG75" i="2"/>
  <c r="DJ75" i="2"/>
  <c r="DI75" i="2"/>
  <c r="EC75" i="2"/>
  <c r="EF72" i="2"/>
  <c r="DQ72" i="2"/>
  <c r="FL28" i="2"/>
  <c r="FL64" i="2"/>
  <c r="DW71" i="2"/>
  <c r="DQ71" i="2"/>
  <c r="HW54" i="2"/>
  <c r="HY54" i="2" s="1"/>
  <c r="HV41" i="2"/>
  <c r="HX41" i="2" s="1"/>
  <c r="HW52" i="2"/>
  <c r="HY52" i="2" s="1"/>
  <c r="DH7" i="2"/>
  <c r="HV47" i="2"/>
  <c r="HX47" i="2" s="1"/>
  <c r="DV2" i="2"/>
  <c r="FL72" i="2"/>
  <c r="ED72" i="2"/>
  <c r="EB72" i="2"/>
  <c r="X28" i="40"/>
  <c r="AA28" i="40" s="1"/>
  <c r="O28" i="40" s="1"/>
  <c r="DG4" i="2"/>
  <c r="BW71" i="2"/>
  <c r="GQ60" i="2"/>
  <c r="HW58" i="2"/>
  <c r="HY58" i="2" s="1"/>
  <c r="HW21" i="2"/>
  <c r="HY21" i="2" s="1"/>
  <c r="HW63" i="2"/>
  <c r="HY63" i="2" s="1"/>
  <c r="BW29" i="2"/>
  <c r="DZ28" i="2"/>
  <c r="HV49" i="2"/>
  <c r="HX49" i="2" s="1"/>
  <c r="FL32" i="2"/>
  <c r="FL71" i="2"/>
  <c r="HW51" i="2"/>
  <c r="HY51" i="2" s="1"/>
  <c r="HW69" i="2"/>
  <c r="HY69" i="2" s="1"/>
  <c r="HW49" i="2"/>
  <c r="HY49" i="2" s="1"/>
  <c r="G82" i="45"/>
  <c r="W83" i="45"/>
  <c r="W79" i="45"/>
  <c r="W47" i="45"/>
  <c r="FL44" i="2"/>
  <c r="EB80" i="2"/>
  <c r="BO80" i="2"/>
  <c r="GQ80" i="2"/>
  <c r="GQ83" i="2"/>
  <c r="FL88" i="2"/>
  <c r="EC80" i="2"/>
  <c r="EA80" i="2"/>
  <c r="ED80" i="2"/>
  <c r="DZ80" i="2"/>
  <c r="HW79" i="2"/>
  <c r="HY79" i="2" s="1"/>
  <c r="BW80" i="2"/>
  <c r="GQ90" i="2"/>
  <c r="EE80" i="2"/>
  <c r="HV87" i="2"/>
  <c r="HX87" i="2" s="1"/>
  <c r="FL85" i="2"/>
  <c r="HW90" i="2"/>
  <c r="HY90" i="2" s="1"/>
  <c r="HV79" i="2"/>
  <c r="HX79" i="2" s="1"/>
  <c r="GQ88" i="2"/>
  <c r="GQ82" i="2"/>
  <c r="HV83" i="2"/>
  <c r="HX83" i="2" s="1"/>
  <c r="HW87" i="2"/>
  <c r="HY87" i="2" s="1"/>
  <c r="FL80" i="2"/>
  <c r="BS86" i="2"/>
  <c r="FL83" i="2"/>
  <c r="GQ86" i="2"/>
  <c r="GQ84" i="2"/>
  <c r="FL91" i="2"/>
  <c r="HV81" i="2"/>
  <c r="HX81" i="2" s="1"/>
  <c r="FL79" i="2"/>
  <c r="FL82" i="2"/>
  <c r="HW85" i="2"/>
  <c r="HY85" i="2" s="1"/>
  <c r="HV90" i="2"/>
  <c r="HX90" i="2" s="1"/>
  <c r="GQ87" i="2"/>
  <c r="HV88" i="2"/>
  <c r="HX88" i="2" s="1"/>
  <c r="GQ81" i="2"/>
  <c r="FL81" i="2"/>
  <c r="HW82" i="2"/>
  <c r="HY82" i="2" s="1"/>
  <c r="FL89" i="2"/>
  <c r="HV80" i="2"/>
  <c r="HX80" i="2" s="1"/>
  <c r="FL87" i="2"/>
  <c r="FL84" i="2"/>
  <c r="FL86" i="2"/>
  <c r="GQ91" i="2"/>
  <c r="GQ89" i="2"/>
  <c r="HV85" i="2"/>
  <c r="HX85" i="2" s="1"/>
  <c r="G77" i="44"/>
  <c r="HW31" i="2"/>
  <c r="HY31" i="2" s="1"/>
  <c r="HW14" i="2"/>
  <c r="HY14" i="2" s="1"/>
  <c r="HV7" i="2"/>
  <c r="HX7" i="2" s="1"/>
  <c r="G87" i="44"/>
  <c r="FL56" i="2"/>
  <c r="FL50" i="2"/>
  <c r="BQ81" i="2"/>
  <c r="BU81" i="2" s="1"/>
  <c r="HV51" i="2"/>
  <c r="HX51" i="2" s="1"/>
  <c r="GQ68" i="2"/>
  <c r="HV71" i="2"/>
  <c r="HX71" i="2" s="1"/>
  <c r="FL51" i="2"/>
  <c r="G63" i="44"/>
  <c r="G67" i="44"/>
  <c r="HV72" i="2"/>
  <c r="HX72" i="2" s="1"/>
  <c r="G53" i="44"/>
  <c r="G55" i="44"/>
  <c r="O63" i="44"/>
  <c r="G61" i="44"/>
  <c r="DM2" i="2"/>
  <c r="DY2" i="2"/>
  <c r="HW41" i="2"/>
  <c r="HY41" i="2" s="1"/>
  <c r="W71" i="43"/>
  <c r="Z71" i="43" s="1"/>
  <c r="G71" i="43" s="1"/>
  <c r="W83" i="43"/>
  <c r="O47" i="44"/>
  <c r="O49" i="44"/>
  <c r="G50" i="44"/>
  <c r="W35" i="43"/>
  <c r="Z35" i="43" s="1"/>
  <c r="G35" i="43" s="1"/>
  <c r="HW47" i="2"/>
  <c r="HY47" i="2" s="1"/>
  <c r="BS68" i="2"/>
  <c r="DT28" i="2"/>
  <c r="BQ75" i="2"/>
  <c r="BU75" i="2" s="1"/>
  <c r="FL49" i="2"/>
  <c r="O43" i="44"/>
  <c r="G43" i="44"/>
  <c r="DN18" i="2"/>
  <c r="GQ49" i="2"/>
  <c r="EC18" i="2"/>
  <c r="DO18" i="2"/>
  <c r="GQ33" i="2"/>
  <c r="DY18" i="2"/>
  <c r="DW18" i="2"/>
  <c r="G20" i="44"/>
  <c r="W15" i="44"/>
  <c r="Z15" i="44" s="1"/>
  <c r="G15" i="44" s="1"/>
  <c r="G12" i="44"/>
  <c r="DP2" i="2"/>
  <c r="DX2" i="2"/>
  <c r="EF2" i="2"/>
  <c r="BO30" i="2"/>
  <c r="BQ30" i="2" s="1"/>
  <c r="BU30" i="2" s="1"/>
  <c r="DL30" i="2"/>
  <c r="EF19" i="2"/>
  <c r="G44" i="43"/>
  <c r="DU18" i="2"/>
  <c r="W27" i="43"/>
  <c r="Z27" i="43" s="1"/>
  <c r="G27" i="43" s="1"/>
  <c r="G12" i="43"/>
  <c r="W15" i="43"/>
  <c r="Z15" i="43" s="1"/>
  <c r="G15" i="43" s="1"/>
  <c r="EC6" i="2"/>
  <c r="O12" i="43"/>
  <c r="W51" i="42"/>
  <c r="Z51" i="42" s="1"/>
  <c r="G51" i="42" s="1"/>
  <c r="W46" i="42"/>
  <c r="Z46" i="42" s="1"/>
  <c r="G46" i="42" s="1"/>
  <c r="DV29" i="2"/>
  <c r="EC29" i="2"/>
  <c r="DT2" i="2"/>
  <c r="BW2" i="2"/>
  <c r="DW2" i="2"/>
  <c r="BO18" i="2"/>
  <c r="BS18" i="2" s="1"/>
  <c r="DR18" i="2"/>
  <c r="DX18" i="2"/>
  <c r="GQ71" i="2"/>
  <c r="BQ70" i="2"/>
  <c r="BU70" i="2" s="1"/>
  <c r="BO2" i="2"/>
  <c r="BS2" i="2" s="1"/>
  <c r="DK18" i="2"/>
  <c r="ED18" i="2"/>
  <c r="DS6" i="2"/>
  <c r="DR2" i="2"/>
  <c r="BS77" i="2"/>
  <c r="DU2" i="2"/>
  <c r="EE2" i="2"/>
  <c r="HV68" i="2"/>
  <c r="HX68" i="2" s="1"/>
  <c r="DV18" i="2"/>
  <c r="DO2" i="2"/>
  <c r="DK2" i="2"/>
  <c r="DN29" i="2"/>
  <c r="EB2" i="2"/>
  <c r="EF18" i="2"/>
  <c r="DS18" i="2"/>
  <c r="EB18" i="2"/>
  <c r="EB6" i="2"/>
  <c r="EA2" i="2"/>
  <c r="DQ2" i="2"/>
  <c r="DY29" i="2"/>
  <c r="ED2" i="2"/>
  <c r="BW18" i="2"/>
  <c r="DL18" i="2"/>
  <c r="EA6" i="2"/>
  <c r="EA29" i="2"/>
  <c r="DZ18" i="2"/>
  <c r="EE29" i="2"/>
  <c r="DN2" i="2"/>
  <c r="DS2" i="2"/>
  <c r="DL2" i="2"/>
  <c r="EC2" i="2"/>
  <c r="EA18" i="2"/>
  <c r="DT18" i="2"/>
  <c r="DU6" i="2"/>
  <c r="DZ2" i="2"/>
  <c r="DM18" i="2"/>
  <c r="DQ18" i="2"/>
  <c r="EE18" i="2"/>
  <c r="BW6" i="2"/>
  <c r="ED6" i="2"/>
  <c r="DP18" i="2"/>
  <c r="BS67" i="2"/>
  <c r="HW28" i="2"/>
  <c r="HY28" i="2" s="1"/>
  <c r="GQ38" i="2"/>
  <c r="GQ50" i="2"/>
  <c r="W44" i="42"/>
  <c r="Z44" i="42" s="1"/>
  <c r="G44" i="42" s="1"/>
  <c r="FL14" i="2"/>
  <c r="DW5" i="2"/>
  <c r="HV46" i="2"/>
  <c r="HX46" i="2" s="1"/>
  <c r="HW9" i="2"/>
  <c r="HY9" i="2" s="1"/>
  <c r="DO15" i="2"/>
  <c r="HV22" i="2"/>
  <c r="HX22" i="2" s="1"/>
  <c r="W22" i="42"/>
  <c r="Z22" i="42" s="1"/>
  <c r="G22" i="42" s="1"/>
  <c r="W71" i="41"/>
  <c r="Z71" i="41" s="1"/>
  <c r="G71" i="41" s="1"/>
  <c r="W56" i="41"/>
  <c r="Z56" i="41" s="1"/>
  <c r="G56" i="41" s="1"/>
  <c r="W73" i="41"/>
  <c r="Z73" i="41" s="1"/>
  <c r="G73" i="41" s="1"/>
  <c r="FL39" i="2"/>
  <c r="DL13" i="2"/>
  <c r="FL38" i="2"/>
  <c r="HW3" i="2"/>
  <c r="HY3" i="2" s="1"/>
  <c r="EF6" i="2"/>
  <c r="HV14" i="2"/>
  <c r="HX14" i="2" s="1"/>
  <c r="HV50" i="2"/>
  <c r="HX50" i="2" s="1"/>
  <c r="GQ46" i="2"/>
  <c r="FL36" i="2"/>
  <c r="GQ7" i="2"/>
  <c r="HV33" i="2"/>
  <c r="HX33" i="2" s="1"/>
  <c r="GQ34" i="2"/>
  <c r="HW2" i="2"/>
  <c r="HY2" i="2" s="1"/>
  <c r="FL35" i="2"/>
  <c r="HW6" i="2"/>
  <c r="HY6" i="2" s="1"/>
  <c r="DK30" i="2"/>
  <c r="DO30" i="2"/>
  <c r="GQ6" i="2"/>
  <c r="DJ30" i="2"/>
  <c r="DM30" i="2"/>
  <c r="DV30" i="2"/>
  <c r="DW30" i="2"/>
  <c r="DY30" i="2"/>
  <c r="GQ2" i="2"/>
  <c r="EC30" i="2"/>
  <c r="EE30" i="2"/>
  <c r="EF30" i="2"/>
  <c r="DN30" i="2"/>
  <c r="HW50" i="2"/>
  <c r="HY50" i="2" s="1"/>
  <c r="DS30" i="2"/>
  <c r="DX30" i="2"/>
  <c r="DR30" i="2"/>
  <c r="DZ30" i="2"/>
  <c r="BW30" i="2"/>
  <c r="DQ30" i="2"/>
  <c r="DX23" i="2"/>
  <c r="HW38" i="2"/>
  <c r="HY38" i="2" s="1"/>
  <c r="HW29" i="2"/>
  <c r="HY29" i="2" s="1"/>
  <c r="DT30" i="2"/>
  <c r="DU30" i="2"/>
  <c r="EB30" i="2"/>
  <c r="DP30" i="2"/>
  <c r="DI30" i="2"/>
  <c r="EA30" i="2"/>
  <c r="ED30" i="2"/>
  <c r="FL34" i="2"/>
  <c r="BO26" i="2"/>
  <c r="BQ26" i="2" s="1"/>
  <c r="BU26" i="2" s="1"/>
  <c r="O71" i="40"/>
  <c r="W45" i="40"/>
  <c r="Z45" i="40" s="1"/>
  <c r="G45" i="40" s="1"/>
  <c r="W54" i="40"/>
  <c r="Z54" i="40" s="1"/>
  <c r="G54" i="40" s="1"/>
  <c r="HV45" i="2"/>
  <c r="HX45" i="2" s="1"/>
  <c r="FL17" i="2"/>
  <c r="GQ63" i="2"/>
  <c r="DO71" i="2"/>
  <c r="EC71" i="2"/>
  <c r="DU71" i="2"/>
  <c r="DK71" i="2"/>
  <c r="DR71" i="2"/>
  <c r="DI71" i="2"/>
  <c r="DL71" i="2"/>
  <c r="EE71" i="2"/>
  <c r="DY71" i="2"/>
  <c r="DP71" i="2"/>
  <c r="GQ45" i="2"/>
  <c r="W36" i="41"/>
  <c r="Z36" i="41" s="1"/>
  <c r="G36" i="41" s="1"/>
  <c r="G42" i="41"/>
  <c r="HV18" i="2"/>
  <c r="HX18" i="2" s="1"/>
  <c r="EC22" i="2"/>
  <c r="DY7" i="2"/>
  <c r="DP9" i="2"/>
  <c r="DR16" i="2"/>
  <c r="DO17" i="2"/>
  <c r="G36" i="40"/>
  <c r="DP26" i="2"/>
  <c r="EF26" i="2"/>
  <c r="BW24" i="2"/>
  <c r="DS26" i="2"/>
  <c r="DW8" i="2"/>
  <c r="GQ28" i="2"/>
  <c r="HV25" i="2"/>
  <c r="HX25" i="2" s="1"/>
  <c r="DS4" i="2"/>
  <c r="EA24" i="2"/>
  <c r="O29" i="41"/>
  <c r="GQ39" i="2"/>
  <c r="EF24" i="2"/>
  <c r="DP24" i="2"/>
  <c r="DV17" i="2"/>
  <c r="DN26" i="2"/>
  <c r="HV38" i="2"/>
  <c r="HX38" i="2" s="1"/>
  <c r="DQ17" i="2"/>
  <c r="BO17" i="2"/>
  <c r="BQ17" i="2" s="1"/>
  <c r="BU17" i="2" s="1"/>
  <c r="DU26" i="2"/>
  <c r="ED26" i="2"/>
  <c r="DX26" i="2"/>
  <c r="DR24" i="2"/>
  <c r="EB26" i="2"/>
  <c r="DK17" i="2"/>
  <c r="W25" i="40"/>
  <c r="Z25" i="40" s="1"/>
  <c r="G25" i="40" s="1"/>
  <c r="HV39" i="2"/>
  <c r="HX39" i="2" s="1"/>
  <c r="GQ32" i="2"/>
  <c r="FL22" i="2"/>
  <c r="W20" i="40"/>
  <c r="Z20" i="40" s="1"/>
  <c r="G20" i="40" s="1"/>
  <c r="DI22" i="2"/>
  <c r="DW22" i="2"/>
  <c r="ED17" i="2"/>
  <c r="GQ12" i="2"/>
  <c r="EB17" i="2"/>
  <c r="EC17" i="2"/>
  <c r="DV22" i="2"/>
  <c r="DN6" i="2"/>
  <c r="DW6" i="2"/>
  <c r="DK6" i="2"/>
  <c r="DM6" i="2"/>
  <c r="DU22" i="2"/>
  <c r="DP22" i="2"/>
  <c r="DL15" i="2"/>
  <c r="DR17" i="2"/>
  <c r="ED15" i="2"/>
  <c r="DV6" i="2"/>
  <c r="DJ6" i="2"/>
  <c r="GQ14" i="2"/>
  <c r="EF17" i="2"/>
  <c r="DW17" i="2"/>
  <c r="DY15" i="2"/>
  <c r="DZ6" i="2"/>
  <c r="DT6" i="2"/>
  <c r="DP6" i="2"/>
  <c r="DQ6" i="2"/>
  <c r="DL6" i="2"/>
  <c r="EE17" i="2"/>
  <c r="BO22" i="2"/>
  <c r="BQ22" i="2" s="1"/>
  <c r="BU22" i="2" s="1"/>
  <c r="BO6" i="2"/>
  <c r="BS6" i="2" s="1"/>
  <c r="DX6" i="2"/>
  <c r="DY6" i="2"/>
  <c r="GQ8" i="2"/>
  <c r="DY17" i="2"/>
  <c r="DT17" i="2"/>
  <c r="DO6" i="2"/>
  <c r="EE6" i="2"/>
  <c r="FL16" i="2"/>
  <c r="GQ25" i="2"/>
  <c r="DQ20" i="2"/>
  <c r="DO13" i="2"/>
  <c r="DR13" i="2"/>
  <c r="DW7" i="2"/>
  <c r="DQ13" i="2"/>
  <c r="DU13" i="2"/>
  <c r="GQ10" i="2"/>
  <c r="HV3" i="2"/>
  <c r="HX3" i="2" s="1"/>
  <c r="HV13" i="2"/>
  <c r="HX13" i="2" s="1"/>
  <c r="DJ4" i="2"/>
  <c r="EC5" i="2"/>
  <c r="GQ9" i="2"/>
  <c r="DO3" i="2"/>
  <c r="FL7" i="2"/>
  <c r="HW26" i="2"/>
  <c r="HY26" i="2" s="1"/>
  <c r="DW24" i="2"/>
  <c r="DK9" i="2"/>
  <c r="EC24" i="2"/>
  <c r="DU24" i="2"/>
  <c r="DX9" i="2"/>
  <c r="DN24" i="2"/>
  <c r="ED24" i="2"/>
  <c r="DY24" i="2"/>
  <c r="EA16" i="2"/>
  <c r="DQ24" i="2"/>
  <c r="DT24" i="2"/>
  <c r="DO24" i="2"/>
  <c r="GQ44" i="2"/>
  <c r="HW39" i="2"/>
  <c r="HY39" i="2" s="1"/>
  <c r="DZ24" i="2"/>
  <c r="DS24" i="2"/>
  <c r="DI24" i="2"/>
  <c r="DK24" i="2"/>
  <c r="DX24" i="2"/>
  <c r="HW34" i="2"/>
  <c r="HY34" i="2" s="1"/>
  <c r="DM24" i="2"/>
  <c r="DL24" i="2"/>
  <c r="BO24" i="2"/>
  <c r="BQ24" i="2" s="1"/>
  <c r="BU24" i="2" s="1"/>
  <c r="DH24" i="2"/>
  <c r="DH12" i="2"/>
  <c r="DV24" i="2"/>
  <c r="EB24" i="2"/>
  <c r="FL33" i="2"/>
  <c r="EE24" i="2"/>
  <c r="DJ24" i="2"/>
  <c r="DH16" i="2"/>
  <c r="W49" i="39"/>
  <c r="Z49" i="39" s="1"/>
  <c r="G49" i="39" s="1"/>
  <c r="W68" i="39"/>
  <c r="Z68" i="39" s="1"/>
  <c r="G68" i="39" s="1"/>
  <c r="HW60" i="2"/>
  <c r="HY60" i="2" s="1"/>
  <c r="EB16" i="2"/>
  <c r="GQ41" i="2"/>
  <c r="HW36" i="2"/>
  <c r="HY36" i="2" s="1"/>
  <c r="DP28" i="2"/>
  <c r="DJ17" i="2"/>
  <c r="DU17" i="2"/>
  <c r="DI17" i="2"/>
  <c r="BW16" i="2"/>
  <c r="GQ51" i="2"/>
  <c r="GQ29" i="2"/>
  <c r="BW17" i="2"/>
  <c r="DL16" i="2"/>
  <c r="HW40" i="2"/>
  <c r="HY40" i="2" s="1"/>
  <c r="DX27" i="2"/>
  <c r="DQ28" i="2"/>
  <c r="DH17" i="2"/>
  <c r="HV44" i="2"/>
  <c r="HX44" i="2" s="1"/>
  <c r="HV34" i="2"/>
  <c r="HX34" i="2" s="1"/>
  <c r="DM17" i="2"/>
  <c r="GQ64" i="2"/>
  <c r="DK28" i="2"/>
  <c r="GQ47" i="2"/>
  <c r="FL60" i="2"/>
  <c r="DU10" i="2"/>
  <c r="DN17" i="2"/>
  <c r="DP17" i="2"/>
  <c r="DS17" i="2"/>
  <c r="EA17" i="2"/>
  <c r="BQ50" i="2"/>
  <c r="BU50" i="2" s="1"/>
  <c r="BQ52" i="2"/>
  <c r="BU52" i="2" s="1"/>
  <c r="DX17" i="2"/>
  <c r="DZ17" i="2"/>
  <c r="DL17" i="2"/>
  <c r="HW56" i="2"/>
  <c r="HY56" i="2" s="1"/>
  <c r="HV37" i="2"/>
  <c r="HX37" i="2" s="1"/>
  <c r="FL52" i="2"/>
  <c r="HW37" i="2"/>
  <c r="HY37" i="2" s="1"/>
  <c r="BO13" i="2"/>
  <c r="BQ13" i="2" s="1"/>
  <c r="BU13" i="2" s="1"/>
  <c r="EB13" i="2"/>
  <c r="DV13" i="2"/>
  <c r="DX13" i="2"/>
  <c r="HV62" i="2"/>
  <c r="HX62" i="2" s="1"/>
  <c r="EA13" i="2"/>
  <c r="DS13" i="2"/>
  <c r="DM13" i="2"/>
  <c r="ED13" i="2"/>
  <c r="EF13" i="2"/>
  <c r="HV21" i="2"/>
  <c r="HX21" i="2" s="1"/>
  <c r="DH13" i="2"/>
  <c r="DZ13" i="2"/>
  <c r="DN13" i="2"/>
  <c r="EC13" i="2"/>
  <c r="DW13" i="2"/>
  <c r="DY13" i="2"/>
  <c r="DP13" i="2"/>
  <c r="EE13" i="2"/>
  <c r="BW13" i="2"/>
  <c r="DK13" i="2"/>
  <c r="DT13" i="2"/>
  <c r="DI13" i="2"/>
  <c r="DJ13" i="2"/>
  <c r="G56" i="39"/>
  <c r="HV17" i="2"/>
  <c r="HX17" i="2" s="1"/>
  <c r="FL24" i="2"/>
  <c r="HV29" i="2"/>
  <c r="HX29" i="2" s="1"/>
  <c r="FL20" i="2"/>
  <c r="HV5" i="2"/>
  <c r="HX5" i="2" s="1"/>
  <c r="FL25" i="2"/>
  <c r="HW8" i="2"/>
  <c r="HY8" i="2" s="1"/>
  <c r="DN20" i="2"/>
  <c r="DW20" i="2"/>
  <c r="DP20" i="2"/>
  <c r="DY16" i="2"/>
  <c r="DP16" i="2"/>
  <c r="DZ16" i="2"/>
  <c r="EC16" i="2"/>
  <c r="EE16" i="2"/>
  <c r="DI16" i="2"/>
  <c r="DW16" i="2"/>
  <c r="DS16" i="2"/>
  <c r="DK16" i="2"/>
  <c r="DV16" i="2"/>
  <c r="DX16" i="2"/>
  <c r="DM16" i="2"/>
  <c r="DN16" i="2"/>
  <c r="DT16" i="2"/>
  <c r="DU16" i="2"/>
  <c r="DO16" i="2"/>
  <c r="DQ16" i="2"/>
  <c r="BO16" i="2"/>
  <c r="BQ16" i="2" s="1"/>
  <c r="BU16" i="2" s="1"/>
  <c r="EF16" i="2"/>
  <c r="ED16" i="2"/>
  <c r="DJ16" i="2"/>
  <c r="HV16" i="2"/>
  <c r="HX16" i="2" s="1"/>
  <c r="O77" i="38"/>
  <c r="EE7" i="2"/>
  <c r="DX7" i="2"/>
  <c r="DT29" i="2"/>
  <c r="DZ29" i="2"/>
  <c r="DQ25" i="2"/>
  <c r="HW18" i="2"/>
  <c r="HY18" i="2" s="1"/>
  <c r="HW7" i="2"/>
  <c r="HY7" i="2" s="1"/>
  <c r="DS29" i="2"/>
  <c r="BO29" i="2"/>
  <c r="BQ29" i="2" s="1"/>
  <c r="BU29" i="2" s="1"/>
  <c r="DI7" i="2"/>
  <c r="EB29" i="2"/>
  <c r="EF29" i="2"/>
  <c r="DX29" i="2"/>
  <c r="BW25" i="2"/>
  <c r="DU29" i="2"/>
  <c r="DW29" i="2"/>
  <c r="DP29" i="2"/>
  <c r="HV32" i="2"/>
  <c r="HX32" i="2" s="1"/>
  <c r="ED29" i="2"/>
  <c r="DR29" i="2"/>
  <c r="EC7" i="2"/>
  <c r="DL29" i="2"/>
  <c r="DI29" i="2"/>
  <c r="DK29" i="2"/>
  <c r="DO29" i="2"/>
  <c r="DM29" i="2"/>
  <c r="BQ48" i="2"/>
  <c r="BU48" i="2" s="1"/>
  <c r="DG29" i="2"/>
  <c r="DJ29" i="2"/>
  <c r="DH29" i="2"/>
  <c r="EA25" i="2"/>
  <c r="BQ37" i="2"/>
  <c r="BU37" i="2" s="1"/>
  <c r="O76" i="38"/>
  <c r="G74" i="38"/>
  <c r="G77" i="38"/>
  <c r="BS69" i="2"/>
  <c r="BQ69" i="2"/>
  <c r="BU69" i="2" s="1"/>
  <c r="EE25" i="2"/>
  <c r="DS10" i="2"/>
  <c r="DW25" i="2"/>
  <c r="EF25" i="2"/>
  <c r="DL25" i="2"/>
  <c r="HW59" i="2"/>
  <c r="HY59" i="2" s="1"/>
  <c r="DH25" i="2"/>
  <c r="BO25" i="2"/>
  <c r="BS25" i="2" s="1"/>
  <c r="DK25" i="2"/>
  <c r="ED25" i="2"/>
  <c r="GQ70" i="2"/>
  <c r="DP25" i="2"/>
  <c r="DO25" i="2"/>
  <c r="DS25" i="2"/>
  <c r="DT25" i="2"/>
  <c r="DY25" i="2"/>
  <c r="O69" i="38"/>
  <c r="G64" i="38"/>
  <c r="W56" i="38"/>
  <c r="Z56" i="38" s="1"/>
  <c r="G56" i="38" s="1"/>
  <c r="O66" i="38"/>
  <c r="HW10" i="2"/>
  <c r="HY10" i="2" s="1"/>
  <c r="BQ46" i="2"/>
  <c r="BU46" i="2" s="1"/>
  <c r="HW30" i="2"/>
  <c r="HY30" i="2" s="1"/>
  <c r="FL29" i="2"/>
  <c r="FL18" i="2"/>
  <c r="FL30" i="2"/>
  <c r="O52" i="38"/>
  <c r="O32" i="38"/>
  <c r="O56" i="38"/>
  <c r="W51" i="38"/>
  <c r="Z51" i="38" s="1"/>
  <c r="G51" i="38" s="1"/>
  <c r="G58" i="38"/>
  <c r="O58" i="38"/>
  <c r="O61" i="38"/>
  <c r="G61" i="38"/>
  <c r="EB5" i="2"/>
  <c r="DG25" i="2"/>
  <c r="DJ25" i="2"/>
  <c r="DZ25" i="2"/>
  <c r="BW22" i="2"/>
  <c r="DJ22" i="2"/>
  <c r="DO22" i="2"/>
  <c r="DR22" i="2"/>
  <c r="DS22" i="2"/>
  <c r="EC25" i="2"/>
  <c r="BQ38" i="2"/>
  <c r="BU38" i="2" s="1"/>
  <c r="EB11" i="2"/>
  <c r="DM22" i="2"/>
  <c r="EB22" i="2"/>
  <c r="ED22" i="2"/>
  <c r="EB25" i="2"/>
  <c r="DU14" i="2"/>
  <c r="GQ13" i="2"/>
  <c r="BS34" i="2"/>
  <c r="GQ37" i="2"/>
  <c r="FL11" i="2"/>
  <c r="DH22" i="2"/>
  <c r="DY22" i="2"/>
  <c r="DF22" i="2"/>
  <c r="DU25" i="2"/>
  <c r="DQ22" i="2"/>
  <c r="FL27" i="2"/>
  <c r="FL45" i="2"/>
  <c r="DV25" i="2"/>
  <c r="EA22" i="2"/>
  <c r="DL22" i="2"/>
  <c r="DN22" i="2"/>
  <c r="DR25" i="2"/>
  <c r="DX25" i="2"/>
  <c r="DN25" i="2"/>
  <c r="BS73" i="2"/>
  <c r="DM25" i="2"/>
  <c r="DK22" i="2"/>
  <c r="DT22" i="2"/>
  <c r="DZ22" i="2"/>
  <c r="DF25" i="2"/>
  <c r="DX22" i="2"/>
  <c r="EE22" i="2"/>
  <c r="EF22" i="2"/>
  <c r="HV10" i="2"/>
  <c r="HX10" i="2" s="1"/>
  <c r="BQ61" i="2"/>
  <c r="BU61" i="2" s="1"/>
  <c r="O53" i="38"/>
  <c r="O48" i="38"/>
  <c r="G52" i="38"/>
  <c r="G48" i="38"/>
  <c r="G47" i="38"/>
  <c r="G53" i="38"/>
  <c r="O50" i="38"/>
  <c r="G55" i="38"/>
  <c r="BS36" i="2"/>
  <c r="HV11" i="2"/>
  <c r="HX11" i="2" s="1"/>
  <c r="O69" i="37"/>
  <c r="O63" i="37"/>
  <c r="W60" i="37"/>
  <c r="W38" i="37"/>
  <c r="Z38" i="37" s="1"/>
  <c r="G38" i="37" s="1"/>
  <c r="O71" i="37"/>
  <c r="O67" i="37"/>
  <c r="DQ3" i="2"/>
  <c r="HV30" i="2"/>
  <c r="HX30" i="2" s="1"/>
  <c r="DU31" i="2"/>
  <c r="FL6" i="2"/>
  <c r="DX3" i="2"/>
  <c r="EE3" i="2"/>
  <c r="GQ35" i="2"/>
  <c r="O42" i="38"/>
  <c r="G23" i="38"/>
  <c r="G38" i="38"/>
  <c r="G44" i="38"/>
  <c r="G40" i="38"/>
  <c r="G45" i="38"/>
  <c r="DZ31" i="2"/>
  <c r="EF27" i="2"/>
  <c r="HV19" i="2"/>
  <c r="HX19" i="2" s="1"/>
  <c r="FL31" i="2"/>
  <c r="DP31" i="2"/>
  <c r="DV31" i="2"/>
  <c r="DN31" i="2"/>
  <c r="EE31" i="2"/>
  <c r="HW27" i="2"/>
  <c r="HY27" i="2" s="1"/>
  <c r="O37" i="38"/>
  <c r="G39" i="38"/>
  <c r="O36" i="38"/>
  <c r="G36" i="38"/>
  <c r="DL3" i="2"/>
  <c r="DT3" i="2"/>
  <c r="DT27" i="2"/>
  <c r="DG15" i="2"/>
  <c r="DS15" i="2"/>
  <c r="DZ15" i="2"/>
  <c r="DJ3" i="2"/>
  <c r="O61" i="37"/>
  <c r="O11" i="37"/>
  <c r="O19" i="37"/>
  <c r="HW45" i="2"/>
  <c r="HY45" i="2" s="1"/>
  <c r="FL40" i="2"/>
  <c r="HV23" i="2"/>
  <c r="HX23" i="2" s="1"/>
  <c r="G31" i="38"/>
  <c r="X28" i="38"/>
  <c r="AA28" i="38" s="1"/>
  <c r="O28" i="38" s="1"/>
  <c r="W27" i="38"/>
  <c r="O29" i="38"/>
  <c r="G32" i="38"/>
  <c r="W53" i="37"/>
  <c r="DW3" i="2"/>
  <c r="BW3" i="2"/>
  <c r="DZ3" i="2"/>
  <c r="EB3" i="2"/>
  <c r="BO3" i="2"/>
  <c r="BS3" i="2" s="1"/>
  <c r="DY3" i="2"/>
  <c r="BS49" i="2"/>
  <c r="DF3" i="2"/>
  <c r="EA3" i="2"/>
  <c r="EC3" i="2"/>
  <c r="ED3" i="2"/>
  <c r="DI3" i="2"/>
  <c r="DH3" i="2"/>
  <c r="DV3" i="2"/>
  <c r="DP3" i="2"/>
  <c r="GQ27" i="2"/>
  <c r="DN3" i="2"/>
  <c r="DG3" i="2"/>
  <c r="EF3" i="2"/>
  <c r="DK3" i="2"/>
  <c r="DM3" i="2"/>
  <c r="DR3" i="2"/>
  <c r="DS3" i="2"/>
  <c r="DU3" i="2"/>
  <c r="FL26" i="2"/>
  <c r="O21" i="38"/>
  <c r="O16" i="38"/>
  <c r="G20" i="38"/>
  <c r="O13" i="38"/>
  <c r="O24" i="38"/>
  <c r="G24" i="38"/>
  <c r="O15" i="38"/>
  <c r="G18" i="38"/>
  <c r="O31" i="37"/>
  <c r="O45" i="37"/>
  <c r="G43" i="37"/>
  <c r="O21" i="37"/>
  <c r="W46" i="37"/>
  <c r="Z46" i="37" s="1"/>
  <c r="G46" i="37" s="1"/>
  <c r="DH9" i="2"/>
  <c r="HV36" i="2"/>
  <c r="HX36" i="2" s="1"/>
  <c r="ED9" i="2"/>
  <c r="DF9" i="2"/>
  <c r="EC9" i="2"/>
  <c r="DN9" i="2"/>
  <c r="EF9" i="2"/>
  <c r="DJ9" i="2"/>
  <c r="DT9" i="2"/>
  <c r="DW9" i="2"/>
  <c r="DY9" i="2"/>
  <c r="DZ9" i="2"/>
  <c r="DU9" i="2"/>
  <c r="EE9" i="2"/>
  <c r="BW9" i="2"/>
  <c r="DM9" i="2"/>
  <c r="EB9" i="2"/>
  <c r="DG9" i="2"/>
  <c r="DI9" i="2"/>
  <c r="DS9" i="2"/>
  <c r="EA9" i="2"/>
  <c r="DO9" i="2"/>
  <c r="DR9" i="2"/>
  <c r="DL9" i="2"/>
  <c r="BO9" i="2"/>
  <c r="BQ9" i="2" s="1"/>
  <c r="BU9" i="2" s="1"/>
  <c r="DV9" i="2"/>
  <c r="O13" i="37"/>
  <c r="G11" i="37"/>
  <c r="O15" i="37"/>
  <c r="G25" i="37"/>
  <c r="G67" i="36"/>
  <c r="W61" i="36"/>
  <c r="Z61" i="36" s="1"/>
  <c r="G61" i="36" s="1"/>
  <c r="G69" i="36"/>
  <c r="G70" i="36"/>
  <c r="FL5" i="2"/>
  <c r="FL55" i="2"/>
  <c r="HW55" i="2"/>
  <c r="HY55" i="2" s="1"/>
  <c r="DR15" i="2"/>
  <c r="FL2" i="2"/>
  <c r="O65" i="36"/>
  <c r="G66" i="36"/>
  <c r="O66" i="36"/>
  <c r="GQ54" i="2"/>
  <c r="EF20" i="2"/>
  <c r="DL26" i="2"/>
  <c r="DZ26" i="2"/>
  <c r="BW26" i="2"/>
  <c r="FL13" i="2"/>
  <c r="DT26" i="2"/>
  <c r="GQ3" i="2"/>
  <c r="GQ52" i="2"/>
  <c r="GQ36" i="2"/>
  <c r="DI26" i="2"/>
  <c r="DH26" i="2"/>
  <c r="DM26" i="2"/>
  <c r="HV60" i="2"/>
  <c r="HX60" i="2" s="1"/>
  <c r="FL41" i="2"/>
  <c r="HW42" i="2"/>
  <c r="HY42" i="2" s="1"/>
  <c r="DE26" i="2"/>
  <c r="DJ26" i="2"/>
  <c r="DW26" i="2"/>
  <c r="DY26" i="2"/>
  <c r="FL23" i="2"/>
  <c r="EC26" i="2"/>
  <c r="BQ60" i="2"/>
  <c r="BU60" i="2" s="1"/>
  <c r="BS60" i="2"/>
  <c r="DR26" i="2"/>
  <c r="DQ26" i="2"/>
  <c r="DK26" i="2"/>
  <c r="DO26" i="2"/>
  <c r="DG26" i="2"/>
  <c r="EA26" i="2"/>
  <c r="DV26" i="2"/>
  <c r="EE26" i="2"/>
  <c r="FL53" i="2"/>
  <c r="G48" i="36"/>
  <c r="O57" i="36"/>
  <c r="O55" i="36"/>
  <c r="O63" i="36"/>
  <c r="O60" i="36"/>
  <c r="DH27" i="2"/>
  <c r="DE27" i="2"/>
  <c r="GQ43" i="2"/>
  <c r="DU27" i="2"/>
  <c r="HV15" i="2"/>
  <c r="HX15" i="2" s="1"/>
  <c r="DU20" i="2"/>
  <c r="BO12" i="2"/>
  <c r="BS12" i="2" s="1"/>
  <c r="DT10" i="2"/>
  <c r="DM10" i="2"/>
  <c r="DI10" i="2"/>
  <c r="DH19" i="2"/>
  <c r="DF27" i="2"/>
  <c r="HV31" i="2"/>
  <c r="HX31" i="2" s="1"/>
  <c r="O52" i="36"/>
  <c r="O44" i="36"/>
  <c r="O49" i="36"/>
  <c r="G46" i="36"/>
  <c r="G50" i="36"/>
  <c r="O38" i="6"/>
  <c r="O41" i="36"/>
  <c r="O42" i="36"/>
  <c r="G38" i="36"/>
  <c r="O39" i="36"/>
  <c r="O36" i="36"/>
  <c r="ED27" i="2"/>
  <c r="FL19" i="2"/>
  <c r="EF11" i="2"/>
  <c r="DI27" i="2"/>
  <c r="DW27" i="2"/>
  <c r="EE27" i="2"/>
  <c r="DJ27" i="2"/>
  <c r="EF12" i="2"/>
  <c r="DN27" i="2"/>
  <c r="DS27" i="2"/>
  <c r="EA27" i="2"/>
  <c r="BO27" i="2"/>
  <c r="BQ27" i="2" s="1"/>
  <c r="BU27" i="2" s="1"/>
  <c r="DM27" i="2"/>
  <c r="EB27" i="2"/>
  <c r="DR27" i="2"/>
  <c r="BW27" i="2"/>
  <c r="DG27" i="2"/>
  <c r="DL27" i="2"/>
  <c r="DV27" i="2"/>
  <c r="DY27" i="2"/>
  <c r="EC27" i="2"/>
  <c r="DQ27" i="2"/>
  <c r="DZ27" i="2"/>
  <c r="DP27" i="2"/>
  <c r="DK27" i="2"/>
  <c r="DO27" i="2"/>
  <c r="DZ11" i="2"/>
  <c r="DO11" i="2"/>
  <c r="HV20" i="2"/>
  <c r="HX20" i="2" s="1"/>
  <c r="W31" i="36"/>
  <c r="O33" i="36"/>
  <c r="DO23" i="2"/>
  <c r="DJ23" i="2"/>
  <c r="DG23" i="2"/>
  <c r="DL23" i="2"/>
  <c r="DW23" i="2"/>
  <c r="HW5" i="2"/>
  <c r="HY5" i="2" s="1"/>
  <c r="DZ23" i="2"/>
  <c r="O18" i="36"/>
  <c r="G26" i="36"/>
  <c r="O26" i="36"/>
  <c r="O28" i="36"/>
  <c r="O25" i="36"/>
  <c r="G24" i="36"/>
  <c r="G13" i="36"/>
  <c r="O20" i="36"/>
  <c r="W28" i="35"/>
  <c r="Z28" i="35" s="1"/>
  <c r="G28" i="35" s="1"/>
  <c r="DN28" i="2"/>
  <c r="DE28" i="2"/>
  <c r="DL28" i="2"/>
  <c r="DU28" i="2"/>
  <c r="DH28" i="2"/>
  <c r="BO28" i="2"/>
  <c r="BS28" i="2" s="1"/>
  <c r="DI28" i="2"/>
  <c r="DO28" i="2"/>
  <c r="FL47" i="2"/>
  <c r="ED28" i="2"/>
  <c r="HW35" i="2"/>
  <c r="HY35" i="2" s="1"/>
  <c r="HW33" i="2"/>
  <c r="HY33" i="2" s="1"/>
  <c r="EE4" i="2"/>
  <c r="HW46" i="2"/>
  <c r="HY46" i="2" s="1"/>
  <c r="BQ71" i="2"/>
  <c r="BU71" i="2" s="1"/>
  <c r="DX28" i="2"/>
  <c r="DK4" i="2"/>
  <c r="DS28" i="2"/>
  <c r="EB28" i="2"/>
  <c r="DD28" i="2"/>
  <c r="DF28" i="2"/>
  <c r="GQ11" i="2"/>
  <c r="FL3" i="2"/>
  <c r="DV28" i="2"/>
  <c r="EC28" i="2"/>
  <c r="FL37" i="2"/>
  <c r="DJ28" i="2"/>
  <c r="HV40" i="2"/>
  <c r="HX40" i="2" s="1"/>
  <c r="DW28" i="2"/>
  <c r="DY28" i="2"/>
  <c r="DY8" i="2"/>
  <c r="DE4" i="2"/>
  <c r="HV52" i="2"/>
  <c r="HX52" i="2" s="1"/>
  <c r="DR28" i="2"/>
  <c r="DM28" i="2"/>
  <c r="BS47" i="2"/>
  <c r="DT4" i="2"/>
  <c r="EA28" i="2"/>
  <c r="BW28" i="2"/>
  <c r="DG28" i="2"/>
  <c r="DZ4" i="2"/>
  <c r="HV27" i="2"/>
  <c r="HX27" i="2" s="1"/>
  <c r="EF28" i="2"/>
  <c r="EE28" i="2"/>
  <c r="BW4" i="2"/>
  <c r="O17" i="36"/>
  <c r="G16" i="36"/>
  <c r="O12" i="36"/>
  <c r="W54" i="35"/>
  <c r="W59" i="35"/>
  <c r="DK7" i="2"/>
  <c r="DM7" i="2"/>
  <c r="DV7" i="2"/>
  <c r="DS7" i="2"/>
  <c r="DU7" i="2"/>
  <c r="BW7" i="2"/>
  <c r="DZ7" i="2"/>
  <c r="EB7" i="2"/>
  <c r="EF7" i="2"/>
  <c r="DG7" i="2"/>
  <c r="DP7" i="2"/>
  <c r="DN7" i="2"/>
  <c r="BO7" i="2"/>
  <c r="BS7" i="2" s="1"/>
  <c r="ED7" i="2"/>
  <c r="DJ7" i="2"/>
  <c r="DL7" i="2"/>
  <c r="GQ40" i="2"/>
  <c r="DR7" i="2"/>
  <c r="FL10" i="2"/>
  <c r="DO7" i="2"/>
  <c r="DQ7" i="2"/>
  <c r="DT7" i="2"/>
  <c r="FL12" i="2"/>
  <c r="EA7" i="2"/>
  <c r="DF5" i="2"/>
  <c r="DR10" i="2"/>
  <c r="DZ10" i="2"/>
  <c r="EB10" i="2"/>
  <c r="ED10" i="2"/>
  <c r="BW10" i="2"/>
  <c r="DY5" i="2"/>
  <c r="BS45" i="2"/>
  <c r="BQ45" i="2"/>
  <c r="BU45" i="2" s="1"/>
  <c r="DH5" i="2"/>
  <c r="DY10" i="2"/>
  <c r="DN10" i="2"/>
  <c r="DP10" i="2"/>
  <c r="BS40" i="2"/>
  <c r="BQ40" i="2"/>
  <c r="BU40" i="2" s="1"/>
  <c r="DQ5" i="2"/>
  <c r="DF10" i="2"/>
  <c r="DG10" i="2"/>
  <c r="DW10" i="2"/>
  <c r="DX10" i="2"/>
  <c r="BO10" i="2"/>
  <c r="BS10" i="2" s="1"/>
  <c r="EC10" i="2"/>
  <c r="DJ10" i="2"/>
  <c r="DH10" i="2"/>
  <c r="HV24" i="2"/>
  <c r="HX24" i="2" s="1"/>
  <c r="DV10" i="2"/>
  <c r="EE10" i="2"/>
  <c r="DQ10" i="2"/>
  <c r="DL10" i="2"/>
  <c r="DD10" i="2"/>
  <c r="DE10" i="2"/>
  <c r="DN19" i="2"/>
  <c r="EF10" i="2"/>
  <c r="DO10" i="2"/>
  <c r="EA10" i="2"/>
  <c r="DK10" i="2"/>
  <c r="X51" i="6"/>
  <c r="AA51" i="6" s="1"/>
  <c r="O51" i="6" s="1"/>
  <c r="O36" i="6"/>
  <c r="O76" i="6"/>
  <c r="O26" i="6"/>
  <c r="O67" i="6"/>
  <c r="O65" i="6"/>
  <c r="W51" i="6"/>
  <c r="Z51" i="6" s="1"/>
  <c r="G51" i="6" s="1"/>
  <c r="O81" i="6"/>
  <c r="X80" i="6"/>
  <c r="AA80" i="6" s="1"/>
  <c r="O80" i="6" s="1"/>
  <c r="W80" i="6"/>
  <c r="Z80" i="6" s="1"/>
  <c r="G80" i="6" s="1"/>
  <c r="O75" i="6"/>
  <c r="FL48" i="2"/>
  <c r="BQ44" i="2"/>
  <c r="BU44" i="2" s="1"/>
  <c r="BS44" i="2"/>
  <c r="ED21" i="2"/>
  <c r="HV26" i="2"/>
  <c r="HX26" i="2" s="1"/>
  <c r="HW44" i="2"/>
  <c r="HY44" i="2" s="1"/>
  <c r="BQ39" i="2"/>
  <c r="BU39" i="2" s="1"/>
  <c r="HW48" i="2"/>
  <c r="HY48" i="2" s="1"/>
  <c r="EF21" i="2"/>
  <c r="GQ55" i="2"/>
  <c r="DU21" i="2"/>
  <c r="DO21" i="2"/>
  <c r="BQ57" i="2"/>
  <c r="BU57" i="2" s="1"/>
  <c r="BS57" i="2"/>
  <c r="BO21" i="2"/>
  <c r="BS21" i="2" s="1"/>
  <c r="DR21" i="2"/>
  <c r="DZ5" i="2"/>
  <c r="W49" i="35"/>
  <c r="BQ42" i="2"/>
  <c r="BU42" i="2" s="1"/>
  <c r="BS42" i="2"/>
  <c r="BQ43" i="2"/>
  <c r="BU43" i="2" s="1"/>
  <c r="BS43" i="2"/>
  <c r="EC23" i="2"/>
  <c r="DI23" i="2"/>
  <c r="DX20" i="2"/>
  <c r="DY20" i="2"/>
  <c r="DL12" i="2"/>
  <c r="DQ23" i="2"/>
  <c r="DT23" i="2"/>
  <c r="DV23" i="2"/>
  <c r="DV20" i="2"/>
  <c r="DP12" i="2"/>
  <c r="DF20" i="2"/>
  <c r="DF23" i="2"/>
  <c r="EF23" i="2"/>
  <c r="DI20" i="2"/>
  <c r="DK20" i="2"/>
  <c r="DD23" i="2"/>
  <c r="DE23" i="2"/>
  <c r="EB19" i="2"/>
  <c r="EE23" i="2"/>
  <c r="DG20" i="2"/>
  <c r="EC20" i="2"/>
  <c r="EE19" i="2"/>
  <c r="DR20" i="2"/>
  <c r="DS20" i="2"/>
  <c r="DK23" i="2"/>
  <c r="DM23" i="2"/>
  <c r="DJ19" i="2"/>
  <c r="DP23" i="2"/>
  <c r="DE20" i="2"/>
  <c r="DX12" i="2"/>
  <c r="EE20" i="2"/>
  <c r="DM20" i="2"/>
  <c r="BO19" i="2"/>
  <c r="BS19" i="2" s="1"/>
  <c r="DZ20" i="2"/>
  <c r="EA20" i="2"/>
  <c r="DS23" i="2"/>
  <c r="DU23" i="2"/>
  <c r="ED19" i="2"/>
  <c r="DS12" i="2"/>
  <c r="DO20" i="2"/>
  <c r="DG19" i="2"/>
  <c r="EB20" i="2"/>
  <c r="BO20" i="2"/>
  <c r="BS20" i="2" s="1"/>
  <c r="BW20" i="2"/>
  <c r="DJ12" i="2"/>
  <c r="DY23" i="2"/>
  <c r="EA23" i="2"/>
  <c r="DT20" i="2"/>
  <c r="BW12" i="2"/>
  <c r="DR23" i="2"/>
  <c r="DK12" i="2"/>
  <c r="EB12" i="2"/>
  <c r="ED20" i="2"/>
  <c r="DX19" i="2"/>
  <c r="DF12" i="2"/>
  <c r="DL20" i="2"/>
  <c r="DH23" i="2"/>
  <c r="DH20" i="2"/>
  <c r="DJ20" i="2"/>
  <c r="ED12" i="2"/>
  <c r="BW23" i="2"/>
  <c r="DL19" i="2"/>
  <c r="EE12" i="2"/>
  <c r="DI19" i="2"/>
  <c r="HV9" i="2"/>
  <c r="HX9" i="2" s="1"/>
  <c r="DJ15" i="2"/>
  <c r="DR19" i="2"/>
  <c r="EA31" i="2"/>
  <c r="DQ12" i="2"/>
  <c r="DT12" i="2"/>
  <c r="BO31" i="2"/>
  <c r="BS31" i="2" s="1"/>
  <c r="DI31" i="2"/>
  <c r="DQ19" i="2"/>
  <c r="DT19" i="2"/>
  <c r="DU15" i="2"/>
  <c r="DX15" i="2"/>
  <c r="EC19" i="2"/>
  <c r="EC12" i="2"/>
  <c r="DN12" i="2"/>
  <c r="DW31" i="2"/>
  <c r="BO15" i="2"/>
  <c r="BS15" i="2" s="1"/>
  <c r="DE12" i="2"/>
  <c r="DG12" i="2"/>
  <c r="DM31" i="2"/>
  <c r="DQ31" i="2"/>
  <c r="DD19" i="2"/>
  <c r="DE19" i="2"/>
  <c r="DK15" i="2"/>
  <c r="DV15" i="2"/>
  <c r="DO31" i="2"/>
  <c r="DM15" i="2"/>
  <c r="DY31" i="2"/>
  <c r="DW15" i="2"/>
  <c r="DD12" i="2"/>
  <c r="EB15" i="2"/>
  <c r="DM12" i="2"/>
  <c r="DO12" i="2"/>
  <c r="EB31" i="2"/>
  <c r="EF31" i="2"/>
  <c r="DK19" i="2"/>
  <c r="DM19" i="2"/>
  <c r="DT15" i="2"/>
  <c r="EC15" i="2"/>
  <c r="DS31" i="2"/>
  <c r="DE15" i="2"/>
  <c r="DG31" i="2"/>
  <c r="DO19" i="2"/>
  <c r="BQ35" i="2"/>
  <c r="BU35" i="2" s="1"/>
  <c r="BS35" i="2"/>
  <c r="DV12" i="2"/>
  <c r="DJ31" i="2"/>
  <c r="DR31" i="2"/>
  <c r="DS19" i="2"/>
  <c r="DU19" i="2"/>
  <c r="DD15" i="2"/>
  <c r="DH15" i="2"/>
  <c r="HV35" i="2"/>
  <c r="HX35" i="2" s="1"/>
  <c r="DF31" i="2"/>
  <c r="HW17" i="2"/>
  <c r="HY17" i="2" s="1"/>
  <c r="EF15" i="2"/>
  <c r="DU12" i="2"/>
  <c r="DQ15" i="2"/>
  <c r="DF19" i="2"/>
  <c r="BW31" i="2"/>
  <c r="DI12" i="2"/>
  <c r="ED31" i="2"/>
  <c r="DY12" i="2"/>
  <c r="EA12" i="2"/>
  <c r="DE31" i="2"/>
  <c r="DL31" i="2"/>
  <c r="DY19" i="2"/>
  <c r="EA19" i="2"/>
  <c r="EA15" i="2"/>
  <c r="EE15" i="2"/>
  <c r="DZ19" i="2"/>
  <c r="DI15" i="2"/>
  <c r="DX31" i="2"/>
  <c r="DP15" i="2"/>
  <c r="DT31" i="2"/>
  <c r="BW15" i="2"/>
  <c r="DK31" i="2"/>
  <c r="DW12" i="2"/>
  <c r="DF15" i="2"/>
  <c r="DV19" i="2"/>
  <c r="DZ12" i="2"/>
  <c r="DP19" i="2"/>
  <c r="DH31" i="2"/>
  <c r="BW19" i="2"/>
  <c r="DN15" i="2"/>
  <c r="DW19" i="2"/>
  <c r="O40" i="6"/>
  <c r="O63" i="6"/>
  <c r="BQ56" i="2"/>
  <c r="BU56" i="2" s="1"/>
  <c r="BS56" i="2"/>
  <c r="DF11" i="2"/>
  <c r="DN11" i="2"/>
  <c r="HW32" i="2"/>
  <c r="HY32" i="2" s="1"/>
  <c r="BW11" i="2"/>
  <c r="DJ11" i="2"/>
  <c r="DL11" i="2"/>
  <c r="HV55" i="2"/>
  <c r="HX55" i="2" s="1"/>
  <c r="GQ56" i="2"/>
  <c r="BS54" i="2"/>
  <c r="BQ54" i="2"/>
  <c r="BU54" i="2" s="1"/>
  <c r="DG11" i="2"/>
  <c r="DQ11" i="2"/>
  <c r="DT11" i="2"/>
  <c r="HV12" i="2"/>
  <c r="HX12" i="2" s="1"/>
  <c r="DI11" i="2"/>
  <c r="DN4" i="2"/>
  <c r="BQ51" i="2"/>
  <c r="BU51" i="2" s="1"/>
  <c r="BS51" i="2"/>
  <c r="BO11" i="2"/>
  <c r="BQ11" i="2" s="1"/>
  <c r="BU11" i="2" s="1"/>
  <c r="DW11" i="2"/>
  <c r="EA11" i="2"/>
  <c r="EC11" i="2"/>
  <c r="DY11" i="2"/>
  <c r="BS55" i="2"/>
  <c r="BQ55" i="2"/>
  <c r="BU55" i="2" s="1"/>
  <c r="DV11" i="2"/>
  <c r="DE11" i="2"/>
  <c r="DX11" i="2"/>
  <c r="FL9" i="2"/>
  <c r="DR11" i="2"/>
  <c r="DC11" i="2"/>
  <c r="DD11" i="2"/>
  <c r="DK11" i="2"/>
  <c r="DM11" i="2"/>
  <c r="EE11" i="2"/>
  <c r="HV53" i="2"/>
  <c r="HX53" i="2" s="1"/>
  <c r="BS41" i="2"/>
  <c r="DP11" i="2"/>
  <c r="DS11" i="2"/>
  <c r="DU11" i="2"/>
  <c r="ED11" i="2"/>
  <c r="DD14" i="2"/>
  <c r="EA14" i="2"/>
  <c r="DX14" i="2"/>
  <c r="FL8" i="2"/>
  <c r="EB14" i="2"/>
  <c r="DO14" i="2"/>
  <c r="DS14" i="2"/>
  <c r="EE14" i="2"/>
  <c r="DZ14" i="2"/>
  <c r="W25" i="35"/>
  <c r="ED4" i="2"/>
  <c r="DU8" i="2"/>
  <c r="EF4" i="2"/>
  <c r="BO4" i="2"/>
  <c r="BS4" i="2" s="1"/>
  <c r="DE14" i="2"/>
  <c r="DM14" i="2"/>
  <c r="DV14" i="2"/>
  <c r="GQ16" i="2"/>
  <c r="DM4" i="2"/>
  <c r="DO4" i="2"/>
  <c r="DF8" i="2"/>
  <c r="DP4" i="2"/>
  <c r="DF14" i="2"/>
  <c r="ED14" i="2"/>
  <c r="DL14" i="2"/>
  <c r="BO14" i="2"/>
  <c r="BS14" i="2" s="1"/>
  <c r="DW4" i="2"/>
  <c r="DI4" i="2"/>
  <c r="DV8" i="2"/>
  <c r="DU4" i="2"/>
  <c r="DV4" i="2"/>
  <c r="DI8" i="2"/>
  <c r="DR4" i="2"/>
  <c r="DW14" i="2"/>
  <c r="DJ14" i="2"/>
  <c r="DT14" i="2"/>
  <c r="DQ4" i="2"/>
  <c r="DD4" i="2"/>
  <c r="EB4" i="2"/>
  <c r="EA8" i="2"/>
  <c r="DY4" i="2"/>
  <c r="EA4" i="2"/>
  <c r="HW13" i="2"/>
  <c r="HY13" i="2" s="1"/>
  <c r="DK14" i="2"/>
  <c r="DQ14" i="2"/>
  <c r="EF14" i="2"/>
  <c r="DN14" i="2"/>
  <c r="EC4" i="2"/>
  <c r="DH4" i="2"/>
  <c r="DF4" i="2"/>
  <c r="BW14" i="2"/>
  <c r="DY14" i="2"/>
  <c r="DI14" i="2"/>
  <c r="DP14" i="2"/>
  <c r="DX4" i="2"/>
  <c r="DL4" i="2"/>
  <c r="EC14" i="2"/>
  <c r="DH14" i="2"/>
  <c r="DG14" i="2"/>
  <c r="DR14" i="2"/>
  <c r="O43" i="6"/>
  <c r="DR12" i="2"/>
  <c r="DQ9" i="2"/>
  <c r="HV6" i="2"/>
  <c r="HX6" i="2" s="1"/>
  <c r="EF8" i="2"/>
  <c r="DH8" i="2"/>
  <c r="EE8" i="2"/>
  <c r="EC8" i="2"/>
  <c r="DJ8" i="2"/>
  <c r="DL8" i="2"/>
  <c r="DK8" i="2"/>
  <c r="EB8" i="2"/>
  <c r="DS8" i="2"/>
  <c r="DR8" i="2"/>
  <c r="DQ8" i="2"/>
  <c r="DT8" i="2"/>
  <c r="DX8" i="2"/>
  <c r="BW8" i="2"/>
  <c r="ED8" i="2"/>
  <c r="BO8" i="2"/>
  <c r="BQ8" i="2" s="1"/>
  <c r="BU8" i="2" s="1"/>
  <c r="DE8" i="2"/>
  <c r="DZ8" i="2"/>
  <c r="DD8" i="2"/>
  <c r="DP8" i="2"/>
  <c r="DN8" i="2"/>
  <c r="DG8" i="2"/>
  <c r="DM8" i="2"/>
  <c r="DO8" i="2"/>
  <c r="HV4" i="2"/>
  <c r="HX4" i="2" s="1"/>
  <c r="O35" i="6"/>
  <c r="DT21" i="2"/>
  <c r="HV8" i="2"/>
  <c r="HX8" i="2" s="1"/>
  <c r="DM5" i="2"/>
  <c r="DG21" i="2"/>
  <c r="DI21" i="2"/>
  <c r="DN5" i="2"/>
  <c r="DP5" i="2"/>
  <c r="DU5" i="2"/>
  <c r="EB21" i="2"/>
  <c r="EA5" i="2"/>
  <c r="BS33" i="2"/>
  <c r="BQ33" i="2"/>
  <c r="BU33" i="2" s="1"/>
  <c r="BO5" i="2"/>
  <c r="BQ5" i="2" s="1"/>
  <c r="BU5" i="2" s="1"/>
  <c r="DW21" i="2"/>
  <c r="DD5" i="2"/>
  <c r="DS5" i="2"/>
  <c r="DQ21" i="2"/>
  <c r="EC21" i="2"/>
  <c r="EE21" i="2"/>
  <c r="DG5" i="2"/>
  <c r="DI5" i="2"/>
  <c r="DH11" i="2"/>
  <c r="EE5" i="2"/>
  <c r="BW21" i="2"/>
  <c r="DL21" i="2"/>
  <c r="DF21" i="2"/>
  <c r="DH21" i="2"/>
  <c r="DO5" i="2"/>
  <c r="DR5" i="2"/>
  <c r="DK21" i="2"/>
  <c r="DK5" i="2"/>
  <c r="DY21" i="2"/>
  <c r="DD21" i="2"/>
  <c r="DV21" i="2"/>
  <c r="DS21" i="2"/>
  <c r="EA21" i="2"/>
  <c r="DN21" i="2"/>
  <c r="DP21" i="2"/>
  <c r="DV5" i="2"/>
  <c r="DX5" i="2"/>
  <c r="DJ21" i="2"/>
  <c r="DJ5" i="2"/>
  <c r="DT5" i="2"/>
  <c r="BQ32" i="2"/>
  <c r="BU32" i="2" s="1"/>
  <c r="BS32" i="2"/>
  <c r="BW5" i="2"/>
  <c r="DL5" i="2"/>
  <c r="DM21" i="2"/>
  <c r="DX21" i="2"/>
  <c r="DZ21" i="2"/>
  <c r="ED5" i="2"/>
  <c r="EF5" i="2"/>
  <c r="HV2" i="2"/>
  <c r="HX2" i="2" s="1"/>
  <c r="O21" i="6"/>
  <c r="O27" i="6"/>
  <c r="FL21" i="2"/>
  <c r="HW16" i="2"/>
  <c r="HY16" i="2" s="1"/>
  <c r="HW20" i="2"/>
  <c r="HY20" i="2" s="1"/>
  <c r="FL4" i="2"/>
  <c r="FL15" i="2"/>
  <c r="DC13" i="2"/>
  <c r="DD13" i="2"/>
  <c r="GQ5" i="2"/>
  <c r="DE5" i="2"/>
  <c r="HV84" i="2"/>
  <c r="HX84" i="2" s="1"/>
  <c r="HW84" i="2"/>
  <c r="HY84" i="2" s="1"/>
  <c r="GQ85" i="2"/>
  <c r="HW86" i="2"/>
  <c r="HY86" i="2" s="1"/>
  <c r="FL90" i="2"/>
  <c r="BQ91" i="2"/>
  <c r="BU91" i="2" s="1"/>
  <c r="BS91" i="2"/>
  <c r="HW88" i="2"/>
  <c r="HY88" i="2" s="1"/>
  <c r="HV91" i="2"/>
  <c r="HX91" i="2" s="1"/>
  <c r="HV82" i="2"/>
  <c r="HX82" i="2" s="1"/>
  <c r="HV89" i="2"/>
  <c r="HX89" i="2" s="1"/>
  <c r="HW81" i="2"/>
  <c r="HY81" i="2" s="1"/>
  <c r="BS83" i="2"/>
  <c r="BQ83" i="2"/>
  <c r="BU83" i="2" s="1"/>
  <c r="BS85" i="2"/>
  <c r="BQ85" i="2"/>
  <c r="BU85" i="2" s="1"/>
  <c r="HV86" i="2"/>
  <c r="HX86" i="2" s="1"/>
  <c r="GQ79" i="2"/>
  <c r="HW91" i="2"/>
  <c r="HY91" i="2" s="1"/>
  <c r="BQ84" i="2"/>
  <c r="BU84" i="2" s="1"/>
  <c r="BS84" i="2"/>
  <c r="BS89" i="2"/>
  <c r="BQ89" i="2"/>
  <c r="BU89" i="2" s="1"/>
  <c r="HW89" i="2"/>
  <c r="HY89" i="2" s="1"/>
  <c r="BQ82" i="2"/>
  <c r="BU82" i="2" s="1"/>
  <c r="BS82" i="2"/>
  <c r="BS90" i="2"/>
  <c r="BQ90" i="2"/>
  <c r="BU90" i="2" s="1"/>
  <c r="BS87" i="2"/>
  <c r="BQ87" i="2"/>
  <c r="BU87" i="2" s="1"/>
  <c r="BW53" i="2"/>
  <c r="EE53" i="2"/>
  <c r="ED53" i="2"/>
  <c r="BO53" i="2"/>
  <c r="EF53" i="2"/>
  <c r="DX58" i="2"/>
  <c r="DF58" i="2"/>
  <c r="DY58" i="2"/>
  <c r="DU58" i="2"/>
  <c r="EB58" i="2"/>
  <c r="BW58" i="2"/>
  <c r="DS58" i="2"/>
  <c r="EC58" i="2"/>
  <c r="BO58" i="2"/>
  <c r="DR58" i="2"/>
  <c r="DV58" i="2"/>
  <c r="DW58" i="2"/>
  <c r="DO58" i="2"/>
  <c r="DT58" i="2"/>
  <c r="DZ58" i="2"/>
  <c r="DJ58" i="2"/>
  <c r="DM58" i="2"/>
  <c r="DQ58" i="2"/>
  <c r="EA58" i="2"/>
  <c r="DK58" i="2"/>
  <c r="DP58" i="2"/>
  <c r="ED58" i="2"/>
  <c r="DI58" i="2"/>
  <c r="DN58" i="2"/>
  <c r="EE58" i="2"/>
  <c r="DG58" i="2"/>
  <c r="DL58" i="2"/>
  <c r="EF58" i="2"/>
  <c r="DH58" i="2"/>
  <c r="DO64" i="2"/>
  <c r="DG64" i="2"/>
  <c r="DV64" i="2"/>
  <c r="ED64" i="2"/>
  <c r="DP64" i="2"/>
  <c r="DH64" i="2"/>
  <c r="BO64" i="2"/>
  <c r="EB64" i="2"/>
  <c r="DM64" i="2"/>
  <c r="DE64" i="2"/>
  <c r="DW64" i="2"/>
  <c r="EE64" i="2"/>
  <c r="DN64" i="2"/>
  <c r="DF64" i="2"/>
  <c r="DU64" i="2"/>
  <c r="EC64" i="2"/>
  <c r="DK64" i="2"/>
  <c r="DD64" i="2"/>
  <c r="DZ64" i="2"/>
  <c r="DS64" i="2"/>
  <c r="DL64" i="2"/>
  <c r="DC64" i="2"/>
  <c r="DX64" i="2"/>
  <c r="EF64" i="2"/>
  <c r="DR64" i="2"/>
  <c r="DI64" i="2"/>
  <c r="DT64" i="2"/>
  <c r="EA64" i="2"/>
  <c r="DQ64" i="2"/>
  <c r="DJ64" i="2"/>
  <c r="BW64" i="2"/>
  <c r="DY64" i="2"/>
  <c r="EA72" i="2"/>
  <c r="DX66" i="2"/>
  <c r="DV66" i="2"/>
  <c r="ED66" i="2"/>
  <c r="DY66" i="2"/>
  <c r="BW66" i="2"/>
  <c r="DW66" i="2"/>
  <c r="EE66" i="2"/>
  <c r="EB66" i="2"/>
  <c r="BO66" i="2"/>
  <c r="DZ66" i="2"/>
  <c r="EF66" i="2"/>
  <c r="DU66" i="2"/>
  <c r="EC66" i="2"/>
  <c r="EA66" i="2"/>
  <c r="DR62" i="2"/>
  <c r="DU62" i="2"/>
  <c r="EC62" i="2"/>
  <c r="DL62" i="2"/>
  <c r="DV62" i="2"/>
  <c r="ED62" i="2"/>
  <c r="DO62" i="2"/>
  <c r="DX62" i="2"/>
  <c r="DQ62" i="2"/>
  <c r="BW62" i="2"/>
  <c r="DW62" i="2"/>
  <c r="EE62" i="2"/>
  <c r="DM62" i="2"/>
  <c r="DY62" i="2"/>
  <c r="DP62" i="2"/>
  <c r="BO62" i="2"/>
  <c r="DZ62" i="2"/>
  <c r="EF62" i="2"/>
  <c r="DS62" i="2"/>
  <c r="DK62" i="2"/>
  <c r="EB62" i="2"/>
  <c r="DN62" i="2"/>
  <c r="DT62" i="2"/>
  <c r="EA62" i="2"/>
  <c r="DQ63" i="2"/>
  <c r="DJ63" i="2"/>
  <c r="BW63" i="2"/>
  <c r="DY63" i="2"/>
  <c r="DS63" i="2"/>
  <c r="DK63" i="2"/>
  <c r="EB63" i="2"/>
  <c r="DP63" i="2"/>
  <c r="DH63" i="2"/>
  <c r="EE63" i="2"/>
  <c r="DW63" i="2"/>
  <c r="DR63" i="2"/>
  <c r="DI63" i="2"/>
  <c r="BO63" i="2"/>
  <c r="DZ63" i="2"/>
  <c r="DN63" i="2"/>
  <c r="EC63" i="2"/>
  <c r="DU63" i="2"/>
  <c r="DO63" i="2"/>
  <c r="DG63" i="2"/>
  <c r="EF63" i="2"/>
  <c r="DX63" i="2"/>
  <c r="DV63" i="2"/>
  <c r="DL63" i="2"/>
  <c r="EA63" i="2"/>
  <c r="DT63" i="2"/>
  <c r="DM63" i="2"/>
  <c r="ED63" i="2"/>
  <c r="DT65" i="2"/>
  <c r="DN65" i="2"/>
  <c r="DF65" i="2"/>
  <c r="EC65" i="2"/>
  <c r="DV65" i="2"/>
  <c r="DK65" i="2"/>
  <c r="EB65" i="2"/>
  <c r="DS65" i="2"/>
  <c r="DL65" i="2"/>
  <c r="EA65" i="2"/>
  <c r="DR65" i="2"/>
  <c r="DI65" i="2"/>
  <c r="BO65" i="2"/>
  <c r="DZ65" i="2"/>
  <c r="DQ65" i="2"/>
  <c r="DJ65" i="2"/>
  <c r="BW65" i="2"/>
  <c r="DY65" i="2"/>
  <c r="DO65" i="2"/>
  <c r="DG65" i="2"/>
  <c r="EF65" i="2"/>
  <c r="DX65" i="2"/>
  <c r="DU65" i="2"/>
  <c r="DP65" i="2"/>
  <c r="DH65" i="2"/>
  <c r="EE65" i="2"/>
  <c r="DW65" i="2"/>
  <c r="DM65" i="2"/>
  <c r="DE65" i="2"/>
  <c r="ED65" i="2"/>
  <c r="DS72" i="2"/>
  <c r="BQ74" i="2"/>
  <c r="BU74" i="2" s="1"/>
  <c r="BS74" i="2"/>
  <c r="BQ78" i="2"/>
  <c r="BU78" i="2" s="1"/>
  <c r="BS78" i="2"/>
  <c r="BQ76" i="2"/>
  <c r="BU76" i="2" s="1"/>
  <c r="BS76" i="2"/>
  <c r="BQ80" i="2"/>
  <c r="BU80" i="2" s="1"/>
  <c r="BS80" i="2"/>
  <c r="BQ23" i="2"/>
  <c r="BU23" i="2" s="1"/>
  <c r="BS23" i="2"/>
  <c r="BS26" i="2"/>
  <c r="BQ72" i="2"/>
  <c r="BU72" i="2" s="1"/>
  <c r="BS72" i="2"/>
  <c r="DC92" i="2" l="1"/>
  <c r="EH31" i="2" s="1"/>
  <c r="F31" i="3" s="1"/>
  <c r="Z79" i="45"/>
  <c r="G79" i="45" s="1"/>
  <c r="W80" i="45"/>
  <c r="Z80" i="45" s="1"/>
  <c r="G80" i="45" s="1"/>
  <c r="Z83" i="45"/>
  <c r="G83" i="45" s="1"/>
  <c r="W84" i="45"/>
  <c r="Z84" i="45" s="1"/>
  <c r="G84" i="45" s="1"/>
  <c r="Z47" i="45"/>
  <c r="G47" i="45" s="1"/>
  <c r="W48" i="45"/>
  <c r="BS30" i="2"/>
  <c r="W72" i="43"/>
  <c r="Z72" i="43" s="1"/>
  <c r="G72" i="43" s="1"/>
  <c r="Z83" i="43"/>
  <c r="G83" i="43" s="1"/>
  <c r="W84" i="43"/>
  <c r="Z84" i="43" s="1"/>
  <c r="G84" i="43" s="1"/>
  <c r="BQ18" i="2"/>
  <c r="BU18" i="2" s="1"/>
  <c r="BQ2" i="2"/>
  <c r="BU2" i="2" s="1"/>
  <c r="BS22" i="2"/>
  <c r="BS17" i="2"/>
  <c r="BQ6" i="2"/>
  <c r="BU6" i="2" s="1"/>
  <c r="BS29" i="2"/>
  <c r="BS24" i="2"/>
  <c r="BQ25" i="2"/>
  <c r="BU25" i="2" s="1"/>
  <c r="BS13" i="2"/>
  <c r="BS16" i="2"/>
  <c r="BS9" i="2"/>
  <c r="Z60" i="37"/>
  <c r="G60" i="37" s="1"/>
  <c r="W61" i="37"/>
  <c r="Z61" i="37" s="1"/>
  <c r="G61" i="37" s="1"/>
  <c r="Z53" i="37"/>
  <c r="G53" i="37" s="1"/>
  <c r="W54" i="37"/>
  <c r="Z27" i="38"/>
  <c r="G27" i="38" s="1"/>
  <c r="W28" i="38"/>
  <c r="BQ12" i="2"/>
  <c r="BU12" i="2" s="1"/>
  <c r="BQ3" i="2"/>
  <c r="BU3" i="2" s="1"/>
  <c r="BS27" i="2"/>
  <c r="BQ28" i="2"/>
  <c r="BU28" i="2" s="1"/>
  <c r="BQ20" i="2"/>
  <c r="BU20" i="2" s="1"/>
  <c r="Z31" i="36"/>
  <c r="G31" i="36" s="1"/>
  <c r="W32" i="36"/>
  <c r="BQ7" i="2"/>
  <c r="BU7" i="2" s="1"/>
  <c r="Z59" i="35"/>
  <c r="G59" i="35" s="1"/>
  <c r="W60" i="35"/>
  <c r="Z60" i="35" s="1"/>
  <c r="G60" i="35" s="1"/>
  <c r="Z54" i="35"/>
  <c r="G54" i="35" s="1"/>
  <c r="W55" i="35"/>
  <c r="Z55" i="35" s="1"/>
  <c r="G55" i="35" s="1"/>
  <c r="BQ21" i="2"/>
  <c r="BU21" i="2" s="1"/>
  <c r="BQ19" i="2"/>
  <c r="BU19" i="2" s="1"/>
  <c r="BQ10" i="2"/>
  <c r="BU10" i="2" s="1"/>
  <c r="Z49" i="35"/>
  <c r="G49" i="35" s="1"/>
  <c r="W50" i="35"/>
  <c r="Z50" i="35" s="1"/>
  <c r="G50" i="35" s="1"/>
  <c r="BQ4" i="2"/>
  <c r="BU4" i="2" s="1"/>
  <c r="BQ31" i="2"/>
  <c r="BU31" i="2" s="1"/>
  <c r="BQ15" i="2"/>
  <c r="BU15" i="2" s="1"/>
  <c r="BS8" i="2"/>
  <c r="BS11" i="2"/>
  <c r="DU92" i="2"/>
  <c r="EZ17" i="2" s="1"/>
  <c r="AP17" i="3" s="1"/>
  <c r="AQ17" i="3" s="1"/>
  <c r="AQ17" i="4" s="1"/>
  <c r="DF92" i="2"/>
  <c r="EK16" i="2" s="1"/>
  <c r="L16" i="3" s="1"/>
  <c r="DY92" i="2"/>
  <c r="FD72" i="2" s="1"/>
  <c r="AX72" i="3" s="1"/>
  <c r="AY72" i="3" s="1"/>
  <c r="AY72" i="4" s="1"/>
  <c r="EC92" i="2"/>
  <c r="FH75" i="2" s="1"/>
  <c r="BF75" i="3" s="1"/>
  <c r="BG75" i="3" s="1"/>
  <c r="DW92" i="2"/>
  <c r="FB30" i="2" s="1"/>
  <c r="AT30" i="3" s="1"/>
  <c r="AU30" i="3" s="1"/>
  <c r="AU30" i="4" s="1"/>
  <c r="FL92" i="2"/>
  <c r="DX92" i="2"/>
  <c r="FC71" i="2" s="1"/>
  <c r="AV71" i="3" s="1"/>
  <c r="AW71" i="3" s="1"/>
  <c r="AW71" i="4" s="1"/>
  <c r="Z25" i="35"/>
  <c r="G25" i="35" s="1"/>
  <c r="W26" i="35"/>
  <c r="Z26" i="35" s="1"/>
  <c r="G26" i="35" s="1"/>
  <c r="DG92" i="2"/>
  <c r="EL11" i="2" s="1"/>
  <c r="N11" i="3" s="1"/>
  <c r="DZ92" i="2"/>
  <c r="FE10" i="2" s="1"/>
  <c r="AZ10" i="3" s="1"/>
  <c r="BA10" i="3" s="1"/>
  <c r="BA10" i="4" s="1"/>
  <c r="DE92" i="2"/>
  <c r="EJ24" i="2" s="1"/>
  <c r="J24" i="3" s="1"/>
  <c r="DQ92" i="2"/>
  <c r="EV13" i="2" s="1"/>
  <c r="AH13" i="3" s="1"/>
  <c r="AI13" i="3" s="1"/>
  <c r="AI13" i="4" s="1"/>
  <c r="DI92" i="2"/>
  <c r="EN7" i="2" s="1"/>
  <c r="R7" i="3" s="1"/>
  <c r="BQ14" i="2"/>
  <c r="BU14" i="2" s="1"/>
  <c r="EF92" i="2"/>
  <c r="FK6" i="2" s="1"/>
  <c r="BL6" i="3" s="1"/>
  <c r="BM6" i="3" s="1"/>
  <c r="BM6" i="4" s="1"/>
  <c r="GQ92" i="2"/>
  <c r="DV92" i="2"/>
  <c r="FA72" i="2" s="1"/>
  <c r="AR72" i="3" s="1"/>
  <c r="AS72" i="3" s="1"/>
  <c r="AS72" i="4" s="1"/>
  <c r="EB92" i="2"/>
  <c r="FG23" i="2" s="1"/>
  <c r="BD23" i="3" s="1"/>
  <c r="BE23" i="3" s="1"/>
  <c r="BE23" i="4" s="1"/>
  <c r="DJ92" i="2"/>
  <c r="EO13" i="2" s="1"/>
  <c r="T13" i="3" s="1"/>
  <c r="DN92" i="2"/>
  <c r="ES18" i="2" s="1"/>
  <c r="AB18" i="3" s="1"/>
  <c r="ED92" i="2"/>
  <c r="FI20" i="2" s="1"/>
  <c r="BH20" i="3" s="1"/>
  <c r="BI20" i="3" s="1"/>
  <c r="BI20" i="4" s="1"/>
  <c r="DT92" i="2"/>
  <c r="EY78" i="2" s="1"/>
  <c r="AN78" i="3" s="1"/>
  <c r="AO78" i="3" s="1"/>
  <c r="AO78" i="4" s="1"/>
  <c r="DK92" i="2"/>
  <c r="EP3" i="2" s="1"/>
  <c r="V3" i="3" s="1"/>
  <c r="BS5" i="2"/>
  <c r="DP92" i="2"/>
  <c r="EU4" i="2" s="1"/>
  <c r="AF4" i="3" s="1"/>
  <c r="AG4" i="3" s="1"/>
  <c r="AG4" i="4" s="1"/>
  <c r="BW92" i="2"/>
  <c r="EA92" i="2"/>
  <c r="FF24" i="2" s="1"/>
  <c r="BB24" i="3" s="1"/>
  <c r="BC24" i="3" s="1"/>
  <c r="BC24" i="4" s="1"/>
  <c r="DL92" i="2"/>
  <c r="EQ4" i="2" s="1"/>
  <c r="X4" i="3" s="1"/>
  <c r="EE92" i="2"/>
  <c r="FJ6" i="2" s="1"/>
  <c r="BJ6" i="3" s="1"/>
  <c r="DM92" i="2"/>
  <c r="ER7" i="2" s="1"/>
  <c r="Z7" i="3" s="1"/>
  <c r="DS92" i="2"/>
  <c r="EX23" i="2" s="1"/>
  <c r="AL23" i="3" s="1"/>
  <c r="DR92" i="2"/>
  <c r="EW4" i="2" s="1"/>
  <c r="AJ4" i="3" s="1"/>
  <c r="AK4" i="3" s="1"/>
  <c r="AK4" i="4" s="1"/>
  <c r="DH92" i="2"/>
  <c r="EM30" i="2" s="1"/>
  <c r="P30" i="3" s="1"/>
  <c r="DO92" i="2"/>
  <c r="ET74" i="2" s="1"/>
  <c r="AD74" i="3" s="1"/>
  <c r="DD92" i="2"/>
  <c r="EI18" i="2" s="1"/>
  <c r="H18" i="3" s="1"/>
  <c r="EH19" i="2"/>
  <c r="F19" i="3" s="1"/>
  <c r="F19" i="4" s="1"/>
  <c r="BS53" i="2"/>
  <c r="BQ53" i="2"/>
  <c r="BU53" i="2" s="1"/>
  <c r="BS58" i="2"/>
  <c r="BQ58" i="2"/>
  <c r="BU58" i="2" s="1"/>
  <c r="BQ65" i="2"/>
  <c r="BU65" i="2" s="1"/>
  <c r="BS65" i="2"/>
  <c r="BQ62" i="2"/>
  <c r="BU62" i="2" s="1"/>
  <c r="BS62" i="2"/>
  <c r="BQ64" i="2"/>
  <c r="BU64" i="2" s="1"/>
  <c r="BS64" i="2"/>
  <c r="BS66" i="2"/>
  <c r="BQ66" i="2"/>
  <c r="BU66" i="2" s="1"/>
  <c r="BS63" i="2"/>
  <c r="BQ63" i="2"/>
  <c r="BU63" i="2" s="1"/>
  <c r="EH4" i="2"/>
  <c r="F4" i="3" s="1"/>
  <c r="F4" i="4" s="1"/>
  <c r="EH7" i="2"/>
  <c r="F7" i="3" s="1"/>
  <c r="F7" i="4" s="1"/>
  <c r="EH22" i="2"/>
  <c r="F22" i="3" s="1"/>
  <c r="EH44" i="2"/>
  <c r="F44" i="3" s="1"/>
  <c r="EH56" i="2"/>
  <c r="F56" i="3" s="1"/>
  <c r="EH9" i="2"/>
  <c r="F9" i="3" s="1"/>
  <c r="EH25" i="2"/>
  <c r="F25" i="3" s="1"/>
  <c r="EH40" i="2"/>
  <c r="F40" i="3" s="1"/>
  <c r="EH50" i="2"/>
  <c r="F50" i="3" s="1"/>
  <c r="EH64" i="2"/>
  <c r="F64" i="3" s="1"/>
  <c r="EH42" i="2"/>
  <c r="F42" i="3" s="1"/>
  <c r="EH69" i="2"/>
  <c r="F69" i="3" s="1"/>
  <c r="EH90" i="2"/>
  <c r="F90" i="3" s="1"/>
  <c r="EH54" i="2"/>
  <c r="F54" i="3" s="1"/>
  <c r="EH67" i="2"/>
  <c r="F67" i="3" s="1"/>
  <c r="EH15" i="2"/>
  <c r="F15" i="3" s="1"/>
  <c r="EH75" i="2"/>
  <c r="F75" i="3" s="1"/>
  <c r="EH81" i="2"/>
  <c r="F81" i="3" s="1"/>
  <c r="EH43" i="2"/>
  <c r="F43" i="3" s="1"/>
  <c r="EH78" i="2"/>
  <c r="F78" i="3" s="1"/>
  <c r="G78" i="3" s="1"/>
  <c r="EH18" i="2"/>
  <c r="F18" i="3" s="1"/>
  <c r="EH39" i="2"/>
  <c r="F39" i="3" s="1"/>
  <c r="EH53" i="2"/>
  <c r="F53" i="3" s="1"/>
  <c r="EH5" i="2"/>
  <c r="F5" i="3" s="1"/>
  <c r="EH21" i="2"/>
  <c r="F21" i="3" s="1"/>
  <c r="EH34" i="2"/>
  <c r="F34" i="3" s="1"/>
  <c r="EH47" i="2"/>
  <c r="F47" i="3" s="1"/>
  <c r="EH61" i="2"/>
  <c r="F61" i="3" s="1"/>
  <c r="EH24" i="2"/>
  <c r="F24" i="3" s="1"/>
  <c r="EH38" i="2"/>
  <c r="F38" i="3" s="1"/>
  <c r="EH63" i="2"/>
  <c r="F63" i="3" s="1"/>
  <c r="EH89" i="2"/>
  <c r="F89" i="3" s="1"/>
  <c r="EH52" i="2"/>
  <c r="F52" i="3" s="1"/>
  <c r="EH66" i="2"/>
  <c r="F66" i="3" s="1"/>
  <c r="EH91" i="2"/>
  <c r="F91" i="3" s="1"/>
  <c r="EH79" i="2"/>
  <c r="F79" i="3" s="1"/>
  <c r="EH80" i="2"/>
  <c r="F80" i="3" s="1"/>
  <c r="EH73" i="2"/>
  <c r="F73" i="3" s="1"/>
  <c r="EH71" i="2"/>
  <c r="F71" i="3" s="1"/>
  <c r="EH30" i="2"/>
  <c r="F30" i="3" s="1"/>
  <c r="EH27" i="2"/>
  <c r="F27" i="3" s="1"/>
  <c r="EH35" i="2"/>
  <c r="F35" i="3" s="1"/>
  <c r="EH65" i="2"/>
  <c r="F65" i="3" s="1"/>
  <c r="EH29" i="2"/>
  <c r="F29" i="3" s="1"/>
  <c r="EH58" i="2"/>
  <c r="F58" i="3" s="1"/>
  <c r="G58" i="3" s="1"/>
  <c r="EH55" i="2"/>
  <c r="F55" i="3" s="1"/>
  <c r="EH59" i="2"/>
  <c r="F59" i="3" s="1"/>
  <c r="EH76" i="2"/>
  <c r="F76" i="3" s="1"/>
  <c r="EH45" i="2"/>
  <c r="F45" i="3" s="1"/>
  <c r="EH6" i="2"/>
  <c r="F6" i="3" s="1"/>
  <c r="EH36" i="2"/>
  <c r="F36" i="3" s="1"/>
  <c r="EH86" i="2"/>
  <c r="F86" i="3" s="1"/>
  <c r="EH32" i="2"/>
  <c r="F32" i="3" s="1"/>
  <c r="EH60" i="2"/>
  <c r="F60" i="3" s="1"/>
  <c r="EH20" i="2"/>
  <c r="F20" i="3" s="1"/>
  <c r="EH57" i="2"/>
  <c r="F57" i="3" s="1"/>
  <c r="EH62" i="2"/>
  <c r="F62" i="3" s="1"/>
  <c r="EH48" i="2"/>
  <c r="F48" i="3" s="1"/>
  <c r="EH2" i="2"/>
  <c r="EH10" i="2"/>
  <c r="F10" i="3" s="1"/>
  <c r="EH49" i="2"/>
  <c r="F49" i="3" s="1"/>
  <c r="EH13" i="2"/>
  <c r="F13" i="3" s="1"/>
  <c r="EH41" i="2"/>
  <c r="F41" i="3" s="1"/>
  <c r="EH68" i="2"/>
  <c r="F68" i="3" s="1"/>
  <c r="EH33" i="2"/>
  <c r="F33" i="3" s="1"/>
  <c r="EH87" i="2"/>
  <c r="F87" i="3" s="1"/>
  <c r="EH83" i="2"/>
  <c r="F83" i="3" s="1"/>
  <c r="EH84" i="2"/>
  <c r="F84" i="3" s="1"/>
  <c r="EH72" i="2"/>
  <c r="F72" i="3" s="1"/>
  <c r="EH26" i="2"/>
  <c r="F26" i="3" s="1"/>
  <c r="EH14" i="2"/>
  <c r="F14" i="3" s="1"/>
  <c r="EH51" i="2"/>
  <c r="F51" i="3" s="1"/>
  <c r="EH17" i="2"/>
  <c r="F17" i="3" s="1"/>
  <c r="EH46" i="2"/>
  <c r="F46" i="3" s="1"/>
  <c r="G46" i="3" s="1"/>
  <c r="EH37" i="2"/>
  <c r="F37" i="3" s="1"/>
  <c r="EH88" i="2"/>
  <c r="F88" i="3" s="1"/>
  <c r="EH82" i="2"/>
  <c r="F82" i="3" s="1"/>
  <c r="EH85" i="2"/>
  <c r="F85" i="3" s="1"/>
  <c r="EH77" i="2"/>
  <c r="F77" i="3" s="1"/>
  <c r="EH74" i="2"/>
  <c r="F74" i="3" s="1"/>
  <c r="G74" i="3" s="1"/>
  <c r="EH70" i="2"/>
  <c r="F70" i="3" s="1"/>
  <c r="EH16" i="2"/>
  <c r="F16" i="3" s="1"/>
  <c r="EH3" i="2"/>
  <c r="F3" i="3" s="1"/>
  <c r="EH23" i="2"/>
  <c r="F23" i="3" s="1"/>
  <c r="EH12" i="2"/>
  <c r="F12" i="3" s="1"/>
  <c r="EH8" i="2"/>
  <c r="F8" i="3" s="1"/>
  <c r="F31" i="4"/>
  <c r="EH28" i="2"/>
  <c r="F28" i="3" s="1"/>
  <c r="EI2" i="2"/>
  <c r="EH11" i="2"/>
  <c r="F11" i="3" s="1"/>
  <c r="Z48" i="45" l="1"/>
  <c r="G48" i="45" s="1"/>
  <c r="W49" i="45"/>
  <c r="G28" i="3"/>
  <c r="G60" i="3"/>
  <c r="G23" i="3"/>
  <c r="W73" i="43"/>
  <c r="Z73" i="43" s="1"/>
  <c r="G73" i="43" s="1"/>
  <c r="FC28" i="2"/>
  <c r="AV28" i="3" s="1"/>
  <c r="AW28" i="3" s="1"/>
  <c r="EV78" i="2"/>
  <c r="AH78" i="3" s="1"/>
  <c r="AI78" i="3" s="1"/>
  <c r="AI78" i="4" s="1"/>
  <c r="FB48" i="2"/>
  <c r="AT48" i="3" s="1"/>
  <c r="AU48" i="3" s="1"/>
  <c r="FB79" i="2"/>
  <c r="AT79" i="3" s="1"/>
  <c r="AU79" i="3" s="1"/>
  <c r="AU79" i="4" s="1"/>
  <c r="ES20" i="2"/>
  <c r="AB20" i="3" s="1"/>
  <c r="Z54" i="37"/>
  <c r="G54" i="37" s="1"/>
  <c r="W55" i="37"/>
  <c r="Z55" i="37" s="1"/>
  <c r="G55" i="37" s="1"/>
  <c r="ES7" i="2"/>
  <c r="AB7" i="3" s="1"/>
  <c r="EV87" i="2"/>
  <c r="AH87" i="3" s="1"/>
  <c r="AI87" i="3" s="1"/>
  <c r="AI87" i="4" s="1"/>
  <c r="FB57" i="2"/>
  <c r="AT57" i="3" s="1"/>
  <c r="AU57" i="3" s="1"/>
  <c r="AU57" i="4" s="1"/>
  <c r="ES4" i="2"/>
  <c r="AB4" i="3" s="1"/>
  <c r="EV51" i="2"/>
  <c r="AH51" i="3" s="1"/>
  <c r="AI51" i="3" s="1"/>
  <c r="AI51" i="4" s="1"/>
  <c r="FB55" i="2"/>
  <c r="AT55" i="3" s="1"/>
  <c r="AU55" i="3" s="1"/>
  <c r="AU55" i="4" s="1"/>
  <c r="ES5" i="2"/>
  <c r="AB5" i="3" s="1"/>
  <c r="ES91" i="2"/>
  <c r="AB91" i="3" s="1"/>
  <c r="AC91" i="3" s="1"/>
  <c r="AC91" i="4" s="1"/>
  <c r="EV70" i="2"/>
  <c r="AH70" i="3" s="1"/>
  <c r="AI70" i="3" s="1"/>
  <c r="AI70" i="4" s="1"/>
  <c r="FB43" i="2"/>
  <c r="AT43" i="3" s="1"/>
  <c r="AU43" i="3" s="1"/>
  <c r="AU43" i="4" s="1"/>
  <c r="FB89" i="2"/>
  <c r="AT89" i="3" s="1"/>
  <c r="AU89" i="3" s="1"/>
  <c r="AU89" i="4" s="1"/>
  <c r="ES37" i="2"/>
  <c r="AB37" i="3" s="1"/>
  <c r="EV35" i="2"/>
  <c r="AH35" i="3" s="1"/>
  <c r="AI35" i="3" s="1"/>
  <c r="AI35" i="4" s="1"/>
  <c r="FB71" i="2"/>
  <c r="AT71" i="3" s="1"/>
  <c r="AU71" i="3" s="1"/>
  <c r="AU71" i="4" s="1"/>
  <c r="FB29" i="2"/>
  <c r="AT29" i="3" s="1"/>
  <c r="AU29" i="3" s="1"/>
  <c r="AU29" i="4" s="1"/>
  <c r="ES59" i="2"/>
  <c r="AB59" i="3" s="1"/>
  <c r="Z28" i="38"/>
  <c r="G28" i="38" s="1"/>
  <c r="W29" i="38"/>
  <c r="Z29" i="38" s="1"/>
  <c r="G29" i="38" s="1"/>
  <c r="FB80" i="2"/>
  <c r="AT80" i="3" s="1"/>
  <c r="AU80" i="3" s="1"/>
  <c r="AU80" i="4" s="1"/>
  <c r="FB50" i="2"/>
  <c r="AT50" i="3" s="1"/>
  <c r="AU50" i="3" s="1"/>
  <c r="AU50" i="4" s="1"/>
  <c r="EV75" i="2"/>
  <c r="AH75" i="3" s="1"/>
  <c r="AI75" i="3" s="1"/>
  <c r="AI75" i="4" s="1"/>
  <c r="ES89" i="2"/>
  <c r="AB89" i="3" s="1"/>
  <c r="AC89" i="3" s="1"/>
  <c r="AC89" i="4" s="1"/>
  <c r="FB2" i="2"/>
  <c r="AT2" i="3" s="1"/>
  <c r="AU2" i="3" s="1"/>
  <c r="AU2" i="4" s="1"/>
  <c r="EY62" i="2"/>
  <c r="AN62" i="3" s="1"/>
  <c r="AO62" i="3" s="1"/>
  <c r="AO62" i="4" s="1"/>
  <c r="L32" i="54"/>
  <c r="FB31" i="2"/>
  <c r="AT31" i="3" s="1"/>
  <c r="AU31" i="3" s="1"/>
  <c r="AU31" i="4" s="1"/>
  <c r="FB16" i="2"/>
  <c r="AT16" i="3" s="1"/>
  <c r="AU16" i="3" s="1"/>
  <c r="AU16" i="4" s="1"/>
  <c r="EV30" i="2"/>
  <c r="AH30" i="3" s="1"/>
  <c r="AI30" i="3" s="1"/>
  <c r="ES80" i="2"/>
  <c r="AB80" i="3" s="1"/>
  <c r="AC80" i="3" s="1"/>
  <c r="AC80" i="4" s="1"/>
  <c r="EY90" i="2"/>
  <c r="AN90" i="3" s="1"/>
  <c r="AO90" i="3" s="1"/>
  <c r="AO90" i="4" s="1"/>
  <c r="FC25" i="2"/>
  <c r="AV25" i="3" s="1"/>
  <c r="AW25" i="3" s="1"/>
  <c r="AW25" i="4" s="1"/>
  <c r="EV54" i="2"/>
  <c r="AH54" i="3" s="1"/>
  <c r="AI54" i="3" s="1"/>
  <c r="AI54" i="4" s="1"/>
  <c r="ES66" i="2"/>
  <c r="AB66" i="3" s="1"/>
  <c r="FB8" i="2"/>
  <c r="AT8" i="3" s="1"/>
  <c r="AU8" i="3" s="1"/>
  <c r="AU8" i="4" s="1"/>
  <c r="EP50" i="2"/>
  <c r="V50" i="3" s="1"/>
  <c r="ES15" i="2"/>
  <c r="AB15" i="3" s="1"/>
  <c r="EV81" i="2"/>
  <c r="AH81" i="3" s="1"/>
  <c r="AI81" i="3" s="1"/>
  <c r="AI81" i="4" s="1"/>
  <c r="ES34" i="2"/>
  <c r="AB34" i="3" s="1"/>
  <c r="ES28" i="2"/>
  <c r="AB28" i="3" s="1"/>
  <c r="FB39" i="2"/>
  <c r="AT39" i="3" s="1"/>
  <c r="AU39" i="3" s="1"/>
  <c r="AU39" i="4" s="1"/>
  <c r="FB66" i="2"/>
  <c r="AT66" i="3" s="1"/>
  <c r="AU66" i="3" s="1"/>
  <c r="AU66" i="4" s="1"/>
  <c r="FB56" i="2"/>
  <c r="AT56" i="3" s="1"/>
  <c r="AU56" i="3" s="1"/>
  <c r="AU56" i="4" s="1"/>
  <c r="FB54" i="2"/>
  <c r="AT54" i="3" s="1"/>
  <c r="AU54" i="3" s="1"/>
  <c r="AU54" i="4" s="1"/>
  <c r="FB64" i="2"/>
  <c r="AT64" i="3" s="1"/>
  <c r="AU64" i="3" s="1"/>
  <c r="AU64" i="4" s="1"/>
  <c r="FB60" i="2"/>
  <c r="AT60" i="3" s="1"/>
  <c r="AU60" i="3" s="1"/>
  <c r="AU60" i="4" s="1"/>
  <c r="FB68" i="2"/>
  <c r="AT68" i="3" s="1"/>
  <c r="AU68" i="3" s="1"/>
  <c r="AU68" i="4" s="1"/>
  <c r="FB33" i="2"/>
  <c r="AT33" i="3" s="1"/>
  <c r="AU33" i="3" s="1"/>
  <c r="AU33" i="4" s="1"/>
  <c r="ES21" i="2"/>
  <c r="AB21" i="3" s="1"/>
  <c r="AC21" i="3" s="1"/>
  <c r="AC21" i="4" s="1"/>
  <c r="EV91" i="2"/>
  <c r="AH91" i="3" s="1"/>
  <c r="AI91" i="3" s="1"/>
  <c r="AI91" i="4" s="1"/>
  <c r="EV33" i="2"/>
  <c r="AH33" i="3" s="1"/>
  <c r="AI33" i="3" s="1"/>
  <c r="AI33" i="4" s="1"/>
  <c r="EV65" i="2"/>
  <c r="AH65" i="3" s="1"/>
  <c r="AI65" i="3" s="1"/>
  <c r="AI65" i="4" s="1"/>
  <c r="EV63" i="2"/>
  <c r="AH63" i="3" s="1"/>
  <c r="AI63" i="3" s="1"/>
  <c r="AI63" i="4" s="1"/>
  <c r="ES12" i="2"/>
  <c r="AB12" i="3" s="1"/>
  <c r="ES58" i="2"/>
  <c r="AB58" i="3" s="1"/>
  <c r="AC58" i="3" s="1"/>
  <c r="AC58" i="4" s="1"/>
  <c r="ES84" i="2"/>
  <c r="AB84" i="3" s="1"/>
  <c r="AC84" i="3" s="1"/>
  <c r="AC84" i="4" s="1"/>
  <c r="ES67" i="2"/>
  <c r="AB67" i="3" s="1"/>
  <c r="FB21" i="2"/>
  <c r="AT21" i="3" s="1"/>
  <c r="AU21" i="3" s="1"/>
  <c r="AU21" i="4" s="1"/>
  <c r="ES48" i="2"/>
  <c r="AB48" i="3" s="1"/>
  <c r="AC48" i="3" s="1"/>
  <c r="AC48" i="4" s="1"/>
  <c r="FB5" i="2"/>
  <c r="AT5" i="3" s="1"/>
  <c r="AU5" i="3" s="1"/>
  <c r="AU5" i="4" s="1"/>
  <c r="FB52" i="2"/>
  <c r="AT52" i="3" s="1"/>
  <c r="AU52" i="3" s="1"/>
  <c r="AU52" i="4" s="1"/>
  <c r="FB41" i="2"/>
  <c r="AT41" i="3" s="1"/>
  <c r="AU41" i="3" s="1"/>
  <c r="AU41" i="4" s="1"/>
  <c r="ES9" i="2"/>
  <c r="AB9" i="3" s="1"/>
  <c r="EV2" i="2"/>
  <c r="AH2" i="3" s="1"/>
  <c r="AI2" i="3" s="1"/>
  <c r="FB13" i="2"/>
  <c r="AT13" i="3" s="1"/>
  <c r="AU13" i="3" s="1"/>
  <c r="AU13" i="4" s="1"/>
  <c r="FB91" i="2"/>
  <c r="AT91" i="3" s="1"/>
  <c r="AU91" i="3" s="1"/>
  <c r="AU91" i="4" s="1"/>
  <c r="FB45" i="2"/>
  <c r="AT45" i="3" s="1"/>
  <c r="AU45" i="3" s="1"/>
  <c r="AU45" i="4" s="1"/>
  <c r="FB82" i="2"/>
  <c r="AT82" i="3" s="1"/>
  <c r="AU82" i="3" s="1"/>
  <c r="AU82" i="4" s="1"/>
  <c r="FB37" i="2"/>
  <c r="AT37" i="3" s="1"/>
  <c r="AU37" i="3" s="1"/>
  <c r="AU37" i="4" s="1"/>
  <c r="FB34" i="2"/>
  <c r="AT34" i="3" s="1"/>
  <c r="AU34" i="3" s="1"/>
  <c r="AU34" i="4" s="1"/>
  <c r="FB35" i="2"/>
  <c r="AT35" i="3" s="1"/>
  <c r="AU35" i="3" s="1"/>
  <c r="AU35" i="4" s="1"/>
  <c r="EV55" i="2"/>
  <c r="AH55" i="3" s="1"/>
  <c r="AI55" i="3" s="1"/>
  <c r="AI55" i="4" s="1"/>
  <c r="EV58" i="2"/>
  <c r="AH58" i="3" s="1"/>
  <c r="AI58" i="3" s="1"/>
  <c r="AI58" i="4" s="1"/>
  <c r="EV43" i="2"/>
  <c r="AH43" i="3" s="1"/>
  <c r="AI43" i="3" s="1"/>
  <c r="AI43" i="4" s="1"/>
  <c r="EV50" i="2"/>
  <c r="AH50" i="3" s="1"/>
  <c r="AI50" i="3" s="1"/>
  <c r="AI50" i="4" s="1"/>
  <c r="ES79" i="2"/>
  <c r="AB79" i="3" s="1"/>
  <c r="AC79" i="3" s="1"/>
  <c r="AC79" i="4" s="1"/>
  <c r="ES86" i="2"/>
  <c r="AB86" i="3" s="1"/>
  <c r="AC86" i="3" s="1"/>
  <c r="AC86" i="4" s="1"/>
  <c r="ES88" i="2"/>
  <c r="AB88" i="3" s="1"/>
  <c r="AC88" i="3" s="1"/>
  <c r="AC88" i="4" s="1"/>
  <c r="ES38" i="2"/>
  <c r="AB38" i="3" s="1"/>
  <c r="FB78" i="2"/>
  <c r="AT78" i="3" s="1"/>
  <c r="AU78" i="3" s="1"/>
  <c r="AU78" i="4" s="1"/>
  <c r="FB7" i="2"/>
  <c r="AT7" i="3" s="1"/>
  <c r="AU7" i="3" s="1"/>
  <c r="AU7" i="4" s="1"/>
  <c r="FB25" i="2"/>
  <c r="AT25" i="3" s="1"/>
  <c r="AU25" i="3" s="1"/>
  <c r="AU25" i="4" s="1"/>
  <c r="FB46" i="2"/>
  <c r="AT46" i="3" s="1"/>
  <c r="AU46" i="3" s="1"/>
  <c r="AU46" i="4" s="1"/>
  <c r="FB90" i="2"/>
  <c r="AT90" i="3" s="1"/>
  <c r="AU90" i="3" s="1"/>
  <c r="AU90" i="4" s="1"/>
  <c r="FB77" i="2"/>
  <c r="AT77" i="3" s="1"/>
  <c r="AU77" i="3" s="1"/>
  <c r="AU77" i="4" s="1"/>
  <c r="FB36" i="2"/>
  <c r="AT36" i="3" s="1"/>
  <c r="AU36" i="3" s="1"/>
  <c r="AU36" i="4" s="1"/>
  <c r="FB61" i="2"/>
  <c r="AT61" i="3" s="1"/>
  <c r="AU61" i="3" s="1"/>
  <c r="AU61" i="4" s="1"/>
  <c r="FB83" i="2"/>
  <c r="AT83" i="3" s="1"/>
  <c r="AU83" i="3" s="1"/>
  <c r="AU83" i="4" s="1"/>
  <c r="ES2" i="2"/>
  <c r="AB2" i="3" s="1"/>
  <c r="ES27" i="2"/>
  <c r="AB27" i="3" s="1"/>
  <c r="EV59" i="2"/>
  <c r="AH59" i="3" s="1"/>
  <c r="AI59" i="3" s="1"/>
  <c r="AI59" i="4" s="1"/>
  <c r="EV47" i="2"/>
  <c r="AH47" i="3" s="1"/>
  <c r="AI47" i="3" s="1"/>
  <c r="AI47" i="4" s="1"/>
  <c r="EV67" i="2"/>
  <c r="AH67" i="3" s="1"/>
  <c r="AI67" i="3" s="1"/>
  <c r="AI67" i="4" s="1"/>
  <c r="ES83" i="2"/>
  <c r="AB83" i="3" s="1"/>
  <c r="AC83" i="3" s="1"/>
  <c r="AC83" i="4" s="1"/>
  <c r="ES63" i="2"/>
  <c r="AB63" i="3" s="1"/>
  <c r="ES72" i="2"/>
  <c r="AB72" i="3" s="1"/>
  <c r="ES43" i="2"/>
  <c r="AB43" i="3" s="1"/>
  <c r="FB10" i="2"/>
  <c r="AT10" i="3" s="1"/>
  <c r="AU10" i="3" s="1"/>
  <c r="AU10" i="4" s="1"/>
  <c r="FB70" i="2"/>
  <c r="AT70" i="3" s="1"/>
  <c r="AU70" i="3" s="1"/>
  <c r="AU70" i="4" s="1"/>
  <c r="FB53" i="2"/>
  <c r="AT53" i="3" s="1"/>
  <c r="AU53" i="3" s="1"/>
  <c r="AU53" i="4" s="1"/>
  <c r="FB15" i="2"/>
  <c r="AT15" i="3" s="1"/>
  <c r="AU15" i="3" s="1"/>
  <c r="AU15" i="4" s="1"/>
  <c r="FB87" i="2"/>
  <c r="AT87" i="3" s="1"/>
  <c r="AU87" i="3" s="1"/>
  <c r="AU87" i="4" s="1"/>
  <c r="FB65" i="2"/>
  <c r="AT65" i="3" s="1"/>
  <c r="AU65" i="3" s="1"/>
  <c r="AU65" i="4" s="1"/>
  <c r="FB51" i="2"/>
  <c r="AT51" i="3" s="1"/>
  <c r="AU51" i="3" s="1"/>
  <c r="AU51" i="4" s="1"/>
  <c r="FB84" i="2"/>
  <c r="AT84" i="3" s="1"/>
  <c r="AU84" i="3" s="1"/>
  <c r="AU84" i="4" s="1"/>
  <c r="EV53" i="2"/>
  <c r="AH53" i="3" s="1"/>
  <c r="AI53" i="3" s="1"/>
  <c r="AI53" i="4" s="1"/>
  <c r="EV79" i="2"/>
  <c r="AH79" i="3" s="1"/>
  <c r="AI79" i="3" s="1"/>
  <c r="AI79" i="4" s="1"/>
  <c r="EV86" i="2"/>
  <c r="AH86" i="3" s="1"/>
  <c r="AI86" i="3" s="1"/>
  <c r="AI86" i="4" s="1"/>
  <c r="EV77" i="2"/>
  <c r="AH77" i="3" s="1"/>
  <c r="AI77" i="3" s="1"/>
  <c r="AI77" i="4" s="1"/>
  <c r="ES6" i="2"/>
  <c r="AB6" i="3" s="1"/>
  <c r="ES36" i="2"/>
  <c r="AB36" i="3" s="1"/>
  <c r="ES41" i="2"/>
  <c r="AB41" i="3" s="1"/>
  <c r="ES60" i="2"/>
  <c r="AB60" i="3" s="1"/>
  <c r="AC60" i="3" s="1"/>
  <c r="AC60" i="4" s="1"/>
  <c r="FB6" i="2"/>
  <c r="AT6" i="3" s="1"/>
  <c r="AU6" i="3" s="1"/>
  <c r="AU6" i="4" s="1"/>
  <c r="FB76" i="2"/>
  <c r="AT76" i="3" s="1"/>
  <c r="AU76" i="3" s="1"/>
  <c r="AU76" i="4" s="1"/>
  <c r="EV9" i="2"/>
  <c r="AH9" i="3" s="1"/>
  <c r="AI9" i="3" s="1"/>
  <c r="AI9" i="4" s="1"/>
  <c r="EV44" i="2"/>
  <c r="AH44" i="3" s="1"/>
  <c r="AI44" i="3" s="1"/>
  <c r="AI44" i="4" s="1"/>
  <c r="EV17" i="2"/>
  <c r="AH17" i="3" s="1"/>
  <c r="AI17" i="3" s="1"/>
  <c r="AI17" i="4" s="1"/>
  <c r="ES25" i="2"/>
  <c r="AB25" i="3" s="1"/>
  <c r="ES31" i="2"/>
  <c r="AB31" i="3" s="1"/>
  <c r="ES82" i="2"/>
  <c r="AB82" i="3" s="1"/>
  <c r="AC82" i="3" s="1"/>
  <c r="AC82" i="4" s="1"/>
  <c r="ES64" i="2"/>
  <c r="AB64" i="3" s="1"/>
  <c r="ES54" i="2"/>
  <c r="AB54" i="3" s="1"/>
  <c r="ES13" i="2"/>
  <c r="AB13" i="3" s="1"/>
  <c r="AB13" i="4" s="1"/>
  <c r="FB28" i="2"/>
  <c r="AT28" i="3" s="1"/>
  <c r="AU28" i="3" s="1"/>
  <c r="AU28" i="4" s="1"/>
  <c r="FB85" i="2"/>
  <c r="AT85" i="3" s="1"/>
  <c r="AU85" i="3" s="1"/>
  <c r="AU85" i="4" s="1"/>
  <c r="FB49" i="2"/>
  <c r="AT49" i="3" s="1"/>
  <c r="AU49" i="3" s="1"/>
  <c r="AU49" i="4" s="1"/>
  <c r="EV38" i="2"/>
  <c r="AH38" i="3" s="1"/>
  <c r="AI38" i="3" s="1"/>
  <c r="AI38" i="4" s="1"/>
  <c r="ES8" i="2"/>
  <c r="AB8" i="3" s="1"/>
  <c r="FB44" i="2"/>
  <c r="AT44" i="3" s="1"/>
  <c r="AU44" i="3" s="1"/>
  <c r="AU44" i="4" s="1"/>
  <c r="FB88" i="2"/>
  <c r="AT88" i="3" s="1"/>
  <c r="AU88" i="3" s="1"/>
  <c r="AU88" i="4" s="1"/>
  <c r="FB58" i="2"/>
  <c r="AT58" i="3" s="1"/>
  <c r="AU58" i="3" s="1"/>
  <c r="AU58" i="4" s="1"/>
  <c r="FB59" i="2"/>
  <c r="AT59" i="3" s="1"/>
  <c r="AU59" i="3" s="1"/>
  <c r="AU59" i="4" s="1"/>
  <c r="FB38" i="2"/>
  <c r="AT38" i="3" s="1"/>
  <c r="AU38" i="3" s="1"/>
  <c r="AU38" i="4" s="1"/>
  <c r="FB47" i="2"/>
  <c r="AT47" i="3" s="1"/>
  <c r="AU47" i="3" s="1"/>
  <c r="AU47" i="4" s="1"/>
  <c r="EQ79" i="2"/>
  <c r="X79" i="3" s="1"/>
  <c r="Y79" i="3" s="1"/>
  <c r="Y79" i="4" s="1"/>
  <c r="EV88" i="2"/>
  <c r="AH88" i="3" s="1"/>
  <c r="AI88" i="3" s="1"/>
  <c r="AI88" i="4" s="1"/>
  <c r="EV49" i="2"/>
  <c r="AH49" i="3" s="1"/>
  <c r="AI49" i="3" s="1"/>
  <c r="AI49" i="4" s="1"/>
  <c r="EV48" i="2"/>
  <c r="AH48" i="3" s="1"/>
  <c r="AI48" i="3" s="1"/>
  <c r="AI48" i="4" s="1"/>
  <c r="EV52" i="2"/>
  <c r="AH52" i="3" s="1"/>
  <c r="AI52" i="3" s="1"/>
  <c r="AI52" i="4" s="1"/>
  <c r="ES35" i="2"/>
  <c r="AB35" i="3" s="1"/>
  <c r="ES32" i="2"/>
  <c r="AB32" i="3" s="1"/>
  <c r="ES50" i="2"/>
  <c r="AB50" i="3" s="1"/>
  <c r="ES49" i="2"/>
  <c r="AB49" i="3" s="1"/>
  <c r="ES30" i="2"/>
  <c r="AB30" i="3" s="1"/>
  <c r="FB22" i="2"/>
  <c r="AT22" i="3" s="1"/>
  <c r="AU22" i="3" s="1"/>
  <c r="AU22" i="4" s="1"/>
  <c r="EP82" i="2"/>
  <c r="V82" i="3" s="1"/>
  <c r="W82" i="3" s="1"/>
  <c r="W82" i="4" s="1"/>
  <c r="FK91" i="2"/>
  <c r="BL91" i="3" s="1"/>
  <c r="BM91" i="3" s="1"/>
  <c r="BM91" i="4" s="1"/>
  <c r="EU21" i="2"/>
  <c r="AF21" i="3" s="1"/>
  <c r="AG21" i="3" s="1"/>
  <c r="AG21" i="4" s="1"/>
  <c r="EU72" i="2"/>
  <c r="AF72" i="3" s="1"/>
  <c r="AG72" i="3" s="1"/>
  <c r="AG72" i="4" s="1"/>
  <c r="FA2" i="2"/>
  <c r="AR2" i="3" s="1"/>
  <c r="AS2" i="3" s="1"/>
  <c r="EK85" i="2"/>
  <c r="L85" i="3" s="1"/>
  <c r="M85" i="3" s="1"/>
  <c r="EU17" i="2"/>
  <c r="AF17" i="3" s="1"/>
  <c r="AG17" i="3" s="1"/>
  <c r="AG17" i="4" s="1"/>
  <c r="EK57" i="2"/>
  <c r="L57" i="3" s="1"/>
  <c r="EL17" i="2"/>
  <c r="N17" i="3" s="1"/>
  <c r="N17" i="4" s="1"/>
  <c r="EL52" i="2"/>
  <c r="N52" i="3" s="1"/>
  <c r="EL56" i="2"/>
  <c r="N56" i="3" s="1"/>
  <c r="EK72" i="2"/>
  <c r="L72" i="3" s="1"/>
  <c r="EL69" i="2"/>
  <c r="N69" i="3" s="1"/>
  <c r="EL20" i="2"/>
  <c r="N20" i="3" s="1"/>
  <c r="EK65" i="2"/>
  <c r="L65" i="3" s="1"/>
  <c r="EK11" i="2"/>
  <c r="L11" i="3" s="1"/>
  <c r="FA83" i="2"/>
  <c r="AR83" i="3" s="1"/>
  <c r="AS83" i="3" s="1"/>
  <c r="AS83" i="4" s="1"/>
  <c r="EI48" i="2"/>
  <c r="H48" i="3" s="1"/>
  <c r="H48" i="4" s="1"/>
  <c r="EI66" i="2"/>
  <c r="H66" i="3" s="1"/>
  <c r="EI91" i="2"/>
  <c r="H91" i="3" s="1"/>
  <c r="I91" i="3" s="1"/>
  <c r="EI75" i="2"/>
  <c r="H75" i="3" s="1"/>
  <c r="H75" i="4" s="1"/>
  <c r="EI58" i="2"/>
  <c r="H58" i="3" s="1"/>
  <c r="I58" i="3" s="1"/>
  <c r="EI72" i="2"/>
  <c r="H72" i="3" s="1"/>
  <c r="EI59" i="2"/>
  <c r="H59" i="3" s="1"/>
  <c r="EI32" i="2"/>
  <c r="H32" i="3" s="1"/>
  <c r="H32" i="4" s="1"/>
  <c r="EI5" i="2"/>
  <c r="H5" i="3" s="1"/>
  <c r="H5" i="4" s="1"/>
  <c r="ES24" i="2"/>
  <c r="AB24" i="3" s="1"/>
  <c r="FB63" i="2"/>
  <c r="AT63" i="3" s="1"/>
  <c r="AU63" i="3" s="1"/>
  <c r="AU63" i="4" s="1"/>
  <c r="FB69" i="2"/>
  <c r="AT69" i="3" s="1"/>
  <c r="AU69" i="3" s="1"/>
  <c r="AU69" i="4" s="1"/>
  <c r="FB32" i="2"/>
  <c r="AT32" i="3" s="1"/>
  <c r="AU32" i="3" s="1"/>
  <c r="AU32" i="4" s="1"/>
  <c r="EU24" i="2"/>
  <c r="AF24" i="3" s="1"/>
  <c r="AG24" i="3" s="1"/>
  <c r="AG24" i="4" s="1"/>
  <c r="EK84" i="2"/>
  <c r="L84" i="3" s="1"/>
  <c r="M84" i="3" s="1"/>
  <c r="EQ78" i="2"/>
  <c r="X78" i="3" s="1"/>
  <c r="Y78" i="3" s="1"/>
  <c r="Y78" i="4" s="1"/>
  <c r="ES16" i="2"/>
  <c r="AB16" i="3" s="1"/>
  <c r="ES3" i="2"/>
  <c r="AB3" i="3" s="1"/>
  <c r="EL49" i="2"/>
  <c r="N49" i="3" s="1"/>
  <c r="EV57" i="2"/>
  <c r="AH57" i="3" s="1"/>
  <c r="AI57" i="3" s="1"/>
  <c r="AI57" i="4" s="1"/>
  <c r="EV42" i="2"/>
  <c r="AH42" i="3" s="1"/>
  <c r="AI42" i="3" s="1"/>
  <c r="AI42" i="4" s="1"/>
  <c r="EV82" i="2"/>
  <c r="AH82" i="3" s="1"/>
  <c r="AI82" i="3" s="1"/>
  <c r="AI82" i="4" s="1"/>
  <c r="EV76" i="2"/>
  <c r="AH76" i="3" s="1"/>
  <c r="AI76" i="3" s="1"/>
  <c r="AI76" i="4" s="1"/>
  <c r="EV60" i="2"/>
  <c r="AH60" i="3" s="1"/>
  <c r="AI60" i="3" s="1"/>
  <c r="AI60" i="4" s="1"/>
  <c r="EV89" i="2"/>
  <c r="AH89" i="3" s="1"/>
  <c r="AI89" i="3" s="1"/>
  <c r="AI89" i="4" s="1"/>
  <c r="EV56" i="2"/>
  <c r="AH56" i="3" s="1"/>
  <c r="AI56" i="3" s="1"/>
  <c r="AI56" i="4" s="1"/>
  <c r="EV41" i="2"/>
  <c r="AH41" i="3" s="1"/>
  <c r="AI41" i="3" s="1"/>
  <c r="AI41" i="4" s="1"/>
  <c r="ES14" i="2"/>
  <c r="AB14" i="3" s="1"/>
  <c r="ES11" i="2"/>
  <c r="AB11" i="3" s="1"/>
  <c r="ES90" i="2"/>
  <c r="AB90" i="3" s="1"/>
  <c r="AC90" i="3" s="1"/>
  <c r="AC90" i="4" s="1"/>
  <c r="ES56" i="2"/>
  <c r="AB56" i="3" s="1"/>
  <c r="ES55" i="2"/>
  <c r="AB55" i="3" s="1"/>
  <c r="ES51" i="2"/>
  <c r="AB51" i="3" s="1"/>
  <c r="ES45" i="2"/>
  <c r="AB45" i="3" s="1"/>
  <c r="ES62" i="2"/>
  <c r="AB62" i="3" s="1"/>
  <c r="EU12" i="2"/>
  <c r="AF12" i="3" s="1"/>
  <c r="AG12" i="3" s="1"/>
  <c r="AG12" i="4" s="1"/>
  <c r="EV29" i="2"/>
  <c r="AH29" i="3" s="1"/>
  <c r="AI29" i="3" s="1"/>
  <c r="AI29" i="4" s="1"/>
  <c r="FB24" i="2"/>
  <c r="AT24" i="3" s="1"/>
  <c r="AU24" i="3" s="1"/>
  <c r="AU24" i="4" s="1"/>
  <c r="FB18" i="2"/>
  <c r="AT18" i="3" s="1"/>
  <c r="AU18" i="3" s="1"/>
  <c r="AU18" i="4" s="1"/>
  <c r="FB42" i="2"/>
  <c r="AT42" i="3" s="1"/>
  <c r="AU42" i="3" s="1"/>
  <c r="AU42" i="4" s="1"/>
  <c r="FB67" i="2"/>
  <c r="AT67" i="3" s="1"/>
  <c r="AU67" i="3" s="1"/>
  <c r="AU67" i="4" s="1"/>
  <c r="FB73" i="2"/>
  <c r="AT73" i="3" s="1"/>
  <c r="AU73" i="3" s="1"/>
  <c r="AU73" i="4" s="1"/>
  <c r="EK45" i="2"/>
  <c r="L45" i="3" s="1"/>
  <c r="L45" i="4" s="1"/>
  <c r="ES23" i="2"/>
  <c r="AB23" i="3" s="1"/>
  <c r="FI66" i="2"/>
  <c r="BH66" i="3" s="1"/>
  <c r="BI66" i="3" s="1"/>
  <c r="BI66" i="4" s="1"/>
  <c r="ES22" i="2"/>
  <c r="AB22" i="3" s="1"/>
  <c r="ES74" i="2"/>
  <c r="AB74" i="3" s="1"/>
  <c r="AC74" i="3" s="1"/>
  <c r="AC74" i="4" s="1"/>
  <c r="EL90" i="2"/>
  <c r="N90" i="3" s="1"/>
  <c r="O90" i="3" s="1"/>
  <c r="O90" i="4" s="1"/>
  <c r="EV40" i="2"/>
  <c r="AH40" i="3" s="1"/>
  <c r="AI40" i="3" s="1"/>
  <c r="AI40" i="4" s="1"/>
  <c r="EV68" i="2"/>
  <c r="AH68" i="3" s="1"/>
  <c r="AI68" i="3" s="1"/>
  <c r="AI68" i="4" s="1"/>
  <c r="EV45" i="2"/>
  <c r="AH45" i="3" s="1"/>
  <c r="AI45" i="3" s="1"/>
  <c r="AI45" i="4" s="1"/>
  <c r="EV71" i="2"/>
  <c r="AH71" i="3" s="1"/>
  <c r="AI71" i="3" s="1"/>
  <c r="AI71" i="4" s="1"/>
  <c r="EV22" i="2"/>
  <c r="AH22" i="3" s="1"/>
  <c r="AI22" i="3" s="1"/>
  <c r="AI22" i="4" s="1"/>
  <c r="EV34" i="2"/>
  <c r="AH34" i="3" s="1"/>
  <c r="AI34" i="3" s="1"/>
  <c r="AI34" i="4" s="1"/>
  <c r="EV32" i="2"/>
  <c r="AH32" i="3" s="1"/>
  <c r="AI32" i="3" s="1"/>
  <c r="AI32" i="4" s="1"/>
  <c r="EK9" i="2"/>
  <c r="L9" i="3" s="1"/>
  <c r="L9" i="4" s="1"/>
  <c r="ES87" i="2"/>
  <c r="AB87" i="3" s="1"/>
  <c r="AC87" i="3" s="1"/>
  <c r="AC87" i="4" s="1"/>
  <c r="ES19" i="2"/>
  <c r="AB19" i="3" s="1"/>
  <c r="AC19" i="3" s="1"/>
  <c r="AC19" i="4" s="1"/>
  <c r="ES71" i="2"/>
  <c r="AB71" i="3" s="1"/>
  <c r="ES73" i="2"/>
  <c r="AB73" i="3" s="1"/>
  <c r="AC73" i="3" s="1"/>
  <c r="AC73" i="4" s="1"/>
  <c r="ES47" i="2"/>
  <c r="AB47" i="3" s="1"/>
  <c r="AC47" i="3" s="1"/>
  <c r="AC47" i="4" s="1"/>
  <c r="ES42" i="2"/>
  <c r="AB42" i="3" s="1"/>
  <c r="ES44" i="2"/>
  <c r="AB44" i="3" s="1"/>
  <c r="ES70" i="2"/>
  <c r="AB70" i="3" s="1"/>
  <c r="AC70" i="3" s="1"/>
  <c r="AC70" i="4" s="1"/>
  <c r="FB26" i="2"/>
  <c r="AT26" i="3" s="1"/>
  <c r="AU26" i="3" s="1"/>
  <c r="AU26" i="4" s="1"/>
  <c r="FB9" i="2"/>
  <c r="AT9" i="3" s="1"/>
  <c r="AU9" i="3" s="1"/>
  <c r="AU9" i="4" s="1"/>
  <c r="FB3" i="2"/>
  <c r="AT3" i="3" s="1"/>
  <c r="AU3" i="3" s="1"/>
  <c r="AU3" i="4" s="1"/>
  <c r="EV14" i="2"/>
  <c r="AH14" i="3" s="1"/>
  <c r="AH14" i="4" s="1"/>
  <c r="FA25" i="2"/>
  <c r="AR25" i="3" s="1"/>
  <c r="AS25" i="3" s="1"/>
  <c r="AS25" i="4" s="1"/>
  <c r="FB40" i="2"/>
  <c r="AT40" i="3" s="1"/>
  <c r="AU40" i="3" s="1"/>
  <c r="AU40" i="4" s="1"/>
  <c r="FB62" i="2"/>
  <c r="AT62" i="3" s="1"/>
  <c r="AU62" i="3" s="1"/>
  <c r="AU62" i="4" s="1"/>
  <c r="FB81" i="2"/>
  <c r="AT81" i="3" s="1"/>
  <c r="AU81" i="3" s="1"/>
  <c r="AU81" i="4" s="1"/>
  <c r="EK61" i="2"/>
  <c r="L61" i="3" s="1"/>
  <c r="EK31" i="2"/>
  <c r="L31" i="3" s="1"/>
  <c r="ES76" i="2"/>
  <c r="AB76" i="3" s="1"/>
  <c r="AC76" i="3" s="1"/>
  <c r="AC76" i="4" s="1"/>
  <c r="ES78" i="2"/>
  <c r="AB78" i="3" s="1"/>
  <c r="AC78" i="3" s="1"/>
  <c r="AC78" i="4" s="1"/>
  <c r="EL78" i="2"/>
  <c r="N78" i="3" s="1"/>
  <c r="O78" i="3" s="1"/>
  <c r="EV84" i="2"/>
  <c r="AH84" i="3" s="1"/>
  <c r="AI84" i="3" s="1"/>
  <c r="AI84" i="4" s="1"/>
  <c r="EV36" i="2"/>
  <c r="AH36" i="3" s="1"/>
  <c r="AI36" i="3" s="1"/>
  <c r="AI36" i="4" s="1"/>
  <c r="EV64" i="2"/>
  <c r="AH64" i="3" s="1"/>
  <c r="AI64" i="3" s="1"/>
  <c r="AI64" i="4" s="1"/>
  <c r="EV69" i="2"/>
  <c r="AH69" i="3" s="1"/>
  <c r="AI69" i="3" s="1"/>
  <c r="AI69" i="4" s="1"/>
  <c r="EV62" i="2"/>
  <c r="AH62" i="3" s="1"/>
  <c r="AI62" i="3" s="1"/>
  <c r="AI62" i="4" s="1"/>
  <c r="EV46" i="2"/>
  <c r="AH46" i="3" s="1"/>
  <c r="AI46" i="3" s="1"/>
  <c r="AI46" i="4" s="1"/>
  <c r="EV90" i="2"/>
  <c r="AH90" i="3" s="1"/>
  <c r="AI90" i="3" s="1"/>
  <c r="AI90" i="4" s="1"/>
  <c r="FA37" i="2"/>
  <c r="AR37" i="3" s="1"/>
  <c r="AS37" i="3" s="1"/>
  <c r="AS37" i="4" s="1"/>
  <c r="ES52" i="2"/>
  <c r="AB52" i="3" s="1"/>
  <c r="ES46" i="2"/>
  <c r="AB46" i="3" s="1"/>
  <c r="AC46" i="3" s="1"/>
  <c r="AC46" i="4" s="1"/>
  <c r="ES26" i="2"/>
  <c r="AB26" i="3" s="1"/>
  <c r="AC26" i="3" s="1"/>
  <c r="AC26" i="4" s="1"/>
  <c r="ES69" i="2"/>
  <c r="AB69" i="3" s="1"/>
  <c r="ES85" i="2"/>
  <c r="AB85" i="3" s="1"/>
  <c r="AC85" i="3" s="1"/>
  <c r="AC85" i="4" s="1"/>
  <c r="ES33" i="2"/>
  <c r="AB33" i="3" s="1"/>
  <c r="ES65" i="2"/>
  <c r="AB65" i="3" s="1"/>
  <c r="ES75" i="2"/>
  <c r="AB75" i="3" s="1"/>
  <c r="EV6" i="2"/>
  <c r="AH6" i="3" s="1"/>
  <c r="AI6" i="3" s="1"/>
  <c r="AI6" i="4" s="1"/>
  <c r="FB17" i="2"/>
  <c r="AT17" i="3" s="1"/>
  <c r="AU17" i="3" s="1"/>
  <c r="AU17" i="4" s="1"/>
  <c r="FB14" i="2"/>
  <c r="AT14" i="3" s="1"/>
  <c r="AU14" i="3" s="1"/>
  <c r="AU14" i="4" s="1"/>
  <c r="EV27" i="2"/>
  <c r="AH27" i="3" s="1"/>
  <c r="AI27" i="3" s="1"/>
  <c r="AI27" i="4" s="1"/>
  <c r="ES17" i="2"/>
  <c r="AB17" i="3" s="1"/>
  <c r="FB75" i="2"/>
  <c r="AT75" i="3" s="1"/>
  <c r="AU75" i="3" s="1"/>
  <c r="AU75" i="4" s="1"/>
  <c r="FB86" i="2"/>
  <c r="AT86" i="3" s="1"/>
  <c r="AU86" i="3" s="1"/>
  <c r="AU86" i="4" s="1"/>
  <c r="FB72" i="2"/>
  <c r="AT72" i="3" s="1"/>
  <c r="AU72" i="3" s="1"/>
  <c r="AU72" i="4" s="1"/>
  <c r="ES10" i="2"/>
  <c r="AB10" i="3" s="1"/>
  <c r="EK43" i="2"/>
  <c r="L43" i="3" s="1"/>
  <c r="EV21" i="2"/>
  <c r="AH21" i="3" s="1"/>
  <c r="AI21" i="3" s="1"/>
  <c r="AI21" i="4" s="1"/>
  <c r="ES29" i="2"/>
  <c r="AB29" i="3" s="1"/>
  <c r="AB18" i="4"/>
  <c r="EL38" i="2"/>
  <c r="N38" i="3" s="1"/>
  <c r="EV15" i="2"/>
  <c r="AH15" i="3" s="1"/>
  <c r="AI15" i="3" s="1"/>
  <c r="AI15" i="4" s="1"/>
  <c r="EV37" i="2"/>
  <c r="AH37" i="3" s="1"/>
  <c r="AI37" i="3" s="1"/>
  <c r="AI37" i="4" s="1"/>
  <c r="EV39" i="2"/>
  <c r="AH39" i="3" s="1"/>
  <c r="AI39" i="3" s="1"/>
  <c r="AI39" i="4" s="1"/>
  <c r="EV73" i="2"/>
  <c r="AH73" i="3" s="1"/>
  <c r="AI73" i="3" s="1"/>
  <c r="AI73" i="4" s="1"/>
  <c r="EV66" i="2"/>
  <c r="AH66" i="3" s="1"/>
  <c r="AI66" i="3" s="1"/>
  <c r="AI66" i="4" s="1"/>
  <c r="EV85" i="2"/>
  <c r="AH85" i="3" s="1"/>
  <c r="AI85" i="3" s="1"/>
  <c r="AI85" i="4" s="1"/>
  <c r="EV83" i="2"/>
  <c r="AH83" i="3" s="1"/>
  <c r="AI83" i="3" s="1"/>
  <c r="AI83" i="4" s="1"/>
  <c r="EV61" i="2"/>
  <c r="AH61" i="3" s="1"/>
  <c r="AI61" i="3" s="1"/>
  <c r="AI61" i="4" s="1"/>
  <c r="FA56" i="2"/>
  <c r="AR56" i="3" s="1"/>
  <c r="AS56" i="3" s="1"/>
  <c r="AS56" i="4" s="1"/>
  <c r="ES40" i="2"/>
  <c r="AB40" i="3" s="1"/>
  <c r="ES39" i="2"/>
  <c r="AB39" i="3" s="1"/>
  <c r="ES57" i="2"/>
  <c r="AB57" i="3" s="1"/>
  <c r="ES68" i="2"/>
  <c r="AB68" i="3" s="1"/>
  <c r="ES61" i="2"/>
  <c r="AB61" i="3" s="1"/>
  <c r="ES77" i="2"/>
  <c r="AB77" i="3" s="1"/>
  <c r="ES53" i="2"/>
  <c r="AB53" i="3" s="1"/>
  <c r="ES81" i="2"/>
  <c r="AB81" i="3" s="1"/>
  <c r="AC81" i="3" s="1"/>
  <c r="AC81" i="4" s="1"/>
  <c r="FB74" i="2"/>
  <c r="AT74" i="3" s="1"/>
  <c r="AT74" i="4" s="1"/>
  <c r="FB12" i="2"/>
  <c r="AT12" i="3" s="1"/>
  <c r="AU12" i="3" s="1"/>
  <c r="AU12" i="4" s="1"/>
  <c r="FB11" i="2"/>
  <c r="AT11" i="3" s="1"/>
  <c r="AU11" i="3" s="1"/>
  <c r="AU11" i="4" s="1"/>
  <c r="EV4" i="2"/>
  <c r="AH4" i="3" s="1"/>
  <c r="AI4" i="3" s="1"/>
  <c r="AI4" i="4" s="1"/>
  <c r="EV7" i="2"/>
  <c r="AH7" i="3" s="1"/>
  <c r="AH7" i="4" s="1"/>
  <c r="FI58" i="2"/>
  <c r="BH58" i="3" s="1"/>
  <c r="BI58" i="3" s="1"/>
  <c r="BI58" i="4" s="1"/>
  <c r="AU44" i="60"/>
  <c r="EN73" i="2"/>
  <c r="R73" i="3" s="1"/>
  <c r="S73" i="3" s="1"/>
  <c r="S73" i="4" s="1"/>
  <c r="EN53" i="2"/>
  <c r="R53" i="3" s="1"/>
  <c r="FI28" i="2"/>
  <c r="BH28" i="3" s="1"/>
  <c r="BI28" i="3" s="1"/>
  <c r="BI28" i="4" s="1"/>
  <c r="EV28" i="2"/>
  <c r="AH28" i="3" s="1"/>
  <c r="AI28" i="3" s="1"/>
  <c r="AI28" i="4" s="1"/>
  <c r="EV25" i="2"/>
  <c r="AH25" i="3" s="1"/>
  <c r="AI25" i="3" s="1"/>
  <c r="AI25" i="4" s="1"/>
  <c r="EV16" i="2"/>
  <c r="AH16" i="3" s="1"/>
  <c r="AI16" i="3" s="1"/>
  <c r="AI16" i="4" s="1"/>
  <c r="AU90" i="60"/>
  <c r="AV90" i="60" s="1"/>
  <c r="FJ85" i="2"/>
  <c r="BJ85" i="3" s="1"/>
  <c r="BK85" i="3" s="1"/>
  <c r="BK85" i="4" s="1"/>
  <c r="EV5" i="2"/>
  <c r="AH5" i="3" s="1"/>
  <c r="AI5" i="3" s="1"/>
  <c r="AI5" i="4" s="1"/>
  <c r="EV23" i="2"/>
  <c r="AH23" i="3" s="1"/>
  <c r="AI23" i="3" s="1"/>
  <c r="AI23" i="4" s="1"/>
  <c r="FD4" i="2"/>
  <c r="AX4" i="3" s="1"/>
  <c r="AY4" i="3" s="1"/>
  <c r="AY4" i="4" s="1"/>
  <c r="FH19" i="2"/>
  <c r="BF19" i="3" s="1"/>
  <c r="BG19" i="3" s="1"/>
  <c r="BG19" i="4" s="1"/>
  <c r="FH63" i="2"/>
  <c r="BF63" i="3" s="1"/>
  <c r="BG63" i="3" s="1"/>
  <c r="BG63" i="4" s="1"/>
  <c r="EV26" i="2"/>
  <c r="AH26" i="3" s="1"/>
  <c r="AI26" i="3" s="1"/>
  <c r="AI26" i="4" s="1"/>
  <c r="EV12" i="2"/>
  <c r="AH12" i="3" s="1"/>
  <c r="AI12" i="3" s="1"/>
  <c r="AI12" i="4" s="1"/>
  <c r="EV19" i="2"/>
  <c r="AH19" i="3" s="1"/>
  <c r="AI19" i="3" s="1"/>
  <c r="AI19" i="4" s="1"/>
  <c r="EV18" i="2"/>
  <c r="AH18" i="3" s="1"/>
  <c r="AI18" i="3" s="1"/>
  <c r="AI18" i="4" s="1"/>
  <c r="FI30" i="2"/>
  <c r="BH30" i="3" s="1"/>
  <c r="BI30" i="3" s="1"/>
  <c r="BI30" i="4" s="1"/>
  <c r="EV72" i="2"/>
  <c r="AH72" i="3" s="1"/>
  <c r="AI72" i="3" s="1"/>
  <c r="AI72" i="4" s="1"/>
  <c r="AU32" i="60"/>
  <c r="FC61" i="2"/>
  <c r="AV61" i="3" s="1"/>
  <c r="AW61" i="3" s="1"/>
  <c r="AW61" i="4" s="1"/>
  <c r="EY69" i="2"/>
  <c r="AN69" i="3" s="1"/>
  <c r="AO69" i="3" s="1"/>
  <c r="AO69" i="4" s="1"/>
  <c r="EY44" i="2"/>
  <c r="AN44" i="3" s="1"/>
  <c r="AO44" i="3" s="1"/>
  <c r="AO44" i="4" s="1"/>
  <c r="EY24" i="2"/>
  <c r="AN24" i="3" s="1"/>
  <c r="AO24" i="3" s="1"/>
  <c r="AO24" i="4" s="1"/>
  <c r="FC58" i="2"/>
  <c r="AV58" i="3" s="1"/>
  <c r="AW58" i="3" s="1"/>
  <c r="AW58" i="4" s="1"/>
  <c r="FC49" i="2"/>
  <c r="AV49" i="3" s="1"/>
  <c r="AW49" i="3" s="1"/>
  <c r="AW49" i="4" s="1"/>
  <c r="EY89" i="2"/>
  <c r="AN89" i="3" s="1"/>
  <c r="AO89" i="3" s="1"/>
  <c r="AO89" i="4" s="1"/>
  <c r="EY60" i="2"/>
  <c r="AN60" i="3" s="1"/>
  <c r="AO60" i="3" s="1"/>
  <c r="AO60" i="4" s="1"/>
  <c r="FC42" i="2"/>
  <c r="AV42" i="3" s="1"/>
  <c r="AW42" i="3" s="1"/>
  <c r="AW42" i="4" s="1"/>
  <c r="FC70" i="2"/>
  <c r="AV70" i="3" s="1"/>
  <c r="AW70" i="3" s="1"/>
  <c r="AW70" i="4" s="1"/>
  <c r="EY66" i="2"/>
  <c r="AN66" i="3" s="1"/>
  <c r="AO66" i="3" s="1"/>
  <c r="AO66" i="4" s="1"/>
  <c r="FC4" i="2"/>
  <c r="AV4" i="3" s="1"/>
  <c r="AW4" i="3" s="1"/>
  <c r="AW4" i="4" s="1"/>
  <c r="FC44" i="2"/>
  <c r="AV44" i="3" s="1"/>
  <c r="AW44" i="3" s="1"/>
  <c r="AW44" i="4" s="1"/>
  <c r="EY55" i="2"/>
  <c r="AN55" i="3" s="1"/>
  <c r="AO55" i="3" s="1"/>
  <c r="AO55" i="4" s="1"/>
  <c r="FC80" i="2"/>
  <c r="AV80" i="3" s="1"/>
  <c r="AW80" i="3" s="1"/>
  <c r="AW80" i="4" s="1"/>
  <c r="FC59" i="2"/>
  <c r="AV59" i="3" s="1"/>
  <c r="AW59" i="3" s="1"/>
  <c r="AW59" i="4" s="1"/>
  <c r="EY84" i="2"/>
  <c r="AN84" i="3" s="1"/>
  <c r="AO84" i="3" s="1"/>
  <c r="AO84" i="4" s="1"/>
  <c r="FC32" i="2"/>
  <c r="AV32" i="3" s="1"/>
  <c r="AW32" i="3" s="1"/>
  <c r="AW32" i="4" s="1"/>
  <c r="EY63" i="2"/>
  <c r="AN63" i="3" s="1"/>
  <c r="AO63" i="3" s="1"/>
  <c r="AO63" i="4" s="1"/>
  <c r="FC31" i="2"/>
  <c r="AV31" i="3" s="1"/>
  <c r="AW31" i="3" s="1"/>
  <c r="AW31" i="4" s="1"/>
  <c r="EY54" i="2"/>
  <c r="AN54" i="3" s="1"/>
  <c r="AO54" i="3" s="1"/>
  <c r="AO54" i="4" s="1"/>
  <c r="EY46" i="2"/>
  <c r="AN46" i="3" s="1"/>
  <c r="AO46" i="3" s="1"/>
  <c r="AO46" i="4" s="1"/>
  <c r="G73" i="3"/>
  <c r="EV24" i="2"/>
  <c r="AH24" i="3" s="1"/>
  <c r="AI24" i="3" s="1"/>
  <c r="AI24" i="4" s="1"/>
  <c r="Z32" i="36"/>
  <c r="G32" i="36" s="1"/>
  <c r="W33" i="36"/>
  <c r="FC74" i="2"/>
  <c r="AV74" i="3" s="1"/>
  <c r="AW74" i="3" s="1"/>
  <c r="AW74" i="4" s="1"/>
  <c r="FC88" i="2"/>
  <c r="AV88" i="3" s="1"/>
  <c r="AW88" i="3" s="1"/>
  <c r="AW88" i="4" s="1"/>
  <c r="FC89" i="2"/>
  <c r="AV89" i="3" s="1"/>
  <c r="AW89" i="3" s="1"/>
  <c r="AW89" i="4" s="1"/>
  <c r="EY13" i="2"/>
  <c r="AN13" i="3" s="1"/>
  <c r="AO13" i="3" s="1"/>
  <c r="AO13" i="4" s="1"/>
  <c r="EY51" i="2"/>
  <c r="AN51" i="3" s="1"/>
  <c r="AO51" i="3" s="1"/>
  <c r="AO51" i="4" s="1"/>
  <c r="EY43" i="2"/>
  <c r="AN43" i="3" s="1"/>
  <c r="AO43" i="3" s="1"/>
  <c r="AO43" i="4" s="1"/>
  <c r="FC90" i="2"/>
  <c r="AV90" i="3" s="1"/>
  <c r="AW90" i="3" s="1"/>
  <c r="AW90" i="4" s="1"/>
  <c r="FC64" i="2"/>
  <c r="AV64" i="3" s="1"/>
  <c r="AW64" i="3" s="1"/>
  <c r="AW64" i="4" s="1"/>
  <c r="FC62" i="2"/>
  <c r="AV62" i="3" s="1"/>
  <c r="AW62" i="3" s="1"/>
  <c r="AW62" i="4" s="1"/>
  <c r="EY70" i="2"/>
  <c r="AN70" i="3" s="1"/>
  <c r="AO70" i="3" s="1"/>
  <c r="AO70" i="4" s="1"/>
  <c r="EY64" i="2"/>
  <c r="AN64" i="3" s="1"/>
  <c r="AO64" i="3" s="1"/>
  <c r="AO64" i="4" s="1"/>
  <c r="EY40" i="2"/>
  <c r="AN40" i="3" s="1"/>
  <c r="AO40" i="3" s="1"/>
  <c r="AO40" i="4" s="1"/>
  <c r="EY74" i="2"/>
  <c r="AN74" i="3" s="1"/>
  <c r="AO74" i="3" s="1"/>
  <c r="AO74" i="4" s="1"/>
  <c r="EY72" i="2"/>
  <c r="AN72" i="3" s="1"/>
  <c r="AO72" i="3" s="1"/>
  <c r="AO72" i="4" s="1"/>
  <c r="EY9" i="2"/>
  <c r="AN9" i="3" s="1"/>
  <c r="AO9" i="3" s="1"/>
  <c r="AO9" i="4" s="1"/>
  <c r="FC15" i="2"/>
  <c r="AV15" i="3" s="1"/>
  <c r="AW15" i="3" s="1"/>
  <c r="AW15" i="4" s="1"/>
  <c r="FC56" i="2"/>
  <c r="AV56" i="3" s="1"/>
  <c r="AW56" i="3" s="1"/>
  <c r="AW56" i="4" s="1"/>
  <c r="FC86" i="2"/>
  <c r="AV86" i="3" s="1"/>
  <c r="AW86" i="3" s="1"/>
  <c r="AW86" i="4" s="1"/>
  <c r="FC67" i="2"/>
  <c r="AV67" i="3" s="1"/>
  <c r="AW67" i="3" s="1"/>
  <c r="AW67" i="4" s="1"/>
  <c r="FC8" i="2"/>
  <c r="AV8" i="3" s="1"/>
  <c r="AW8" i="3" s="1"/>
  <c r="AW8" i="4" s="1"/>
  <c r="EY26" i="2"/>
  <c r="AN26" i="3" s="1"/>
  <c r="AO26" i="3" s="1"/>
  <c r="AO26" i="4" s="1"/>
  <c r="EY49" i="2"/>
  <c r="AN49" i="3" s="1"/>
  <c r="AO49" i="3" s="1"/>
  <c r="AO49" i="4" s="1"/>
  <c r="EY77" i="2"/>
  <c r="AN77" i="3" s="1"/>
  <c r="AO77" i="3" s="1"/>
  <c r="AO77" i="4" s="1"/>
  <c r="EY75" i="2"/>
  <c r="AN75" i="3" s="1"/>
  <c r="AO75" i="3" s="1"/>
  <c r="AO75" i="4" s="1"/>
  <c r="FC81" i="2"/>
  <c r="AV81" i="3" s="1"/>
  <c r="AW81" i="3" s="1"/>
  <c r="AW81" i="4" s="1"/>
  <c r="EY23" i="2"/>
  <c r="AN23" i="3" s="1"/>
  <c r="AO23" i="3" s="1"/>
  <c r="AO23" i="4" s="1"/>
  <c r="EY27" i="2"/>
  <c r="AN27" i="3" s="1"/>
  <c r="AO27" i="3" s="1"/>
  <c r="AO27" i="4" s="1"/>
  <c r="EY7" i="2"/>
  <c r="AN7" i="3" s="1"/>
  <c r="AO7" i="3" s="1"/>
  <c r="AO7" i="4" s="1"/>
  <c r="EY6" i="2"/>
  <c r="AN6" i="3" s="1"/>
  <c r="AO6" i="3" s="1"/>
  <c r="AO6" i="4" s="1"/>
  <c r="FC43" i="2"/>
  <c r="AV43" i="3" s="1"/>
  <c r="AW43" i="3" s="1"/>
  <c r="AW43" i="4" s="1"/>
  <c r="FC41" i="2"/>
  <c r="AV41" i="3" s="1"/>
  <c r="AW41" i="3" s="1"/>
  <c r="AW41" i="4" s="1"/>
  <c r="FC57" i="2"/>
  <c r="AV57" i="3" s="1"/>
  <c r="AW57" i="3" s="1"/>
  <c r="AW57" i="4" s="1"/>
  <c r="FC47" i="2"/>
  <c r="AV47" i="3" s="1"/>
  <c r="AW47" i="3" s="1"/>
  <c r="AW47" i="4" s="1"/>
  <c r="EY56" i="2"/>
  <c r="AN56" i="3" s="1"/>
  <c r="AO56" i="3" s="1"/>
  <c r="AO56" i="4" s="1"/>
  <c r="EY36" i="2"/>
  <c r="AN36" i="3" s="1"/>
  <c r="AO36" i="3" s="1"/>
  <c r="AO36" i="4" s="1"/>
  <c r="EY47" i="2"/>
  <c r="AN47" i="3" s="1"/>
  <c r="AO47" i="3" s="1"/>
  <c r="AO47" i="4" s="1"/>
  <c r="EY42" i="2"/>
  <c r="AN42" i="3" s="1"/>
  <c r="AO42" i="3" s="1"/>
  <c r="AO42" i="4" s="1"/>
  <c r="FC27" i="2"/>
  <c r="AV27" i="3" s="1"/>
  <c r="AW27" i="3" s="1"/>
  <c r="AW27" i="4" s="1"/>
  <c r="FC72" i="2"/>
  <c r="AV72" i="3" s="1"/>
  <c r="AW72" i="3" s="1"/>
  <c r="AW72" i="4" s="1"/>
  <c r="EY76" i="2"/>
  <c r="AN76" i="3" s="1"/>
  <c r="AO76" i="3" s="1"/>
  <c r="AO76" i="4" s="1"/>
  <c r="FC87" i="2"/>
  <c r="AV87" i="3" s="1"/>
  <c r="AW87" i="3" s="1"/>
  <c r="AW87" i="4" s="1"/>
  <c r="FC68" i="2"/>
  <c r="AV68" i="3" s="1"/>
  <c r="AW68" i="3" s="1"/>
  <c r="AW68" i="4" s="1"/>
  <c r="FC50" i="2"/>
  <c r="AV50" i="3" s="1"/>
  <c r="AW50" i="3" s="1"/>
  <c r="AW50" i="4" s="1"/>
  <c r="FC34" i="2"/>
  <c r="AV34" i="3" s="1"/>
  <c r="AW34" i="3" s="1"/>
  <c r="AW34" i="4" s="1"/>
  <c r="EY85" i="2"/>
  <c r="AN85" i="3" s="1"/>
  <c r="AO85" i="3" s="1"/>
  <c r="AO85" i="4" s="1"/>
  <c r="EY52" i="2"/>
  <c r="AN52" i="3" s="1"/>
  <c r="AO52" i="3" s="1"/>
  <c r="AO52" i="4" s="1"/>
  <c r="EY37" i="2"/>
  <c r="AN37" i="3" s="1"/>
  <c r="AO37" i="3" s="1"/>
  <c r="AO37" i="4" s="1"/>
  <c r="EY83" i="2"/>
  <c r="AN83" i="3" s="1"/>
  <c r="AO83" i="3" s="1"/>
  <c r="AO83" i="4" s="1"/>
  <c r="FC2" i="2"/>
  <c r="AV2" i="3" s="1"/>
  <c r="AW2" i="3" s="1"/>
  <c r="FC73" i="2"/>
  <c r="AV73" i="3" s="1"/>
  <c r="AW73" i="3" s="1"/>
  <c r="AW73" i="4" s="1"/>
  <c r="AV71" i="4"/>
  <c r="FC21" i="2"/>
  <c r="AV21" i="3" s="1"/>
  <c r="AW21" i="3" s="1"/>
  <c r="AW21" i="4" s="1"/>
  <c r="AN78" i="4"/>
  <c r="FC33" i="2"/>
  <c r="AV33" i="3" s="1"/>
  <c r="AW33" i="3" s="1"/>
  <c r="AW33" i="4" s="1"/>
  <c r="FC66" i="2"/>
  <c r="AV66" i="3" s="1"/>
  <c r="AW66" i="3" s="1"/>
  <c r="AW66" i="4" s="1"/>
  <c r="FC52" i="2"/>
  <c r="AV52" i="3" s="1"/>
  <c r="FC51" i="2"/>
  <c r="AV51" i="3" s="1"/>
  <c r="AW51" i="3" s="1"/>
  <c r="AW51" i="4" s="1"/>
  <c r="FC60" i="2"/>
  <c r="AV60" i="3" s="1"/>
  <c r="AW60" i="3" s="1"/>
  <c r="AW60" i="4" s="1"/>
  <c r="FC36" i="2"/>
  <c r="AV36" i="3" s="1"/>
  <c r="AW36" i="3" s="1"/>
  <c r="AW36" i="4" s="1"/>
  <c r="EY45" i="2"/>
  <c r="AN45" i="3" s="1"/>
  <c r="AO45" i="3" s="1"/>
  <c r="AO45" i="4" s="1"/>
  <c r="EY57" i="2"/>
  <c r="AN57" i="3" s="1"/>
  <c r="AO57" i="3" s="1"/>
  <c r="AO57" i="4" s="1"/>
  <c r="EY81" i="2"/>
  <c r="AN81" i="3" s="1"/>
  <c r="AO81" i="3" s="1"/>
  <c r="AO81" i="4" s="1"/>
  <c r="EY65" i="2"/>
  <c r="AN65" i="3" s="1"/>
  <c r="AO65" i="3" s="1"/>
  <c r="AO65" i="4" s="1"/>
  <c r="EY79" i="2"/>
  <c r="AN79" i="3" s="1"/>
  <c r="EY61" i="2"/>
  <c r="AN61" i="3" s="1"/>
  <c r="AO61" i="3" s="1"/>
  <c r="AO61" i="4" s="1"/>
  <c r="EY87" i="2"/>
  <c r="AN87" i="3" s="1"/>
  <c r="AO87" i="3" s="1"/>
  <c r="AO87" i="4" s="1"/>
  <c r="EY38" i="2"/>
  <c r="AN38" i="3" s="1"/>
  <c r="AO38" i="3" s="1"/>
  <c r="AO38" i="4" s="1"/>
  <c r="EY30" i="2"/>
  <c r="AN30" i="3" s="1"/>
  <c r="AO30" i="3" s="1"/>
  <c r="AO30" i="4" s="1"/>
  <c r="EY2" i="2"/>
  <c r="AN2" i="3" s="1"/>
  <c r="AO2" i="3" s="1"/>
  <c r="ER52" i="2"/>
  <c r="Z52" i="3" s="1"/>
  <c r="EY12" i="2"/>
  <c r="AN12" i="3" s="1"/>
  <c r="AO12" i="3" s="1"/>
  <c r="AO12" i="4" s="1"/>
  <c r="FC79" i="2"/>
  <c r="AV79" i="3" s="1"/>
  <c r="FC63" i="2"/>
  <c r="AV63" i="3" s="1"/>
  <c r="AW63" i="3" s="1"/>
  <c r="AW63" i="4" s="1"/>
  <c r="FC53" i="2"/>
  <c r="AV53" i="3" s="1"/>
  <c r="AW53" i="3" s="1"/>
  <c r="AW53" i="4" s="1"/>
  <c r="FC38" i="2"/>
  <c r="AV38" i="3" s="1"/>
  <c r="AW38" i="3" s="1"/>
  <c r="AW38" i="4" s="1"/>
  <c r="FC91" i="2"/>
  <c r="AV91" i="3" s="1"/>
  <c r="AW91" i="3" s="1"/>
  <c r="AW91" i="4" s="1"/>
  <c r="FC35" i="2"/>
  <c r="AV35" i="3" s="1"/>
  <c r="AW35" i="3" s="1"/>
  <c r="AW35" i="4" s="1"/>
  <c r="FC65" i="2"/>
  <c r="AV65" i="3" s="1"/>
  <c r="AW65" i="3" s="1"/>
  <c r="AW65" i="4" s="1"/>
  <c r="EY32" i="2"/>
  <c r="AN32" i="3" s="1"/>
  <c r="AO32" i="3" s="1"/>
  <c r="AO32" i="4" s="1"/>
  <c r="EY86" i="2"/>
  <c r="AN86" i="3" s="1"/>
  <c r="AO86" i="3" s="1"/>
  <c r="AO86" i="4" s="1"/>
  <c r="EY48" i="2"/>
  <c r="AN48" i="3" s="1"/>
  <c r="AO48" i="3" s="1"/>
  <c r="AO48" i="4" s="1"/>
  <c r="EY50" i="2"/>
  <c r="AN50" i="3" s="1"/>
  <c r="AO50" i="3" s="1"/>
  <c r="AO50" i="4" s="1"/>
  <c r="EY21" i="2"/>
  <c r="AN21" i="3" s="1"/>
  <c r="AO21" i="3" s="1"/>
  <c r="AO21" i="4" s="1"/>
  <c r="EY39" i="2"/>
  <c r="AN39" i="3" s="1"/>
  <c r="AO39" i="3" s="1"/>
  <c r="AO39" i="4" s="1"/>
  <c r="EY59" i="2"/>
  <c r="AN59" i="3" s="1"/>
  <c r="AO59" i="3" s="1"/>
  <c r="AO59" i="4" s="1"/>
  <c r="EW42" i="2"/>
  <c r="AJ42" i="3" s="1"/>
  <c r="AK42" i="3" s="1"/>
  <c r="AK42" i="4" s="1"/>
  <c r="FC23" i="2"/>
  <c r="AV23" i="3" s="1"/>
  <c r="AW23" i="3" s="1"/>
  <c r="AW23" i="4" s="1"/>
  <c r="FC76" i="2"/>
  <c r="AV76" i="3" s="1"/>
  <c r="EY8" i="2"/>
  <c r="AN8" i="3" s="1"/>
  <c r="AO8" i="3" s="1"/>
  <c r="AO8" i="4" s="1"/>
  <c r="FC29" i="2"/>
  <c r="AV29" i="3" s="1"/>
  <c r="AW29" i="3" s="1"/>
  <c r="AW29" i="4" s="1"/>
  <c r="FC18" i="2"/>
  <c r="AV18" i="3" s="1"/>
  <c r="AW18" i="3" s="1"/>
  <c r="AW18" i="4" s="1"/>
  <c r="FC54" i="2"/>
  <c r="AV54" i="3" s="1"/>
  <c r="AW54" i="3" s="1"/>
  <c r="AW54" i="4" s="1"/>
  <c r="FC40" i="2"/>
  <c r="AV40" i="3" s="1"/>
  <c r="AW40" i="3" s="1"/>
  <c r="AW40" i="4" s="1"/>
  <c r="FC85" i="2"/>
  <c r="AV85" i="3" s="1"/>
  <c r="AW85" i="3" s="1"/>
  <c r="AW85" i="4" s="1"/>
  <c r="FC83" i="2"/>
  <c r="AV83" i="3" s="1"/>
  <c r="FC46" i="2"/>
  <c r="AV46" i="3" s="1"/>
  <c r="FC55" i="2"/>
  <c r="AV55" i="3" s="1"/>
  <c r="AW55" i="3" s="1"/>
  <c r="AW55" i="4" s="1"/>
  <c r="EY10" i="2"/>
  <c r="AN10" i="3" s="1"/>
  <c r="AO10" i="3" s="1"/>
  <c r="AO10" i="4" s="1"/>
  <c r="EY71" i="2"/>
  <c r="AN71" i="3" s="1"/>
  <c r="AO71" i="3" s="1"/>
  <c r="AO71" i="4" s="1"/>
  <c r="EY58" i="2"/>
  <c r="AN58" i="3" s="1"/>
  <c r="AO58" i="3" s="1"/>
  <c r="AO58" i="4" s="1"/>
  <c r="EY73" i="2"/>
  <c r="AN73" i="3" s="1"/>
  <c r="AO73" i="3" s="1"/>
  <c r="AO73" i="4" s="1"/>
  <c r="EY34" i="2"/>
  <c r="AN34" i="3" s="1"/>
  <c r="AO34" i="3" s="1"/>
  <c r="AO34" i="4" s="1"/>
  <c r="EY91" i="2"/>
  <c r="AN91" i="3" s="1"/>
  <c r="AO91" i="3" s="1"/>
  <c r="AO91" i="4" s="1"/>
  <c r="EY5" i="2"/>
  <c r="AN5" i="3" s="1"/>
  <c r="AO5" i="3" s="1"/>
  <c r="AO5" i="4" s="1"/>
  <c r="EY33" i="2"/>
  <c r="AN33" i="3" s="1"/>
  <c r="AO33" i="3" s="1"/>
  <c r="AO33" i="4" s="1"/>
  <c r="EY16" i="2"/>
  <c r="AN16" i="3" s="1"/>
  <c r="AO16" i="3" s="1"/>
  <c r="AO16" i="4" s="1"/>
  <c r="FC77" i="2"/>
  <c r="AV77" i="3" s="1"/>
  <c r="AW77" i="3" s="1"/>
  <c r="AW77" i="4" s="1"/>
  <c r="FC69" i="2"/>
  <c r="AV69" i="3" s="1"/>
  <c r="AW69" i="3" s="1"/>
  <c r="AW69" i="4" s="1"/>
  <c r="FC45" i="2"/>
  <c r="AV45" i="3" s="1"/>
  <c r="AW45" i="3" s="1"/>
  <c r="AW45" i="4" s="1"/>
  <c r="FC82" i="2"/>
  <c r="AV82" i="3" s="1"/>
  <c r="FC39" i="2"/>
  <c r="AV39" i="3" s="1"/>
  <c r="FC37" i="2"/>
  <c r="AV37" i="3" s="1"/>
  <c r="AW37" i="3" s="1"/>
  <c r="AW37" i="4" s="1"/>
  <c r="FC84" i="2"/>
  <c r="AV84" i="3" s="1"/>
  <c r="AW84" i="3" s="1"/>
  <c r="AW84" i="4" s="1"/>
  <c r="FC48" i="2"/>
  <c r="AV48" i="3" s="1"/>
  <c r="AW48" i="3" s="1"/>
  <c r="AW48" i="4" s="1"/>
  <c r="EY29" i="2"/>
  <c r="AN29" i="3" s="1"/>
  <c r="AO29" i="3" s="1"/>
  <c r="AO29" i="4" s="1"/>
  <c r="EY41" i="2"/>
  <c r="AN41" i="3" s="1"/>
  <c r="AO41" i="3" s="1"/>
  <c r="AO41" i="4" s="1"/>
  <c r="EY35" i="2"/>
  <c r="AN35" i="3" s="1"/>
  <c r="AO35" i="3" s="1"/>
  <c r="AO35" i="4" s="1"/>
  <c r="EY68" i="2"/>
  <c r="AN68" i="3" s="1"/>
  <c r="EY88" i="2"/>
  <c r="AN88" i="3" s="1"/>
  <c r="EY67" i="2"/>
  <c r="AN67" i="3" s="1"/>
  <c r="AO67" i="3" s="1"/>
  <c r="AO67" i="4" s="1"/>
  <c r="EY53" i="2"/>
  <c r="AN53" i="3" s="1"/>
  <c r="AO53" i="3" s="1"/>
  <c r="AO53" i="4" s="1"/>
  <c r="EY82" i="2"/>
  <c r="AN82" i="3" s="1"/>
  <c r="AO82" i="3" s="1"/>
  <c r="AO82" i="4" s="1"/>
  <c r="FC22" i="2"/>
  <c r="AV22" i="3" s="1"/>
  <c r="AW22" i="3" s="1"/>
  <c r="AW22" i="4" s="1"/>
  <c r="EY11" i="2"/>
  <c r="AN11" i="3" s="1"/>
  <c r="AO11" i="3" s="1"/>
  <c r="AO11" i="4" s="1"/>
  <c r="EY80" i="2"/>
  <c r="AN80" i="3" s="1"/>
  <c r="AO80" i="3" s="1"/>
  <c r="AO80" i="4" s="1"/>
  <c r="EY4" i="2"/>
  <c r="AN4" i="3" s="1"/>
  <c r="AO4" i="3" s="1"/>
  <c r="AO4" i="4" s="1"/>
  <c r="EY31" i="2"/>
  <c r="AN31" i="3" s="1"/>
  <c r="FC24" i="2"/>
  <c r="AV24" i="3" s="1"/>
  <c r="AW24" i="3" s="1"/>
  <c r="AW24" i="4" s="1"/>
  <c r="EY17" i="2"/>
  <c r="AN17" i="3" s="1"/>
  <c r="AO17" i="3" s="1"/>
  <c r="AO17" i="4" s="1"/>
  <c r="EY20" i="2"/>
  <c r="AN20" i="3" s="1"/>
  <c r="AO20" i="3" s="1"/>
  <c r="AO20" i="4" s="1"/>
  <c r="FC12" i="2"/>
  <c r="AV12" i="3" s="1"/>
  <c r="AW12" i="3" s="1"/>
  <c r="AW12" i="4" s="1"/>
  <c r="FC26" i="2"/>
  <c r="AV26" i="3" s="1"/>
  <c r="AW26" i="3" s="1"/>
  <c r="AW26" i="4" s="1"/>
  <c r="EY3" i="2"/>
  <c r="AN3" i="3" s="1"/>
  <c r="AO3" i="3" s="1"/>
  <c r="AO3" i="4" s="1"/>
  <c r="FC6" i="2"/>
  <c r="AV6" i="3" s="1"/>
  <c r="EY22" i="2"/>
  <c r="AN22" i="3" s="1"/>
  <c r="AO22" i="3" s="1"/>
  <c r="AO22" i="4" s="1"/>
  <c r="FC75" i="2"/>
  <c r="AV75" i="3" s="1"/>
  <c r="AW75" i="3" s="1"/>
  <c r="AW75" i="4" s="1"/>
  <c r="FC11" i="2"/>
  <c r="AV11" i="3" s="1"/>
  <c r="AW11" i="3" s="1"/>
  <c r="AW11" i="4" s="1"/>
  <c r="FC7" i="2"/>
  <c r="AV7" i="3" s="1"/>
  <c r="AW7" i="3" s="1"/>
  <c r="AW7" i="4" s="1"/>
  <c r="FC17" i="2"/>
  <c r="AV17" i="3" s="1"/>
  <c r="AW17" i="3" s="1"/>
  <c r="AW17" i="4" s="1"/>
  <c r="EY15" i="2"/>
  <c r="AN15" i="3" s="1"/>
  <c r="AO15" i="3" s="1"/>
  <c r="AO15" i="4" s="1"/>
  <c r="EY18" i="2"/>
  <c r="AN18" i="3" s="1"/>
  <c r="AN18" i="4" s="1"/>
  <c r="EQ11" i="2"/>
  <c r="X11" i="3" s="1"/>
  <c r="FC20" i="2"/>
  <c r="AV20" i="3" s="1"/>
  <c r="AW20" i="3" s="1"/>
  <c r="AW20" i="4" s="1"/>
  <c r="FC10" i="2"/>
  <c r="AV10" i="3" s="1"/>
  <c r="AW10" i="3" s="1"/>
  <c r="AW10" i="4" s="1"/>
  <c r="EY19" i="2"/>
  <c r="AN19" i="3" s="1"/>
  <c r="AO19" i="3" s="1"/>
  <c r="AO19" i="4" s="1"/>
  <c r="EY14" i="2"/>
  <c r="AN14" i="3" s="1"/>
  <c r="AO14" i="3" s="1"/>
  <c r="AO14" i="4" s="1"/>
  <c r="FC5" i="2"/>
  <c r="AV5" i="3" s="1"/>
  <c r="AW5" i="3" s="1"/>
  <c r="AW5" i="4" s="1"/>
  <c r="FC9" i="2"/>
  <c r="AV9" i="3" s="1"/>
  <c r="AV9" i="4" s="1"/>
  <c r="FC16" i="2"/>
  <c r="AV16" i="3" s="1"/>
  <c r="FC78" i="2"/>
  <c r="AV78" i="3" s="1"/>
  <c r="AW78" i="3" s="1"/>
  <c r="AW78" i="4" s="1"/>
  <c r="EY28" i="2"/>
  <c r="AN28" i="3" s="1"/>
  <c r="AO28" i="3" s="1"/>
  <c r="AO28" i="4" s="1"/>
  <c r="EY25" i="2"/>
  <c r="AN25" i="3" s="1"/>
  <c r="AO25" i="3" s="1"/>
  <c r="AO25" i="4" s="1"/>
  <c r="FC13" i="2"/>
  <c r="AV13" i="3" s="1"/>
  <c r="AW13" i="3" s="1"/>
  <c r="AW13" i="4" s="1"/>
  <c r="FC3" i="2"/>
  <c r="AV3" i="3" s="1"/>
  <c r="AW3" i="3" s="1"/>
  <c r="AW3" i="4" s="1"/>
  <c r="FC30" i="2"/>
  <c r="AV30" i="3" s="1"/>
  <c r="AW30" i="3" s="1"/>
  <c r="AW30" i="4" s="1"/>
  <c r="FC19" i="2"/>
  <c r="AV19" i="3" s="1"/>
  <c r="AW19" i="3" s="1"/>
  <c r="AW19" i="4" s="1"/>
  <c r="FC14" i="2"/>
  <c r="AV14" i="3" s="1"/>
  <c r="EZ72" i="2"/>
  <c r="AP72" i="3" s="1"/>
  <c r="AQ72" i="3" s="1"/>
  <c r="AQ72" i="4" s="1"/>
  <c r="EZ9" i="2"/>
  <c r="AP9" i="3" s="1"/>
  <c r="AQ9" i="3" s="1"/>
  <c r="AQ9" i="4" s="1"/>
  <c r="AT78" i="4"/>
  <c r="EJ86" i="2"/>
  <c r="J86" i="3" s="1"/>
  <c r="K86" i="3" s="1"/>
  <c r="FF88" i="2"/>
  <c r="BB88" i="3" s="1"/>
  <c r="BC88" i="3" s="1"/>
  <c r="BC88" i="4" s="1"/>
  <c r="FH27" i="2"/>
  <c r="BF27" i="3" s="1"/>
  <c r="BG27" i="3" s="1"/>
  <c r="BG27" i="4" s="1"/>
  <c r="FH88" i="2"/>
  <c r="BF88" i="3" s="1"/>
  <c r="BG88" i="3" s="1"/>
  <c r="BG88" i="4" s="1"/>
  <c r="L18" i="54"/>
  <c r="AP25" i="60"/>
  <c r="FG19" i="2"/>
  <c r="BD19" i="3" s="1"/>
  <c r="BE19" i="3" s="1"/>
  <c r="BE19" i="4" s="1"/>
  <c r="FH42" i="2"/>
  <c r="BF42" i="3" s="1"/>
  <c r="BG42" i="3" s="1"/>
  <c r="BG42" i="4" s="1"/>
  <c r="FH8" i="2"/>
  <c r="BF8" i="3" s="1"/>
  <c r="BG8" i="3" s="1"/>
  <c r="BG8" i="4" s="1"/>
  <c r="FE69" i="2"/>
  <c r="AZ69" i="3" s="1"/>
  <c r="BA69" i="3" s="1"/>
  <c r="BA69" i="4" s="1"/>
  <c r="FD52" i="2"/>
  <c r="AX52" i="3" s="1"/>
  <c r="AY52" i="3" s="1"/>
  <c r="AY52" i="4" s="1"/>
  <c r="FH87" i="2"/>
  <c r="BF87" i="3" s="1"/>
  <c r="BG87" i="3" s="1"/>
  <c r="BG87" i="4" s="1"/>
  <c r="EM91" i="2"/>
  <c r="P91" i="3" s="1"/>
  <c r="Q91" i="3" s="1"/>
  <c r="Q91" i="4" s="1"/>
  <c r="FE87" i="2"/>
  <c r="AZ87" i="3" s="1"/>
  <c r="BA87" i="3" s="1"/>
  <c r="BA87" i="4" s="1"/>
  <c r="AP94" i="60"/>
  <c r="FH13" i="2"/>
  <c r="BF13" i="3" s="1"/>
  <c r="BG13" i="3" s="1"/>
  <c r="BG13" i="4" s="1"/>
  <c r="FD41" i="2"/>
  <c r="AX41" i="3" s="1"/>
  <c r="AY41" i="3" s="1"/>
  <c r="AY41" i="4" s="1"/>
  <c r="FH85" i="2"/>
  <c r="BF85" i="3" s="1"/>
  <c r="BG85" i="3" s="1"/>
  <c r="BG85" i="4" s="1"/>
  <c r="EV74" i="2"/>
  <c r="AH74" i="3" s="1"/>
  <c r="AI74" i="3" s="1"/>
  <c r="AI74" i="4" s="1"/>
  <c r="EV3" i="2"/>
  <c r="AH3" i="3" s="1"/>
  <c r="AI3" i="3" s="1"/>
  <c r="AI3" i="4" s="1"/>
  <c r="EV8" i="2"/>
  <c r="AH8" i="3" s="1"/>
  <c r="AI8" i="3" s="1"/>
  <c r="AI8" i="4" s="1"/>
  <c r="EM46" i="2"/>
  <c r="P46" i="3" s="1"/>
  <c r="Q46" i="3" s="1"/>
  <c r="Q46" i="4" s="1"/>
  <c r="FG72" i="2"/>
  <c r="BD72" i="3" s="1"/>
  <c r="BE72" i="3" s="1"/>
  <c r="BE72" i="4" s="1"/>
  <c r="AR69" i="60"/>
  <c r="FF78" i="2"/>
  <c r="BB78" i="3" s="1"/>
  <c r="BC78" i="3" s="1"/>
  <c r="BC78" i="4" s="1"/>
  <c r="FH82" i="2"/>
  <c r="BF82" i="3" s="1"/>
  <c r="BG82" i="3" s="1"/>
  <c r="BG82" i="4" s="1"/>
  <c r="FB20" i="2"/>
  <c r="AT20" i="3" s="1"/>
  <c r="FB19" i="2"/>
  <c r="AT19" i="3" s="1"/>
  <c r="FB4" i="2"/>
  <c r="AT4" i="3" s="1"/>
  <c r="AU4" i="3" s="1"/>
  <c r="AU4" i="4" s="1"/>
  <c r="EV31" i="2"/>
  <c r="AH31" i="3" s="1"/>
  <c r="EV80" i="2"/>
  <c r="AH80" i="3" s="1"/>
  <c r="AI80" i="3" s="1"/>
  <c r="AI80" i="4" s="1"/>
  <c r="EV10" i="2"/>
  <c r="AH10" i="3" s="1"/>
  <c r="AI10" i="3" s="1"/>
  <c r="AI10" i="4" s="1"/>
  <c r="FG9" i="2"/>
  <c r="BD9" i="3" s="1"/>
  <c r="BE9" i="3" s="1"/>
  <c r="BE9" i="4" s="1"/>
  <c r="FH46" i="2"/>
  <c r="BF46" i="3" s="1"/>
  <c r="BG46" i="3" s="1"/>
  <c r="BG46" i="4" s="1"/>
  <c r="FI71" i="2"/>
  <c r="BH71" i="3" s="1"/>
  <c r="BI71" i="3" s="1"/>
  <c r="BI71" i="4" s="1"/>
  <c r="FB27" i="2"/>
  <c r="AT27" i="3" s="1"/>
  <c r="AU27" i="3" s="1"/>
  <c r="AU27" i="4" s="1"/>
  <c r="FB23" i="2"/>
  <c r="AT23" i="3" s="1"/>
  <c r="AU23" i="3" s="1"/>
  <c r="AU23" i="4" s="1"/>
  <c r="EV20" i="2"/>
  <c r="AH20" i="3" s="1"/>
  <c r="EV11" i="2"/>
  <c r="AH11" i="3" s="1"/>
  <c r="AI11" i="3" s="1"/>
  <c r="AI11" i="4" s="1"/>
  <c r="EQ67" i="2"/>
  <c r="X67" i="3" s="1"/>
  <c r="EP8" i="2"/>
  <c r="V8" i="3" s="1"/>
  <c r="FI56" i="2"/>
  <c r="BH56" i="3" s="1"/>
  <c r="BI56" i="3" s="1"/>
  <c r="BI56" i="4" s="1"/>
  <c r="EN22" i="2"/>
  <c r="R22" i="3" s="1"/>
  <c r="EN68" i="2"/>
  <c r="R68" i="3" s="1"/>
  <c r="AU93" i="60"/>
  <c r="AV93" i="60" s="1"/>
  <c r="FK65" i="2"/>
  <c r="BL65" i="3" s="1"/>
  <c r="BM65" i="3" s="1"/>
  <c r="BM65" i="4" s="1"/>
  <c r="EN8" i="2"/>
  <c r="R8" i="3" s="1"/>
  <c r="AU20" i="60"/>
  <c r="EQ20" i="2"/>
  <c r="X20" i="3" s="1"/>
  <c r="AU62" i="60"/>
  <c r="EQ19" i="2"/>
  <c r="X19" i="3" s="1"/>
  <c r="Y19" i="3" s="1"/>
  <c r="Y19" i="4" s="1"/>
  <c r="EQ44" i="2"/>
  <c r="X44" i="3" s="1"/>
  <c r="EP37" i="2"/>
  <c r="V37" i="3" s="1"/>
  <c r="FI69" i="2"/>
  <c r="BH69" i="3" s="1"/>
  <c r="BI69" i="3" s="1"/>
  <c r="BI69" i="4" s="1"/>
  <c r="EN16" i="2"/>
  <c r="R16" i="3" s="1"/>
  <c r="EN79" i="2"/>
  <c r="R79" i="3" s="1"/>
  <c r="S79" i="3" s="1"/>
  <c r="S79" i="4" s="1"/>
  <c r="FK66" i="2"/>
  <c r="BL66" i="3" s="1"/>
  <c r="ER4" i="2"/>
  <c r="Z4" i="3" s="1"/>
  <c r="AU63" i="60"/>
  <c r="AV63" i="60" s="1"/>
  <c r="EP83" i="2"/>
  <c r="V83" i="3" s="1"/>
  <c r="FK28" i="2"/>
  <c r="BL28" i="3" s="1"/>
  <c r="BM28" i="3" s="1"/>
  <c r="BM28" i="4" s="1"/>
  <c r="FI59" i="2"/>
  <c r="BH59" i="3" s="1"/>
  <c r="BI59" i="3" s="1"/>
  <c r="BI59" i="4" s="1"/>
  <c r="EN63" i="2"/>
  <c r="R63" i="3" s="1"/>
  <c r="FI23" i="2"/>
  <c r="BH23" i="3" s="1"/>
  <c r="BI23" i="3" s="1"/>
  <c r="BI23" i="4" s="1"/>
  <c r="FK60" i="2"/>
  <c r="BL60" i="3" s="1"/>
  <c r="BM60" i="3" s="1"/>
  <c r="BM60" i="4" s="1"/>
  <c r="FI11" i="2"/>
  <c r="BH11" i="3" s="1"/>
  <c r="BI11" i="3" s="1"/>
  <c r="BI11" i="4" s="1"/>
  <c r="EP56" i="2"/>
  <c r="V56" i="3" s="1"/>
  <c r="FI12" i="2"/>
  <c r="BH12" i="3" s="1"/>
  <c r="BI12" i="3" s="1"/>
  <c r="BI12" i="4" s="1"/>
  <c r="FI90" i="2"/>
  <c r="BH90" i="3" s="1"/>
  <c r="BI90" i="3" s="1"/>
  <c r="BI90" i="4" s="1"/>
  <c r="EN39" i="2"/>
  <c r="R39" i="3" s="1"/>
  <c r="FK87" i="2"/>
  <c r="BL87" i="3" s="1"/>
  <c r="BM87" i="3" s="1"/>
  <c r="BM87" i="4" s="1"/>
  <c r="AU55" i="60"/>
  <c r="EQ16" i="2"/>
  <c r="X16" i="3" s="1"/>
  <c r="EP48" i="2"/>
  <c r="V48" i="3" s="1"/>
  <c r="FI54" i="2"/>
  <c r="BH54" i="3" s="1"/>
  <c r="BI54" i="3" s="1"/>
  <c r="BI54" i="4" s="1"/>
  <c r="EN69" i="2"/>
  <c r="R69" i="3" s="1"/>
  <c r="FK90" i="2"/>
  <c r="BL90" i="3" s="1"/>
  <c r="AU29" i="60"/>
  <c r="EQ18" i="2"/>
  <c r="X18" i="3" s="1"/>
  <c r="EP47" i="2"/>
  <c r="V47" i="3" s="1"/>
  <c r="W47" i="3" s="1"/>
  <c r="W47" i="4" s="1"/>
  <c r="FK15" i="2"/>
  <c r="BL15" i="3" s="1"/>
  <c r="BM15" i="3" s="1"/>
  <c r="BM15" i="4" s="1"/>
  <c r="EN58" i="2"/>
  <c r="R58" i="3" s="1"/>
  <c r="S58" i="3" s="1"/>
  <c r="S58" i="4" s="1"/>
  <c r="FK58" i="2"/>
  <c r="BL58" i="3" s="1"/>
  <c r="BM58" i="3" s="1"/>
  <c r="BM58" i="4" s="1"/>
  <c r="AU22" i="60"/>
  <c r="EZ87" i="2"/>
  <c r="AP87" i="3" s="1"/>
  <c r="AQ87" i="3" s="1"/>
  <c r="AQ87" i="4" s="1"/>
  <c r="EZ21" i="2"/>
  <c r="AP21" i="3" s="1"/>
  <c r="AQ21" i="3" s="1"/>
  <c r="AQ21" i="4" s="1"/>
  <c r="EZ73" i="2"/>
  <c r="AP73" i="3" s="1"/>
  <c r="AQ73" i="3" s="1"/>
  <c r="AQ73" i="4" s="1"/>
  <c r="EZ2" i="2"/>
  <c r="AP2" i="3" s="1"/>
  <c r="AQ2" i="3" s="1"/>
  <c r="AQ2" i="4" s="1"/>
  <c r="AX77" i="60"/>
  <c r="EZ14" i="2"/>
  <c r="AP14" i="3" s="1"/>
  <c r="AQ14" i="3" s="1"/>
  <c r="AQ14" i="4" s="1"/>
  <c r="EZ62" i="2"/>
  <c r="AP62" i="3" s="1"/>
  <c r="AQ62" i="3" s="1"/>
  <c r="AQ62" i="4" s="1"/>
  <c r="AX54" i="60"/>
  <c r="EZ24" i="2"/>
  <c r="AP24" i="3" s="1"/>
  <c r="AQ24" i="3" s="1"/>
  <c r="AQ24" i="4" s="1"/>
  <c r="EZ58" i="2"/>
  <c r="AP58" i="3" s="1"/>
  <c r="AQ58" i="3" s="1"/>
  <c r="AQ58" i="4" s="1"/>
  <c r="EZ78" i="2"/>
  <c r="AP78" i="3" s="1"/>
  <c r="AX28" i="60"/>
  <c r="EX33" i="2"/>
  <c r="AL33" i="3" s="1"/>
  <c r="AM33" i="3" s="1"/>
  <c r="AM33" i="4" s="1"/>
  <c r="EZ28" i="2"/>
  <c r="AP28" i="3" s="1"/>
  <c r="AQ28" i="3" s="1"/>
  <c r="AQ28" i="4" s="1"/>
  <c r="EZ11" i="2"/>
  <c r="AP11" i="3" s="1"/>
  <c r="AQ11" i="3" s="1"/>
  <c r="AQ11" i="4" s="1"/>
  <c r="EZ4" i="2"/>
  <c r="AP4" i="3" s="1"/>
  <c r="AQ4" i="3" s="1"/>
  <c r="AQ4" i="4" s="1"/>
  <c r="EZ53" i="2"/>
  <c r="AP53" i="3" s="1"/>
  <c r="AQ53" i="3" s="1"/>
  <c r="AQ53" i="4" s="1"/>
  <c r="EZ30" i="2"/>
  <c r="AP30" i="3" s="1"/>
  <c r="AQ30" i="3" s="1"/>
  <c r="AQ30" i="4" s="1"/>
  <c r="EZ41" i="2"/>
  <c r="AP41" i="3" s="1"/>
  <c r="AQ41" i="3" s="1"/>
  <c r="AQ41" i="4" s="1"/>
  <c r="EZ79" i="2"/>
  <c r="AP79" i="3" s="1"/>
  <c r="AQ79" i="3" s="1"/>
  <c r="AQ79" i="4" s="1"/>
  <c r="EZ89" i="2"/>
  <c r="AP89" i="3" s="1"/>
  <c r="AQ89" i="3" s="1"/>
  <c r="AQ89" i="4" s="1"/>
  <c r="EZ34" i="2"/>
  <c r="AP34" i="3" s="1"/>
  <c r="AQ34" i="3" s="1"/>
  <c r="AQ34" i="4" s="1"/>
  <c r="EZ38" i="2"/>
  <c r="AP38" i="3" s="1"/>
  <c r="AQ38" i="3" s="1"/>
  <c r="AQ38" i="4" s="1"/>
  <c r="EZ68" i="2"/>
  <c r="AP68" i="3" s="1"/>
  <c r="AQ68" i="3" s="1"/>
  <c r="AQ68" i="4" s="1"/>
  <c r="EZ37" i="2"/>
  <c r="AP37" i="3" s="1"/>
  <c r="AQ37" i="3" s="1"/>
  <c r="AQ37" i="4" s="1"/>
  <c r="EZ12" i="2"/>
  <c r="AP12" i="3" s="1"/>
  <c r="AQ12" i="3" s="1"/>
  <c r="AQ12" i="4" s="1"/>
  <c r="EZ10" i="2"/>
  <c r="AP10" i="3" s="1"/>
  <c r="AX71" i="60"/>
  <c r="AX60" i="60"/>
  <c r="EZ19" i="2"/>
  <c r="AP19" i="3" s="1"/>
  <c r="AQ19" i="3" s="1"/>
  <c r="AQ19" i="4" s="1"/>
  <c r="EZ16" i="2"/>
  <c r="AP16" i="3" s="1"/>
  <c r="AQ16" i="3" s="1"/>
  <c r="AQ16" i="4" s="1"/>
  <c r="EZ27" i="2"/>
  <c r="AP27" i="3" s="1"/>
  <c r="AQ27" i="3" s="1"/>
  <c r="AQ27" i="4" s="1"/>
  <c r="EZ18" i="2"/>
  <c r="AP18" i="3" s="1"/>
  <c r="AQ18" i="3" s="1"/>
  <c r="AQ18" i="4" s="1"/>
  <c r="EZ83" i="2"/>
  <c r="AP83" i="3" s="1"/>
  <c r="EZ64" i="2"/>
  <c r="AP64" i="3" s="1"/>
  <c r="EZ91" i="2"/>
  <c r="AP91" i="3" s="1"/>
  <c r="AQ91" i="3" s="1"/>
  <c r="AQ91" i="4" s="1"/>
  <c r="EZ43" i="2"/>
  <c r="AP43" i="3" s="1"/>
  <c r="EZ60" i="2"/>
  <c r="AP60" i="3" s="1"/>
  <c r="AQ60" i="3" s="1"/>
  <c r="AQ60" i="4" s="1"/>
  <c r="EZ44" i="2"/>
  <c r="AP44" i="3" s="1"/>
  <c r="AQ44" i="3" s="1"/>
  <c r="AQ44" i="4" s="1"/>
  <c r="EZ31" i="2"/>
  <c r="AP31" i="3" s="1"/>
  <c r="AQ31" i="3" s="1"/>
  <c r="AQ31" i="4" s="1"/>
  <c r="EZ20" i="2"/>
  <c r="AP20" i="3" s="1"/>
  <c r="AQ20" i="3" s="1"/>
  <c r="AQ20" i="4" s="1"/>
  <c r="EZ80" i="2"/>
  <c r="AP80" i="3" s="1"/>
  <c r="AQ80" i="3" s="1"/>
  <c r="AQ80" i="4" s="1"/>
  <c r="EZ86" i="2"/>
  <c r="AP86" i="3" s="1"/>
  <c r="AQ86" i="3" s="1"/>
  <c r="AQ86" i="4" s="1"/>
  <c r="EZ90" i="2"/>
  <c r="AP90" i="3" s="1"/>
  <c r="AQ90" i="3" s="1"/>
  <c r="AQ90" i="4" s="1"/>
  <c r="EZ42" i="2"/>
  <c r="AP42" i="3" s="1"/>
  <c r="AQ42" i="3" s="1"/>
  <c r="AQ42" i="4" s="1"/>
  <c r="EZ49" i="2"/>
  <c r="AP49" i="3" s="1"/>
  <c r="AQ49" i="3" s="1"/>
  <c r="AQ49" i="4" s="1"/>
  <c r="EZ61" i="2"/>
  <c r="AP61" i="3" s="1"/>
  <c r="AQ61" i="3" s="1"/>
  <c r="AQ61" i="4" s="1"/>
  <c r="EZ40" i="2"/>
  <c r="AP40" i="3" s="1"/>
  <c r="AQ40" i="3" s="1"/>
  <c r="AQ40" i="4" s="1"/>
  <c r="EZ54" i="2"/>
  <c r="AP54" i="3" s="1"/>
  <c r="EZ71" i="2"/>
  <c r="AP71" i="3" s="1"/>
  <c r="AQ71" i="3" s="1"/>
  <c r="AQ71" i="4" s="1"/>
  <c r="EZ3" i="2"/>
  <c r="AP3" i="3" s="1"/>
  <c r="AP3" i="4" s="1"/>
  <c r="AX57" i="60"/>
  <c r="AX64" i="60"/>
  <c r="AP17" i="4"/>
  <c r="EZ48" i="2"/>
  <c r="AP48" i="3" s="1"/>
  <c r="AQ48" i="3" s="1"/>
  <c r="AQ48" i="4" s="1"/>
  <c r="EZ66" i="2"/>
  <c r="AP66" i="3" s="1"/>
  <c r="AQ66" i="3" s="1"/>
  <c r="AQ66" i="4" s="1"/>
  <c r="EZ65" i="2"/>
  <c r="AP65" i="3" s="1"/>
  <c r="AQ65" i="3" s="1"/>
  <c r="AQ65" i="4" s="1"/>
  <c r="EZ32" i="2"/>
  <c r="AP32" i="3" s="1"/>
  <c r="AQ32" i="3" s="1"/>
  <c r="AQ32" i="4" s="1"/>
  <c r="EZ55" i="2"/>
  <c r="AP55" i="3" s="1"/>
  <c r="AQ55" i="3" s="1"/>
  <c r="AQ55" i="4" s="1"/>
  <c r="EZ77" i="2"/>
  <c r="AP77" i="3" s="1"/>
  <c r="AQ77" i="3" s="1"/>
  <c r="AQ77" i="4" s="1"/>
  <c r="EZ35" i="2"/>
  <c r="AP35" i="3" s="1"/>
  <c r="AQ35" i="3" s="1"/>
  <c r="AQ35" i="4" s="1"/>
  <c r="EZ81" i="2"/>
  <c r="AP81" i="3" s="1"/>
  <c r="AQ81" i="3" s="1"/>
  <c r="AQ81" i="4" s="1"/>
  <c r="EZ5" i="2"/>
  <c r="AP5" i="3" s="1"/>
  <c r="AQ5" i="3" s="1"/>
  <c r="AQ5" i="4" s="1"/>
  <c r="AX13" i="60"/>
  <c r="EZ6" i="2"/>
  <c r="AP6" i="3" s="1"/>
  <c r="AQ6" i="3" s="1"/>
  <c r="AQ6" i="4" s="1"/>
  <c r="EZ74" i="2"/>
  <c r="AP74" i="3" s="1"/>
  <c r="AQ74" i="3" s="1"/>
  <c r="AQ74" i="4" s="1"/>
  <c r="EZ26" i="2"/>
  <c r="AP26" i="3" s="1"/>
  <c r="AQ26" i="3" s="1"/>
  <c r="AQ26" i="4" s="1"/>
  <c r="EZ29" i="2"/>
  <c r="AP29" i="3" s="1"/>
  <c r="AQ29" i="3" s="1"/>
  <c r="AQ29" i="4" s="1"/>
  <c r="EZ67" i="2"/>
  <c r="AP67" i="3" s="1"/>
  <c r="AQ67" i="3" s="1"/>
  <c r="AQ67" i="4" s="1"/>
  <c r="EZ51" i="2"/>
  <c r="AP51" i="3" s="1"/>
  <c r="AQ51" i="3" s="1"/>
  <c r="AQ51" i="4" s="1"/>
  <c r="EZ57" i="2"/>
  <c r="AP57" i="3" s="1"/>
  <c r="EZ46" i="2"/>
  <c r="AP46" i="3" s="1"/>
  <c r="AQ46" i="3" s="1"/>
  <c r="AQ46" i="4" s="1"/>
  <c r="EZ36" i="2"/>
  <c r="AP36" i="3" s="1"/>
  <c r="AQ36" i="3" s="1"/>
  <c r="AQ36" i="4" s="1"/>
  <c r="EZ25" i="2"/>
  <c r="AP25" i="3" s="1"/>
  <c r="AQ25" i="3" s="1"/>
  <c r="AQ25" i="4" s="1"/>
  <c r="EZ47" i="2"/>
  <c r="AP47" i="3" s="1"/>
  <c r="AQ47" i="3" s="1"/>
  <c r="AQ47" i="4" s="1"/>
  <c r="EZ76" i="2"/>
  <c r="AP76" i="3" s="1"/>
  <c r="AQ76" i="3" s="1"/>
  <c r="AQ76" i="4" s="1"/>
  <c r="EZ13" i="2"/>
  <c r="AP13" i="3" s="1"/>
  <c r="AP13" i="4" s="1"/>
  <c r="EZ23" i="2"/>
  <c r="AP23" i="3" s="1"/>
  <c r="AP23" i="4" s="1"/>
  <c r="EX24" i="2"/>
  <c r="AL24" i="3" s="1"/>
  <c r="AM24" i="3" s="1"/>
  <c r="AM24" i="4" s="1"/>
  <c r="AX16" i="60"/>
  <c r="EZ59" i="2"/>
  <c r="AP59" i="3" s="1"/>
  <c r="AQ59" i="3" s="1"/>
  <c r="AQ59" i="4" s="1"/>
  <c r="EZ33" i="2"/>
  <c r="AP33" i="3" s="1"/>
  <c r="EZ39" i="2"/>
  <c r="AP39" i="3" s="1"/>
  <c r="AQ39" i="3" s="1"/>
  <c r="AQ39" i="4" s="1"/>
  <c r="EZ75" i="2"/>
  <c r="AP75" i="3" s="1"/>
  <c r="AQ75" i="3" s="1"/>
  <c r="AQ75" i="4" s="1"/>
  <c r="EZ52" i="2"/>
  <c r="AP52" i="3" s="1"/>
  <c r="AQ52" i="3" s="1"/>
  <c r="AQ52" i="4" s="1"/>
  <c r="EZ88" i="2"/>
  <c r="AP88" i="3" s="1"/>
  <c r="AQ88" i="3" s="1"/>
  <c r="AQ88" i="4" s="1"/>
  <c r="EZ22" i="2"/>
  <c r="AP22" i="3" s="1"/>
  <c r="AQ22" i="3" s="1"/>
  <c r="AQ22" i="4" s="1"/>
  <c r="EZ69" i="2"/>
  <c r="AP69" i="3" s="1"/>
  <c r="EZ15" i="2"/>
  <c r="AP15" i="3" s="1"/>
  <c r="AQ15" i="3" s="1"/>
  <c r="AQ15" i="4" s="1"/>
  <c r="AX48" i="60"/>
  <c r="EZ8" i="2"/>
  <c r="AP8" i="3" s="1"/>
  <c r="AQ8" i="3" s="1"/>
  <c r="AQ8" i="4" s="1"/>
  <c r="EZ7" i="2"/>
  <c r="AP7" i="3" s="1"/>
  <c r="AQ7" i="3" s="1"/>
  <c r="AQ7" i="4" s="1"/>
  <c r="EZ50" i="2"/>
  <c r="AP50" i="3" s="1"/>
  <c r="AQ50" i="3" s="1"/>
  <c r="AQ50" i="4" s="1"/>
  <c r="EZ45" i="2"/>
  <c r="AP45" i="3" s="1"/>
  <c r="AQ45" i="3" s="1"/>
  <c r="AQ45" i="4" s="1"/>
  <c r="EZ63" i="2"/>
  <c r="AP63" i="3" s="1"/>
  <c r="AQ63" i="3" s="1"/>
  <c r="AQ63" i="4" s="1"/>
  <c r="EZ82" i="2"/>
  <c r="AP82" i="3" s="1"/>
  <c r="AQ82" i="3" s="1"/>
  <c r="AQ82" i="4" s="1"/>
  <c r="EZ85" i="2"/>
  <c r="AP85" i="3" s="1"/>
  <c r="EZ56" i="2"/>
  <c r="AP56" i="3" s="1"/>
  <c r="AQ56" i="3" s="1"/>
  <c r="AQ56" i="4" s="1"/>
  <c r="EZ84" i="2"/>
  <c r="AP84" i="3" s="1"/>
  <c r="AQ84" i="3" s="1"/>
  <c r="AQ84" i="4" s="1"/>
  <c r="EZ70" i="2"/>
  <c r="AP70" i="3" s="1"/>
  <c r="AQ70" i="3" s="1"/>
  <c r="AQ70" i="4" s="1"/>
  <c r="EM44" i="2"/>
  <c r="P44" i="3" s="1"/>
  <c r="FG76" i="2"/>
  <c r="BD76" i="3" s="1"/>
  <c r="L89" i="54"/>
  <c r="FG40" i="2"/>
  <c r="BD40" i="3" s="1"/>
  <c r="FG61" i="2"/>
  <c r="BD61" i="3" s="1"/>
  <c r="BE61" i="3" s="1"/>
  <c r="BE61" i="4" s="1"/>
  <c r="EM21" i="2"/>
  <c r="P21" i="3" s="1"/>
  <c r="FD10" i="2"/>
  <c r="AX10" i="3" s="1"/>
  <c r="AY10" i="3" s="1"/>
  <c r="AY10" i="4" s="1"/>
  <c r="FD57" i="2"/>
  <c r="AX57" i="3" s="1"/>
  <c r="AY57" i="3" s="1"/>
  <c r="AY57" i="4" s="1"/>
  <c r="FD54" i="2"/>
  <c r="AX54" i="3" s="1"/>
  <c r="AY54" i="3" s="1"/>
  <c r="AY54" i="4" s="1"/>
  <c r="FD6" i="2"/>
  <c r="AX6" i="3" s="1"/>
  <c r="AY6" i="3" s="1"/>
  <c r="AY6" i="4" s="1"/>
  <c r="FD2" i="2"/>
  <c r="AX2" i="3" s="1"/>
  <c r="AY2" i="3" s="1"/>
  <c r="AY2" i="4" s="1"/>
  <c r="FD14" i="2"/>
  <c r="AX14" i="3" s="1"/>
  <c r="EM71" i="2"/>
  <c r="P71" i="3" s="1"/>
  <c r="EM62" i="2"/>
  <c r="P62" i="3" s="1"/>
  <c r="FE35" i="2"/>
  <c r="AZ35" i="3" s="1"/>
  <c r="BA35" i="3" s="1"/>
  <c r="BA35" i="4" s="1"/>
  <c r="FE36" i="2"/>
  <c r="AZ36" i="3" s="1"/>
  <c r="BA36" i="3" s="1"/>
  <c r="BA36" i="4" s="1"/>
  <c r="FD15" i="2"/>
  <c r="AX15" i="3" s="1"/>
  <c r="AR52" i="60"/>
  <c r="AT52" i="60" s="1"/>
  <c r="FG32" i="2"/>
  <c r="BD32" i="3" s="1"/>
  <c r="FG49" i="2"/>
  <c r="BD49" i="3" s="1"/>
  <c r="BE49" i="3" s="1"/>
  <c r="BE49" i="4" s="1"/>
  <c r="FD64" i="2"/>
  <c r="AX64" i="3" s="1"/>
  <c r="AY64" i="3" s="1"/>
  <c r="AY64" i="4" s="1"/>
  <c r="FD69" i="2"/>
  <c r="AX69" i="3" s="1"/>
  <c r="AY69" i="3" s="1"/>
  <c r="AY69" i="4" s="1"/>
  <c r="EU58" i="2"/>
  <c r="AF58" i="3" s="1"/>
  <c r="AG58" i="3" s="1"/>
  <c r="AG58" i="4" s="1"/>
  <c r="FD19" i="2"/>
  <c r="AX19" i="3" s="1"/>
  <c r="AY19" i="3" s="1"/>
  <c r="AY19" i="4" s="1"/>
  <c r="EK26" i="2"/>
  <c r="L26" i="3" s="1"/>
  <c r="EM2" i="2"/>
  <c r="P2" i="3" s="1"/>
  <c r="EM39" i="2"/>
  <c r="P39" i="3" s="1"/>
  <c r="EM40" i="2"/>
  <c r="P40" i="3" s="1"/>
  <c r="FE49" i="2"/>
  <c r="AZ49" i="3" s="1"/>
  <c r="BA49" i="3" s="1"/>
  <c r="BA49" i="4" s="1"/>
  <c r="FE45" i="2"/>
  <c r="AZ45" i="3" s="1"/>
  <c r="BA45" i="3" s="1"/>
  <c r="BA45" i="4" s="1"/>
  <c r="FD18" i="2"/>
  <c r="AX18" i="3" s="1"/>
  <c r="AY18" i="3" s="1"/>
  <c r="AY18" i="4" s="1"/>
  <c r="AR9" i="60"/>
  <c r="FG68" i="2"/>
  <c r="BD68" i="3" s="1"/>
  <c r="BE68" i="3" s="1"/>
  <c r="BE68" i="4" s="1"/>
  <c r="FG67" i="2"/>
  <c r="BD67" i="3" s="1"/>
  <c r="FE30" i="2"/>
  <c r="AZ30" i="3" s="1"/>
  <c r="BA30" i="3" s="1"/>
  <c r="BA30" i="4" s="1"/>
  <c r="FE7" i="2"/>
  <c r="AZ7" i="3" s="1"/>
  <c r="BA7" i="3" s="1"/>
  <c r="BA7" i="4" s="1"/>
  <c r="FG16" i="2"/>
  <c r="BD16" i="3" s="1"/>
  <c r="BE16" i="3" s="1"/>
  <c r="BE16" i="4" s="1"/>
  <c r="FD5" i="2"/>
  <c r="AX5" i="3" s="1"/>
  <c r="AY5" i="3" s="1"/>
  <c r="AY5" i="4" s="1"/>
  <c r="FD60" i="2"/>
  <c r="AX60" i="3" s="1"/>
  <c r="AY60" i="3" s="1"/>
  <c r="AY60" i="4" s="1"/>
  <c r="FD71" i="2"/>
  <c r="AX71" i="3" s="1"/>
  <c r="FD24" i="2"/>
  <c r="AX24" i="3" s="1"/>
  <c r="AY24" i="3" s="1"/>
  <c r="AY24" i="4" s="1"/>
  <c r="EU83" i="2"/>
  <c r="AF83" i="3" s="1"/>
  <c r="AG83" i="3" s="1"/>
  <c r="AG83" i="4" s="1"/>
  <c r="FE11" i="2"/>
  <c r="AZ11" i="3" s="1"/>
  <c r="BA11" i="3" s="1"/>
  <c r="BA11" i="4" s="1"/>
  <c r="EM64" i="2"/>
  <c r="P64" i="3" s="1"/>
  <c r="FE46" i="2"/>
  <c r="AZ46" i="3" s="1"/>
  <c r="BA46" i="3" s="1"/>
  <c r="BA46" i="4" s="1"/>
  <c r="FE82" i="2"/>
  <c r="AZ82" i="3" s="1"/>
  <c r="BA82" i="3" s="1"/>
  <c r="BA82" i="4" s="1"/>
  <c r="FE19" i="2"/>
  <c r="AZ19" i="3" s="1"/>
  <c r="BA19" i="3" s="1"/>
  <c r="BA19" i="4" s="1"/>
  <c r="EM53" i="2"/>
  <c r="P53" i="3" s="1"/>
  <c r="EM88" i="2"/>
  <c r="P88" i="3" s="1"/>
  <c r="Q88" i="3" s="1"/>
  <c r="Q88" i="4" s="1"/>
  <c r="FE37" i="2"/>
  <c r="AZ37" i="3" s="1"/>
  <c r="FE66" i="2"/>
  <c r="AZ66" i="3" s="1"/>
  <c r="BA66" i="3" s="1"/>
  <c r="BA66" i="4" s="1"/>
  <c r="FG11" i="2"/>
  <c r="BD11" i="3" s="1"/>
  <c r="BE11" i="3" s="1"/>
  <c r="BE11" i="4" s="1"/>
  <c r="AP75" i="60"/>
  <c r="AP90" i="60"/>
  <c r="FG38" i="2"/>
  <c r="BD38" i="3" s="1"/>
  <c r="FG57" i="2"/>
  <c r="BD57" i="3" s="1"/>
  <c r="BE57" i="3" s="1"/>
  <c r="BE57" i="4" s="1"/>
  <c r="FD26" i="2"/>
  <c r="AX26" i="3" s="1"/>
  <c r="AY26" i="3" s="1"/>
  <c r="AY26" i="4" s="1"/>
  <c r="FE2" i="2"/>
  <c r="AZ2" i="3" s="1"/>
  <c r="BA2" i="3" s="1"/>
  <c r="FE3" i="2"/>
  <c r="AZ3" i="3" s="1"/>
  <c r="BA3" i="3" s="1"/>
  <c r="BA3" i="4" s="1"/>
  <c r="FD66" i="2"/>
  <c r="AX66" i="3" s="1"/>
  <c r="AY66" i="3" s="1"/>
  <c r="AY66" i="4" s="1"/>
  <c r="FD42" i="2"/>
  <c r="AX42" i="3" s="1"/>
  <c r="AY42" i="3" s="1"/>
  <c r="AY42" i="4" s="1"/>
  <c r="FE14" i="2"/>
  <c r="AZ14" i="3" s="1"/>
  <c r="AZ14" i="4" s="1"/>
  <c r="EK17" i="2"/>
  <c r="L17" i="3" s="1"/>
  <c r="EM54" i="2"/>
  <c r="P54" i="3" s="1"/>
  <c r="EM65" i="2"/>
  <c r="P65" i="3" s="1"/>
  <c r="FE83" i="2"/>
  <c r="AZ83" i="3" s="1"/>
  <c r="L50" i="54"/>
  <c r="FG89" i="2"/>
  <c r="BD89" i="3" s="1"/>
  <c r="BE89" i="3" s="1"/>
  <c r="BE89" i="4" s="1"/>
  <c r="FG50" i="2"/>
  <c r="BD50" i="3" s="1"/>
  <c r="BE50" i="3" s="1"/>
  <c r="BE50" i="4" s="1"/>
  <c r="FD29" i="2"/>
  <c r="AX29" i="3" s="1"/>
  <c r="AY29" i="3" s="1"/>
  <c r="AY29" i="4" s="1"/>
  <c r="FD80" i="2"/>
  <c r="AX80" i="3" s="1"/>
  <c r="AY80" i="3" s="1"/>
  <c r="AY80" i="4" s="1"/>
  <c r="FD35" i="2"/>
  <c r="AX35" i="3" s="1"/>
  <c r="AY35" i="3" s="1"/>
  <c r="AY35" i="4" s="1"/>
  <c r="FD61" i="2"/>
  <c r="AX61" i="3" s="1"/>
  <c r="EM83" i="2"/>
  <c r="P83" i="3" s="1"/>
  <c r="Q83" i="3" s="1"/>
  <c r="Q83" i="4" s="1"/>
  <c r="EM79" i="2"/>
  <c r="P79" i="3" s="1"/>
  <c r="Q79" i="3" s="1"/>
  <c r="Q79" i="4" s="1"/>
  <c r="FE52" i="2"/>
  <c r="AZ52" i="3" s="1"/>
  <c r="BA52" i="3" s="1"/>
  <c r="BA52" i="4" s="1"/>
  <c r="L46" i="54"/>
  <c r="AR44" i="60"/>
  <c r="FG56" i="2"/>
  <c r="BD56" i="3" s="1"/>
  <c r="BE56" i="3" s="1"/>
  <c r="BE56" i="4" s="1"/>
  <c r="FG37" i="2"/>
  <c r="BD37" i="3" s="1"/>
  <c r="BE37" i="3" s="1"/>
  <c r="BE37" i="4" s="1"/>
  <c r="FD50" i="2"/>
  <c r="AX50" i="3" s="1"/>
  <c r="FD45" i="2"/>
  <c r="AX45" i="3" s="1"/>
  <c r="AY45" i="3" s="1"/>
  <c r="AY45" i="4" s="1"/>
  <c r="EM67" i="2"/>
  <c r="P67" i="3" s="1"/>
  <c r="EM77" i="2"/>
  <c r="P77" i="3" s="1"/>
  <c r="FE38" i="2"/>
  <c r="AZ38" i="3" s="1"/>
  <c r="BA38" i="3" s="1"/>
  <c r="BA38" i="4" s="1"/>
  <c r="FE54" i="2"/>
  <c r="AZ54" i="3" s="1"/>
  <c r="BA54" i="3" s="1"/>
  <c r="BA54" i="4" s="1"/>
  <c r="FG41" i="2"/>
  <c r="BD41" i="3" s="1"/>
  <c r="FD39" i="2"/>
  <c r="AX39" i="3" s="1"/>
  <c r="AY39" i="3" s="1"/>
  <c r="AY39" i="4" s="1"/>
  <c r="FD40" i="2"/>
  <c r="AX40" i="3" s="1"/>
  <c r="AY40" i="3" s="1"/>
  <c r="AY40" i="4" s="1"/>
  <c r="EK6" i="2"/>
  <c r="L6" i="3" s="1"/>
  <c r="L6" i="4" s="1"/>
  <c r="EM28" i="2"/>
  <c r="P28" i="3" s="1"/>
  <c r="EK76" i="2"/>
  <c r="L76" i="3" s="1"/>
  <c r="EK7" i="2"/>
  <c r="L7" i="3" s="1"/>
  <c r="EK25" i="2"/>
  <c r="L25" i="3" s="1"/>
  <c r="EK60" i="2"/>
  <c r="L60" i="3" s="1"/>
  <c r="EK48" i="2"/>
  <c r="L48" i="3" s="1"/>
  <c r="EK89" i="2"/>
  <c r="L89" i="3" s="1"/>
  <c r="M89" i="3" s="1"/>
  <c r="M89" i="4" s="1"/>
  <c r="EK88" i="2"/>
  <c r="L88" i="3" s="1"/>
  <c r="M88" i="3" s="1"/>
  <c r="M88" i="4" s="1"/>
  <c r="EK67" i="2"/>
  <c r="L67" i="3" s="1"/>
  <c r="EK47" i="2"/>
  <c r="L47" i="3" s="1"/>
  <c r="M47" i="3" s="1"/>
  <c r="M47" i="4" s="1"/>
  <c r="EU25" i="2"/>
  <c r="AF25" i="3" s="1"/>
  <c r="AG25" i="3" s="1"/>
  <c r="AG25" i="4" s="1"/>
  <c r="EK22" i="2"/>
  <c r="L22" i="3" s="1"/>
  <c r="EK24" i="2"/>
  <c r="L24" i="3" s="1"/>
  <c r="FA30" i="2"/>
  <c r="AR30" i="3" s="1"/>
  <c r="AS30" i="3" s="1"/>
  <c r="AS30" i="4" s="1"/>
  <c r="G12" i="3"/>
  <c r="EU10" i="2"/>
  <c r="AF10" i="3" s="1"/>
  <c r="AG10" i="3" s="1"/>
  <c r="AG10" i="4" s="1"/>
  <c r="EL6" i="2"/>
  <c r="N6" i="3" s="1"/>
  <c r="EL18" i="2"/>
  <c r="N18" i="3" s="1"/>
  <c r="EL44" i="2"/>
  <c r="N44" i="3" s="1"/>
  <c r="EL88" i="2"/>
  <c r="N88" i="3" s="1"/>
  <c r="O88" i="3" s="1"/>
  <c r="O88" i="4" s="1"/>
  <c r="EL47" i="2"/>
  <c r="N47" i="3" s="1"/>
  <c r="EL2" i="2"/>
  <c r="N2" i="3" s="1"/>
  <c r="EL55" i="2"/>
  <c r="N55" i="3" s="1"/>
  <c r="EL73" i="2"/>
  <c r="N73" i="3" s="1"/>
  <c r="O73" i="3" s="1"/>
  <c r="O73" i="4" s="1"/>
  <c r="FA66" i="2"/>
  <c r="AR66" i="3" s="1"/>
  <c r="AS66" i="3" s="1"/>
  <c r="AS66" i="4" s="1"/>
  <c r="FA44" i="2"/>
  <c r="AR44" i="3" s="1"/>
  <c r="FA36" i="2"/>
  <c r="AR36" i="3" s="1"/>
  <c r="FA78" i="2"/>
  <c r="AR78" i="3" s="1"/>
  <c r="AS78" i="3" s="1"/>
  <c r="AS78" i="4" s="1"/>
  <c r="G51" i="3"/>
  <c r="G51" i="4" s="1"/>
  <c r="G68" i="3"/>
  <c r="G76" i="3"/>
  <c r="EU30" i="2"/>
  <c r="AF30" i="3" s="1"/>
  <c r="AG30" i="3" s="1"/>
  <c r="AG30" i="4" s="1"/>
  <c r="EU69" i="2"/>
  <c r="AF69" i="3" s="1"/>
  <c r="AG69" i="3" s="1"/>
  <c r="AG69" i="4" s="1"/>
  <c r="EU40" i="2"/>
  <c r="AF40" i="3" s="1"/>
  <c r="AG40" i="3" s="1"/>
  <c r="AG40" i="4" s="1"/>
  <c r="EL31" i="2"/>
  <c r="N31" i="3" s="1"/>
  <c r="EU19" i="2"/>
  <c r="AF19" i="3" s="1"/>
  <c r="AG19" i="3" s="1"/>
  <c r="AG19" i="4" s="1"/>
  <c r="EK23" i="2"/>
  <c r="L23" i="3" s="1"/>
  <c r="EK2" i="2"/>
  <c r="L2" i="3" s="1"/>
  <c r="EK71" i="2"/>
  <c r="L71" i="3" s="1"/>
  <c r="EK87" i="2"/>
  <c r="L87" i="3" s="1"/>
  <c r="M87" i="3" s="1"/>
  <c r="M87" i="4" s="1"/>
  <c r="EK74" i="2"/>
  <c r="L74" i="3" s="1"/>
  <c r="M74" i="3" s="1"/>
  <c r="M74" i="4" s="1"/>
  <c r="EK66" i="2"/>
  <c r="L66" i="3" s="1"/>
  <c r="EK68" i="2"/>
  <c r="L68" i="3" s="1"/>
  <c r="EK62" i="2"/>
  <c r="L62" i="3" s="1"/>
  <c r="EU27" i="2"/>
  <c r="AF27" i="3" s="1"/>
  <c r="EU13" i="2"/>
  <c r="AF13" i="3" s="1"/>
  <c r="AG13" i="3" s="1"/>
  <c r="AG13" i="4" s="1"/>
  <c r="AF4" i="4"/>
  <c r="EW78" i="2"/>
  <c r="AJ78" i="3" s="1"/>
  <c r="AK78" i="3" s="1"/>
  <c r="AK78" i="4" s="1"/>
  <c r="EU6" i="2"/>
  <c r="AF6" i="3" s="1"/>
  <c r="AG6" i="3" s="1"/>
  <c r="AG6" i="4" s="1"/>
  <c r="EL89" i="2"/>
  <c r="N89" i="3" s="1"/>
  <c r="O89" i="3" s="1"/>
  <c r="O89" i="4" s="1"/>
  <c r="EL14" i="2"/>
  <c r="N14" i="3" s="1"/>
  <c r="N14" i="4" s="1"/>
  <c r="EL42" i="2"/>
  <c r="N42" i="3" s="1"/>
  <c r="EL54" i="2"/>
  <c r="N54" i="3" s="1"/>
  <c r="EL35" i="2"/>
  <c r="N35" i="3" s="1"/>
  <c r="EL91" i="2"/>
  <c r="N91" i="3" s="1"/>
  <c r="O91" i="3" s="1"/>
  <c r="O91" i="4" s="1"/>
  <c r="EL41" i="2"/>
  <c r="N41" i="3" s="1"/>
  <c r="EL76" i="2"/>
  <c r="N76" i="3" s="1"/>
  <c r="O76" i="3" s="1"/>
  <c r="O76" i="4" s="1"/>
  <c r="FA91" i="2"/>
  <c r="AR91" i="3" s="1"/>
  <c r="FA88" i="2"/>
  <c r="AR88" i="3" s="1"/>
  <c r="FA86" i="2"/>
  <c r="AR86" i="3" s="1"/>
  <c r="AS86" i="3" s="1"/>
  <c r="AS86" i="4" s="1"/>
  <c r="FA77" i="2"/>
  <c r="AR77" i="3" s="1"/>
  <c r="G77" i="3"/>
  <c r="G59" i="3"/>
  <c r="G71" i="3"/>
  <c r="G71" i="4" s="1"/>
  <c r="G63" i="3"/>
  <c r="G63" i="4" s="1"/>
  <c r="G67" i="3"/>
  <c r="EU11" i="2"/>
  <c r="AF11" i="3" s="1"/>
  <c r="AG11" i="3" s="1"/>
  <c r="AG11" i="4" s="1"/>
  <c r="EU60" i="2"/>
  <c r="AF60" i="3" s="1"/>
  <c r="AG60" i="3" s="1"/>
  <c r="AG60" i="4" s="1"/>
  <c r="EU74" i="2"/>
  <c r="AF74" i="3" s="1"/>
  <c r="EU75" i="2"/>
  <c r="AF75" i="3" s="1"/>
  <c r="AG75" i="3" s="1"/>
  <c r="AG75" i="4" s="1"/>
  <c r="FA19" i="2"/>
  <c r="AR19" i="3" s="1"/>
  <c r="AR19" i="4" s="1"/>
  <c r="EK5" i="2"/>
  <c r="L5" i="3" s="1"/>
  <c r="L5" i="4" s="1"/>
  <c r="EK30" i="2"/>
  <c r="L30" i="3" s="1"/>
  <c r="L30" i="4" s="1"/>
  <c r="EK28" i="2"/>
  <c r="L28" i="3" s="1"/>
  <c r="FA26" i="2"/>
  <c r="AR26" i="3" s="1"/>
  <c r="AS26" i="3" s="1"/>
  <c r="AS26" i="4" s="1"/>
  <c r="EW74" i="2"/>
  <c r="AJ74" i="3" s="1"/>
  <c r="AK74" i="3" s="1"/>
  <c r="AK74" i="4" s="1"/>
  <c r="EK41" i="2"/>
  <c r="L41" i="3" s="1"/>
  <c r="EU28" i="2"/>
  <c r="AF28" i="3" s="1"/>
  <c r="AG28" i="3" s="1"/>
  <c r="AG28" i="4" s="1"/>
  <c r="EU8" i="2"/>
  <c r="AF8" i="3" s="1"/>
  <c r="AG8" i="3" s="1"/>
  <c r="AG8" i="4" s="1"/>
  <c r="EL36" i="2"/>
  <c r="N36" i="3" s="1"/>
  <c r="EL39" i="2"/>
  <c r="N39" i="3" s="1"/>
  <c r="EL57" i="2"/>
  <c r="N57" i="3" s="1"/>
  <c r="EL37" i="2"/>
  <c r="N37" i="3" s="1"/>
  <c r="EL32" i="2"/>
  <c r="N32" i="3" s="1"/>
  <c r="EL34" i="2"/>
  <c r="N34" i="3" s="1"/>
  <c r="EL79" i="2"/>
  <c r="N79" i="3" s="1"/>
  <c r="O79" i="3" s="1"/>
  <c r="O79" i="4" s="1"/>
  <c r="EL83" i="2"/>
  <c r="N83" i="3" s="1"/>
  <c r="O83" i="3" s="1"/>
  <c r="O83" i="4" s="1"/>
  <c r="FA45" i="2"/>
  <c r="AR45" i="3" s="1"/>
  <c r="AS45" i="3" s="1"/>
  <c r="AS45" i="4" s="1"/>
  <c r="FA81" i="2"/>
  <c r="AR81" i="3" s="1"/>
  <c r="AS81" i="3" s="1"/>
  <c r="AS81" i="4" s="1"/>
  <c r="FA54" i="2"/>
  <c r="AR54" i="3" s="1"/>
  <c r="AS54" i="3" s="1"/>
  <c r="AS54" i="4" s="1"/>
  <c r="G72" i="3"/>
  <c r="EU45" i="2"/>
  <c r="AF45" i="3" s="1"/>
  <c r="AG45" i="3" s="1"/>
  <c r="AG45" i="4" s="1"/>
  <c r="EU33" i="2"/>
  <c r="AF33" i="3" s="1"/>
  <c r="EU91" i="2"/>
  <c r="AF91" i="3" s="1"/>
  <c r="AG91" i="3" s="1"/>
  <c r="AG91" i="4" s="1"/>
  <c r="EK3" i="2"/>
  <c r="L3" i="3" s="1"/>
  <c r="EK13" i="2"/>
  <c r="L13" i="3" s="1"/>
  <c r="L13" i="4" s="1"/>
  <c r="FA3" i="2"/>
  <c r="AR3" i="3" s="1"/>
  <c r="EU16" i="2"/>
  <c r="AF16" i="3" s="1"/>
  <c r="AG16" i="3" s="1"/>
  <c r="AG16" i="4" s="1"/>
  <c r="EK32" i="2"/>
  <c r="L32" i="3" s="1"/>
  <c r="EK90" i="2"/>
  <c r="L90" i="3" s="1"/>
  <c r="M90" i="3" s="1"/>
  <c r="M90" i="4" s="1"/>
  <c r="EK50" i="2"/>
  <c r="L50" i="3" s="1"/>
  <c r="EW82" i="2"/>
  <c r="AJ82" i="3" s="1"/>
  <c r="AK82" i="3" s="1"/>
  <c r="AK82" i="4" s="1"/>
  <c r="EK14" i="2"/>
  <c r="L14" i="3" s="1"/>
  <c r="EK52" i="2"/>
  <c r="L52" i="3" s="1"/>
  <c r="L52" i="4" s="1"/>
  <c r="EK20" i="2"/>
  <c r="L20" i="3" s="1"/>
  <c r="EK33" i="2"/>
  <c r="L33" i="3" s="1"/>
  <c r="EK77" i="2"/>
  <c r="L77" i="3" s="1"/>
  <c r="EK64" i="2"/>
  <c r="L64" i="3" s="1"/>
  <c r="EK83" i="2"/>
  <c r="L83" i="3" s="1"/>
  <c r="EK44" i="2"/>
  <c r="L44" i="3" s="1"/>
  <c r="L44" i="4" s="1"/>
  <c r="EK34" i="2"/>
  <c r="L34" i="3" s="1"/>
  <c r="EL21" i="2"/>
  <c r="N21" i="3" s="1"/>
  <c r="EU20" i="2"/>
  <c r="AF20" i="3" s="1"/>
  <c r="AG20" i="3" s="1"/>
  <c r="AG20" i="4" s="1"/>
  <c r="EU3" i="2"/>
  <c r="AF3" i="3" s="1"/>
  <c r="AG3" i="3" s="1"/>
  <c r="AG3" i="4" s="1"/>
  <c r="EL70" i="2"/>
  <c r="N70" i="3" s="1"/>
  <c r="EL62" i="2"/>
  <c r="N62" i="3" s="1"/>
  <c r="EL71" i="2"/>
  <c r="N71" i="3" s="1"/>
  <c r="EL66" i="2"/>
  <c r="N66" i="3" s="1"/>
  <c r="EL82" i="2"/>
  <c r="N82" i="3" s="1"/>
  <c r="O82" i="3" s="1"/>
  <c r="O82" i="4" s="1"/>
  <c r="EL46" i="2"/>
  <c r="N46" i="3" s="1"/>
  <c r="O46" i="3" s="1"/>
  <c r="O46" i="4" s="1"/>
  <c r="EL87" i="2"/>
  <c r="N87" i="3" s="1"/>
  <c r="O87" i="3" s="1"/>
  <c r="O87" i="4" s="1"/>
  <c r="EL43" i="2"/>
  <c r="N43" i="3" s="1"/>
  <c r="EL61" i="2"/>
  <c r="N61" i="3" s="1"/>
  <c r="FA57" i="2"/>
  <c r="AR57" i="3" s="1"/>
  <c r="AS57" i="3" s="1"/>
  <c r="AS57" i="4" s="1"/>
  <c r="FA42" i="2"/>
  <c r="AR42" i="3" s="1"/>
  <c r="FA49" i="2"/>
  <c r="AR49" i="3" s="1"/>
  <c r="AS49" i="3" s="1"/>
  <c r="AS49" i="4" s="1"/>
  <c r="G61" i="3"/>
  <c r="G69" i="3"/>
  <c r="EU68" i="2"/>
  <c r="AF68" i="3" s="1"/>
  <c r="AG68" i="3" s="1"/>
  <c r="AG68" i="4" s="1"/>
  <c r="EU86" i="2"/>
  <c r="AF86" i="3" s="1"/>
  <c r="AG86" i="3" s="1"/>
  <c r="AG86" i="4" s="1"/>
  <c r="EU79" i="2"/>
  <c r="AF79" i="3" s="1"/>
  <c r="AG79" i="3" s="1"/>
  <c r="AG79" i="4" s="1"/>
  <c r="FE81" i="2"/>
  <c r="AZ81" i="3" s="1"/>
  <c r="BA81" i="3" s="1"/>
  <c r="BA81" i="4" s="1"/>
  <c r="FA12" i="2"/>
  <c r="AR12" i="3" s="1"/>
  <c r="EL16" i="2"/>
  <c r="N16" i="3" s="1"/>
  <c r="N16" i="4" s="1"/>
  <c r="EK51" i="2"/>
  <c r="L51" i="3" s="1"/>
  <c r="EK12" i="2"/>
  <c r="L12" i="3" s="1"/>
  <c r="L12" i="4" s="1"/>
  <c r="EL9" i="2"/>
  <c r="N9" i="3" s="1"/>
  <c r="EK4" i="2"/>
  <c r="L4" i="3" s="1"/>
  <c r="EL3" i="2"/>
  <c r="N3" i="3" s="1"/>
  <c r="EK82" i="2"/>
  <c r="L82" i="3" s="1"/>
  <c r="M82" i="3" s="1"/>
  <c r="M82" i="4" s="1"/>
  <c r="EK69" i="2"/>
  <c r="L69" i="3" s="1"/>
  <c r="EK81" i="2"/>
  <c r="L81" i="3" s="1"/>
  <c r="M81" i="3" s="1"/>
  <c r="M81" i="4" s="1"/>
  <c r="EK42" i="2"/>
  <c r="L42" i="3" s="1"/>
  <c r="EK54" i="2"/>
  <c r="L54" i="3" s="1"/>
  <c r="L54" i="4" s="1"/>
  <c r="EK63" i="2"/>
  <c r="L63" i="3" s="1"/>
  <c r="EK53" i="2"/>
  <c r="L53" i="3" s="1"/>
  <c r="EK80" i="2"/>
  <c r="L80" i="3" s="1"/>
  <c r="EL25" i="2"/>
  <c r="N25" i="3" s="1"/>
  <c r="FA13" i="2"/>
  <c r="AR13" i="3" s="1"/>
  <c r="AS13" i="3" s="1"/>
  <c r="AS13" i="4" s="1"/>
  <c r="EK8" i="2"/>
  <c r="L8" i="3" s="1"/>
  <c r="L8" i="4" s="1"/>
  <c r="EU31" i="2"/>
  <c r="AF31" i="3" s="1"/>
  <c r="AG31" i="3" s="1"/>
  <c r="AG31" i="4" s="1"/>
  <c r="EU5" i="2"/>
  <c r="AF5" i="3" s="1"/>
  <c r="AG5" i="3" s="1"/>
  <c r="AG5" i="4" s="1"/>
  <c r="EU78" i="2"/>
  <c r="AF78" i="3" s="1"/>
  <c r="AG78" i="3" s="1"/>
  <c r="AG78" i="4" s="1"/>
  <c r="EL26" i="2"/>
  <c r="N26" i="3" s="1"/>
  <c r="EL86" i="2"/>
  <c r="N86" i="3" s="1"/>
  <c r="O86" i="3" s="1"/>
  <c r="EL64" i="2"/>
  <c r="N64" i="3" s="1"/>
  <c r="EL40" i="2"/>
  <c r="N40" i="3" s="1"/>
  <c r="EL68" i="2"/>
  <c r="N68" i="3" s="1"/>
  <c r="EL72" i="2"/>
  <c r="N72" i="3" s="1"/>
  <c r="EL67" i="2"/>
  <c r="N67" i="3" s="1"/>
  <c r="EL45" i="2"/>
  <c r="N45" i="3" s="1"/>
  <c r="EL53" i="2"/>
  <c r="N53" i="3" s="1"/>
  <c r="FA85" i="2"/>
  <c r="AR85" i="3" s="1"/>
  <c r="FA69" i="2"/>
  <c r="AR69" i="3" s="1"/>
  <c r="AS69" i="3" s="1"/>
  <c r="AS69" i="4" s="1"/>
  <c r="FA89" i="2"/>
  <c r="AR89" i="3" s="1"/>
  <c r="AS89" i="3" s="1"/>
  <c r="AS89" i="4" s="1"/>
  <c r="EK10" i="2"/>
  <c r="L10" i="3" s="1"/>
  <c r="L10" i="4" s="1"/>
  <c r="G65" i="3"/>
  <c r="EU70" i="2"/>
  <c r="AF70" i="3" s="1"/>
  <c r="AG70" i="3" s="1"/>
  <c r="AG70" i="4" s="1"/>
  <c r="EU77" i="2"/>
  <c r="AF77" i="3" s="1"/>
  <c r="AG77" i="3" s="1"/>
  <c r="AG77" i="4" s="1"/>
  <c r="EU73" i="2"/>
  <c r="AF73" i="3" s="1"/>
  <c r="L16" i="4"/>
  <c r="FE20" i="2"/>
  <c r="AZ20" i="3" s="1"/>
  <c r="BA20" i="3" s="1"/>
  <c r="BA20" i="4" s="1"/>
  <c r="EL15" i="2"/>
  <c r="N15" i="3" s="1"/>
  <c r="EK40" i="2"/>
  <c r="L40" i="3" s="1"/>
  <c r="L40" i="4" s="1"/>
  <c r="EK37" i="2"/>
  <c r="L37" i="3" s="1"/>
  <c r="EK38" i="2"/>
  <c r="L38" i="3" s="1"/>
  <c r="L38" i="4" s="1"/>
  <c r="EK15" i="2"/>
  <c r="L15" i="3" s="1"/>
  <c r="FA11" i="2"/>
  <c r="AR11" i="3" s="1"/>
  <c r="AS11" i="3" s="1"/>
  <c r="AS11" i="4" s="1"/>
  <c r="EK58" i="2"/>
  <c r="L58" i="3" s="1"/>
  <c r="M58" i="3" s="1"/>
  <c r="EK46" i="2"/>
  <c r="L46" i="3" s="1"/>
  <c r="M46" i="3" s="1"/>
  <c r="M46" i="4" s="1"/>
  <c r="EK70" i="2"/>
  <c r="L70" i="3" s="1"/>
  <c r="EK79" i="2"/>
  <c r="L79" i="3" s="1"/>
  <c r="M79" i="3" s="1"/>
  <c r="M79" i="4" s="1"/>
  <c r="EK39" i="2"/>
  <c r="L39" i="3" s="1"/>
  <c r="EK55" i="2"/>
  <c r="L55" i="3" s="1"/>
  <c r="EK49" i="2"/>
  <c r="L49" i="3" s="1"/>
  <c r="EK78" i="2"/>
  <c r="L78" i="3" s="1"/>
  <c r="M78" i="3" s="1"/>
  <c r="M78" i="4" s="1"/>
  <c r="EK21" i="2"/>
  <c r="L21" i="3" s="1"/>
  <c r="FA4" i="2"/>
  <c r="AR4" i="3" s="1"/>
  <c r="AS4" i="3" s="1"/>
  <c r="AS4" i="4" s="1"/>
  <c r="EW20" i="2"/>
  <c r="AJ20" i="3" s="1"/>
  <c r="EL10" i="2"/>
  <c r="N10" i="3" s="1"/>
  <c r="N10" i="4" s="1"/>
  <c r="EL33" i="2"/>
  <c r="N33" i="3" s="1"/>
  <c r="EL85" i="2"/>
  <c r="N85" i="3" s="1"/>
  <c r="O85" i="3" s="1"/>
  <c r="O85" i="4" s="1"/>
  <c r="EL77" i="2"/>
  <c r="N77" i="3" s="1"/>
  <c r="EL84" i="2"/>
  <c r="N84" i="3" s="1"/>
  <c r="EL75" i="2"/>
  <c r="N75" i="3" s="1"/>
  <c r="EL63" i="2"/>
  <c r="N63" i="3" s="1"/>
  <c r="EL80" i="2"/>
  <c r="N80" i="3" s="1"/>
  <c r="O80" i="3" s="1"/>
  <c r="O80" i="4" s="1"/>
  <c r="EL50" i="2"/>
  <c r="N50" i="3" s="1"/>
  <c r="FA50" i="2"/>
  <c r="AR50" i="3" s="1"/>
  <c r="AS50" i="3" s="1"/>
  <c r="AS50" i="4" s="1"/>
  <c r="FA55" i="2"/>
  <c r="AR55" i="3" s="1"/>
  <c r="AS55" i="3" s="1"/>
  <c r="AS55" i="4" s="1"/>
  <c r="FA34" i="2"/>
  <c r="AR34" i="3" s="1"/>
  <c r="AS34" i="3" s="1"/>
  <c r="AS34" i="4" s="1"/>
  <c r="FA90" i="2"/>
  <c r="AR90" i="3" s="1"/>
  <c r="G48" i="3"/>
  <c r="G66" i="3"/>
  <c r="G64" i="3"/>
  <c r="G64" i="4" s="1"/>
  <c r="EU7" i="2"/>
  <c r="AF7" i="3" s="1"/>
  <c r="AG7" i="3" s="1"/>
  <c r="AG7" i="4" s="1"/>
  <c r="EU90" i="2"/>
  <c r="AF90" i="3" s="1"/>
  <c r="AG90" i="3" s="1"/>
  <c r="AG90" i="4" s="1"/>
  <c r="EU64" i="2"/>
  <c r="AF64" i="3" s="1"/>
  <c r="AG64" i="3" s="1"/>
  <c r="AG64" i="4" s="1"/>
  <c r="EL24" i="2"/>
  <c r="N24" i="3" s="1"/>
  <c r="N24" i="4" s="1"/>
  <c r="FE29" i="2"/>
  <c r="AZ29" i="3" s="1"/>
  <c r="BA29" i="3" s="1"/>
  <c r="BA29" i="4" s="1"/>
  <c r="EL5" i="2"/>
  <c r="N5" i="3" s="1"/>
  <c r="EU76" i="2"/>
  <c r="AF76" i="3" s="1"/>
  <c r="AG76" i="3" s="1"/>
  <c r="AG76" i="4" s="1"/>
  <c r="EK35" i="2"/>
  <c r="L35" i="3" s="1"/>
  <c r="L35" i="4" s="1"/>
  <c r="EK59" i="2"/>
  <c r="L59" i="3" s="1"/>
  <c r="EK36" i="2"/>
  <c r="L36" i="3" s="1"/>
  <c r="EK75" i="2"/>
  <c r="L75" i="3" s="1"/>
  <c r="EK56" i="2"/>
  <c r="L56" i="3" s="1"/>
  <c r="EK91" i="2"/>
  <c r="L91" i="3" s="1"/>
  <c r="M91" i="3" s="1"/>
  <c r="M91" i="4" s="1"/>
  <c r="EK86" i="2"/>
  <c r="L86" i="3" s="1"/>
  <c r="M86" i="3" s="1"/>
  <c r="M86" i="4" s="1"/>
  <c r="EK73" i="2"/>
  <c r="L73" i="3" s="1"/>
  <c r="EU9" i="2"/>
  <c r="AF9" i="3" s="1"/>
  <c r="AG9" i="3" s="1"/>
  <c r="AG9" i="4" s="1"/>
  <c r="EU80" i="2"/>
  <c r="AF80" i="3" s="1"/>
  <c r="AG80" i="3" s="1"/>
  <c r="AG80" i="4" s="1"/>
  <c r="EK19" i="2"/>
  <c r="L19" i="3" s="1"/>
  <c r="L19" i="4" s="1"/>
  <c r="EU2" i="2"/>
  <c r="AF2" i="3" s="1"/>
  <c r="AG2" i="3" s="1"/>
  <c r="EK27" i="2"/>
  <c r="L27" i="3" s="1"/>
  <c r="L27" i="4" s="1"/>
  <c r="EL60" i="2"/>
  <c r="N60" i="3" s="1"/>
  <c r="EL23" i="2"/>
  <c r="N23" i="3" s="1"/>
  <c r="EL65" i="2"/>
  <c r="N65" i="3" s="1"/>
  <c r="EL51" i="2"/>
  <c r="N51" i="3" s="1"/>
  <c r="N51" i="4" s="1"/>
  <c r="EL59" i="2"/>
  <c r="N59" i="3" s="1"/>
  <c r="EL81" i="2"/>
  <c r="N81" i="3" s="1"/>
  <c r="O81" i="3" s="1"/>
  <c r="O81" i="4" s="1"/>
  <c r="EL58" i="2"/>
  <c r="N58" i="3" s="1"/>
  <c r="O58" i="3" s="1"/>
  <c r="O58" i="4" s="1"/>
  <c r="EL74" i="2"/>
  <c r="N74" i="3" s="1"/>
  <c r="EL48" i="2"/>
  <c r="N48" i="3" s="1"/>
  <c r="FA63" i="2"/>
  <c r="AR63" i="3" s="1"/>
  <c r="AS63" i="3" s="1"/>
  <c r="AS63" i="4" s="1"/>
  <c r="FA67" i="2"/>
  <c r="AR67" i="3" s="1"/>
  <c r="AS67" i="3" s="1"/>
  <c r="AS67" i="4" s="1"/>
  <c r="FA60" i="2"/>
  <c r="AR60" i="3" s="1"/>
  <c r="AS60" i="3" s="1"/>
  <c r="AS60" i="4" s="1"/>
  <c r="FA61" i="2"/>
  <c r="AR61" i="3" s="1"/>
  <c r="AS61" i="3" s="1"/>
  <c r="AS61" i="4" s="1"/>
  <c r="N11" i="4"/>
  <c r="G70" i="3"/>
  <c r="G70" i="4" s="1"/>
  <c r="G62" i="3"/>
  <c r="G75" i="3"/>
  <c r="EU14" i="2"/>
  <c r="AF14" i="3" s="1"/>
  <c r="AG14" i="3" s="1"/>
  <c r="AG14" i="4" s="1"/>
  <c r="EU41" i="2"/>
  <c r="AF41" i="3" s="1"/>
  <c r="EU55" i="2"/>
  <c r="AF55" i="3" s="1"/>
  <c r="AG55" i="3" s="1"/>
  <c r="AG55" i="4" s="1"/>
  <c r="EK29" i="2"/>
  <c r="L29" i="3" s="1"/>
  <c r="EK18" i="2"/>
  <c r="L18" i="3" s="1"/>
  <c r="L18" i="4" s="1"/>
  <c r="EJ65" i="2"/>
  <c r="J65" i="3" s="1"/>
  <c r="FH20" i="2"/>
  <c r="BF20" i="3" s="1"/>
  <c r="FH12" i="2"/>
  <c r="BF12" i="3" s="1"/>
  <c r="BG12" i="3" s="1"/>
  <c r="BG12" i="4" s="1"/>
  <c r="FH79" i="2"/>
  <c r="BF79" i="3" s="1"/>
  <c r="BG79" i="3" s="1"/>
  <c r="BG79" i="4" s="1"/>
  <c r="FH54" i="2"/>
  <c r="BF54" i="3" s="1"/>
  <c r="BG54" i="3" s="1"/>
  <c r="BG54" i="4" s="1"/>
  <c r="EM12" i="2"/>
  <c r="P12" i="3" s="1"/>
  <c r="FG27" i="2"/>
  <c r="BD27" i="3" s="1"/>
  <c r="BE27" i="3" s="1"/>
  <c r="BE27" i="4" s="1"/>
  <c r="FG22" i="2"/>
  <c r="BD22" i="3" s="1"/>
  <c r="BE22" i="3" s="1"/>
  <c r="BE22" i="4" s="1"/>
  <c r="EM19" i="2"/>
  <c r="P19" i="3" s="1"/>
  <c r="EM32" i="2"/>
  <c r="P32" i="3" s="1"/>
  <c r="EM76" i="2"/>
  <c r="P76" i="3" s="1"/>
  <c r="Q76" i="3" s="1"/>
  <c r="Q76" i="4" s="1"/>
  <c r="EM60" i="2"/>
  <c r="P60" i="3" s="1"/>
  <c r="EM56" i="2"/>
  <c r="P56" i="3" s="1"/>
  <c r="EM42" i="2"/>
  <c r="P42" i="3" s="1"/>
  <c r="EM69" i="2"/>
  <c r="P69" i="3" s="1"/>
  <c r="EM68" i="2"/>
  <c r="P68" i="3" s="1"/>
  <c r="AP28" i="60"/>
  <c r="EJ68" i="2"/>
  <c r="J68" i="3" s="1"/>
  <c r="FE50" i="2"/>
  <c r="AZ50" i="3" s="1"/>
  <c r="BA50" i="3" s="1"/>
  <c r="BA50" i="4" s="1"/>
  <c r="FE63" i="2"/>
  <c r="AZ63" i="3" s="1"/>
  <c r="BA63" i="3" s="1"/>
  <c r="BA63" i="4" s="1"/>
  <c r="FE57" i="2"/>
  <c r="AZ57" i="3" s="1"/>
  <c r="BA57" i="3" s="1"/>
  <c r="BA57" i="4" s="1"/>
  <c r="FE91" i="2"/>
  <c r="AZ91" i="3" s="1"/>
  <c r="BA91" i="3" s="1"/>
  <c r="BA91" i="4" s="1"/>
  <c r="FE53" i="2"/>
  <c r="AZ53" i="3" s="1"/>
  <c r="BA53" i="3" s="1"/>
  <c r="BA53" i="4" s="1"/>
  <c r="FE55" i="2"/>
  <c r="AZ55" i="3" s="1"/>
  <c r="BA55" i="3" s="1"/>
  <c r="BA55" i="4" s="1"/>
  <c r="FE56" i="2"/>
  <c r="AZ56" i="3" s="1"/>
  <c r="BA56" i="3" s="1"/>
  <c r="BA56" i="4" s="1"/>
  <c r="AP27" i="60"/>
  <c r="L28" i="54"/>
  <c r="AP93" i="60"/>
  <c r="AR96" i="60"/>
  <c r="AS96" i="60" s="1"/>
  <c r="AP48" i="60"/>
  <c r="L62" i="54"/>
  <c r="AR49" i="60"/>
  <c r="AP44" i="60"/>
  <c r="FG70" i="2"/>
  <c r="BD70" i="3" s="1"/>
  <c r="BE70" i="3" s="1"/>
  <c r="BE70" i="4" s="1"/>
  <c r="FG45" i="2"/>
  <c r="BD45" i="3" s="1"/>
  <c r="FG86" i="2"/>
  <c r="BD86" i="3" s="1"/>
  <c r="BE86" i="3" s="1"/>
  <c r="BE86" i="4" s="1"/>
  <c r="FG35" i="2"/>
  <c r="BD35" i="3" s="1"/>
  <c r="BE35" i="3" s="1"/>
  <c r="BE35" i="4" s="1"/>
  <c r="FG91" i="2"/>
  <c r="BD91" i="3" s="1"/>
  <c r="BE91" i="3" s="1"/>
  <c r="BE91" i="4" s="1"/>
  <c r="FG46" i="2"/>
  <c r="BD46" i="3" s="1"/>
  <c r="BE46" i="3" s="1"/>
  <c r="BE46" i="4" s="1"/>
  <c r="FG51" i="2"/>
  <c r="BD51" i="3" s="1"/>
  <c r="BE51" i="3" s="1"/>
  <c r="BE51" i="4" s="1"/>
  <c r="EM9" i="2"/>
  <c r="P9" i="3" s="1"/>
  <c r="FG30" i="2"/>
  <c r="BD30" i="3" s="1"/>
  <c r="BE30" i="3" s="1"/>
  <c r="BE30" i="4" s="1"/>
  <c r="FD27" i="2"/>
  <c r="AX27" i="3" s="1"/>
  <c r="FE75" i="2"/>
  <c r="AZ75" i="3" s="1"/>
  <c r="BA75" i="3" s="1"/>
  <c r="BA75" i="4" s="1"/>
  <c r="FG5" i="2"/>
  <c r="BD5" i="3" s="1"/>
  <c r="BE5" i="3" s="1"/>
  <c r="BE5" i="4" s="1"/>
  <c r="FF35" i="2"/>
  <c r="BB35" i="3" s="1"/>
  <c r="BC35" i="3" s="1"/>
  <c r="BC35" i="4" s="1"/>
  <c r="L15" i="54"/>
  <c r="FD79" i="2"/>
  <c r="AX79" i="3" s="1"/>
  <c r="FD77" i="2"/>
  <c r="AX77" i="3" s="1"/>
  <c r="AY77" i="3" s="1"/>
  <c r="AY77" i="4" s="1"/>
  <c r="FD21" i="2"/>
  <c r="AX21" i="3" s="1"/>
  <c r="AY21" i="3" s="1"/>
  <c r="AY21" i="4" s="1"/>
  <c r="FD89" i="2"/>
  <c r="AX89" i="3" s="1"/>
  <c r="AY89" i="3" s="1"/>
  <c r="AY89" i="4" s="1"/>
  <c r="FD37" i="2"/>
  <c r="AX37" i="3" s="1"/>
  <c r="AY37" i="3" s="1"/>
  <c r="AY37" i="4" s="1"/>
  <c r="FD34" i="2"/>
  <c r="AX34" i="3" s="1"/>
  <c r="AY34" i="3" s="1"/>
  <c r="AY34" i="4" s="1"/>
  <c r="FD32" i="2"/>
  <c r="AX32" i="3" s="1"/>
  <c r="AY32" i="3" s="1"/>
  <c r="AY32" i="4" s="1"/>
  <c r="EM8" i="2"/>
  <c r="P8" i="3" s="1"/>
  <c r="EM25" i="2"/>
  <c r="P25" i="3" s="1"/>
  <c r="FH14" i="2"/>
  <c r="BF14" i="3" s="1"/>
  <c r="BG14" i="3" s="1"/>
  <c r="BG14" i="4" s="1"/>
  <c r="FH11" i="2"/>
  <c r="BF11" i="3" s="1"/>
  <c r="BG11" i="3" s="1"/>
  <c r="BG11" i="4" s="1"/>
  <c r="FH44" i="2"/>
  <c r="BF44" i="3" s="1"/>
  <c r="BG44" i="3" s="1"/>
  <c r="BG44" i="4" s="1"/>
  <c r="FH57" i="2"/>
  <c r="BF57" i="3" s="1"/>
  <c r="BG57" i="3" s="1"/>
  <c r="BG57" i="4" s="1"/>
  <c r="FH49" i="2"/>
  <c r="BF49" i="3" s="1"/>
  <c r="BG49" i="3" s="1"/>
  <c r="BG49" i="4" s="1"/>
  <c r="FH68" i="2"/>
  <c r="BF68" i="3" s="1"/>
  <c r="BG68" i="3" s="1"/>
  <c r="BG68" i="4" s="1"/>
  <c r="FH45" i="2"/>
  <c r="BF45" i="3" s="1"/>
  <c r="FH69" i="2"/>
  <c r="BF69" i="3" s="1"/>
  <c r="BG69" i="3" s="1"/>
  <c r="BG69" i="4" s="1"/>
  <c r="FH59" i="2"/>
  <c r="BF59" i="3" s="1"/>
  <c r="BG59" i="3" s="1"/>
  <c r="BG59" i="4" s="1"/>
  <c r="FH40" i="2"/>
  <c r="BF40" i="3" s="1"/>
  <c r="AX72" i="4"/>
  <c r="FE73" i="2"/>
  <c r="AZ73" i="3" s="1"/>
  <c r="BA73" i="3" s="1"/>
  <c r="BA73" i="4" s="1"/>
  <c r="FE21" i="2"/>
  <c r="AZ21" i="3" s="1"/>
  <c r="BA21" i="3" s="1"/>
  <c r="BA21" i="4" s="1"/>
  <c r="EM23" i="2"/>
  <c r="P23" i="3" s="1"/>
  <c r="FG20" i="2"/>
  <c r="BD20" i="3" s="1"/>
  <c r="EM3" i="2"/>
  <c r="P3" i="3" s="1"/>
  <c r="EM57" i="2"/>
  <c r="P57" i="3" s="1"/>
  <c r="EM86" i="2"/>
  <c r="P86" i="3" s="1"/>
  <c r="Q86" i="3" s="1"/>
  <c r="Q86" i="4" s="1"/>
  <c r="EM38" i="2"/>
  <c r="P38" i="3" s="1"/>
  <c r="EM36" i="2"/>
  <c r="P36" i="3" s="1"/>
  <c r="EM70" i="2"/>
  <c r="P70" i="3" s="1"/>
  <c r="EM81" i="2"/>
  <c r="P81" i="3" s="1"/>
  <c r="EM61" i="2"/>
  <c r="P61" i="3" s="1"/>
  <c r="FF7" i="2"/>
  <c r="BB7" i="3" s="1"/>
  <c r="BC7" i="3" s="1"/>
  <c r="BC7" i="4" s="1"/>
  <c r="EJ55" i="2"/>
  <c r="J55" i="3" s="1"/>
  <c r="FE85" i="2"/>
  <c r="AZ85" i="3" s="1"/>
  <c r="BA85" i="3" s="1"/>
  <c r="BA85" i="4" s="1"/>
  <c r="FE51" i="2"/>
  <c r="AZ51" i="3" s="1"/>
  <c r="BA51" i="3" s="1"/>
  <c r="BA51" i="4" s="1"/>
  <c r="FE34" i="2"/>
  <c r="AZ34" i="3" s="1"/>
  <c r="BA34" i="3" s="1"/>
  <c r="BA34" i="4" s="1"/>
  <c r="FE68" i="2"/>
  <c r="AZ68" i="3" s="1"/>
  <c r="BA68" i="3" s="1"/>
  <c r="BA68" i="4" s="1"/>
  <c r="FE84" i="2"/>
  <c r="AZ84" i="3" s="1"/>
  <c r="FE65" i="2"/>
  <c r="AZ65" i="3" s="1"/>
  <c r="BA65" i="3" s="1"/>
  <c r="BA65" i="4" s="1"/>
  <c r="FE32" i="2"/>
  <c r="AZ32" i="3" s="1"/>
  <c r="BA32" i="3" s="1"/>
  <c r="BA32" i="4" s="1"/>
  <c r="AP76" i="60"/>
  <c r="C101" i="54"/>
  <c r="AR37" i="60"/>
  <c r="AP96" i="60"/>
  <c r="L77" i="54"/>
  <c r="AR88" i="60"/>
  <c r="AS88" i="60" s="1"/>
  <c r="L56" i="54"/>
  <c r="L49" i="54"/>
  <c r="FG82" i="2"/>
  <c r="BD82" i="3" s="1"/>
  <c r="BE82" i="3" s="1"/>
  <c r="BE82" i="4" s="1"/>
  <c r="FG74" i="2"/>
  <c r="BD74" i="3" s="1"/>
  <c r="BE74" i="3" s="1"/>
  <c r="BE74" i="4" s="1"/>
  <c r="FG47" i="2"/>
  <c r="BD47" i="3" s="1"/>
  <c r="BE47" i="3" s="1"/>
  <c r="BE47" i="4" s="1"/>
  <c r="FG66" i="2"/>
  <c r="BD66" i="3" s="1"/>
  <c r="BE66" i="3" s="1"/>
  <c r="BE66" i="4" s="1"/>
  <c r="FG83" i="2"/>
  <c r="BD83" i="3" s="1"/>
  <c r="BE83" i="3" s="1"/>
  <c r="BE83" i="4" s="1"/>
  <c r="FG90" i="2"/>
  <c r="BD90" i="3" s="1"/>
  <c r="FG84" i="2"/>
  <c r="BD84" i="3" s="1"/>
  <c r="BE84" i="3" s="1"/>
  <c r="BE84" i="4" s="1"/>
  <c r="FH15" i="2"/>
  <c r="BF15" i="3" s="1"/>
  <c r="BG15" i="3" s="1"/>
  <c r="BG15" i="4" s="1"/>
  <c r="FE76" i="2"/>
  <c r="AZ76" i="3" s="1"/>
  <c r="BA76" i="3" s="1"/>
  <c r="BA76" i="4" s="1"/>
  <c r="FG29" i="2"/>
  <c r="BD29" i="3" s="1"/>
  <c r="BE29" i="3" s="1"/>
  <c r="BE29" i="4" s="1"/>
  <c r="FD23" i="2"/>
  <c r="AX23" i="3" s="1"/>
  <c r="AY23" i="3" s="1"/>
  <c r="AY23" i="4" s="1"/>
  <c r="FH18" i="2"/>
  <c r="BF18" i="3" s="1"/>
  <c r="FF39" i="2"/>
  <c r="BB39" i="3" s="1"/>
  <c r="BC39" i="3" s="1"/>
  <c r="BC39" i="4" s="1"/>
  <c r="FD7" i="2"/>
  <c r="AX7" i="3" s="1"/>
  <c r="AY7" i="3" s="1"/>
  <c r="AY7" i="4" s="1"/>
  <c r="FD31" i="2"/>
  <c r="AX31" i="3" s="1"/>
  <c r="FD88" i="2"/>
  <c r="AX88" i="3" s="1"/>
  <c r="AY88" i="3" s="1"/>
  <c r="AY88" i="4" s="1"/>
  <c r="FD82" i="2"/>
  <c r="AX82" i="3" s="1"/>
  <c r="AY82" i="3" s="1"/>
  <c r="AY82" i="4" s="1"/>
  <c r="FD63" i="2"/>
  <c r="AX63" i="3" s="1"/>
  <c r="AY63" i="3" s="1"/>
  <c r="AY63" i="4" s="1"/>
  <c r="FD59" i="2"/>
  <c r="AX59" i="3" s="1"/>
  <c r="AY59" i="3" s="1"/>
  <c r="AY59" i="4" s="1"/>
  <c r="FD86" i="2"/>
  <c r="AX86" i="3" s="1"/>
  <c r="FD76" i="2"/>
  <c r="AX76" i="3" s="1"/>
  <c r="AY76" i="3" s="1"/>
  <c r="AY76" i="4" s="1"/>
  <c r="EM4" i="2"/>
  <c r="P4" i="3" s="1"/>
  <c r="FH60" i="2"/>
  <c r="BF60" i="3" s="1"/>
  <c r="BG60" i="3" s="1"/>
  <c r="BG60" i="4" s="1"/>
  <c r="FH26" i="2"/>
  <c r="BF26" i="3" s="1"/>
  <c r="BG26" i="3" s="1"/>
  <c r="BG26" i="4" s="1"/>
  <c r="FH83" i="2"/>
  <c r="BF83" i="3" s="1"/>
  <c r="BG83" i="3" s="1"/>
  <c r="BG83" i="4" s="1"/>
  <c r="FH89" i="2"/>
  <c r="BF89" i="3" s="1"/>
  <c r="BG89" i="3" s="1"/>
  <c r="BG89" i="4" s="1"/>
  <c r="FH32" i="2"/>
  <c r="BF32" i="3" s="1"/>
  <c r="BG32" i="3" s="1"/>
  <c r="BG32" i="4" s="1"/>
  <c r="FH56" i="2"/>
  <c r="BF56" i="3" s="1"/>
  <c r="BG56" i="3" s="1"/>
  <c r="BG56" i="4" s="1"/>
  <c r="FH34" i="2"/>
  <c r="BF34" i="3" s="1"/>
  <c r="BG34" i="3" s="1"/>
  <c r="BG34" i="4" s="1"/>
  <c r="FE25" i="2"/>
  <c r="AZ25" i="3" s="1"/>
  <c r="FE80" i="2"/>
  <c r="AZ80" i="3" s="1"/>
  <c r="EM16" i="2"/>
  <c r="P16" i="3" s="1"/>
  <c r="P16" i="4" s="1"/>
  <c r="FD8" i="2"/>
  <c r="AX8" i="3" s="1"/>
  <c r="AY8" i="3" s="1"/>
  <c r="AY8" i="4" s="1"/>
  <c r="FF51" i="2"/>
  <c r="BB51" i="3" s="1"/>
  <c r="BC51" i="3" s="1"/>
  <c r="BC51" i="4" s="1"/>
  <c r="FH2" i="2"/>
  <c r="BF2" i="3" s="1"/>
  <c r="BG2" i="3" s="1"/>
  <c r="FH24" i="2"/>
  <c r="BF24" i="3" s="1"/>
  <c r="BG24" i="3" s="1"/>
  <c r="BG24" i="4" s="1"/>
  <c r="FE23" i="2"/>
  <c r="AZ23" i="3" s="1"/>
  <c r="BA23" i="3" s="1"/>
  <c r="BA23" i="4" s="1"/>
  <c r="EM27" i="2"/>
  <c r="P27" i="3" s="1"/>
  <c r="EM52" i="2"/>
  <c r="P52" i="3" s="1"/>
  <c r="EM35" i="2"/>
  <c r="P35" i="3" s="1"/>
  <c r="EM63" i="2"/>
  <c r="P63" i="3" s="1"/>
  <c r="EM33" i="2"/>
  <c r="P33" i="3" s="1"/>
  <c r="EM50" i="2"/>
  <c r="P50" i="3" s="1"/>
  <c r="EM82" i="2"/>
  <c r="P82" i="3" s="1"/>
  <c r="Q82" i="3" s="1"/>
  <c r="Q82" i="4" s="1"/>
  <c r="EM85" i="2"/>
  <c r="P85" i="3" s="1"/>
  <c r="Q85" i="3" s="1"/>
  <c r="Q85" i="4" s="1"/>
  <c r="EM47" i="2"/>
  <c r="P47" i="3" s="1"/>
  <c r="AP16" i="60"/>
  <c r="EJ45" i="2"/>
  <c r="J45" i="3" s="1"/>
  <c r="FE31" i="2"/>
  <c r="AZ31" i="3" s="1"/>
  <c r="BA31" i="3" s="1"/>
  <c r="BA31" i="4" s="1"/>
  <c r="FE47" i="2"/>
  <c r="AZ47" i="3" s="1"/>
  <c r="BA47" i="3" s="1"/>
  <c r="BA47" i="4" s="1"/>
  <c r="FE60" i="2"/>
  <c r="AZ60" i="3" s="1"/>
  <c r="FE64" i="2"/>
  <c r="AZ64" i="3" s="1"/>
  <c r="BA64" i="3" s="1"/>
  <c r="BA64" i="4" s="1"/>
  <c r="FE8" i="2"/>
  <c r="AZ8" i="3" s="1"/>
  <c r="BA8" i="3" s="1"/>
  <c r="BA8" i="4" s="1"/>
  <c r="FE44" i="2"/>
  <c r="AZ44" i="3" s="1"/>
  <c r="BA44" i="3" s="1"/>
  <c r="BA44" i="4" s="1"/>
  <c r="FE43" i="2"/>
  <c r="AZ43" i="3" s="1"/>
  <c r="BA43" i="3" s="1"/>
  <c r="BA43" i="4" s="1"/>
  <c r="FG28" i="2"/>
  <c r="BD28" i="3" s="1"/>
  <c r="BE28" i="3" s="1"/>
  <c r="BE28" i="4" s="1"/>
  <c r="AP72" i="60"/>
  <c r="AP40" i="60"/>
  <c r="L76" i="54"/>
  <c r="AP95" i="60"/>
  <c r="C85" i="54"/>
  <c r="FG63" i="2"/>
  <c r="BD63" i="3" s="1"/>
  <c r="BE63" i="3" s="1"/>
  <c r="BE63" i="4" s="1"/>
  <c r="FG60" i="2"/>
  <c r="BD60" i="3" s="1"/>
  <c r="BE60" i="3" s="1"/>
  <c r="BE60" i="4" s="1"/>
  <c r="FG58" i="2"/>
  <c r="BD58" i="3" s="1"/>
  <c r="BE58" i="3" s="1"/>
  <c r="BE58" i="4" s="1"/>
  <c r="FG87" i="2"/>
  <c r="BD87" i="3" s="1"/>
  <c r="BE87" i="3" s="1"/>
  <c r="BE87" i="4" s="1"/>
  <c r="FG62" i="2"/>
  <c r="BD62" i="3" s="1"/>
  <c r="BE62" i="3" s="1"/>
  <c r="BE62" i="4" s="1"/>
  <c r="FG52" i="2"/>
  <c r="BD52" i="3" s="1"/>
  <c r="FG73" i="2"/>
  <c r="BD73" i="3" s="1"/>
  <c r="BE73" i="3" s="1"/>
  <c r="BE73" i="4" s="1"/>
  <c r="EM5" i="2"/>
  <c r="P5" i="3" s="1"/>
  <c r="AR33" i="60"/>
  <c r="AP29" i="60"/>
  <c r="AP21" i="60"/>
  <c r="ET9" i="2"/>
  <c r="AD9" i="3" s="1"/>
  <c r="AE9" i="3" s="1"/>
  <c r="AE9" i="4" s="1"/>
  <c r="FD13" i="2"/>
  <c r="AX13" i="3" s="1"/>
  <c r="AY13" i="3" s="1"/>
  <c r="AY13" i="4" s="1"/>
  <c r="FF14" i="2"/>
  <c r="BB14" i="3" s="1"/>
  <c r="ET91" i="2"/>
  <c r="AD91" i="3" s="1"/>
  <c r="AE91" i="3" s="1"/>
  <c r="AE91" i="4" s="1"/>
  <c r="FG78" i="2"/>
  <c r="BD78" i="3" s="1"/>
  <c r="BE78" i="3" s="1"/>
  <c r="BE78" i="4" s="1"/>
  <c r="FF46" i="2"/>
  <c r="BB46" i="3" s="1"/>
  <c r="BC46" i="3" s="1"/>
  <c r="BC46" i="4" s="1"/>
  <c r="FD87" i="2"/>
  <c r="AX87" i="3" s="1"/>
  <c r="AY87" i="3" s="1"/>
  <c r="AY87" i="4" s="1"/>
  <c r="FD91" i="2"/>
  <c r="AX91" i="3" s="1"/>
  <c r="AY91" i="3" s="1"/>
  <c r="AY91" i="4" s="1"/>
  <c r="FD62" i="2"/>
  <c r="AX62" i="3" s="1"/>
  <c r="AY62" i="3" s="1"/>
  <c r="AY62" i="4" s="1"/>
  <c r="FD65" i="2"/>
  <c r="AX65" i="3" s="1"/>
  <c r="AY65" i="3" s="1"/>
  <c r="AY65" i="4" s="1"/>
  <c r="FD56" i="2"/>
  <c r="AX56" i="3" s="1"/>
  <c r="FD75" i="2"/>
  <c r="AX75" i="3" s="1"/>
  <c r="AY75" i="3" s="1"/>
  <c r="AY75" i="4" s="1"/>
  <c r="FD85" i="2"/>
  <c r="AX85" i="3" s="1"/>
  <c r="AY85" i="3" s="1"/>
  <c r="AY85" i="4" s="1"/>
  <c r="FH21" i="2"/>
  <c r="BF21" i="3" s="1"/>
  <c r="BG21" i="3" s="1"/>
  <c r="BG21" i="4" s="1"/>
  <c r="FH3" i="2"/>
  <c r="BF3" i="3" s="1"/>
  <c r="BG3" i="3" s="1"/>
  <c r="BG3" i="4" s="1"/>
  <c r="FD30" i="2"/>
  <c r="AX30" i="3" s="1"/>
  <c r="AY30" i="3" s="1"/>
  <c r="AY30" i="4" s="1"/>
  <c r="FG7" i="2"/>
  <c r="BD7" i="3" s="1"/>
  <c r="BE7" i="3" s="1"/>
  <c r="BE7" i="4" s="1"/>
  <c r="AR12" i="60"/>
  <c r="FG17" i="2"/>
  <c r="BD17" i="3" s="1"/>
  <c r="BE17" i="3" s="1"/>
  <c r="BE17" i="4" s="1"/>
  <c r="FH30" i="2"/>
  <c r="BF30" i="3" s="1"/>
  <c r="BG30" i="3" s="1"/>
  <c r="BG30" i="4" s="1"/>
  <c r="FH6" i="2"/>
  <c r="BF6" i="3" s="1"/>
  <c r="BG6" i="3" s="1"/>
  <c r="BG6" i="4" s="1"/>
  <c r="FH53" i="2"/>
  <c r="BF53" i="3" s="1"/>
  <c r="BG53" i="3" s="1"/>
  <c r="BG53" i="4" s="1"/>
  <c r="FH76" i="2"/>
  <c r="BF76" i="3" s="1"/>
  <c r="BG76" i="3" s="1"/>
  <c r="BG76" i="4" s="1"/>
  <c r="FH64" i="2"/>
  <c r="BF64" i="3" s="1"/>
  <c r="BG64" i="3" s="1"/>
  <c r="BG64" i="4" s="1"/>
  <c r="FH41" i="2"/>
  <c r="BF41" i="3" s="1"/>
  <c r="BG41" i="3" s="1"/>
  <c r="BG41" i="4" s="1"/>
  <c r="FH36" i="2"/>
  <c r="BF36" i="3" s="1"/>
  <c r="FH62" i="2"/>
  <c r="BF62" i="3" s="1"/>
  <c r="BG62" i="3" s="1"/>
  <c r="BG62" i="4" s="1"/>
  <c r="FH35" i="2"/>
  <c r="BF35" i="3" s="1"/>
  <c r="BG35" i="3" s="1"/>
  <c r="BG35" i="4" s="1"/>
  <c r="FE27" i="2"/>
  <c r="AZ27" i="3" s="1"/>
  <c r="FE6" i="2"/>
  <c r="AZ6" i="3" s="1"/>
  <c r="BA6" i="3" s="1"/>
  <c r="BA6" i="4" s="1"/>
  <c r="FE4" i="2"/>
  <c r="AZ4" i="3" s="1"/>
  <c r="BA4" i="3" s="1"/>
  <c r="BA4" i="4" s="1"/>
  <c r="FF30" i="2"/>
  <c r="BB30" i="3" s="1"/>
  <c r="BC30" i="3" s="1"/>
  <c r="BC30" i="4" s="1"/>
  <c r="FH31" i="2"/>
  <c r="BF31" i="3" s="1"/>
  <c r="BG31" i="3" s="1"/>
  <c r="BG31" i="4" s="1"/>
  <c r="EO86" i="2"/>
  <c r="T86" i="3" s="1"/>
  <c r="FH29" i="2"/>
  <c r="BF29" i="3" s="1"/>
  <c r="BG29" i="3" s="1"/>
  <c r="BG29" i="4" s="1"/>
  <c r="FH61" i="2"/>
  <c r="BF61" i="3" s="1"/>
  <c r="BG61" i="3" s="1"/>
  <c r="BG61" i="4" s="1"/>
  <c r="FH47" i="2"/>
  <c r="BF47" i="3" s="1"/>
  <c r="BG47" i="3" s="1"/>
  <c r="BG47" i="4" s="1"/>
  <c r="FF6" i="2"/>
  <c r="BB6" i="3" s="1"/>
  <c r="BC6" i="3" s="1"/>
  <c r="BC6" i="4" s="1"/>
  <c r="EM29" i="2"/>
  <c r="P29" i="3" s="1"/>
  <c r="EM31" i="2"/>
  <c r="P31" i="3" s="1"/>
  <c r="EM11" i="2"/>
  <c r="P11" i="3" s="1"/>
  <c r="EM24" i="2"/>
  <c r="P24" i="3" s="1"/>
  <c r="EM74" i="2"/>
  <c r="P74" i="3" s="1"/>
  <c r="Q74" i="3" s="1"/>
  <c r="Q74" i="4" s="1"/>
  <c r="EM89" i="2"/>
  <c r="P89" i="3" s="1"/>
  <c r="Q89" i="3" s="1"/>
  <c r="Q89" i="4" s="1"/>
  <c r="EM43" i="2"/>
  <c r="P43" i="3" s="1"/>
  <c r="EM55" i="2"/>
  <c r="P55" i="3" s="1"/>
  <c r="EM66" i="2"/>
  <c r="P66" i="3" s="1"/>
  <c r="EM41" i="2"/>
  <c r="P41" i="3" s="1"/>
  <c r="EJ73" i="2"/>
  <c r="J73" i="3" s="1"/>
  <c r="K73" i="3" s="1"/>
  <c r="K73" i="4" s="1"/>
  <c r="FE13" i="2"/>
  <c r="AZ13" i="3" s="1"/>
  <c r="FE39" i="2"/>
  <c r="AZ39" i="3" s="1"/>
  <c r="BA39" i="3" s="1"/>
  <c r="BA39" i="4" s="1"/>
  <c r="FE18" i="2"/>
  <c r="AZ18" i="3" s="1"/>
  <c r="BA18" i="3" s="1"/>
  <c r="BA18" i="4" s="1"/>
  <c r="FE62" i="2"/>
  <c r="AZ62" i="3" s="1"/>
  <c r="BA62" i="3" s="1"/>
  <c r="BA62" i="4" s="1"/>
  <c r="FE59" i="2"/>
  <c r="AZ59" i="3" s="1"/>
  <c r="BA59" i="3" s="1"/>
  <c r="BA59" i="4" s="1"/>
  <c r="FE58" i="2"/>
  <c r="AZ58" i="3" s="1"/>
  <c r="BA58" i="3" s="1"/>
  <c r="BA58" i="4" s="1"/>
  <c r="FE61" i="2"/>
  <c r="AZ61" i="3" s="1"/>
  <c r="BA61" i="3" s="1"/>
  <c r="BA61" i="4" s="1"/>
  <c r="AR8" i="60"/>
  <c r="FG4" i="2"/>
  <c r="BD4" i="3" s="1"/>
  <c r="BE4" i="3" s="1"/>
  <c r="BE4" i="4" s="1"/>
  <c r="AR41" i="60"/>
  <c r="AR53" i="60"/>
  <c r="L94" i="54"/>
  <c r="AR59" i="60"/>
  <c r="L102" i="54"/>
  <c r="AR64" i="60"/>
  <c r="L98" i="54"/>
  <c r="AR83" i="60"/>
  <c r="AS83" i="60" s="1"/>
  <c r="FG39" i="2"/>
  <c r="BD39" i="3" s="1"/>
  <c r="BE39" i="3" s="1"/>
  <c r="BE39" i="4" s="1"/>
  <c r="FG88" i="2"/>
  <c r="BD88" i="3" s="1"/>
  <c r="BE88" i="3" s="1"/>
  <c r="BE88" i="4" s="1"/>
  <c r="FG33" i="2"/>
  <c r="BD33" i="3" s="1"/>
  <c r="BE33" i="3" s="1"/>
  <c r="BE33" i="4" s="1"/>
  <c r="FG65" i="2"/>
  <c r="BD65" i="3" s="1"/>
  <c r="BE65" i="3" s="1"/>
  <c r="BE65" i="4" s="1"/>
  <c r="FG48" i="2"/>
  <c r="BD48" i="3" s="1"/>
  <c r="BE48" i="3" s="1"/>
  <c r="BE48" i="4" s="1"/>
  <c r="FG34" i="2"/>
  <c r="BD34" i="3" s="1"/>
  <c r="FG44" i="2"/>
  <c r="BD44" i="3" s="1"/>
  <c r="BE44" i="3" s="1"/>
  <c r="BE44" i="4" s="1"/>
  <c r="FE17" i="2"/>
  <c r="AZ17" i="3" s="1"/>
  <c r="BA17" i="3" s="1"/>
  <c r="BA17" i="4" s="1"/>
  <c r="FD25" i="2"/>
  <c r="AX25" i="3" s="1"/>
  <c r="AY25" i="3" s="1"/>
  <c r="AY25" i="4" s="1"/>
  <c r="FH74" i="2"/>
  <c r="BF74" i="3" s="1"/>
  <c r="BG74" i="3" s="1"/>
  <c r="BG74" i="4" s="1"/>
  <c r="FG24" i="2"/>
  <c r="BD24" i="3" s="1"/>
  <c r="BE24" i="3" s="1"/>
  <c r="BE24" i="4" s="1"/>
  <c r="FG6" i="2"/>
  <c r="BD6" i="3" s="1"/>
  <c r="BE6" i="3" s="1"/>
  <c r="BE6" i="4" s="1"/>
  <c r="FG2" i="2"/>
  <c r="BD2" i="3" s="1"/>
  <c r="BE2" i="3" s="1"/>
  <c r="FE9" i="2"/>
  <c r="AZ9" i="3" s="1"/>
  <c r="BA9" i="3" s="1"/>
  <c r="BA9" i="4" s="1"/>
  <c r="FH23" i="2"/>
  <c r="BF23" i="3" s="1"/>
  <c r="BG23" i="3" s="1"/>
  <c r="BG23" i="4" s="1"/>
  <c r="AR19" i="60"/>
  <c r="FH7" i="2"/>
  <c r="BF7" i="3" s="1"/>
  <c r="BG7" i="3" s="1"/>
  <c r="BG7" i="4" s="1"/>
  <c r="FF90" i="2"/>
  <c r="BB90" i="3" s="1"/>
  <c r="BC90" i="3" s="1"/>
  <c r="BC90" i="4" s="1"/>
  <c r="FD49" i="2"/>
  <c r="AX49" i="3" s="1"/>
  <c r="AY49" i="3" s="1"/>
  <c r="AY49" i="4" s="1"/>
  <c r="FD51" i="2"/>
  <c r="AX51" i="3" s="1"/>
  <c r="FD33" i="2"/>
  <c r="AX33" i="3" s="1"/>
  <c r="AY33" i="3" s="1"/>
  <c r="AY33" i="4" s="1"/>
  <c r="FD36" i="2"/>
  <c r="AX36" i="3" s="1"/>
  <c r="AY36" i="3" s="1"/>
  <c r="AY36" i="4" s="1"/>
  <c r="FD43" i="2"/>
  <c r="AX43" i="3" s="1"/>
  <c r="FD90" i="2"/>
  <c r="AX90" i="3" s="1"/>
  <c r="AY90" i="3" s="1"/>
  <c r="AY90" i="4" s="1"/>
  <c r="FD58" i="2"/>
  <c r="AX58" i="3" s="1"/>
  <c r="AY58" i="3" s="1"/>
  <c r="AY58" i="4" s="1"/>
  <c r="FG80" i="2"/>
  <c r="BD80" i="3" s="1"/>
  <c r="BE80" i="3" s="1"/>
  <c r="BE80" i="4" s="1"/>
  <c r="FD16" i="2"/>
  <c r="AX16" i="3" s="1"/>
  <c r="AY16" i="3" s="1"/>
  <c r="AY16" i="4" s="1"/>
  <c r="FE26" i="2"/>
  <c r="AZ26" i="3" s="1"/>
  <c r="BA26" i="3" s="1"/>
  <c r="BA26" i="4" s="1"/>
  <c r="FG75" i="2"/>
  <c r="BD75" i="3" s="1"/>
  <c r="BE75" i="3" s="1"/>
  <c r="BE75" i="4" s="1"/>
  <c r="FG26" i="2"/>
  <c r="BD26" i="3" s="1"/>
  <c r="BE26" i="3" s="1"/>
  <c r="BE26" i="4" s="1"/>
  <c r="FH72" i="2"/>
  <c r="BF72" i="3" s="1"/>
  <c r="FG13" i="2"/>
  <c r="BD13" i="3" s="1"/>
  <c r="BE13" i="3" s="1"/>
  <c r="BE13" i="4" s="1"/>
  <c r="FH9" i="2"/>
  <c r="BF9" i="3" s="1"/>
  <c r="BG9" i="3" s="1"/>
  <c r="BG9" i="4" s="1"/>
  <c r="FH33" i="2"/>
  <c r="BF33" i="3" s="1"/>
  <c r="BG33" i="3" s="1"/>
  <c r="BG33" i="4" s="1"/>
  <c r="FH70" i="2"/>
  <c r="BF70" i="3" s="1"/>
  <c r="BG70" i="3" s="1"/>
  <c r="BG70" i="4" s="1"/>
  <c r="FH71" i="2"/>
  <c r="BF71" i="3" s="1"/>
  <c r="BG71" i="3" s="1"/>
  <c r="BG71" i="4" s="1"/>
  <c r="FH81" i="2"/>
  <c r="BF81" i="3" s="1"/>
  <c r="FH86" i="2"/>
  <c r="BF86" i="3" s="1"/>
  <c r="BG86" i="3" s="1"/>
  <c r="BG86" i="4" s="1"/>
  <c r="FH50" i="2"/>
  <c r="BF50" i="3" s="1"/>
  <c r="BG50" i="3" s="1"/>
  <c r="BG50" i="4" s="1"/>
  <c r="FH91" i="2"/>
  <c r="BF91" i="3" s="1"/>
  <c r="BG91" i="3" s="1"/>
  <c r="BG91" i="4" s="1"/>
  <c r="BD23" i="4"/>
  <c r="FE74" i="2"/>
  <c r="AZ74" i="3" s="1"/>
  <c r="BA74" i="3" s="1"/>
  <c r="BA74" i="4" s="1"/>
  <c r="FE71" i="2"/>
  <c r="AZ71" i="3" s="1"/>
  <c r="BA71" i="3" s="1"/>
  <c r="BA71" i="4" s="1"/>
  <c r="FF27" i="2"/>
  <c r="BB27" i="3" s="1"/>
  <c r="BC27" i="3" s="1"/>
  <c r="BC27" i="4" s="1"/>
  <c r="FD11" i="2"/>
  <c r="AX11" i="3" s="1"/>
  <c r="AY11" i="3" s="1"/>
  <c r="AY11" i="4" s="1"/>
  <c r="FH77" i="2"/>
  <c r="BF77" i="3" s="1"/>
  <c r="BG77" i="3" s="1"/>
  <c r="BG77" i="4" s="1"/>
  <c r="FH67" i="2"/>
  <c r="BF67" i="3" s="1"/>
  <c r="BG67" i="3" s="1"/>
  <c r="BG67" i="4" s="1"/>
  <c r="J24" i="4"/>
  <c r="FG77" i="2"/>
  <c r="BD77" i="3" s="1"/>
  <c r="BE77" i="3" s="1"/>
  <c r="BE77" i="4" s="1"/>
  <c r="EM75" i="2"/>
  <c r="P75" i="3" s="1"/>
  <c r="EM58" i="2"/>
  <c r="P58" i="3" s="1"/>
  <c r="Q58" i="3" s="1"/>
  <c r="Q58" i="4" s="1"/>
  <c r="EM45" i="2"/>
  <c r="P45" i="3" s="1"/>
  <c r="EM80" i="2"/>
  <c r="P80" i="3" s="1"/>
  <c r="EM34" i="2"/>
  <c r="P34" i="3" s="1"/>
  <c r="EM78" i="2"/>
  <c r="P78" i="3" s="1"/>
  <c r="Q78" i="3" s="1"/>
  <c r="Q78" i="4" s="1"/>
  <c r="EM59" i="2"/>
  <c r="P59" i="3" s="1"/>
  <c r="EM72" i="2"/>
  <c r="P72" i="3" s="1"/>
  <c r="EJ91" i="2"/>
  <c r="J91" i="3" s="1"/>
  <c r="K91" i="3" s="1"/>
  <c r="FE16" i="2"/>
  <c r="AZ16" i="3" s="1"/>
  <c r="BA16" i="3" s="1"/>
  <c r="BA16" i="4" s="1"/>
  <c r="FE89" i="2"/>
  <c r="AZ89" i="3" s="1"/>
  <c r="BA89" i="3" s="1"/>
  <c r="BA89" i="4" s="1"/>
  <c r="FE70" i="2"/>
  <c r="AZ70" i="3" s="1"/>
  <c r="BA70" i="3" s="1"/>
  <c r="BA70" i="4" s="1"/>
  <c r="FE48" i="2"/>
  <c r="AZ48" i="3" s="1"/>
  <c r="BA48" i="3" s="1"/>
  <c r="BA48" i="4" s="1"/>
  <c r="FE67" i="2"/>
  <c r="AZ67" i="3" s="1"/>
  <c r="BA67" i="3" s="1"/>
  <c r="BA67" i="4" s="1"/>
  <c r="FE86" i="2"/>
  <c r="AZ86" i="3" s="1"/>
  <c r="BA86" i="3" s="1"/>
  <c r="BA86" i="4" s="1"/>
  <c r="FE33" i="2"/>
  <c r="AZ33" i="3" s="1"/>
  <c r="BA33" i="3" s="1"/>
  <c r="BA33" i="4" s="1"/>
  <c r="AP50" i="60"/>
  <c r="C99" i="54"/>
  <c r="AR80" i="60"/>
  <c r="AP39" i="60"/>
  <c r="L93" i="54"/>
  <c r="FG69" i="2"/>
  <c r="BD69" i="3" s="1"/>
  <c r="BE69" i="3" s="1"/>
  <c r="BE69" i="4" s="1"/>
  <c r="FG53" i="2"/>
  <c r="BD53" i="3" s="1"/>
  <c r="BE53" i="3" s="1"/>
  <c r="BE53" i="4" s="1"/>
  <c r="FG25" i="2"/>
  <c r="BD25" i="3" s="1"/>
  <c r="BE25" i="3" s="1"/>
  <c r="BE25" i="4" s="1"/>
  <c r="FG55" i="2"/>
  <c r="BD55" i="3" s="1"/>
  <c r="BE55" i="3" s="1"/>
  <c r="BE55" i="4" s="1"/>
  <c r="FG36" i="2"/>
  <c r="BD36" i="3" s="1"/>
  <c r="BE36" i="3" s="1"/>
  <c r="BE36" i="4" s="1"/>
  <c r="FG85" i="2"/>
  <c r="BD85" i="3" s="1"/>
  <c r="BE85" i="3" s="1"/>
  <c r="BE85" i="4" s="1"/>
  <c r="EM17" i="2"/>
  <c r="P17" i="3" s="1"/>
  <c r="FH78" i="2"/>
  <c r="BF78" i="3" s="1"/>
  <c r="BG78" i="3" s="1"/>
  <c r="BG78" i="4" s="1"/>
  <c r="FH28" i="2"/>
  <c r="BF28" i="3" s="1"/>
  <c r="BG28" i="3" s="1"/>
  <c r="BG28" i="4" s="1"/>
  <c r="FH22" i="2"/>
  <c r="BF22" i="3" s="1"/>
  <c r="BG22" i="3" s="1"/>
  <c r="BG22" i="4" s="1"/>
  <c r="FE12" i="2"/>
  <c r="AZ12" i="3" s="1"/>
  <c r="BA12" i="3" s="1"/>
  <c r="BA12" i="4" s="1"/>
  <c r="AP34" i="60"/>
  <c r="FF87" i="2"/>
  <c r="BB87" i="3" s="1"/>
  <c r="FH17" i="2"/>
  <c r="BF17" i="3" s="1"/>
  <c r="BG17" i="3" s="1"/>
  <c r="BG17" i="4" s="1"/>
  <c r="FD38" i="2"/>
  <c r="AX38" i="3" s="1"/>
  <c r="FD46" i="2"/>
  <c r="AX46" i="3" s="1"/>
  <c r="AY46" i="3" s="1"/>
  <c r="AY46" i="4" s="1"/>
  <c r="FD68" i="2"/>
  <c r="AX68" i="3" s="1"/>
  <c r="AY68" i="3" s="1"/>
  <c r="AY68" i="4" s="1"/>
  <c r="FD47" i="2"/>
  <c r="AX47" i="3" s="1"/>
  <c r="AY47" i="3" s="1"/>
  <c r="AY47" i="4" s="1"/>
  <c r="FD83" i="2"/>
  <c r="AX83" i="3" s="1"/>
  <c r="AY83" i="3" s="1"/>
  <c r="AY83" i="4" s="1"/>
  <c r="FD84" i="2"/>
  <c r="AX84" i="3" s="1"/>
  <c r="AY84" i="3" s="1"/>
  <c r="AY84" i="4" s="1"/>
  <c r="FD44" i="2"/>
  <c r="AX44" i="3" s="1"/>
  <c r="AY44" i="3" s="1"/>
  <c r="AY44" i="4" s="1"/>
  <c r="FG31" i="2"/>
  <c r="BD31" i="3" s="1"/>
  <c r="BE31" i="3" s="1"/>
  <c r="BE31" i="4" s="1"/>
  <c r="FG10" i="2"/>
  <c r="BD10" i="3" s="1"/>
  <c r="EM20" i="2"/>
  <c r="P20" i="3" s="1"/>
  <c r="L26" i="54"/>
  <c r="FH16" i="2"/>
  <c r="BF16" i="3" s="1"/>
  <c r="BG16" i="3" s="1"/>
  <c r="BG16" i="4" s="1"/>
  <c r="FD22" i="2"/>
  <c r="AX22" i="3" s="1"/>
  <c r="AY22" i="3" s="1"/>
  <c r="AY22" i="4" s="1"/>
  <c r="FH80" i="2"/>
  <c r="BF80" i="3" s="1"/>
  <c r="BG80" i="3" s="1"/>
  <c r="BG80" i="4" s="1"/>
  <c r="FH58" i="2"/>
  <c r="BF58" i="3" s="1"/>
  <c r="FH4" i="2"/>
  <c r="BF4" i="3" s="1"/>
  <c r="BG4" i="3" s="1"/>
  <c r="BG4" i="4" s="1"/>
  <c r="FH25" i="2"/>
  <c r="BF25" i="3" s="1"/>
  <c r="BG25" i="3" s="1"/>
  <c r="BG25" i="4" s="1"/>
  <c r="FH73" i="2"/>
  <c r="BF73" i="3" s="1"/>
  <c r="BG73" i="3" s="1"/>
  <c r="BG73" i="4" s="1"/>
  <c r="FH65" i="2"/>
  <c r="BF65" i="3" s="1"/>
  <c r="BG65" i="3" s="1"/>
  <c r="BG65" i="4" s="1"/>
  <c r="FH55" i="2"/>
  <c r="BF55" i="3" s="1"/>
  <c r="BG55" i="3" s="1"/>
  <c r="BG55" i="4" s="1"/>
  <c r="FH43" i="2"/>
  <c r="BF43" i="3" s="1"/>
  <c r="BG43" i="3" s="1"/>
  <c r="BG43" i="4" s="1"/>
  <c r="FH66" i="2"/>
  <c r="BF66" i="3" s="1"/>
  <c r="BG66" i="3" s="1"/>
  <c r="BG66" i="4" s="1"/>
  <c r="FE24" i="2"/>
  <c r="AZ24" i="3" s="1"/>
  <c r="BA24" i="3" s="1"/>
  <c r="BA24" i="4" s="1"/>
  <c r="FE28" i="2"/>
  <c r="AZ28" i="3" s="1"/>
  <c r="FD3" i="2"/>
  <c r="AX3" i="3" s="1"/>
  <c r="FD78" i="2"/>
  <c r="AX78" i="3" s="1"/>
  <c r="AY78" i="3" s="1"/>
  <c r="AY78" i="4" s="1"/>
  <c r="FH5" i="2"/>
  <c r="BF5" i="3" s="1"/>
  <c r="BG5" i="3" s="1"/>
  <c r="BG5" i="4" s="1"/>
  <c r="FH52" i="2"/>
  <c r="BF52" i="3" s="1"/>
  <c r="BG52" i="3" s="1"/>
  <c r="BG52" i="4" s="1"/>
  <c r="FD17" i="2"/>
  <c r="AX17" i="3" s="1"/>
  <c r="AY17" i="3" s="1"/>
  <c r="AY17" i="4" s="1"/>
  <c r="FG3" i="2"/>
  <c r="BD3" i="3" s="1"/>
  <c r="BE3" i="3" s="1"/>
  <c r="BE3" i="4" s="1"/>
  <c r="FE79" i="2"/>
  <c r="AZ79" i="3" s="1"/>
  <c r="BA79" i="3" s="1"/>
  <c r="BA79" i="4" s="1"/>
  <c r="EM49" i="2"/>
  <c r="P49" i="3" s="1"/>
  <c r="EM37" i="2"/>
  <c r="P37" i="3" s="1"/>
  <c r="EM51" i="2"/>
  <c r="P51" i="3" s="1"/>
  <c r="EM48" i="2"/>
  <c r="P48" i="3" s="1"/>
  <c r="EM90" i="2"/>
  <c r="P90" i="3" s="1"/>
  <c r="Q90" i="3" s="1"/>
  <c r="Q90" i="4" s="1"/>
  <c r="EM73" i="2"/>
  <c r="P73" i="3" s="1"/>
  <c r="Q73" i="3" s="1"/>
  <c r="Q73" i="4" s="1"/>
  <c r="EM84" i="2"/>
  <c r="P84" i="3" s="1"/>
  <c r="Q84" i="3" s="1"/>
  <c r="Q84" i="4" s="1"/>
  <c r="EM87" i="2"/>
  <c r="P87" i="3" s="1"/>
  <c r="Q87" i="3" s="1"/>
  <c r="Q87" i="4" s="1"/>
  <c r="EJ81" i="2"/>
  <c r="J81" i="3" s="1"/>
  <c r="K81" i="3" s="1"/>
  <c r="K81" i="4" s="1"/>
  <c r="FE5" i="2"/>
  <c r="AZ5" i="3" s="1"/>
  <c r="FE78" i="2"/>
  <c r="AZ78" i="3" s="1"/>
  <c r="BA78" i="3" s="1"/>
  <c r="BA78" i="4" s="1"/>
  <c r="FE88" i="2"/>
  <c r="AZ88" i="3" s="1"/>
  <c r="BA88" i="3" s="1"/>
  <c r="BA88" i="4" s="1"/>
  <c r="FE42" i="2"/>
  <c r="AZ42" i="3" s="1"/>
  <c r="BA42" i="3" s="1"/>
  <c r="BA42" i="4" s="1"/>
  <c r="FE41" i="2"/>
  <c r="AZ41" i="3" s="1"/>
  <c r="BA41" i="3" s="1"/>
  <c r="BA41" i="4" s="1"/>
  <c r="FE90" i="2"/>
  <c r="AZ90" i="3" s="1"/>
  <c r="BA90" i="3" s="1"/>
  <c r="BA90" i="4" s="1"/>
  <c r="FE40" i="2"/>
  <c r="AZ40" i="3" s="1"/>
  <c r="AP37" i="60"/>
  <c r="L51" i="54"/>
  <c r="AR94" i="60"/>
  <c r="AS94" i="60" s="1"/>
  <c r="FG42" i="2"/>
  <c r="BD42" i="3" s="1"/>
  <c r="BE42" i="3" s="1"/>
  <c r="BE42" i="4" s="1"/>
  <c r="FG54" i="2"/>
  <c r="BD54" i="3" s="1"/>
  <c r="BE54" i="3" s="1"/>
  <c r="BE54" i="4" s="1"/>
  <c r="FG59" i="2"/>
  <c r="BD59" i="3" s="1"/>
  <c r="FG43" i="2"/>
  <c r="BD43" i="3" s="1"/>
  <c r="BE43" i="3" s="1"/>
  <c r="BE43" i="4" s="1"/>
  <c r="FG71" i="2"/>
  <c r="BD71" i="3" s="1"/>
  <c r="BE71" i="3" s="1"/>
  <c r="BE71" i="4" s="1"/>
  <c r="FG64" i="2"/>
  <c r="BD64" i="3" s="1"/>
  <c r="BE64" i="3" s="1"/>
  <c r="BE64" i="4" s="1"/>
  <c r="FE15" i="2"/>
  <c r="AZ15" i="3" s="1"/>
  <c r="BA15" i="3" s="1"/>
  <c r="BA15" i="4" s="1"/>
  <c r="EM10" i="2"/>
  <c r="P10" i="3" s="1"/>
  <c r="L39" i="54"/>
  <c r="FG79" i="2"/>
  <c r="BD79" i="3" s="1"/>
  <c r="BE79" i="3" s="1"/>
  <c r="BE79" i="4" s="1"/>
  <c r="FH10" i="2"/>
  <c r="BF10" i="3" s="1"/>
  <c r="BG10" i="3" s="1"/>
  <c r="BG10" i="4" s="1"/>
  <c r="EM13" i="2"/>
  <c r="P13" i="3" s="1"/>
  <c r="FE72" i="2"/>
  <c r="AZ72" i="3" s="1"/>
  <c r="BA72" i="3" s="1"/>
  <c r="BA72" i="4" s="1"/>
  <c r="FG8" i="2"/>
  <c r="BD8" i="3" s="1"/>
  <c r="BE8" i="3" s="1"/>
  <c r="BE8" i="4" s="1"/>
  <c r="FD28" i="2"/>
  <c r="AX28" i="3" s="1"/>
  <c r="AY28" i="3" s="1"/>
  <c r="AY28" i="4" s="1"/>
  <c r="FG15" i="2"/>
  <c r="BD15" i="3" s="1"/>
  <c r="BE15" i="3" s="1"/>
  <c r="BE15" i="4" s="1"/>
  <c r="FD81" i="2"/>
  <c r="AX81" i="3" s="1"/>
  <c r="AY81" i="3" s="1"/>
  <c r="AY81" i="4" s="1"/>
  <c r="FD73" i="2"/>
  <c r="AX73" i="3" s="1"/>
  <c r="AY73" i="3" s="1"/>
  <c r="AY73" i="4" s="1"/>
  <c r="FD48" i="2"/>
  <c r="AX48" i="3" s="1"/>
  <c r="FD70" i="2"/>
  <c r="AX70" i="3" s="1"/>
  <c r="AY70" i="3" s="1"/>
  <c r="AY70" i="4" s="1"/>
  <c r="FD53" i="2"/>
  <c r="AX53" i="3" s="1"/>
  <c r="AY53" i="3" s="1"/>
  <c r="AY53" i="4" s="1"/>
  <c r="FD55" i="2"/>
  <c r="AX55" i="3" s="1"/>
  <c r="AY55" i="3" s="1"/>
  <c r="AY55" i="4" s="1"/>
  <c r="FD67" i="2"/>
  <c r="AX67" i="3" s="1"/>
  <c r="AY67" i="3" s="1"/>
  <c r="AY67" i="4" s="1"/>
  <c r="FG81" i="2"/>
  <c r="BD81" i="3" s="1"/>
  <c r="AR24" i="60"/>
  <c r="FD12" i="2"/>
  <c r="AX12" i="3" s="1"/>
  <c r="AY12" i="3" s="1"/>
  <c r="AY12" i="4" s="1"/>
  <c r="FG14" i="2"/>
  <c r="BD14" i="3" s="1"/>
  <c r="BE14" i="3" s="1"/>
  <c r="BE14" i="4" s="1"/>
  <c r="FG18" i="2"/>
  <c r="BD18" i="3" s="1"/>
  <c r="BE18" i="3" s="1"/>
  <c r="BE18" i="4" s="1"/>
  <c r="FG12" i="2"/>
  <c r="BD12" i="3" s="1"/>
  <c r="BE12" i="3" s="1"/>
  <c r="BE12" i="4" s="1"/>
  <c r="AP14" i="60"/>
  <c r="FH37" i="2"/>
  <c r="BF37" i="3" s="1"/>
  <c r="BG37" i="3" s="1"/>
  <c r="BG37" i="4" s="1"/>
  <c r="FH38" i="2"/>
  <c r="BF38" i="3" s="1"/>
  <c r="BG38" i="3" s="1"/>
  <c r="BG38" i="4" s="1"/>
  <c r="FH90" i="2"/>
  <c r="BF90" i="3" s="1"/>
  <c r="BG90" i="3" s="1"/>
  <c r="BG90" i="4" s="1"/>
  <c r="FH48" i="2"/>
  <c r="BF48" i="3" s="1"/>
  <c r="BG48" i="3" s="1"/>
  <c r="BG48" i="4" s="1"/>
  <c r="FH51" i="2"/>
  <c r="BF51" i="3" s="1"/>
  <c r="BG51" i="3" s="1"/>
  <c r="BG51" i="4" s="1"/>
  <c r="FH39" i="2"/>
  <c r="BF39" i="3" s="1"/>
  <c r="BG39" i="3" s="1"/>
  <c r="BG39" i="4" s="1"/>
  <c r="FH84" i="2"/>
  <c r="BF84" i="3" s="1"/>
  <c r="BG84" i="3" s="1"/>
  <c r="BG84" i="4" s="1"/>
  <c r="FD9" i="2"/>
  <c r="AX9" i="3" s="1"/>
  <c r="AY9" i="3" s="1"/>
  <c r="AY9" i="4" s="1"/>
  <c r="FE77" i="2"/>
  <c r="AZ77" i="3" s="1"/>
  <c r="BA77" i="3" s="1"/>
  <c r="BA77" i="4" s="1"/>
  <c r="FE22" i="2"/>
  <c r="AZ22" i="3" s="1"/>
  <c r="BA22" i="3" s="1"/>
  <c r="BA22" i="4" s="1"/>
  <c r="EM18" i="2"/>
  <c r="P18" i="3" s="1"/>
  <c r="FD74" i="2"/>
  <c r="AX74" i="3" s="1"/>
  <c r="AY74" i="3" s="1"/>
  <c r="AY74" i="4" s="1"/>
  <c r="FD20" i="2"/>
  <c r="AX20" i="3" s="1"/>
  <c r="AU21" i="60"/>
  <c r="EN2" i="2"/>
  <c r="R2" i="3" s="1"/>
  <c r="EN18" i="2"/>
  <c r="R18" i="3" s="1"/>
  <c r="AU35" i="60"/>
  <c r="FI78" i="2"/>
  <c r="BH78" i="3" s="1"/>
  <c r="BI78" i="3" s="1"/>
  <c r="BI78" i="4" s="1"/>
  <c r="FI17" i="2"/>
  <c r="BH17" i="3" s="1"/>
  <c r="BI17" i="3" s="1"/>
  <c r="BI17" i="4" s="1"/>
  <c r="FI46" i="2"/>
  <c r="BH46" i="3" s="1"/>
  <c r="BI46" i="3" s="1"/>
  <c r="BI46" i="4" s="1"/>
  <c r="FI39" i="2"/>
  <c r="BH39" i="3" s="1"/>
  <c r="BI39" i="3" s="1"/>
  <c r="BI39" i="4" s="1"/>
  <c r="FI53" i="2"/>
  <c r="BH53" i="3" s="1"/>
  <c r="BI53" i="3" s="1"/>
  <c r="BI53" i="4" s="1"/>
  <c r="FI77" i="2"/>
  <c r="BH77" i="3" s="1"/>
  <c r="BI77" i="3" s="1"/>
  <c r="BI77" i="4" s="1"/>
  <c r="EN25" i="2"/>
  <c r="R25" i="3" s="1"/>
  <c r="EN11" i="2"/>
  <c r="R11" i="3" s="1"/>
  <c r="EN38" i="2"/>
  <c r="R38" i="3" s="1"/>
  <c r="EN45" i="2"/>
  <c r="R45" i="3" s="1"/>
  <c r="EN72" i="2"/>
  <c r="R72" i="3" s="1"/>
  <c r="EN88" i="2"/>
  <c r="R88" i="3" s="1"/>
  <c r="S88" i="3" s="1"/>
  <c r="S88" i="4" s="1"/>
  <c r="EN82" i="2"/>
  <c r="R82" i="3" s="1"/>
  <c r="S82" i="3" s="1"/>
  <c r="S82" i="4" s="1"/>
  <c r="EN75" i="2"/>
  <c r="R75" i="3" s="1"/>
  <c r="EN62" i="2"/>
  <c r="R62" i="3" s="1"/>
  <c r="AU69" i="60"/>
  <c r="AU45" i="60"/>
  <c r="AU53" i="60"/>
  <c r="AU82" i="60"/>
  <c r="AU76" i="60"/>
  <c r="EN5" i="2"/>
  <c r="R5" i="3" s="1"/>
  <c r="FI15" i="2"/>
  <c r="BH15" i="3" s="1"/>
  <c r="BI15" i="3" s="1"/>
  <c r="BI15" i="4" s="1"/>
  <c r="FI74" i="2"/>
  <c r="BH74" i="3" s="1"/>
  <c r="BI74" i="3" s="1"/>
  <c r="BI74" i="4" s="1"/>
  <c r="FI73" i="2"/>
  <c r="BH73" i="3" s="1"/>
  <c r="BI73" i="3" s="1"/>
  <c r="BI73" i="4" s="1"/>
  <c r="FI4" i="2"/>
  <c r="BH4" i="3" s="1"/>
  <c r="BI4" i="3" s="1"/>
  <c r="BI4" i="4" s="1"/>
  <c r="FI24" i="2"/>
  <c r="BH24" i="3" s="1"/>
  <c r="BI24" i="3" s="1"/>
  <c r="BI24" i="4" s="1"/>
  <c r="AU68" i="60"/>
  <c r="AU66" i="60"/>
  <c r="AU30" i="60"/>
  <c r="AU89" i="60"/>
  <c r="AV89" i="60" s="1"/>
  <c r="AU26" i="60"/>
  <c r="FI81" i="2"/>
  <c r="BH81" i="3" s="1"/>
  <c r="BI81" i="3" s="1"/>
  <c r="BI81" i="4" s="1"/>
  <c r="EN10" i="2"/>
  <c r="R10" i="3" s="1"/>
  <c r="FI82" i="2"/>
  <c r="BH82" i="3" s="1"/>
  <c r="BI82" i="3" s="1"/>
  <c r="BI82" i="4" s="1"/>
  <c r="FI85" i="2"/>
  <c r="BH85" i="3" s="1"/>
  <c r="BI85" i="3" s="1"/>
  <c r="BI85" i="4" s="1"/>
  <c r="FI37" i="2"/>
  <c r="BH37" i="3" s="1"/>
  <c r="BI37" i="3" s="1"/>
  <c r="BI37" i="4" s="1"/>
  <c r="FI83" i="2"/>
  <c r="BH83" i="3" s="1"/>
  <c r="BI83" i="3" s="1"/>
  <c r="BI83" i="4" s="1"/>
  <c r="FI45" i="2"/>
  <c r="BH45" i="3" s="1"/>
  <c r="BI45" i="3" s="1"/>
  <c r="BI45" i="4" s="1"/>
  <c r="FI91" i="2"/>
  <c r="BH91" i="3" s="1"/>
  <c r="BI91" i="3" s="1"/>
  <c r="BI91" i="4" s="1"/>
  <c r="EN30" i="2"/>
  <c r="R30" i="3" s="1"/>
  <c r="EN35" i="2"/>
  <c r="R35" i="3" s="1"/>
  <c r="EN52" i="2"/>
  <c r="R52" i="3" s="1"/>
  <c r="EN51" i="2"/>
  <c r="R51" i="3" s="1"/>
  <c r="EN80" i="2"/>
  <c r="R80" i="3" s="1"/>
  <c r="S80" i="3" s="1"/>
  <c r="S80" i="4" s="1"/>
  <c r="EN40" i="2"/>
  <c r="R40" i="3" s="1"/>
  <c r="EN33" i="2"/>
  <c r="R33" i="3" s="1"/>
  <c r="EN89" i="2"/>
  <c r="R89" i="3" s="1"/>
  <c r="S89" i="3" s="1"/>
  <c r="S89" i="4" s="1"/>
  <c r="FI21" i="2"/>
  <c r="BH21" i="3" s="1"/>
  <c r="BI21" i="3" s="1"/>
  <c r="BI21" i="4" s="1"/>
  <c r="AU91" i="60"/>
  <c r="AV91" i="60" s="1"/>
  <c r="AU61" i="60"/>
  <c r="AU48" i="60"/>
  <c r="AU95" i="60"/>
  <c r="AV95" i="60" s="1"/>
  <c r="FI80" i="2"/>
  <c r="BH80" i="3" s="1"/>
  <c r="BI80" i="3" s="1"/>
  <c r="BI80" i="4" s="1"/>
  <c r="FI13" i="2"/>
  <c r="BH13" i="3" s="1"/>
  <c r="BI13" i="3" s="1"/>
  <c r="BI13" i="4" s="1"/>
  <c r="AU60" i="60"/>
  <c r="AU65" i="60"/>
  <c r="AU49" i="60"/>
  <c r="AU47" i="60"/>
  <c r="AU52" i="60"/>
  <c r="AW52" i="60" s="1"/>
  <c r="FI31" i="2"/>
  <c r="BH31" i="3" s="1"/>
  <c r="BI31" i="3" s="1"/>
  <c r="BI31" i="4" s="1"/>
  <c r="AU10" i="60"/>
  <c r="AU17" i="60"/>
  <c r="AU34" i="60"/>
  <c r="FI52" i="2"/>
  <c r="BH52" i="3" s="1"/>
  <c r="BI52" i="3" s="1"/>
  <c r="BI52" i="4" s="1"/>
  <c r="FI43" i="2"/>
  <c r="BH43" i="3" s="1"/>
  <c r="BI43" i="3" s="1"/>
  <c r="BI43" i="4" s="1"/>
  <c r="FI35" i="2"/>
  <c r="BH35" i="3" s="1"/>
  <c r="BI35" i="3" s="1"/>
  <c r="BI35" i="4" s="1"/>
  <c r="FI51" i="2"/>
  <c r="BH51" i="3" s="1"/>
  <c r="BI51" i="3" s="1"/>
  <c r="BI51" i="4" s="1"/>
  <c r="FI79" i="2"/>
  <c r="BH79" i="3" s="1"/>
  <c r="BI79" i="3" s="1"/>
  <c r="BI79" i="4" s="1"/>
  <c r="FI62" i="2"/>
  <c r="BH62" i="3" s="1"/>
  <c r="BI62" i="3" s="1"/>
  <c r="BI62" i="4" s="1"/>
  <c r="FI42" i="2"/>
  <c r="BH42" i="3" s="1"/>
  <c r="BI42" i="3" s="1"/>
  <c r="BI42" i="4" s="1"/>
  <c r="EN36" i="2"/>
  <c r="R36" i="3" s="1"/>
  <c r="EN55" i="2"/>
  <c r="R55" i="3" s="1"/>
  <c r="EN90" i="2"/>
  <c r="R90" i="3" s="1"/>
  <c r="S90" i="3" s="1"/>
  <c r="S90" i="4" s="1"/>
  <c r="EN86" i="2"/>
  <c r="R86" i="3" s="1"/>
  <c r="S86" i="3" s="1"/>
  <c r="S86" i="4" s="1"/>
  <c r="EN46" i="2"/>
  <c r="R46" i="3" s="1"/>
  <c r="S46" i="3" s="1"/>
  <c r="S46" i="4" s="1"/>
  <c r="EN84" i="2"/>
  <c r="R84" i="3" s="1"/>
  <c r="S84" i="3" s="1"/>
  <c r="S84" i="4" s="1"/>
  <c r="EN61" i="2"/>
  <c r="R61" i="3" s="1"/>
  <c r="EN70" i="2"/>
  <c r="R70" i="3" s="1"/>
  <c r="AU64" i="60"/>
  <c r="AU74" i="60"/>
  <c r="AU87" i="60"/>
  <c r="AV87" i="60" s="1"/>
  <c r="AU16" i="60"/>
  <c r="FI26" i="2"/>
  <c r="BH26" i="3" s="1"/>
  <c r="FI5" i="2"/>
  <c r="BH5" i="3" s="1"/>
  <c r="BI5" i="3" s="1"/>
  <c r="BI5" i="4" s="1"/>
  <c r="FI76" i="2"/>
  <c r="BH76" i="3" s="1"/>
  <c r="BH76" i="4" s="1"/>
  <c r="FI19" i="2"/>
  <c r="BH19" i="3" s="1"/>
  <c r="AU51" i="60"/>
  <c r="AW51" i="60" s="1"/>
  <c r="AU19" i="60"/>
  <c r="AU46" i="60"/>
  <c r="AU57" i="60"/>
  <c r="AU36" i="60"/>
  <c r="FI3" i="2"/>
  <c r="BH3" i="3" s="1"/>
  <c r="BI3" i="3" s="1"/>
  <c r="BI3" i="4" s="1"/>
  <c r="EN26" i="2"/>
  <c r="R26" i="3" s="1"/>
  <c r="EN9" i="2"/>
  <c r="R9" i="3" s="1"/>
  <c r="FI29" i="2"/>
  <c r="BH29" i="3" s="1"/>
  <c r="BI29" i="3" s="1"/>
  <c r="BI29" i="4" s="1"/>
  <c r="EN31" i="2"/>
  <c r="R31" i="3" s="1"/>
  <c r="EN4" i="2"/>
  <c r="R4" i="3" s="1"/>
  <c r="EN27" i="2"/>
  <c r="R27" i="3" s="1"/>
  <c r="FI34" i="2"/>
  <c r="BH34" i="3" s="1"/>
  <c r="FI36" i="2"/>
  <c r="BH36" i="3" s="1"/>
  <c r="BI36" i="3" s="1"/>
  <c r="BI36" i="4" s="1"/>
  <c r="FI67" i="2"/>
  <c r="BH67" i="3" s="1"/>
  <c r="BI67" i="3" s="1"/>
  <c r="BI67" i="4" s="1"/>
  <c r="FI40" i="2"/>
  <c r="BH40" i="3" s="1"/>
  <c r="BI40" i="3" s="1"/>
  <c r="BI40" i="4" s="1"/>
  <c r="FI84" i="2"/>
  <c r="BH84" i="3" s="1"/>
  <c r="BI84" i="3" s="1"/>
  <c r="BI84" i="4" s="1"/>
  <c r="FI44" i="2"/>
  <c r="BH44" i="3" s="1"/>
  <c r="BI44" i="3" s="1"/>
  <c r="BI44" i="4" s="1"/>
  <c r="FI33" i="2"/>
  <c r="BH33" i="3" s="1"/>
  <c r="BI33" i="3" s="1"/>
  <c r="BI33" i="4" s="1"/>
  <c r="EN14" i="2"/>
  <c r="R14" i="3" s="1"/>
  <c r="EN13" i="2"/>
  <c r="R13" i="3" s="1"/>
  <c r="EN37" i="2"/>
  <c r="R37" i="3" s="1"/>
  <c r="EN59" i="2"/>
  <c r="R59" i="3" s="1"/>
  <c r="EN83" i="2"/>
  <c r="R83" i="3" s="1"/>
  <c r="S83" i="3" s="1"/>
  <c r="S83" i="4" s="1"/>
  <c r="EN50" i="2"/>
  <c r="R50" i="3" s="1"/>
  <c r="EN32" i="2"/>
  <c r="R32" i="3" s="1"/>
  <c r="EN81" i="2"/>
  <c r="R81" i="3" s="1"/>
  <c r="S81" i="3" s="1"/>
  <c r="S81" i="4" s="1"/>
  <c r="EN87" i="2"/>
  <c r="R87" i="3" s="1"/>
  <c r="S87" i="3" s="1"/>
  <c r="S87" i="4" s="1"/>
  <c r="EN42" i="2"/>
  <c r="R42" i="3" s="1"/>
  <c r="AU37" i="60"/>
  <c r="AU79" i="60"/>
  <c r="AV79" i="60" s="1"/>
  <c r="AU24" i="60"/>
  <c r="AU94" i="60"/>
  <c r="AV94" i="60" s="1"/>
  <c r="EN28" i="2"/>
  <c r="R28" i="3" s="1"/>
  <c r="BH20" i="4"/>
  <c r="FI6" i="2"/>
  <c r="BH6" i="3" s="1"/>
  <c r="BI6" i="3" s="1"/>
  <c r="BI6" i="4" s="1"/>
  <c r="AU27" i="60"/>
  <c r="AU33" i="60"/>
  <c r="AU38" i="60"/>
  <c r="AU11" i="60"/>
  <c r="AU13" i="60"/>
  <c r="AU50" i="60"/>
  <c r="FI10" i="2"/>
  <c r="BH10" i="3" s="1"/>
  <c r="BI10" i="3" s="1"/>
  <c r="BI10" i="4" s="1"/>
  <c r="AU40" i="60"/>
  <c r="FI9" i="2"/>
  <c r="BH9" i="3" s="1"/>
  <c r="BI9" i="3" s="1"/>
  <c r="BI9" i="4" s="1"/>
  <c r="AU81" i="60"/>
  <c r="AU70" i="60"/>
  <c r="FI65" i="2"/>
  <c r="BH65" i="3" s="1"/>
  <c r="BI65" i="3" s="1"/>
  <c r="BI65" i="4" s="1"/>
  <c r="FI68" i="2"/>
  <c r="BH68" i="3" s="1"/>
  <c r="BI68" i="3" s="1"/>
  <c r="BI68" i="4" s="1"/>
  <c r="FI57" i="2"/>
  <c r="BH57" i="3" s="1"/>
  <c r="BI57" i="3" s="1"/>
  <c r="BI57" i="4" s="1"/>
  <c r="FI70" i="2"/>
  <c r="BH70" i="3" s="1"/>
  <c r="BI70" i="3" s="1"/>
  <c r="BI70" i="4" s="1"/>
  <c r="FI50" i="2"/>
  <c r="BH50" i="3" s="1"/>
  <c r="BI50" i="3" s="1"/>
  <c r="BI50" i="4" s="1"/>
  <c r="FI87" i="2"/>
  <c r="BH87" i="3" s="1"/>
  <c r="BI87" i="3" s="1"/>
  <c r="BI87" i="4" s="1"/>
  <c r="FI61" i="2"/>
  <c r="BH61" i="3" s="1"/>
  <c r="BI61" i="3" s="1"/>
  <c r="BI61" i="4" s="1"/>
  <c r="EN3" i="2"/>
  <c r="R3" i="3" s="1"/>
  <c r="R3" i="4" s="1"/>
  <c r="EN54" i="2"/>
  <c r="R54" i="3" s="1"/>
  <c r="EN64" i="2"/>
  <c r="R64" i="3" s="1"/>
  <c r="EN71" i="2"/>
  <c r="R71" i="3" s="1"/>
  <c r="EN91" i="2"/>
  <c r="R91" i="3" s="1"/>
  <c r="S91" i="3" s="1"/>
  <c r="S91" i="4" s="1"/>
  <c r="EN74" i="2"/>
  <c r="R74" i="3" s="1"/>
  <c r="S74" i="3" s="1"/>
  <c r="S74" i="4" s="1"/>
  <c r="EN78" i="2"/>
  <c r="R78" i="3" s="1"/>
  <c r="S78" i="3" s="1"/>
  <c r="S78" i="4" s="1"/>
  <c r="EN67" i="2"/>
  <c r="R67" i="3" s="1"/>
  <c r="EN76" i="2"/>
  <c r="R76" i="3" s="1"/>
  <c r="S76" i="3" s="1"/>
  <c r="S76" i="4" s="1"/>
  <c r="AU84" i="60"/>
  <c r="AV84" i="60" s="1"/>
  <c r="AU92" i="60"/>
  <c r="AV92" i="60" s="1"/>
  <c r="EN24" i="2"/>
  <c r="R24" i="3" s="1"/>
  <c r="EN17" i="2"/>
  <c r="R17" i="3" s="1"/>
  <c r="FI7" i="2"/>
  <c r="BH7" i="3" s="1"/>
  <c r="BI7" i="3" s="1"/>
  <c r="BI7" i="4" s="1"/>
  <c r="AU18" i="60"/>
  <c r="AU15" i="60"/>
  <c r="AU54" i="60"/>
  <c r="AU9" i="60"/>
  <c r="AU67" i="60"/>
  <c r="AU77" i="60"/>
  <c r="AU43" i="60"/>
  <c r="AU71" i="60"/>
  <c r="AU59" i="60"/>
  <c r="EN23" i="2"/>
  <c r="R23" i="3" s="1"/>
  <c r="EN12" i="2"/>
  <c r="R12" i="3" s="1"/>
  <c r="AU80" i="60"/>
  <c r="FI55" i="2"/>
  <c r="BH55" i="3" s="1"/>
  <c r="BI55" i="3" s="1"/>
  <c r="BI55" i="4" s="1"/>
  <c r="FI49" i="2"/>
  <c r="BH49" i="3" s="1"/>
  <c r="BI49" i="3" s="1"/>
  <c r="BI49" i="4" s="1"/>
  <c r="FI89" i="2"/>
  <c r="BH89" i="3" s="1"/>
  <c r="BI89" i="3" s="1"/>
  <c r="BI89" i="4" s="1"/>
  <c r="FI88" i="2"/>
  <c r="BH88" i="3" s="1"/>
  <c r="BI88" i="3" s="1"/>
  <c r="BI88" i="4" s="1"/>
  <c r="FI41" i="2"/>
  <c r="BH41" i="3" s="1"/>
  <c r="BI41" i="3" s="1"/>
  <c r="BI41" i="4" s="1"/>
  <c r="FI63" i="2"/>
  <c r="BH63" i="3" s="1"/>
  <c r="FI48" i="2"/>
  <c r="BH48" i="3" s="1"/>
  <c r="BI48" i="3" s="1"/>
  <c r="BI48" i="4" s="1"/>
  <c r="EN6" i="2"/>
  <c r="R6" i="3" s="1"/>
  <c r="EN49" i="2"/>
  <c r="R49" i="3" s="1"/>
  <c r="EN85" i="2"/>
  <c r="R85" i="3" s="1"/>
  <c r="S85" i="3" s="1"/>
  <c r="S85" i="4" s="1"/>
  <c r="EN44" i="2"/>
  <c r="R44" i="3" s="1"/>
  <c r="EN48" i="2"/>
  <c r="R48" i="3" s="1"/>
  <c r="EN65" i="2"/>
  <c r="R65" i="3" s="1"/>
  <c r="EN47" i="2"/>
  <c r="R47" i="3" s="1"/>
  <c r="S47" i="3" s="1"/>
  <c r="S47" i="4" s="1"/>
  <c r="EN56" i="2"/>
  <c r="R56" i="3" s="1"/>
  <c r="AU83" i="60"/>
  <c r="AV83" i="60" s="1"/>
  <c r="AU75" i="60"/>
  <c r="AU42" i="60"/>
  <c r="AU56" i="60"/>
  <c r="AU72" i="60"/>
  <c r="AU78" i="60"/>
  <c r="AV78" i="60" s="1"/>
  <c r="EN20" i="2"/>
  <c r="R20" i="3" s="1"/>
  <c r="FI2" i="2"/>
  <c r="BH2" i="3" s="1"/>
  <c r="BI2" i="3" s="1"/>
  <c r="BI2" i="4" s="1"/>
  <c r="FI25" i="2"/>
  <c r="BH25" i="3" s="1"/>
  <c r="BI25" i="3" s="1"/>
  <c r="BI25" i="4" s="1"/>
  <c r="FI72" i="2"/>
  <c r="BH72" i="3" s="1"/>
  <c r="AU88" i="60"/>
  <c r="AV88" i="60" s="1"/>
  <c r="AU96" i="60"/>
  <c r="AV96" i="60" s="1"/>
  <c r="AU39" i="60"/>
  <c r="AU23" i="60"/>
  <c r="AU31" i="60"/>
  <c r="FI27" i="2"/>
  <c r="BH27" i="3" s="1"/>
  <c r="AU8" i="60"/>
  <c r="AU7" i="60"/>
  <c r="EN29" i="2"/>
  <c r="R29" i="3" s="1"/>
  <c r="FI75" i="2"/>
  <c r="BH75" i="3" s="1"/>
  <c r="BI75" i="3" s="1"/>
  <c r="BI75" i="4" s="1"/>
  <c r="FI38" i="2"/>
  <c r="BH38" i="3" s="1"/>
  <c r="FI64" i="2"/>
  <c r="BH64" i="3" s="1"/>
  <c r="BI64" i="3" s="1"/>
  <c r="BI64" i="4" s="1"/>
  <c r="FI60" i="2"/>
  <c r="BH60" i="3" s="1"/>
  <c r="BI60" i="3" s="1"/>
  <c r="BI60" i="4" s="1"/>
  <c r="FI86" i="2"/>
  <c r="BH86" i="3" s="1"/>
  <c r="BI86" i="3" s="1"/>
  <c r="BI86" i="4" s="1"/>
  <c r="FI47" i="2"/>
  <c r="BH47" i="3" s="1"/>
  <c r="BI47" i="3" s="1"/>
  <c r="BI47" i="4" s="1"/>
  <c r="FI32" i="2"/>
  <c r="BH32" i="3" s="1"/>
  <c r="BI32" i="3" s="1"/>
  <c r="BI32" i="4" s="1"/>
  <c r="EN21" i="2"/>
  <c r="R21" i="3" s="1"/>
  <c r="EN15" i="2"/>
  <c r="R15" i="3" s="1"/>
  <c r="EN19" i="2"/>
  <c r="R19" i="3" s="1"/>
  <c r="EN57" i="2"/>
  <c r="R57" i="3" s="1"/>
  <c r="EN34" i="2"/>
  <c r="R34" i="3" s="1"/>
  <c r="EN77" i="2"/>
  <c r="R77" i="3" s="1"/>
  <c r="EN60" i="2"/>
  <c r="R60" i="3" s="1"/>
  <c r="EN43" i="2"/>
  <c r="R43" i="3" s="1"/>
  <c r="EN41" i="2"/>
  <c r="R41" i="3" s="1"/>
  <c r="EN66" i="2"/>
  <c r="R66" i="3" s="1"/>
  <c r="AU28" i="60"/>
  <c r="AU14" i="60"/>
  <c r="AU86" i="60"/>
  <c r="AV86" i="60" s="1"/>
  <c r="AU58" i="60"/>
  <c r="FI22" i="2"/>
  <c r="BH22" i="3" s="1"/>
  <c r="BI22" i="3" s="1"/>
  <c r="BI22" i="4" s="1"/>
  <c r="FK17" i="2"/>
  <c r="BL17" i="3" s="1"/>
  <c r="BM17" i="3" s="1"/>
  <c r="BM17" i="4" s="1"/>
  <c r="FI18" i="2"/>
  <c r="BH18" i="3" s="1"/>
  <c r="BI18" i="3" s="1"/>
  <c r="BI18" i="4" s="1"/>
  <c r="FI16" i="2"/>
  <c r="BH16" i="3" s="1"/>
  <c r="BI16" i="3" s="1"/>
  <c r="BI16" i="4" s="1"/>
  <c r="FI14" i="2"/>
  <c r="BH14" i="3" s="1"/>
  <c r="FI8" i="2"/>
  <c r="BH8" i="3" s="1"/>
  <c r="AU12" i="60"/>
  <c r="AU25" i="60"/>
  <c r="AU73" i="60"/>
  <c r="AU85" i="60"/>
  <c r="AV85" i="60" s="1"/>
  <c r="AU41" i="60"/>
  <c r="R7" i="4"/>
  <c r="AX38" i="60"/>
  <c r="AX86" i="60"/>
  <c r="AY86" i="60" s="1"/>
  <c r="AX87" i="60"/>
  <c r="AY87" i="60" s="1"/>
  <c r="AX67" i="60"/>
  <c r="AX69" i="60"/>
  <c r="AX84" i="60"/>
  <c r="AY84" i="60" s="1"/>
  <c r="FJ58" i="2"/>
  <c r="BJ58" i="3" s="1"/>
  <c r="BK58" i="3" s="1"/>
  <c r="BK58" i="4" s="1"/>
  <c r="AX7" i="60"/>
  <c r="AX32" i="60"/>
  <c r="AX56" i="60"/>
  <c r="AX66" i="60"/>
  <c r="AX89" i="60"/>
  <c r="AY89" i="60" s="1"/>
  <c r="AX27" i="60"/>
  <c r="AX14" i="60"/>
  <c r="AX25" i="60"/>
  <c r="AX93" i="60"/>
  <c r="AY93" i="60" s="1"/>
  <c r="AX34" i="60"/>
  <c r="AX91" i="60"/>
  <c r="AY91" i="60" s="1"/>
  <c r="AX36" i="60"/>
  <c r="AX94" i="60"/>
  <c r="AY94" i="60" s="1"/>
  <c r="FJ61" i="2"/>
  <c r="BJ61" i="3" s="1"/>
  <c r="AX68" i="60"/>
  <c r="AX42" i="60"/>
  <c r="AX26" i="60"/>
  <c r="AX47" i="60"/>
  <c r="AX55" i="60"/>
  <c r="AX23" i="60"/>
  <c r="AX76" i="60"/>
  <c r="AX59" i="60"/>
  <c r="AX82" i="60"/>
  <c r="AX80" i="60"/>
  <c r="FJ56" i="2"/>
  <c r="BJ56" i="3" s="1"/>
  <c r="AX20" i="60"/>
  <c r="AX10" i="60"/>
  <c r="AX31" i="60"/>
  <c r="AX12" i="60"/>
  <c r="AX8" i="60"/>
  <c r="AX39" i="60"/>
  <c r="AX53" i="60"/>
  <c r="AX92" i="60"/>
  <c r="AY92" i="60" s="1"/>
  <c r="AX70" i="60"/>
  <c r="AX95" i="60"/>
  <c r="AY95" i="60" s="1"/>
  <c r="FJ11" i="2"/>
  <c r="BJ11" i="3" s="1"/>
  <c r="BK11" i="3" s="1"/>
  <c r="BK11" i="4" s="1"/>
  <c r="FJ70" i="2"/>
  <c r="BJ70" i="3" s="1"/>
  <c r="AX61" i="60"/>
  <c r="AX24" i="60"/>
  <c r="FJ74" i="2"/>
  <c r="BJ74" i="3" s="1"/>
  <c r="BK74" i="3" s="1"/>
  <c r="BK74" i="4" s="1"/>
  <c r="AX65" i="60"/>
  <c r="AY65" i="60" s="1"/>
  <c r="AX46" i="60"/>
  <c r="AX22" i="60"/>
  <c r="AX33" i="60"/>
  <c r="AX15" i="60"/>
  <c r="AX40" i="60"/>
  <c r="AX9" i="60"/>
  <c r="AX79" i="60"/>
  <c r="AY79" i="60" s="1"/>
  <c r="AX81" i="60"/>
  <c r="AX19" i="60"/>
  <c r="AX83" i="60"/>
  <c r="AY83" i="60" s="1"/>
  <c r="AX75" i="60"/>
  <c r="AX44" i="60"/>
  <c r="FJ55" i="2"/>
  <c r="BJ55" i="3" s="1"/>
  <c r="AX17" i="60"/>
  <c r="AX58" i="60"/>
  <c r="AX63" i="60"/>
  <c r="AY63" i="60" s="1"/>
  <c r="AX73" i="60"/>
  <c r="AX50" i="60"/>
  <c r="AX52" i="60"/>
  <c r="AX11" i="60"/>
  <c r="AX90" i="60"/>
  <c r="AY90" i="60" s="1"/>
  <c r="AX37" i="60"/>
  <c r="AX62" i="60"/>
  <c r="AX29" i="60"/>
  <c r="AX74" i="60"/>
  <c r="AX49" i="60"/>
  <c r="AX18" i="60"/>
  <c r="AX96" i="60"/>
  <c r="AY96" i="60" s="1"/>
  <c r="AX21" i="60"/>
  <c r="AX30" i="60"/>
  <c r="AX45" i="60"/>
  <c r="AX78" i="60"/>
  <c r="AX72" i="60"/>
  <c r="AX85" i="60"/>
  <c r="AY85" i="60" s="1"/>
  <c r="AX43" i="60"/>
  <c r="AX88" i="60"/>
  <c r="AY88" i="60" s="1"/>
  <c r="FJ7" i="2"/>
  <c r="BJ7" i="3" s="1"/>
  <c r="BK7" i="3" s="1"/>
  <c r="BK7" i="4" s="1"/>
  <c r="FJ44" i="2"/>
  <c r="BJ44" i="3" s="1"/>
  <c r="AX35" i="60"/>
  <c r="AX51" i="60"/>
  <c r="AY51" i="60" s="1"/>
  <c r="AX41" i="60"/>
  <c r="EJ18" i="2"/>
  <c r="J18" i="3" s="1"/>
  <c r="EJ22" i="2"/>
  <c r="J22" i="3" s="1"/>
  <c r="EJ34" i="2"/>
  <c r="J34" i="3" s="1"/>
  <c r="EJ21" i="2"/>
  <c r="J21" i="3" s="1"/>
  <c r="EJ56" i="2"/>
  <c r="J56" i="3" s="1"/>
  <c r="EJ83" i="2"/>
  <c r="J83" i="3" s="1"/>
  <c r="K83" i="3" s="1"/>
  <c r="EJ71" i="2"/>
  <c r="J71" i="3" s="1"/>
  <c r="EJ64" i="2"/>
  <c r="J64" i="3" s="1"/>
  <c r="EJ76" i="2"/>
  <c r="J76" i="3" s="1"/>
  <c r="EJ87" i="2"/>
  <c r="J87" i="3" s="1"/>
  <c r="K87" i="3" s="1"/>
  <c r="K87" i="4" s="1"/>
  <c r="FF3" i="2"/>
  <c r="BB3" i="3" s="1"/>
  <c r="BC3" i="3" s="1"/>
  <c r="BC3" i="4" s="1"/>
  <c r="EO6" i="2"/>
  <c r="T6" i="3" s="1"/>
  <c r="EW7" i="2"/>
  <c r="AJ7" i="3" s="1"/>
  <c r="EW61" i="2"/>
  <c r="AJ61" i="3" s="1"/>
  <c r="EW54" i="2"/>
  <c r="AJ54" i="3" s="1"/>
  <c r="AK54" i="3" s="1"/>
  <c r="AK54" i="4" s="1"/>
  <c r="EW26" i="2"/>
  <c r="AJ26" i="3" s="1"/>
  <c r="AK26" i="3" s="1"/>
  <c r="AK26" i="4" s="1"/>
  <c r="FF40" i="2"/>
  <c r="BB40" i="3" s="1"/>
  <c r="BC40" i="3" s="1"/>
  <c r="BC40" i="4" s="1"/>
  <c r="FF79" i="2"/>
  <c r="BB79" i="3" s="1"/>
  <c r="BC79" i="3" s="1"/>
  <c r="BC79" i="4" s="1"/>
  <c r="FF50" i="2"/>
  <c r="BB50" i="3" s="1"/>
  <c r="BC50" i="3" s="1"/>
  <c r="BC50" i="4" s="1"/>
  <c r="FF81" i="2"/>
  <c r="BB81" i="3" s="1"/>
  <c r="BC81" i="3" s="1"/>
  <c r="BC81" i="4" s="1"/>
  <c r="FF42" i="2"/>
  <c r="BB42" i="3" s="1"/>
  <c r="BC42" i="3" s="1"/>
  <c r="BC42" i="4" s="1"/>
  <c r="FF84" i="2"/>
  <c r="BB84" i="3" s="1"/>
  <c r="BC84" i="3" s="1"/>
  <c r="BC84" i="4" s="1"/>
  <c r="FF67" i="2"/>
  <c r="BB67" i="3" s="1"/>
  <c r="BC67" i="3" s="1"/>
  <c r="BC67" i="4" s="1"/>
  <c r="EJ28" i="2"/>
  <c r="J28" i="3" s="1"/>
  <c r="G33" i="3"/>
  <c r="G45" i="3"/>
  <c r="G45" i="4" s="1"/>
  <c r="G52" i="3"/>
  <c r="G50" i="3"/>
  <c r="EJ25" i="2"/>
  <c r="J25" i="3" s="1"/>
  <c r="FF5" i="2"/>
  <c r="BB5" i="3" s="1"/>
  <c r="BC5" i="3" s="1"/>
  <c r="BC5" i="4" s="1"/>
  <c r="FF31" i="2"/>
  <c r="BB31" i="3" s="1"/>
  <c r="BC31" i="3" s="1"/>
  <c r="BC31" i="4" s="1"/>
  <c r="EJ6" i="2"/>
  <c r="J6" i="3" s="1"/>
  <c r="EJ39" i="2"/>
  <c r="J39" i="3" s="1"/>
  <c r="EJ5" i="2"/>
  <c r="J5" i="3" s="1"/>
  <c r="J5" i="4" s="1"/>
  <c r="EJ38" i="2"/>
  <c r="J38" i="3" s="1"/>
  <c r="EJ50" i="2"/>
  <c r="J50" i="3" s="1"/>
  <c r="EJ77" i="2"/>
  <c r="J77" i="3" s="1"/>
  <c r="EJ88" i="2"/>
  <c r="J88" i="3" s="1"/>
  <c r="K88" i="3" s="1"/>
  <c r="EJ79" i="2"/>
  <c r="J79" i="3" s="1"/>
  <c r="K79" i="3" s="1"/>
  <c r="K79" i="4" s="1"/>
  <c r="EJ90" i="2"/>
  <c r="J90" i="3" s="1"/>
  <c r="K90" i="3" s="1"/>
  <c r="K90" i="4" s="1"/>
  <c r="EW76" i="2"/>
  <c r="AJ76" i="3" s="1"/>
  <c r="AK76" i="3" s="1"/>
  <c r="AK76" i="4" s="1"/>
  <c r="EJ3" i="2"/>
  <c r="J3" i="3" s="1"/>
  <c r="J3" i="4" s="1"/>
  <c r="EO70" i="2"/>
  <c r="T70" i="3" s="1"/>
  <c r="EW55" i="2"/>
  <c r="AJ55" i="3" s="1"/>
  <c r="AK55" i="3" s="1"/>
  <c r="AK55" i="4" s="1"/>
  <c r="EW32" i="2"/>
  <c r="AJ32" i="3" s="1"/>
  <c r="EW69" i="2"/>
  <c r="AJ69" i="3" s="1"/>
  <c r="AK69" i="3" s="1"/>
  <c r="AK69" i="4" s="1"/>
  <c r="EO5" i="2"/>
  <c r="T5" i="3" s="1"/>
  <c r="FF12" i="2"/>
  <c r="BB12" i="3" s="1"/>
  <c r="BC12" i="3" s="1"/>
  <c r="BC12" i="4" s="1"/>
  <c r="FF73" i="2"/>
  <c r="BB73" i="3" s="1"/>
  <c r="BC73" i="3" s="1"/>
  <c r="BC73" i="4" s="1"/>
  <c r="FF43" i="2"/>
  <c r="BB43" i="3" s="1"/>
  <c r="BC43" i="3" s="1"/>
  <c r="BC43" i="4" s="1"/>
  <c r="FF83" i="2"/>
  <c r="BB83" i="3" s="1"/>
  <c r="BC83" i="3" s="1"/>
  <c r="BC83" i="4" s="1"/>
  <c r="FF71" i="2"/>
  <c r="BB71" i="3" s="1"/>
  <c r="BC71" i="3" s="1"/>
  <c r="BC71" i="4" s="1"/>
  <c r="FF86" i="2"/>
  <c r="BB86" i="3" s="1"/>
  <c r="FF54" i="2"/>
  <c r="BB54" i="3" s="1"/>
  <c r="BC54" i="3" s="1"/>
  <c r="BC54" i="4" s="1"/>
  <c r="FF38" i="2"/>
  <c r="BB38" i="3" s="1"/>
  <c r="BC38" i="3" s="1"/>
  <c r="BC38" i="4" s="1"/>
  <c r="EJ11" i="2"/>
  <c r="J11" i="3" s="1"/>
  <c r="G57" i="3"/>
  <c r="FF18" i="2"/>
  <c r="BB18" i="3" s="1"/>
  <c r="FF11" i="2"/>
  <c r="BB11" i="3" s="1"/>
  <c r="BC11" i="3" s="1"/>
  <c r="BC11" i="4" s="1"/>
  <c r="EJ29" i="2"/>
  <c r="J29" i="3" s="1"/>
  <c r="FF15" i="2"/>
  <c r="BB15" i="3" s="1"/>
  <c r="EJ78" i="2"/>
  <c r="J78" i="3" s="1"/>
  <c r="EJ20" i="2"/>
  <c r="J20" i="3" s="1"/>
  <c r="EJ13" i="2"/>
  <c r="J13" i="3" s="1"/>
  <c r="EJ75" i="2"/>
  <c r="J75" i="3" s="1"/>
  <c r="EJ67" i="2"/>
  <c r="J67" i="3" s="1"/>
  <c r="EJ32" i="2"/>
  <c r="J32" i="3" s="1"/>
  <c r="EJ66" i="2"/>
  <c r="J66" i="3" s="1"/>
  <c r="EJ70" i="2"/>
  <c r="J70" i="3" s="1"/>
  <c r="EJ60" i="2"/>
  <c r="J60" i="3" s="1"/>
  <c r="EJ16" i="2"/>
  <c r="J16" i="3" s="1"/>
  <c r="EW17" i="2"/>
  <c r="AJ17" i="3" s="1"/>
  <c r="AK17" i="3" s="1"/>
  <c r="AK17" i="4" s="1"/>
  <c r="EJ12" i="2"/>
  <c r="J12" i="3" s="1"/>
  <c r="J12" i="4" s="1"/>
  <c r="EO91" i="2"/>
  <c r="T91" i="3" s="1"/>
  <c r="U91" i="3" s="1"/>
  <c r="U91" i="4" s="1"/>
  <c r="EW73" i="2"/>
  <c r="AJ73" i="3" s="1"/>
  <c r="AK73" i="3" s="1"/>
  <c r="AK73" i="4" s="1"/>
  <c r="EW70" i="2"/>
  <c r="AJ70" i="3" s="1"/>
  <c r="EW34" i="2"/>
  <c r="AJ34" i="3" s="1"/>
  <c r="FF29" i="2"/>
  <c r="BB29" i="3" s="1"/>
  <c r="BC29" i="3" s="1"/>
  <c r="BC29" i="4" s="1"/>
  <c r="EJ10" i="2"/>
  <c r="J10" i="3" s="1"/>
  <c r="FF9" i="2"/>
  <c r="BB9" i="3" s="1"/>
  <c r="BC9" i="3" s="1"/>
  <c r="BC9" i="4" s="1"/>
  <c r="FF41" i="2"/>
  <c r="BB41" i="3" s="1"/>
  <c r="BC41" i="3" s="1"/>
  <c r="BC41" i="4" s="1"/>
  <c r="FF69" i="2"/>
  <c r="BB69" i="3" s="1"/>
  <c r="BC69" i="3" s="1"/>
  <c r="BC69" i="4" s="1"/>
  <c r="FF44" i="2"/>
  <c r="BB44" i="3" s="1"/>
  <c r="BC44" i="3" s="1"/>
  <c r="BC44" i="4" s="1"/>
  <c r="FF65" i="2"/>
  <c r="BB65" i="3" s="1"/>
  <c r="BC65" i="3" s="1"/>
  <c r="BC65" i="4" s="1"/>
  <c r="FF59" i="2"/>
  <c r="BB59" i="3" s="1"/>
  <c r="BC59" i="3" s="1"/>
  <c r="BC59" i="4" s="1"/>
  <c r="FF49" i="2"/>
  <c r="BB49" i="3" s="1"/>
  <c r="BC49" i="3" s="1"/>
  <c r="BC49" i="4" s="1"/>
  <c r="FF66" i="2"/>
  <c r="BB66" i="3" s="1"/>
  <c r="BC66" i="3" s="1"/>
  <c r="BC66" i="4" s="1"/>
  <c r="G53" i="3"/>
  <c r="EW22" i="2"/>
  <c r="AJ22" i="3" s="1"/>
  <c r="FF26" i="2"/>
  <c r="BB26" i="3" s="1"/>
  <c r="BC26" i="3" s="1"/>
  <c r="BC26" i="4" s="1"/>
  <c r="FF2" i="2"/>
  <c r="BB2" i="3" s="1"/>
  <c r="BC2" i="3" s="1"/>
  <c r="BC2" i="4" s="1"/>
  <c r="EL13" i="2"/>
  <c r="N13" i="3" s="1"/>
  <c r="EJ30" i="2"/>
  <c r="J30" i="3" s="1"/>
  <c r="EJ14" i="2"/>
  <c r="J14" i="3" s="1"/>
  <c r="EJ17" i="2"/>
  <c r="J17" i="3" s="1"/>
  <c r="EJ69" i="2"/>
  <c r="J69" i="3" s="1"/>
  <c r="EJ80" i="2"/>
  <c r="J80" i="3" s="1"/>
  <c r="K80" i="3" s="1"/>
  <c r="K80" i="4" s="1"/>
  <c r="EJ35" i="2"/>
  <c r="J35" i="3" s="1"/>
  <c r="EJ40" i="2"/>
  <c r="J40" i="3" s="1"/>
  <c r="EJ33" i="2"/>
  <c r="J33" i="3" s="1"/>
  <c r="EJ46" i="2"/>
  <c r="J46" i="3" s="1"/>
  <c r="EJ49" i="2"/>
  <c r="J49" i="3" s="1"/>
  <c r="J49" i="4" s="1"/>
  <c r="EJ42" i="2"/>
  <c r="J42" i="3" s="1"/>
  <c r="EO84" i="2"/>
  <c r="T84" i="3" s="1"/>
  <c r="U84" i="3" s="1"/>
  <c r="U84" i="4" s="1"/>
  <c r="EW53" i="2"/>
  <c r="AJ53" i="3" s="1"/>
  <c r="EW60" i="2"/>
  <c r="AJ60" i="3" s="1"/>
  <c r="AK60" i="3" s="1"/>
  <c r="AK60" i="4" s="1"/>
  <c r="EW77" i="2"/>
  <c r="AJ77" i="3" s="1"/>
  <c r="AK77" i="3" s="1"/>
  <c r="AK77" i="4" s="1"/>
  <c r="FF47" i="2"/>
  <c r="BB47" i="3" s="1"/>
  <c r="BC47" i="3" s="1"/>
  <c r="BC47" i="4" s="1"/>
  <c r="FF85" i="2"/>
  <c r="BB85" i="3" s="1"/>
  <c r="BC85" i="3" s="1"/>
  <c r="BC85" i="4" s="1"/>
  <c r="FF34" i="2"/>
  <c r="BB34" i="3" s="1"/>
  <c r="BC34" i="3" s="1"/>
  <c r="BC34" i="4" s="1"/>
  <c r="FF68" i="2"/>
  <c r="BB68" i="3" s="1"/>
  <c r="BC68" i="3" s="1"/>
  <c r="BC68" i="4" s="1"/>
  <c r="FF53" i="2"/>
  <c r="BB53" i="3" s="1"/>
  <c r="BC53" i="3" s="1"/>
  <c r="BC53" i="4" s="1"/>
  <c r="FF36" i="2"/>
  <c r="BB36" i="3" s="1"/>
  <c r="BC36" i="3" s="1"/>
  <c r="BC36" i="4" s="1"/>
  <c r="FF72" i="2"/>
  <c r="BB72" i="3" s="1"/>
  <c r="BC72" i="3" s="1"/>
  <c r="BC72" i="4" s="1"/>
  <c r="FF58" i="2"/>
  <c r="BB58" i="3" s="1"/>
  <c r="BC58" i="3" s="1"/>
  <c r="BC58" i="4" s="1"/>
  <c r="EJ4" i="2"/>
  <c r="J4" i="3" s="1"/>
  <c r="J4" i="4" s="1"/>
  <c r="G55" i="3"/>
  <c r="G55" i="4" s="1"/>
  <c r="G54" i="3"/>
  <c r="FF16" i="2"/>
  <c r="BB16" i="3" s="1"/>
  <c r="FF13" i="2"/>
  <c r="BB13" i="3" s="1"/>
  <c r="FA16" i="2"/>
  <c r="AR16" i="3" s="1"/>
  <c r="AS16" i="3" s="1"/>
  <c r="AS16" i="4" s="1"/>
  <c r="EL7" i="2"/>
  <c r="N7" i="3" s="1"/>
  <c r="EL29" i="2"/>
  <c r="N29" i="3" s="1"/>
  <c r="EL28" i="2"/>
  <c r="N28" i="3" s="1"/>
  <c r="EJ15" i="2"/>
  <c r="J15" i="3" s="1"/>
  <c r="FF23" i="2"/>
  <c r="BB23" i="3" s="1"/>
  <c r="BC23" i="3" s="1"/>
  <c r="BC23" i="4" s="1"/>
  <c r="EJ89" i="2"/>
  <c r="J89" i="3" s="1"/>
  <c r="K89" i="3" s="1"/>
  <c r="K89" i="4" s="1"/>
  <c r="EJ43" i="2"/>
  <c r="J43" i="3" s="1"/>
  <c r="EJ52" i="2"/>
  <c r="J52" i="3" s="1"/>
  <c r="EJ59" i="2"/>
  <c r="J59" i="3" s="1"/>
  <c r="EJ51" i="2"/>
  <c r="J51" i="3" s="1"/>
  <c r="EJ72" i="2"/>
  <c r="J72" i="3" s="1"/>
  <c r="EJ53" i="2"/>
  <c r="J53" i="3" s="1"/>
  <c r="EJ48" i="2"/>
  <c r="J48" i="3" s="1"/>
  <c r="EW11" i="2"/>
  <c r="AJ11" i="3" s="1"/>
  <c r="AK11" i="3" s="1"/>
  <c r="AK11" i="4" s="1"/>
  <c r="FF76" i="2"/>
  <c r="BB76" i="3" s="1"/>
  <c r="BC76" i="3" s="1"/>
  <c r="BC76" i="4" s="1"/>
  <c r="EO87" i="2"/>
  <c r="T87" i="3" s="1"/>
  <c r="U87" i="3" s="1"/>
  <c r="U87" i="4" s="1"/>
  <c r="EW62" i="2"/>
  <c r="AJ62" i="3" s="1"/>
  <c r="AK62" i="3" s="1"/>
  <c r="AK62" i="4" s="1"/>
  <c r="EW44" i="2"/>
  <c r="AJ44" i="3" s="1"/>
  <c r="FF74" i="2"/>
  <c r="BB74" i="3" s="1"/>
  <c r="BC74" i="3" s="1"/>
  <c r="BC74" i="4" s="1"/>
  <c r="FF4" i="2"/>
  <c r="BB4" i="3" s="1"/>
  <c r="BC4" i="3" s="1"/>
  <c r="BC4" i="4" s="1"/>
  <c r="FF82" i="2"/>
  <c r="BB82" i="3" s="1"/>
  <c r="BC82" i="3" s="1"/>
  <c r="BC82" i="4" s="1"/>
  <c r="FF52" i="2"/>
  <c r="BB52" i="3" s="1"/>
  <c r="BC52" i="3" s="1"/>
  <c r="BC52" i="4" s="1"/>
  <c r="FF62" i="2"/>
  <c r="BB62" i="3" s="1"/>
  <c r="BC62" i="3" s="1"/>
  <c r="BC62" i="4" s="1"/>
  <c r="FF60" i="2"/>
  <c r="BB60" i="3" s="1"/>
  <c r="BC60" i="3" s="1"/>
  <c r="BC60" i="4" s="1"/>
  <c r="FF48" i="2"/>
  <c r="BB48" i="3" s="1"/>
  <c r="BC48" i="3" s="1"/>
  <c r="BC48" i="4" s="1"/>
  <c r="FF63" i="2"/>
  <c r="BB63" i="3" s="1"/>
  <c r="BC63" i="3" s="1"/>
  <c r="BC63" i="4" s="1"/>
  <c r="FF75" i="2"/>
  <c r="BB75" i="3" s="1"/>
  <c r="BC75" i="3" s="1"/>
  <c r="BC75" i="4" s="1"/>
  <c r="FF37" i="2"/>
  <c r="BB37" i="3" s="1"/>
  <c r="BC37" i="3" s="1"/>
  <c r="BC37" i="4" s="1"/>
  <c r="G49" i="3"/>
  <c r="G49" i="4" s="1"/>
  <c r="G56" i="3"/>
  <c r="FF10" i="2"/>
  <c r="BB10" i="3" s="1"/>
  <c r="EW21" i="2"/>
  <c r="AJ21" i="3" s="1"/>
  <c r="AK21" i="3" s="1"/>
  <c r="AK21" i="4" s="1"/>
  <c r="FF21" i="2"/>
  <c r="BB21" i="3" s="1"/>
  <c r="BC21" i="3" s="1"/>
  <c r="BC21" i="4" s="1"/>
  <c r="FF22" i="2"/>
  <c r="BB22" i="3" s="1"/>
  <c r="FF8" i="2"/>
  <c r="BB8" i="3" s="1"/>
  <c r="EJ7" i="2"/>
  <c r="J7" i="3" s="1"/>
  <c r="EL4" i="2"/>
  <c r="N4" i="3" s="1"/>
  <c r="EL8" i="2"/>
  <c r="N8" i="3" s="1"/>
  <c r="EJ54" i="2"/>
  <c r="J54" i="3" s="1"/>
  <c r="EJ74" i="2"/>
  <c r="J74" i="3" s="1"/>
  <c r="K74" i="3" s="1"/>
  <c r="K74" i="4" s="1"/>
  <c r="EJ44" i="2"/>
  <c r="J44" i="3" s="1"/>
  <c r="EJ58" i="2"/>
  <c r="J58" i="3" s="1"/>
  <c r="EJ85" i="2"/>
  <c r="J85" i="3" s="1"/>
  <c r="K85" i="3" s="1"/>
  <c r="EJ36" i="2"/>
  <c r="J36" i="3" s="1"/>
  <c r="EJ61" i="2"/>
  <c r="J61" i="3" s="1"/>
  <c r="EJ57" i="2"/>
  <c r="J57" i="3" s="1"/>
  <c r="EW5" i="2"/>
  <c r="AJ5" i="3" s="1"/>
  <c r="AK5" i="3" s="1"/>
  <c r="AK5" i="4" s="1"/>
  <c r="EO79" i="2"/>
  <c r="T79" i="3" s="1"/>
  <c r="U79" i="3" s="1"/>
  <c r="U79" i="4" s="1"/>
  <c r="EW12" i="2"/>
  <c r="AJ12" i="3" s="1"/>
  <c r="AK12" i="3" s="1"/>
  <c r="AK12" i="4" s="1"/>
  <c r="EW35" i="2"/>
  <c r="AJ35" i="3" s="1"/>
  <c r="EW79" i="2"/>
  <c r="AJ79" i="3" s="1"/>
  <c r="AK79" i="3" s="1"/>
  <c r="AK79" i="4" s="1"/>
  <c r="EJ26" i="2"/>
  <c r="J26" i="3" s="1"/>
  <c r="FF55" i="2"/>
  <c r="BB55" i="3" s="1"/>
  <c r="BC55" i="3" s="1"/>
  <c r="BC55" i="4" s="1"/>
  <c r="FF17" i="2"/>
  <c r="BB17" i="3" s="1"/>
  <c r="BC17" i="3" s="1"/>
  <c r="BC17" i="4" s="1"/>
  <c r="FF89" i="2"/>
  <c r="BB89" i="3" s="1"/>
  <c r="FF61" i="2"/>
  <c r="BB61" i="3" s="1"/>
  <c r="BC61" i="3" s="1"/>
  <c r="BC61" i="4" s="1"/>
  <c r="FF80" i="2"/>
  <c r="BB80" i="3" s="1"/>
  <c r="BC80" i="3" s="1"/>
  <c r="BC80" i="4" s="1"/>
  <c r="FF57" i="2"/>
  <c r="BB57" i="3" s="1"/>
  <c r="BC57" i="3" s="1"/>
  <c r="BC57" i="4" s="1"/>
  <c r="FF45" i="2"/>
  <c r="BB45" i="3" s="1"/>
  <c r="EW28" i="2"/>
  <c r="AJ28" i="3" s="1"/>
  <c r="AK28" i="3" s="1"/>
  <c r="AK28" i="4" s="1"/>
  <c r="EJ31" i="2"/>
  <c r="J31" i="3" s="1"/>
  <c r="G44" i="3"/>
  <c r="AJ4" i="4"/>
  <c r="FF25" i="2"/>
  <c r="BB25" i="3" s="1"/>
  <c r="FF19" i="2"/>
  <c r="BB19" i="3" s="1"/>
  <c r="EL12" i="2"/>
  <c r="N12" i="3" s="1"/>
  <c r="FA20" i="2"/>
  <c r="AR20" i="3" s="1"/>
  <c r="AS20" i="3" s="1"/>
  <c r="AS20" i="4" s="1"/>
  <c r="EJ27" i="2"/>
  <c r="J27" i="3" s="1"/>
  <c r="EL30" i="2"/>
  <c r="N30" i="3" s="1"/>
  <c r="EJ8" i="2"/>
  <c r="J8" i="3" s="1"/>
  <c r="J8" i="4" s="1"/>
  <c r="EJ9" i="2"/>
  <c r="J9" i="3" s="1"/>
  <c r="J9" i="4" s="1"/>
  <c r="EJ2" i="2"/>
  <c r="J2" i="3" s="1"/>
  <c r="EJ37" i="2"/>
  <c r="J37" i="3" s="1"/>
  <c r="EJ41" i="2"/>
  <c r="J41" i="3" s="1"/>
  <c r="EJ84" i="2"/>
  <c r="J84" i="3" s="1"/>
  <c r="K84" i="3" s="1"/>
  <c r="K84" i="4" s="1"/>
  <c r="EJ82" i="2"/>
  <c r="J82" i="3" s="1"/>
  <c r="K82" i="3" s="1"/>
  <c r="K82" i="4" s="1"/>
  <c r="EJ47" i="2"/>
  <c r="J47" i="3" s="1"/>
  <c r="K47" i="3" s="1"/>
  <c r="K47" i="4" s="1"/>
  <c r="EJ62" i="2"/>
  <c r="J62" i="3" s="1"/>
  <c r="EJ63" i="2"/>
  <c r="J63" i="3" s="1"/>
  <c r="EJ23" i="2"/>
  <c r="J23" i="3" s="1"/>
  <c r="EO63" i="2"/>
  <c r="T63" i="3" s="1"/>
  <c r="EO83" i="2"/>
  <c r="T83" i="3" s="1"/>
  <c r="U83" i="3" s="1"/>
  <c r="U83" i="4" s="1"/>
  <c r="EW88" i="2"/>
  <c r="AJ88" i="3" s="1"/>
  <c r="AK88" i="3" s="1"/>
  <c r="AK88" i="4" s="1"/>
  <c r="EW47" i="2"/>
  <c r="AJ47" i="3" s="1"/>
  <c r="AK47" i="3" s="1"/>
  <c r="AK47" i="4" s="1"/>
  <c r="EW38" i="2"/>
  <c r="AJ38" i="3" s="1"/>
  <c r="AK38" i="3" s="1"/>
  <c r="AK38" i="4" s="1"/>
  <c r="FF56" i="2"/>
  <c r="BB56" i="3" s="1"/>
  <c r="BC56" i="3" s="1"/>
  <c r="BC56" i="4" s="1"/>
  <c r="FF64" i="2"/>
  <c r="BB64" i="3" s="1"/>
  <c r="FF70" i="2"/>
  <c r="BB70" i="3" s="1"/>
  <c r="BC70" i="3" s="1"/>
  <c r="BC70" i="4" s="1"/>
  <c r="FF91" i="2"/>
  <c r="BB91" i="3" s="1"/>
  <c r="FF77" i="2"/>
  <c r="BB77" i="3" s="1"/>
  <c r="FF33" i="2"/>
  <c r="BB33" i="3" s="1"/>
  <c r="BC33" i="3" s="1"/>
  <c r="BC33" i="4" s="1"/>
  <c r="FF32" i="2"/>
  <c r="BB32" i="3" s="1"/>
  <c r="BC32" i="3" s="1"/>
  <c r="BC32" i="4" s="1"/>
  <c r="EW8" i="2"/>
  <c r="AJ8" i="3" s="1"/>
  <c r="AK8" i="3" s="1"/>
  <c r="AK8" i="4" s="1"/>
  <c r="G47" i="3"/>
  <c r="G43" i="3"/>
  <c r="G42" i="3"/>
  <c r="G42" i="4" s="1"/>
  <c r="FF20" i="2"/>
  <c r="BB20" i="3" s="1"/>
  <c r="FF28" i="2"/>
  <c r="BB28" i="3" s="1"/>
  <c r="BC28" i="3" s="1"/>
  <c r="BC28" i="4" s="1"/>
  <c r="EL22" i="2"/>
  <c r="N22" i="3" s="1"/>
  <c r="EJ19" i="2"/>
  <c r="J19" i="3" s="1"/>
  <c r="EL19" i="2"/>
  <c r="N19" i="3" s="1"/>
  <c r="EL27" i="2"/>
  <c r="N27" i="3" s="1"/>
  <c r="EP20" i="2"/>
  <c r="V20" i="3" s="1"/>
  <c r="FK29" i="2"/>
  <c r="BL29" i="3" s="1"/>
  <c r="BM29" i="3" s="1"/>
  <c r="BM29" i="4" s="1"/>
  <c r="ET25" i="2"/>
  <c r="AD25" i="3" s="1"/>
  <c r="AE25" i="3" s="1"/>
  <c r="AE25" i="4" s="1"/>
  <c r="EP4" i="2"/>
  <c r="V4" i="3" s="1"/>
  <c r="EP61" i="2"/>
  <c r="V61" i="3" s="1"/>
  <c r="EP63" i="2"/>
  <c r="V63" i="3" s="1"/>
  <c r="EP59" i="2"/>
  <c r="V59" i="3" s="1"/>
  <c r="EP39" i="2"/>
  <c r="V39" i="3" s="1"/>
  <c r="EP43" i="2"/>
  <c r="V43" i="3" s="1"/>
  <c r="EP57" i="2"/>
  <c r="V57" i="3" s="1"/>
  <c r="EP36" i="2"/>
  <c r="V36" i="3" s="1"/>
  <c r="EP81" i="2"/>
  <c r="V81" i="3" s="1"/>
  <c r="FK25" i="2"/>
  <c r="BL25" i="3" s="1"/>
  <c r="BM25" i="3" s="1"/>
  <c r="BM25" i="4" s="1"/>
  <c r="FK21" i="2"/>
  <c r="BL21" i="3" s="1"/>
  <c r="BM21" i="3" s="1"/>
  <c r="BM21" i="4" s="1"/>
  <c r="ET71" i="2"/>
  <c r="AD71" i="3" s="1"/>
  <c r="AE71" i="3" s="1"/>
  <c r="AE71" i="4" s="1"/>
  <c r="EP31" i="2"/>
  <c r="V31" i="3" s="1"/>
  <c r="FK27" i="2"/>
  <c r="BL27" i="3" s="1"/>
  <c r="BM27" i="3" s="1"/>
  <c r="BM27" i="4" s="1"/>
  <c r="FK52" i="2"/>
  <c r="BL52" i="3" s="1"/>
  <c r="BM52" i="3" s="1"/>
  <c r="BM52" i="4" s="1"/>
  <c r="FK35" i="2"/>
  <c r="BL35" i="3" s="1"/>
  <c r="BM35" i="3" s="1"/>
  <c r="BM35" i="4" s="1"/>
  <c r="FK89" i="2"/>
  <c r="BL89" i="3" s="1"/>
  <c r="BM89" i="3" s="1"/>
  <c r="BM89" i="4" s="1"/>
  <c r="FK49" i="2"/>
  <c r="BL49" i="3" s="1"/>
  <c r="BM49" i="3" s="1"/>
  <c r="BM49" i="4" s="1"/>
  <c r="FK36" i="2"/>
  <c r="BL36" i="3" s="1"/>
  <c r="BM36" i="3" s="1"/>
  <c r="BM36" i="4" s="1"/>
  <c r="FK62" i="2"/>
  <c r="BL62" i="3" s="1"/>
  <c r="BM62" i="3" s="1"/>
  <c r="BM62" i="4" s="1"/>
  <c r="FK76" i="2"/>
  <c r="BL76" i="3" s="1"/>
  <c r="BL76" i="4" s="1"/>
  <c r="EM7" i="2"/>
  <c r="P7" i="3" s="1"/>
  <c r="EP2" i="2"/>
  <c r="V2" i="3" s="1"/>
  <c r="FK79" i="2"/>
  <c r="BL79" i="3" s="1"/>
  <c r="FK8" i="2"/>
  <c r="BL8" i="3" s="1"/>
  <c r="BM8" i="3" s="1"/>
  <c r="BM8" i="4" s="1"/>
  <c r="EP40" i="2"/>
  <c r="V40" i="3" s="1"/>
  <c r="EP58" i="2"/>
  <c r="V58" i="3" s="1"/>
  <c r="W58" i="3" s="1"/>
  <c r="W58" i="4" s="1"/>
  <c r="EP32" i="2"/>
  <c r="V32" i="3" s="1"/>
  <c r="EP64" i="2"/>
  <c r="V64" i="3" s="1"/>
  <c r="EP78" i="2"/>
  <c r="V78" i="3" s="1"/>
  <c r="W78" i="3" s="1"/>
  <c r="W78" i="4" s="1"/>
  <c r="EP35" i="2"/>
  <c r="V35" i="3" s="1"/>
  <c r="EP60" i="2"/>
  <c r="V60" i="3" s="1"/>
  <c r="W60" i="3" s="1"/>
  <c r="W60" i="4" s="1"/>
  <c r="EP70" i="2"/>
  <c r="V70" i="3" s="1"/>
  <c r="ET60" i="2"/>
  <c r="AD60" i="3" s="1"/>
  <c r="AE60" i="3" s="1"/>
  <c r="AE60" i="4" s="1"/>
  <c r="FK4" i="2"/>
  <c r="BL4" i="3" s="1"/>
  <c r="BM4" i="3" s="1"/>
  <c r="BM4" i="4" s="1"/>
  <c r="FK9" i="2"/>
  <c r="BL9" i="3" s="1"/>
  <c r="BM9" i="3" s="1"/>
  <c r="BM9" i="4" s="1"/>
  <c r="FK44" i="2"/>
  <c r="BL44" i="3" s="1"/>
  <c r="BM44" i="3" s="1"/>
  <c r="BM44" i="4" s="1"/>
  <c r="FK56" i="2"/>
  <c r="BL56" i="3" s="1"/>
  <c r="BM56" i="3" s="1"/>
  <c r="BM56" i="4" s="1"/>
  <c r="FK39" i="2"/>
  <c r="BL39" i="3" s="1"/>
  <c r="BM39" i="3" s="1"/>
  <c r="BM39" i="4" s="1"/>
  <c r="FK47" i="2"/>
  <c r="BL47" i="3" s="1"/>
  <c r="BM47" i="3" s="1"/>
  <c r="BM47" i="4" s="1"/>
  <c r="FK53" i="2"/>
  <c r="BL53" i="3" s="1"/>
  <c r="BM53" i="3" s="1"/>
  <c r="BM53" i="4" s="1"/>
  <c r="FK42" i="2"/>
  <c r="BL42" i="3" s="1"/>
  <c r="BM42" i="3" s="1"/>
  <c r="BM42" i="4" s="1"/>
  <c r="FK69" i="2"/>
  <c r="BL69" i="3" s="1"/>
  <c r="BM69" i="3" s="1"/>
  <c r="BM69" i="4" s="1"/>
  <c r="FK75" i="2"/>
  <c r="BL75" i="3" s="1"/>
  <c r="BM75" i="3" s="1"/>
  <c r="BM75" i="4" s="1"/>
  <c r="FK7" i="2"/>
  <c r="BL7" i="3" s="1"/>
  <c r="BM7" i="3" s="1"/>
  <c r="BM7" i="4" s="1"/>
  <c r="FK23" i="2"/>
  <c r="BL23" i="3" s="1"/>
  <c r="BM23" i="3" s="1"/>
  <c r="BM23" i="4" s="1"/>
  <c r="FK26" i="2"/>
  <c r="BL26" i="3" s="1"/>
  <c r="BM26" i="3" s="1"/>
  <c r="BM26" i="4" s="1"/>
  <c r="EM6" i="2"/>
  <c r="P6" i="3" s="1"/>
  <c r="EM26" i="2"/>
  <c r="P26" i="3" s="1"/>
  <c r="EP25" i="2"/>
  <c r="V25" i="3" s="1"/>
  <c r="EP5" i="2"/>
  <c r="V5" i="3" s="1"/>
  <c r="EP22" i="2"/>
  <c r="V22" i="3" s="1"/>
  <c r="EP24" i="2"/>
  <c r="V24" i="3" s="1"/>
  <c r="EP73" i="2"/>
  <c r="V73" i="3" s="1"/>
  <c r="W73" i="3" s="1"/>
  <c r="W73" i="4" s="1"/>
  <c r="EP66" i="2"/>
  <c r="V66" i="3" s="1"/>
  <c r="EP87" i="2"/>
  <c r="V87" i="3" s="1"/>
  <c r="EP42" i="2"/>
  <c r="V42" i="3" s="1"/>
  <c r="EP54" i="2"/>
  <c r="V54" i="3" s="1"/>
  <c r="EP85" i="2"/>
  <c r="V85" i="3" s="1"/>
  <c r="W85" i="3" s="1"/>
  <c r="W85" i="4" s="1"/>
  <c r="EP77" i="2"/>
  <c r="V77" i="3" s="1"/>
  <c r="FK71" i="2"/>
  <c r="BL71" i="3" s="1"/>
  <c r="BM71" i="3" s="1"/>
  <c r="BM71" i="4" s="1"/>
  <c r="ET70" i="2"/>
  <c r="AD70" i="3" s="1"/>
  <c r="AE70" i="3" s="1"/>
  <c r="AE70" i="4" s="1"/>
  <c r="FK84" i="2"/>
  <c r="BL84" i="3" s="1"/>
  <c r="BM84" i="3" s="1"/>
  <c r="BM84" i="4" s="1"/>
  <c r="FK64" i="2"/>
  <c r="BL64" i="3" s="1"/>
  <c r="FK38" i="2"/>
  <c r="BL38" i="3" s="1"/>
  <c r="BM38" i="3" s="1"/>
  <c r="BM38" i="4" s="1"/>
  <c r="FK41" i="2"/>
  <c r="BL41" i="3" s="1"/>
  <c r="BM41" i="3" s="1"/>
  <c r="BM41" i="4" s="1"/>
  <c r="FK61" i="2"/>
  <c r="BL61" i="3" s="1"/>
  <c r="BM61" i="3" s="1"/>
  <c r="BM61" i="4" s="1"/>
  <c r="FK43" i="2"/>
  <c r="BL43" i="3" s="1"/>
  <c r="BM43" i="3" s="1"/>
  <c r="BM43" i="4" s="1"/>
  <c r="FK80" i="2"/>
  <c r="BL80" i="3" s="1"/>
  <c r="BM80" i="3" s="1"/>
  <c r="BM80" i="4" s="1"/>
  <c r="V3" i="4"/>
  <c r="FK77" i="2"/>
  <c r="BL77" i="3" s="1"/>
  <c r="BM77" i="3" s="1"/>
  <c r="BM77" i="4" s="1"/>
  <c r="EP7" i="2"/>
  <c r="V7" i="3" s="1"/>
  <c r="EP16" i="2"/>
  <c r="V16" i="3" s="1"/>
  <c r="EP11" i="2"/>
  <c r="V11" i="3" s="1"/>
  <c r="EP19" i="2"/>
  <c r="V19" i="3" s="1"/>
  <c r="W19" i="3" s="1"/>
  <c r="W19" i="4" s="1"/>
  <c r="FK74" i="2"/>
  <c r="BL74" i="3" s="1"/>
  <c r="BM74" i="3" s="1"/>
  <c r="BM74" i="4" s="1"/>
  <c r="EP10" i="2"/>
  <c r="V10" i="3" s="1"/>
  <c r="EP13" i="2"/>
  <c r="V13" i="3" s="1"/>
  <c r="EP86" i="2"/>
  <c r="V86" i="3" s="1"/>
  <c r="W86" i="3" s="1"/>
  <c r="W86" i="4" s="1"/>
  <c r="EP55" i="2"/>
  <c r="V55" i="3" s="1"/>
  <c r="EP51" i="2"/>
  <c r="V51" i="3" s="1"/>
  <c r="EP34" i="2"/>
  <c r="V34" i="3" s="1"/>
  <c r="EP76" i="2"/>
  <c r="V76" i="3" s="1"/>
  <c r="W76" i="3" s="1"/>
  <c r="W76" i="4" s="1"/>
  <c r="EP49" i="2"/>
  <c r="V49" i="3" s="1"/>
  <c r="EP38" i="2"/>
  <c r="V38" i="3" s="1"/>
  <c r="EP75" i="2"/>
  <c r="V75" i="3" s="1"/>
  <c r="ET72" i="2"/>
  <c r="AD72" i="3" s="1"/>
  <c r="AE72" i="3" s="1"/>
  <c r="AE72" i="4" s="1"/>
  <c r="EP12" i="2"/>
  <c r="V12" i="3" s="1"/>
  <c r="FK13" i="2"/>
  <c r="BL13" i="3" s="1"/>
  <c r="EP29" i="2"/>
  <c r="V29" i="3" s="1"/>
  <c r="FK46" i="2"/>
  <c r="BL46" i="3" s="1"/>
  <c r="BM46" i="3" s="1"/>
  <c r="BM46" i="4" s="1"/>
  <c r="FK33" i="2"/>
  <c r="BL33" i="3" s="1"/>
  <c r="BM33" i="3" s="1"/>
  <c r="BM33" i="4" s="1"/>
  <c r="FK50" i="2"/>
  <c r="BL50" i="3" s="1"/>
  <c r="FK68" i="2"/>
  <c r="BL68" i="3" s="1"/>
  <c r="FK88" i="2"/>
  <c r="BL88" i="3" s="1"/>
  <c r="BM88" i="3" s="1"/>
  <c r="BM88" i="4" s="1"/>
  <c r="FK55" i="2"/>
  <c r="BL55" i="3" s="1"/>
  <c r="BM55" i="3" s="1"/>
  <c r="BM55" i="4" s="1"/>
  <c r="FK78" i="2"/>
  <c r="BL78" i="3" s="1"/>
  <c r="BM78" i="3" s="1"/>
  <c r="BM78" i="4" s="1"/>
  <c r="FK24" i="2"/>
  <c r="BL24" i="3" s="1"/>
  <c r="BM24" i="3" s="1"/>
  <c r="BM24" i="4" s="1"/>
  <c r="EM15" i="2"/>
  <c r="P15" i="3" s="1"/>
  <c r="FK12" i="2"/>
  <c r="BL12" i="3" s="1"/>
  <c r="BM12" i="3" s="1"/>
  <c r="BM12" i="4" s="1"/>
  <c r="FK2" i="2"/>
  <c r="BL2" i="3" s="1"/>
  <c r="BM2" i="3" s="1"/>
  <c r="FK20" i="2"/>
  <c r="BL20" i="3" s="1"/>
  <c r="BM20" i="3" s="1"/>
  <c r="BM20" i="4" s="1"/>
  <c r="FK22" i="2"/>
  <c r="BL22" i="3" s="1"/>
  <c r="BM22" i="3" s="1"/>
  <c r="BM22" i="4" s="1"/>
  <c r="EP69" i="2"/>
  <c r="V69" i="3" s="1"/>
  <c r="EP53" i="2"/>
  <c r="V53" i="3" s="1"/>
  <c r="EP52" i="2"/>
  <c r="V52" i="3" s="1"/>
  <c r="EP46" i="2"/>
  <c r="V46" i="3" s="1"/>
  <c r="W46" i="3" s="1"/>
  <c r="W46" i="4" s="1"/>
  <c r="EP79" i="2"/>
  <c r="V79" i="3" s="1"/>
  <c r="W79" i="3" s="1"/>
  <c r="W79" i="4" s="1"/>
  <c r="EP91" i="2"/>
  <c r="V91" i="3" s="1"/>
  <c r="W91" i="3" s="1"/>
  <c r="W91" i="4" s="1"/>
  <c r="EP33" i="2"/>
  <c r="V33" i="3" s="1"/>
  <c r="FK16" i="2"/>
  <c r="BL16" i="3" s="1"/>
  <c r="BM16" i="3" s="1"/>
  <c r="BM16" i="4" s="1"/>
  <c r="ET61" i="2"/>
  <c r="AD61" i="3" s="1"/>
  <c r="AE61" i="3" s="1"/>
  <c r="AE61" i="4" s="1"/>
  <c r="BL6" i="4"/>
  <c r="EP6" i="2"/>
  <c r="V6" i="3" s="1"/>
  <c r="EP15" i="2"/>
  <c r="V15" i="3" s="1"/>
  <c r="FK83" i="2"/>
  <c r="BL83" i="3" s="1"/>
  <c r="BM83" i="3" s="1"/>
  <c r="BM83" i="4" s="1"/>
  <c r="FK34" i="2"/>
  <c r="BL34" i="3" s="1"/>
  <c r="BM34" i="3" s="1"/>
  <c r="BM34" i="4" s="1"/>
  <c r="FK57" i="2"/>
  <c r="BL57" i="3" s="1"/>
  <c r="BM57" i="3" s="1"/>
  <c r="BM57" i="4" s="1"/>
  <c r="FK59" i="2"/>
  <c r="BL59" i="3" s="1"/>
  <c r="BM59" i="3" s="1"/>
  <c r="BM59" i="4" s="1"/>
  <c r="FK37" i="2"/>
  <c r="BL37" i="3" s="1"/>
  <c r="BM37" i="3" s="1"/>
  <c r="BM37" i="4" s="1"/>
  <c r="FK86" i="2"/>
  <c r="BL86" i="3" s="1"/>
  <c r="BM86" i="3" s="1"/>
  <c r="BM86" i="4" s="1"/>
  <c r="FK72" i="2"/>
  <c r="BL72" i="3" s="1"/>
  <c r="EM22" i="2"/>
  <c r="P22" i="3" s="1"/>
  <c r="FK14" i="2"/>
  <c r="BL14" i="3" s="1"/>
  <c r="EP14" i="2"/>
  <c r="V14" i="3" s="1"/>
  <c r="EP30" i="2"/>
  <c r="V30" i="3" s="1"/>
  <c r="EP27" i="2"/>
  <c r="V27" i="3" s="1"/>
  <c r="FK3" i="2"/>
  <c r="BL3" i="3" s="1"/>
  <c r="EP44" i="2"/>
  <c r="V44" i="3" s="1"/>
  <c r="EP88" i="2"/>
  <c r="V88" i="3" s="1"/>
  <c r="W88" i="3" s="1"/>
  <c r="W88" i="4" s="1"/>
  <c r="EP71" i="2"/>
  <c r="V71" i="3" s="1"/>
  <c r="EP74" i="2"/>
  <c r="V74" i="3" s="1"/>
  <c r="W74" i="3" s="1"/>
  <c r="W74" i="4" s="1"/>
  <c r="EP90" i="2"/>
  <c r="V90" i="3" s="1"/>
  <c r="W90" i="3" s="1"/>
  <c r="W90" i="4" s="1"/>
  <c r="EP89" i="2"/>
  <c r="V89" i="3" s="1"/>
  <c r="EP62" i="2"/>
  <c r="V62" i="3" s="1"/>
  <c r="FK5" i="2"/>
  <c r="BL5" i="3" s="1"/>
  <c r="ET65" i="2"/>
  <c r="AD65" i="3" s="1"/>
  <c r="AE65" i="3" s="1"/>
  <c r="AE65" i="4" s="1"/>
  <c r="EP9" i="2"/>
  <c r="V9" i="3" s="1"/>
  <c r="FK63" i="2"/>
  <c r="BL63" i="3" s="1"/>
  <c r="BM63" i="3" s="1"/>
  <c r="BM63" i="4" s="1"/>
  <c r="FK48" i="2"/>
  <c r="BL48" i="3" s="1"/>
  <c r="BM48" i="3" s="1"/>
  <c r="BM48" i="4" s="1"/>
  <c r="FK32" i="2"/>
  <c r="BL32" i="3" s="1"/>
  <c r="FK67" i="2"/>
  <c r="BL67" i="3" s="1"/>
  <c r="BM67" i="3" s="1"/>
  <c r="BM67" i="4" s="1"/>
  <c r="FK54" i="2"/>
  <c r="BL54" i="3" s="1"/>
  <c r="BM54" i="3" s="1"/>
  <c r="BM54" i="4" s="1"/>
  <c r="FK81" i="2"/>
  <c r="BL81" i="3" s="1"/>
  <c r="BM81" i="3" s="1"/>
  <c r="BM81" i="4" s="1"/>
  <c r="EP80" i="2"/>
  <c r="V80" i="3" s="1"/>
  <c r="W80" i="3" s="1"/>
  <c r="W80" i="4" s="1"/>
  <c r="EM14" i="2"/>
  <c r="P14" i="3" s="1"/>
  <c r="FK30" i="2"/>
  <c r="BL30" i="3" s="1"/>
  <c r="BM30" i="3" s="1"/>
  <c r="BM30" i="4" s="1"/>
  <c r="FK31" i="2"/>
  <c r="BL31" i="3" s="1"/>
  <c r="BM31" i="3" s="1"/>
  <c r="BM31" i="4" s="1"/>
  <c r="EP28" i="2"/>
  <c r="V28" i="3" s="1"/>
  <c r="FK73" i="2"/>
  <c r="BL73" i="3" s="1"/>
  <c r="BM73" i="3" s="1"/>
  <c r="BM73" i="4" s="1"/>
  <c r="EP17" i="2"/>
  <c r="V17" i="3" s="1"/>
  <c r="EP72" i="2"/>
  <c r="V72" i="3" s="1"/>
  <c r="EP41" i="2"/>
  <c r="V41" i="3" s="1"/>
  <c r="EP23" i="2"/>
  <c r="V23" i="3" s="1"/>
  <c r="EP84" i="2"/>
  <c r="V84" i="3" s="1"/>
  <c r="W84" i="3" s="1"/>
  <c r="W84" i="4" s="1"/>
  <c r="EP68" i="2"/>
  <c r="V68" i="3" s="1"/>
  <c r="EP65" i="2"/>
  <c r="V65" i="3" s="1"/>
  <c r="EP67" i="2"/>
  <c r="V67" i="3" s="1"/>
  <c r="EP45" i="2"/>
  <c r="V45" i="3" s="1"/>
  <c r="ET40" i="2"/>
  <c r="AD40" i="3" s="1"/>
  <c r="EP26" i="2"/>
  <c r="V26" i="3" s="1"/>
  <c r="EP18" i="2"/>
  <c r="V18" i="3" s="1"/>
  <c r="FK10" i="2"/>
  <c r="BL10" i="3" s="1"/>
  <c r="BM10" i="3" s="1"/>
  <c r="BM10" i="4" s="1"/>
  <c r="FK70" i="2"/>
  <c r="BL70" i="3" s="1"/>
  <c r="BM70" i="3" s="1"/>
  <c r="BM70" i="4" s="1"/>
  <c r="FK85" i="2"/>
  <c r="BL85" i="3" s="1"/>
  <c r="BM85" i="3" s="1"/>
  <c r="BM85" i="4" s="1"/>
  <c r="FK51" i="2"/>
  <c r="BL51" i="3" s="1"/>
  <c r="FK40" i="2"/>
  <c r="BL40" i="3" s="1"/>
  <c r="FK82" i="2"/>
  <c r="BL82" i="3" s="1"/>
  <c r="BM82" i="3" s="1"/>
  <c r="BM82" i="4" s="1"/>
  <c r="FK45" i="2"/>
  <c r="BL45" i="3" s="1"/>
  <c r="BM45" i="3" s="1"/>
  <c r="BM45" i="4" s="1"/>
  <c r="EP21" i="2"/>
  <c r="V21" i="3" s="1"/>
  <c r="FK18" i="2"/>
  <c r="BL18" i="3" s="1"/>
  <c r="BM18" i="3" s="1"/>
  <c r="BM18" i="4" s="1"/>
  <c r="FK19" i="2"/>
  <c r="BL19" i="3" s="1"/>
  <c r="BM19" i="3" s="1"/>
  <c r="BM19" i="4" s="1"/>
  <c r="FK11" i="2"/>
  <c r="BL11" i="3" s="1"/>
  <c r="BM11" i="3" s="1"/>
  <c r="BM11" i="4" s="1"/>
  <c r="EX83" i="2"/>
  <c r="AL83" i="3" s="1"/>
  <c r="AM83" i="3" s="1"/>
  <c r="AM83" i="4" s="1"/>
  <c r="EO55" i="2"/>
  <c r="T55" i="3" s="1"/>
  <c r="EO90" i="2"/>
  <c r="T90" i="3" s="1"/>
  <c r="U90" i="3" s="1"/>
  <c r="U90" i="4" s="1"/>
  <c r="EO42" i="2"/>
  <c r="T42" i="3" s="1"/>
  <c r="EO56" i="2"/>
  <c r="T56" i="3" s="1"/>
  <c r="EO85" i="2"/>
  <c r="T85" i="3" s="1"/>
  <c r="U85" i="3" s="1"/>
  <c r="U85" i="4" s="1"/>
  <c r="EO60" i="2"/>
  <c r="T60" i="3" s="1"/>
  <c r="EO47" i="2"/>
  <c r="T47" i="3" s="1"/>
  <c r="EO43" i="2"/>
  <c r="T43" i="3" s="1"/>
  <c r="EO8" i="2"/>
  <c r="T8" i="3" s="1"/>
  <c r="EO28" i="2"/>
  <c r="T28" i="3" s="1"/>
  <c r="FA23" i="2"/>
  <c r="AR23" i="3" s="1"/>
  <c r="FA31" i="2"/>
  <c r="AR31" i="3" s="1"/>
  <c r="AS31" i="3" s="1"/>
  <c r="AS31" i="4" s="1"/>
  <c r="EO4" i="2"/>
  <c r="T4" i="3" s="1"/>
  <c r="FA76" i="2"/>
  <c r="AR76" i="3" s="1"/>
  <c r="AS76" i="3" s="1"/>
  <c r="AS76" i="4" s="1"/>
  <c r="EO53" i="2"/>
  <c r="T53" i="3" s="1"/>
  <c r="EO49" i="2"/>
  <c r="T49" i="3" s="1"/>
  <c r="EO69" i="2"/>
  <c r="T69" i="3" s="1"/>
  <c r="EO67" i="2"/>
  <c r="T67" i="3" s="1"/>
  <c r="EO51" i="2"/>
  <c r="T51" i="3" s="1"/>
  <c r="EO41" i="2"/>
  <c r="T41" i="3" s="1"/>
  <c r="EO25" i="2"/>
  <c r="T25" i="3" s="1"/>
  <c r="EO19" i="2"/>
  <c r="T19" i="3" s="1"/>
  <c r="EO3" i="2"/>
  <c r="T3" i="3" s="1"/>
  <c r="EO20" i="2"/>
  <c r="T20" i="3" s="1"/>
  <c r="EX58" i="2"/>
  <c r="AL58" i="3" s="1"/>
  <c r="AM58" i="3" s="1"/>
  <c r="AM58" i="4" s="1"/>
  <c r="EO23" i="2"/>
  <c r="T23" i="3" s="1"/>
  <c r="EO82" i="2"/>
  <c r="T82" i="3" s="1"/>
  <c r="U82" i="3" s="1"/>
  <c r="U82" i="4" s="1"/>
  <c r="EO68" i="2"/>
  <c r="T68" i="3" s="1"/>
  <c r="EO32" i="2"/>
  <c r="T32" i="3" s="1"/>
  <c r="EO38" i="2"/>
  <c r="T38" i="3" s="1"/>
  <c r="EO88" i="2"/>
  <c r="T88" i="3" s="1"/>
  <c r="EO73" i="2"/>
  <c r="T73" i="3" s="1"/>
  <c r="U73" i="3" s="1"/>
  <c r="U73" i="4" s="1"/>
  <c r="EO37" i="2"/>
  <c r="T37" i="3" s="1"/>
  <c r="EO75" i="2"/>
  <c r="T75" i="3" s="1"/>
  <c r="EU34" i="2"/>
  <c r="AF34" i="3" s="1"/>
  <c r="AG34" i="3" s="1"/>
  <c r="AG34" i="4" s="1"/>
  <c r="EU39" i="2"/>
  <c r="AF39" i="3" s="1"/>
  <c r="AG39" i="3" s="1"/>
  <c r="AG39" i="4" s="1"/>
  <c r="EU88" i="2"/>
  <c r="AF88" i="3" s="1"/>
  <c r="AG88" i="3" s="1"/>
  <c r="AG88" i="4" s="1"/>
  <c r="EU46" i="2"/>
  <c r="AF46" i="3" s="1"/>
  <c r="AG46" i="3" s="1"/>
  <c r="AG46" i="4" s="1"/>
  <c r="EU85" i="2"/>
  <c r="AF85" i="3" s="1"/>
  <c r="AG85" i="3" s="1"/>
  <c r="AG85" i="4" s="1"/>
  <c r="EU61" i="2"/>
  <c r="AF61" i="3" s="1"/>
  <c r="AG61" i="3" s="1"/>
  <c r="AG61" i="4" s="1"/>
  <c r="EU53" i="2"/>
  <c r="AF53" i="3" s="1"/>
  <c r="AG53" i="3" s="1"/>
  <c r="AG53" i="4" s="1"/>
  <c r="EU50" i="2"/>
  <c r="AF50" i="3" s="1"/>
  <c r="AG50" i="3" s="1"/>
  <c r="AG50" i="4" s="1"/>
  <c r="T13" i="4"/>
  <c r="FA18" i="2"/>
  <c r="AR18" i="3" s="1"/>
  <c r="AS18" i="3" s="1"/>
  <c r="AS18" i="4" s="1"/>
  <c r="FJ23" i="2"/>
  <c r="BJ23" i="3" s="1"/>
  <c r="BK23" i="3" s="1"/>
  <c r="BK23" i="4" s="1"/>
  <c r="FA9" i="2"/>
  <c r="AR9" i="3" s="1"/>
  <c r="AS9" i="3" s="1"/>
  <c r="AS9" i="4" s="1"/>
  <c r="FA6" i="2"/>
  <c r="AR6" i="3" s="1"/>
  <c r="AS6" i="3" s="1"/>
  <c r="AS6" i="4" s="1"/>
  <c r="EO48" i="2"/>
  <c r="T48" i="3" s="1"/>
  <c r="EX62" i="2"/>
  <c r="AL62" i="3" s="1"/>
  <c r="AM62" i="3" s="1"/>
  <c r="AM62" i="4" s="1"/>
  <c r="EO61" i="2"/>
  <c r="T61" i="3" s="1"/>
  <c r="EO50" i="2"/>
  <c r="T50" i="3" s="1"/>
  <c r="EO40" i="2"/>
  <c r="T40" i="3" s="1"/>
  <c r="EO44" i="2"/>
  <c r="T44" i="3" s="1"/>
  <c r="EO62" i="2"/>
  <c r="T62" i="3" s="1"/>
  <c r="EO81" i="2"/>
  <c r="T81" i="3" s="1"/>
  <c r="EO33" i="2"/>
  <c r="T33" i="3" s="1"/>
  <c r="EO71" i="2"/>
  <c r="T71" i="3" s="1"/>
  <c r="EO30" i="2"/>
  <c r="T30" i="3" s="1"/>
  <c r="EO2" i="2"/>
  <c r="T2" i="3" s="1"/>
  <c r="FA48" i="2"/>
  <c r="AR48" i="3" s="1"/>
  <c r="AS48" i="3" s="1"/>
  <c r="AS48" i="4" s="1"/>
  <c r="FA73" i="2"/>
  <c r="AR73" i="3" s="1"/>
  <c r="AS73" i="3" s="1"/>
  <c r="AS73" i="4" s="1"/>
  <c r="FA51" i="2"/>
  <c r="AR51" i="3" s="1"/>
  <c r="AS51" i="3" s="1"/>
  <c r="AS51" i="4" s="1"/>
  <c r="FA53" i="2"/>
  <c r="AR53" i="3" s="1"/>
  <c r="FA59" i="2"/>
  <c r="AR59" i="3" s="1"/>
  <c r="AS59" i="3" s="1"/>
  <c r="AS59" i="4" s="1"/>
  <c r="FA58" i="2"/>
  <c r="AR58" i="3" s="1"/>
  <c r="AS58" i="3" s="1"/>
  <c r="AS58" i="4" s="1"/>
  <c r="FA46" i="2"/>
  <c r="AR46" i="3" s="1"/>
  <c r="AS46" i="3" s="1"/>
  <c r="AS46" i="4" s="1"/>
  <c r="AR72" i="4"/>
  <c r="EU26" i="2"/>
  <c r="AF26" i="3" s="1"/>
  <c r="EU32" i="2"/>
  <c r="AF32" i="3" s="1"/>
  <c r="AG32" i="3" s="1"/>
  <c r="AG32" i="4" s="1"/>
  <c r="EU63" i="2"/>
  <c r="AF63" i="3" s="1"/>
  <c r="AG63" i="3" s="1"/>
  <c r="AG63" i="4" s="1"/>
  <c r="EU71" i="2"/>
  <c r="AF71" i="3" s="1"/>
  <c r="AG71" i="3" s="1"/>
  <c r="AG71" i="4" s="1"/>
  <c r="EU29" i="2"/>
  <c r="AF29" i="3" s="1"/>
  <c r="AG29" i="3" s="1"/>
  <c r="AG29" i="4" s="1"/>
  <c r="EU51" i="2"/>
  <c r="AF51" i="3" s="1"/>
  <c r="AG51" i="3" s="1"/>
  <c r="AG51" i="4" s="1"/>
  <c r="EU47" i="2"/>
  <c r="AF47" i="3" s="1"/>
  <c r="AG47" i="3" s="1"/>
  <c r="AG47" i="4" s="1"/>
  <c r="EU84" i="2"/>
  <c r="AF84" i="3" s="1"/>
  <c r="AG84" i="3" s="1"/>
  <c r="AG84" i="4" s="1"/>
  <c r="EU38" i="2"/>
  <c r="AF38" i="3" s="1"/>
  <c r="AG38" i="3" s="1"/>
  <c r="AG38" i="4" s="1"/>
  <c r="FA28" i="2"/>
  <c r="AR28" i="3" s="1"/>
  <c r="AR28" i="4" s="1"/>
  <c r="FA27" i="2"/>
  <c r="AR27" i="3" s="1"/>
  <c r="AS27" i="3" s="1"/>
  <c r="AS27" i="4" s="1"/>
  <c r="EO27" i="2"/>
  <c r="T27" i="3" s="1"/>
  <c r="FJ10" i="2"/>
  <c r="BJ10" i="3" s="1"/>
  <c r="BK10" i="3" s="1"/>
  <c r="BK10" i="4" s="1"/>
  <c r="FA74" i="2"/>
  <c r="AR74" i="3" s="1"/>
  <c r="AS74" i="3" s="1"/>
  <c r="AS74" i="4" s="1"/>
  <c r="FA80" i="2"/>
  <c r="AR80" i="3" s="1"/>
  <c r="AS80" i="3" s="1"/>
  <c r="AS80" i="4" s="1"/>
  <c r="EX71" i="2"/>
  <c r="AL71" i="3" s="1"/>
  <c r="AM71" i="3" s="1"/>
  <c r="AM71" i="4" s="1"/>
  <c r="EO22" i="2"/>
  <c r="T22" i="3" s="1"/>
  <c r="EO26" i="2"/>
  <c r="T26" i="3" s="1"/>
  <c r="EO89" i="2"/>
  <c r="T89" i="3" s="1"/>
  <c r="U89" i="3" s="1"/>
  <c r="U89" i="4" s="1"/>
  <c r="EO54" i="2"/>
  <c r="T54" i="3" s="1"/>
  <c r="EO46" i="2"/>
  <c r="T46" i="3" s="1"/>
  <c r="U46" i="3" s="1"/>
  <c r="U46" i="4" s="1"/>
  <c r="EO78" i="2"/>
  <c r="T78" i="3" s="1"/>
  <c r="U78" i="3" s="1"/>
  <c r="U78" i="4" s="1"/>
  <c r="EO36" i="2"/>
  <c r="T36" i="3" s="1"/>
  <c r="EO80" i="2"/>
  <c r="T80" i="3" s="1"/>
  <c r="U80" i="3" s="1"/>
  <c r="U80" i="4" s="1"/>
  <c r="FA75" i="2"/>
  <c r="AR75" i="3" s="1"/>
  <c r="AS75" i="3" s="1"/>
  <c r="AS75" i="4" s="1"/>
  <c r="FA64" i="2"/>
  <c r="AR64" i="3" s="1"/>
  <c r="AS64" i="3" s="1"/>
  <c r="AS64" i="4" s="1"/>
  <c r="FA68" i="2"/>
  <c r="AR68" i="3" s="1"/>
  <c r="AS68" i="3" s="1"/>
  <c r="AS68" i="4" s="1"/>
  <c r="FA38" i="2"/>
  <c r="AR38" i="3" s="1"/>
  <c r="AS38" i="3" s="1"/>
  <c r="AS38" i="4" s="1"/>
  <c r="FA79" i="2"/>
  <c r="AR79" i="3" s="1"/>
  <c r="AS79" i="3" s="1"/>
  <c r="AS79" i="4" s="1"/>
  <c r="FA40" i="2"/>
  <c r="AR40" i="3" s="1"/>
  <c r="AS40" i="3" s="1"/>
  <c r="AS40" i="4" s="1"/>
  <c r="FA32" i="2"/>
  <c r="AR32" i="3" s="1"/>
  <c r="AS32" i="3" s="1"/>
  <c r="AS32" i="4" s="1"/>
  <c r="FJ13" i="2"/>
  <c r="BJ13" i="3" s="1"/>
  <c r="BK13" i="3" s="1"/>
  <c r="BK13" i="4" s="1"/>
  <c r="EU23" i="2"/>
  <c r="AF23" i="3" s="1"/>
  <c r="AG23" i="3" s="1"/>
  <c r="AG23" i="4" s="1"/>
  <c r="EO12" i="2"/>
  <c r="T12" i="3" s="1"/>
  <c r="EU82" i="2"/>
  <c r="AF82" i="3" s="1"/>
  <c r="EU49" i="2"/>
  <c r="AF49" i="3" s="1"/>
  <c r="AG49" i="3" s="1"/>
  <c r="AG49" i="4" s="1"/>
  <c r="EU18" i="2"/>
  <c r="AF18" i="3" s="1"/>
  <c r="AG18" i="3" s="1"/>
  <c r="AG18" i="4" s="1"/>
  <c r="EU22" i="2"/>
  <c r="AF22" i="3" s="1"/>
  <c r="AG22" i="3" s="1"/>
  <c r="AG22" i="4" s="1"/>
  <c r="EU67" i="2"/>
  <c r="AF67" i="3" s="1"/>
  <c r="AG67" i="3" s="1"/>
  <c r="AG67" i="4" s="1"/>
  <c r="EU35" i="2"/>
  <c r="AF35" i="3" s="1"/>
  <c r="AG35" i="3" s="1"/>
  <c r="AG35" i="4" s="1"/>
  <c r="EU59" i="2"/>
  <c r="AF59" i="3" s="1"/>
  <c r="AG59" i="3" s="1"/>
  <c r="AG59" i="4" s="1"/>
  <c r="EU57" i="2"/>
  <c r="AF57" i="3" s="1"/>
  <c r="AG57" i="3" s="1"/>
  <c r="AG57" i="4" s="1"/>
  <c r="FA7" i="2"/>
  <c r="AR7" i="3" s="1"/>
  <c r="AS7" i="3" s="1"/>
  <c r="AS7" i="4" s="1"/>
  <c r="FA5" i="2"/>
  <c r="AR5" i="3" s="1"/>
  <c r="AS5" i="3" s="1"/>
  <c r="AS5" i="4" s="1"/>
  <c r="EO7" i="2"/>
  <c r="T7" i="3" s="1"/>
  <c r="FA29" i="2"/>
  <c r="AR29" i="3" s="1"/>
  <c r="AS29" i="3" s="1"/>
  <c r="AS29" i="4" s="1"/>
  <c r="FA22" i="2"/>
  <c r="AR22" i="3" s="1"/>
  <c r="FA21" i="2"/>
  <c r="AR21" i="3" s="1"/>
  <c r="EO21" i="2"/>
  <c r="T21" i="3" s="1"/>
  <c r="EO31" i="2"/>
  <c r="T31" i="3" s="1"/>
  <c r="EX67" i="2"/>
  <c r="AL67" i="3" s="1"/>
  <c r="AM67" i="3" s="1"/>
  <c r="AM67" i="4" s="1"/>
  <c r="EO18" i="2"/>
  <c r="T18" i="3" s="1"/>
  <c r="EO66" i="2"/>
  <c r="T66" i="3" s="1"/>
  <c r="EO52" i="2"/>
  <c r="T52" i="3" s="1"/>
  <c r="EO45" i="2"/>
  <c r="T45" i="3" s="1"/>
  <c r="EO34" i="2"/>
  <c r="T34" i="3" s="1"/>
  <c r="EO74" i="2"/>
  <c r="T74" i="3" s="1"/>
  <c r="U74" i="3" s="1"/>
  <c r="U74" i="4" s="1"/>
  <c r="EO58" i="2"/>
  <c r="T58" i="3" s="1"/>
  <c r="EO76" i="2"/>
  <c r="T76" i="3" s="1"/>
  <c r="U76" i="3" s="1"/>
  <c r="U76" i="4" s="1"/>
  <c r="EO24" i="2"/>
  <c r="T24" i="3" s="1"/>
  <c r="FA70" i="2"/>
  <c r="AR70" i="3" s="1"/>
  <c r="AS70" i="3" s="1"/>
  <c r="AS70" i="4" s="1"/>
  <c r="FA71" i="2"/>
  <c r="AR71" i="3" s="1"/>
  <c r="AS71" i="3" s="1"/>
  <c r="AS71" i="4" s="1"/>
  <c r="FA33" i="2"/>
  <c r="AR33" i="3" s="1"/>
  <c r="AS33" i="3" s="1"/>
  <c r="AS33" i="4" s="1"/>
  <c r="FA84" i="2"/>
  <c r="AR84" i="3" s="1"/>
  <c r="AS84" i="3" s="1"/>
  <c r="AS84" i="4" s="1"/>
  <c r="FA87" i="2"/>
  <c r="AR87" i="3" s="1"/>
  <c r="AS87" i="3" s="1"/>
  <c r="AS87" i="4" s="1"/>
  <c r="FA47" i="2"/>
  <c r="AR47" i="3" s="1"/>
  <c r="FA62" i="2"/>
  <c r="AR62" i="3" s="1"/>
  <c r="AS62" i="3" s="1"/>
  <c r="AS62" i="4" s="1"/>
  <c r="EU36" i="2"/>
  <c r="AF36" i="3" s="1"/>
  <c r="AG36" i="3" s="1"/>
  <c r="AG36" i="4" s="1"/>
  <c r="EU52" i="2"/>
  <c r="AF52" i="3" s="1"/>
  <c r="AG52" i="3" s="1"/>
  <c r="AG52" i="4" s="1"/>
  <c r="EU56" i="2"/>
  <c r="AF56" i="3" s="1"/>
  <c r="AG56" i="3" s="1"/>
  <c r="AG56" i="4" s="1"/>
  <c r="EU65" i="2"/>
  <c r="AF65" i="3" s="1"/>
  <c r="AG65" i="3" s="1"/>
  <c r="AG65" i="4" s="1"/>
  <c r="EU54" i="2"/>
  <c r="AF54" i="3" s="1"/>
  <c r="AG54" i="3" s="1"/>
  <c r="AG54" i="4" s="1"/>
  <c r="EU87" i="2"/>
  <c r="AF87" i="3" s="1"/>
  <c r="AG87" i="3" s="1"/>
  <c r="AG87" i="4" s="1"/>
  <c r="EU42" i="2"/>
  <c r="AF42" i="3" s="1"/>
  <c r="AG42" i="3" s="1"/>
  <c r="AG42" i="4" s="1"/>
  <c r="EU81" i="2"/>
  <c r="AF81" i="3" s="1"/>
  <c r="AG81" i="3" s="1"/>
  <c r="AG81" i="4" s="1"/>
  <c r="FA15" i="2"/>
  <c r="AR15" i="3" s="1"/>
  <c r="AS15" i="3" s="1"/>
  <c r="AS15" i="4" s="1"/>
  <c r="EO17" i="2"/>
  <c r="T17" i="3" s="1"/>
  <c r="EO39" i="2"/>
  <c r="T39" i="3" s="1"/>
  <c r="EO29" i="2"/>
  <c r="T29" i="3" s="1"/>
  <c r="EO9" i="2"/>
  <c r="T9" i="3" s="1"/>
  <c r="EX72" i="2"/>
  <c r="AL72" i="3" s="1"/>
  <c r="AM72" i="3" s="1"/>
  <c r="AM72" i="4" s="1"/>
  <c r="EO14" i="2"/>
  <c r="T14" i="3" s="1"/>
  <c r="EO59" i="2"/>
  <c r="T59" i="3" s="1"/>
  <c r="EO64" i="2"/>
  <c r="T64" i="3" s="1"/>
  <c r="EO77" i="2"/>
  <c r="T77" i="3" s="1"/>
  <c r="EO57" i="2"/>
  <c r="T57" i="3" s="1"/>
  <c r="EO65" i="2"/>
  <c r="T65" i="3" s="1"/>
  <c r="EO35" i="2"/>
  <c r="T35" i="3" s="1"/>
  <c r="EO72" i="2"/>
  <c r="T72" i="3" s="1"/>
  <c r="EO10" i="2"/>
  <c r="T10" i="3" s="1"/>
  <c r="EO11" i="2"/>
  <c r="T11" i="3" s="1"/>
  <c r="EO16" i="2"/>
  <c r="T16" i="3" s="1"/>
  <c r="FA82" i="2"/>
  <c r="AR82" i="3" s="1"/>
  <c r="AS82" i="3" s="1"/>
  <c r="AS82" i="4" s="1"/>
  <c r="FA65" i="2"/>
  <c r="AR65" i="3" s="1"/>
  <c r="AS65" i="3" s="1"/>
  <c r="AS65" i="4" s="1"/>
  <c r="FA43" i="2"/>
  <c r="AR43" i="3" s="1"/>
  <c r="AS43" i="3" s="1"/>
  <c r="AS43" i="4" s="1"/>
  <c r="FA35" i="2"/>
  <c r="AR35" i="3" s="1"/>
  <c r="AS35" i="3" s="1"/>
  <c r="AS35" i="4" s="1"/>
  <c r="FA52" i="2"/>
  <c r="AR52" i="3" s="1"/>
  <c r="AS52" i="3" s="1"/>
  <c r="AS52" i="4" s="1"/>
  <c r="FA41" i="2"/>
  <c r="AR41" i="3" s="1"/>
  <c r="AS41" i="3" s="1"/>
  <c r="AS41" i="4" s="1"/>
  <c r="FA39" i="2"/>
  <c r="AR39" i="3" s="1"/>
  <c r="AS39" i="3" s="1"/>
  <c r="AS39" i="4" s="1"/>
  <c r="EU48" i="2"/>
  <c r="AF48" i="3" s="1"/>
  <c r="AG48" i="3" s="1"/>
  <c r="AG48" i="4" s="1"/>
  <c r="EU44" i="2"/>
  <c r="AF44" i="3" s="1"/>
  <c r="AG44" i="3" s="1"/>
  <c r="AG44" i="4" s="1"/>
  <c r="EU62" i="2"/>
  <c r="AF62" i="3" s="1"/>
  <c r="AG62" i="3" s="1"/>
  <c r="AG62" i="4" s="1"/>
  <c r="EU66" i="2"/>
  <c r="AF66" i="3" s="1"/>
  <c r="AG66" i="3" s="1"/>
  <c r="AG66" i="4" s="1"/>
  <c r="EU37" i="2"/>
  <c r="AF37" i="3" s="1"/>
  <c r="AG37" i="3" s="1"/>
  <c r="AG37" i="4" s="1"/>
  <c r="EU43" i="2"/>
  <c r="AF43" i="3" s="1"/>
  <c r="AG43" i="3" s="1"/>
  <c r="AG43" i="4" s="1"/>
  <c r="EU89" i="2"/>
  <c r="AF89" i="3" s="1"/>
  <c r="AG89" i="3" s="1"/>
  <c r="AG89" i="4" s="1"/>
  <c r="EU15" i="2"/>
  <c r="AF15" i="3" s="1"/>
  <c r="AG15" i="3" s="1"/>
  <c r="AG15" i="4" s="1"/>
  <c r="FG21" i="2"/>
  <c r="BD21" i="3" s="1"/>
  <c r="BE21" i="3" s="1"/>
  <c r="BE21" i="4" s="1"/>
  <c r="FJ2" i="2"/>
  <c r="BJ2" i="3" s="1"/>
  <c r="BK2" i="3" s="1"/>
  <c r="BK2" i="4" s="1"/>
  <c r="FA14" i="2"/>
  <c r="AR14" i="3" s="1"/>
  <c r="FA24" i="2"/>
  <c r="AR24" i="3" s="1"/>
  <c r="AS24" i="3" s="1"/>
  <c r="AS24" i="4" s="1"/>
  <c r="FA8" i="2"/>
  <c r="AR8" i="3" s="1"/>
  <c r="FA17" i="2"/>
  <c r="AR17" i="3" s="1"/>
  <c r="FA10" i="2"/>
  <c r="AR10" i="3" s="1"/>
  <c r="EO15" i="2"/>
  <c r="T15" i="3" s="1"/>
  <c r="G37" i="3"/>
  <c r="G36" i="3"/>
  <c r="G35" i="3"/>
  <c r="G35" i="4" s="1"/>
  <c r="G34" i="3"/>
  <c r="G40" i="3"/>
  <c r="G41" i="3"/>
  <c r="G41" i="4" s="1"/>
  <c r="G38" i="3"/>
  <c r="G38" i="4" s="1"/>
  <c r="G39" i="3"/>
  <c r="G39" i="4" s="1"/>
  <c r="AR34" i="60"/>
  <c r="ER79" i="2"/>
  <c r="Z79" i="3" s="1"/>
  <c r="AA79" i="3" s="1"/>
  <c r="AA79" i="4" s="1"/>
  <c r="AR17" i="60"/>
  <c r="ER12" i="2"/>
  <c r="Z12" i="3" s="1"/>
  <c r="AR10" i="60"/>
  <c r="AP33" i="60"/>
  <c r="AH13" i="4"/>
  <c r="EX73" i="2"/>
  <c r="AL73" i="3" s="1"/>
  <c r="AM73" i="3" s="1"/>
  <c r="AM73" i="4" s="1"/>
  <c r="EX51" i="2"/>
  <c r="AL51" i="3" s="1"/>
  <c r="AM51" i="3" s="1"/>
  <c r="AM51" i="4" s="1"/>
  <c r="AR7" i="60"/>
  <c r="L78" i="54"/>
  <c r="AP77" i="60"/>
  <c r="L68" i="54"/>
  <c r="C59" i="54"/>
  <c r="AP9" i="60"/>
  <c r="AP58" i="60"/>
  <c r="AR46" i="60"/>
  <c r="AR43" i="60"/>
  <c r="AP54" i="60"/>
  <c r="AP63" i="60"/>
  <c r="AP38" i="60"/>
  <c r="L61" i="54"/>
  <c r="L96" i="54"/>
  <c r="AR63" i="60"/>
  <c r="AS63" i="60" s="1"/>
  <c r="L55" i="54"/>
  <c r="AP53" i="60"/>
  <c r="AR86" i="60"/>
  <c r="AS86" i="60" s="1"/>
  <c r="AP45" i="60"/>
  <c r="L47" i="54"/>
  <c r="AR89" i="60"/>
  <c r="AS89" i="60" s="1"/>
  <c r="AR38" i="60"/>
  <c r="AR45" i="60"/>
  <c r="EX16" i="2"/>
  <c r="AL16" i="3" s="1"/>
  <c r="AM16" i="3" s="1"/>
  <c r="AM16" i="4" s="1"/>
  <c r="EX54" i="2"/>
  <c r="AL54" i="3" s="1"/>
  <c r="AM54" i="3" s="1"/>
  <c r="AM54" i="4" s="1"/>
  <c r="EX84" i="2"/>
  <c r="AL84" i="3" s="1"/>
  <c r="AM84" i="3" s="1"/>
  <c r="AM84" i="4" s="1"/>
  <c r="EX63" i="2"/>
  <c r="AL63" i="3" s="1"/>
  <c r="AM63" i="3" s="1"/>
  <c r="AM63" i="4" s="1"/>
  <c r="EX48" i="2"/>
  <c r="AL48" i="3" s="1"/>
  <c r="AM48" i="3" s="1"/>
  <c r="AM48" i="4" s="1"/>
  <c r="EX77" i="2"/>
  <c r="AL77" i="3" s="1"/>
  <c r="AM77" i="3" s="1"/>
  <c r="AM77" i="4" s="1"/>
  <c r="EX34" i="2"/>
  <c r="AL34" i="3" s="1"/>
  <c r="AM34" i="3" s="1"/>
  <c r="AM34" i="4" s="1"/>
  <c r="EX68" i="2"/>
  <c r="AL68" i="3" s="1"/>
  <c r="AM68" i="3" s="1"/>
  <c r="AM68" i="4" s="1"/>
  <c r="AP26" i="60"/>
  <c r="L30" i="54"/>
  <c r="L38" i="54"/>
  <c r="AR16" i="60"/>
  <c r="ER91" i="2"/>
  <c r="Z91" i="3" s="1"/>
  <c r="AA91" i="3" s="1"/>
  <c r="AA91" i="4" s="1"/>
  <c r="AP8" i="60"/>
  <c r="L29" i="54"/>
  <c r="EX76" i="2"/>
  <c r="AL76" i="3" s="1"/>
  <c r="AM76" i="3" s="1"/>
  <c r="AM76" i="4" s="1"/>
  <c r="EX11" i="2"/>
  <c r="AL11" i="3" s="1"/>
  <c r="AM11" i="3" s="1"/>
  <c r="AM11" i="4" s="1"/>
  <c r="EX5" i="2"/>
  <c r="AL5" i="3" s="1"/>
  <c r="AM5" i="3" s="1"/>
  <c r="AM5" i="4" s="1"/>
  <c r="EX29" i="2"/>
  <c r="AL29" i="3" s="1"/>
  <c r="AM29" i="3" s="1"/>
  <c r="AM29" i="4" s="1"/>
  <c r="AP17" i="60"/>
  <c r="AR13" i="60"/>
  <c r="L91" i="54"/>
  <c r="AR56" i="60"/>
  <c r="AR82" i="60"/>
  <c r="L54" i="54"/>
  <c r="AP59" i="60"/>
  <c r="AR60" i="60"/>
  <c r="L53" i="54"/>
  <c r="AR61" i="60"/>
  <c r="AR91" i="60"/>
  <c r="AS91" i="60" s="1"/>
  <c r="AR66" i="60"/>
  <c r="AP64" i="60"/>
  <c r="AR40" i="60"/>
  <c r="AR77" i="60"/>
  <c r="AP62" i="60"/>
  <c r="AP91" i="60"/>
  <c r="AP86" i="60"/>
  <c r="AR70" i="60"/>
  <c r="AR95" i="60"/>
  <c r="AS95" i="60" s="1"/>
  <c r="EX7" i="2"/>
  <c r="AL7" i="3" s="1"/>
  <c r="AM7" i="3" s="1"/>
  <c r="AM7" i="4" s="1"/>
  <c r="EX86" i="2"/>
  <c r="AL86" i="3" s="1"/>
  <c r="AM86" i="3" s="1"/>
  <c r="AM86" i="4" s="1"/>
  <c r="EX89" i="2"/>
  <c r="AL89" i="3" s="1"/>
  <c r="AM89" i="3" s="1"/>
  <c r="AM89" i="4" s="1"/>
  <c r="EX85" i="2"/>
  <c r="AL85" i="3" s="1"/>
  <c r="AM85" i="3" s="1"/>
  <c r="AM85" i="4" s="1"/>
  <c r="EX52" i="2"/>
  <c r="AL52" i="3" s="1"/>
  <c r="AM52" i="3" s="1"/>
  <c r="AM52" i="4" s="1"/>
  <c r="EX44" i="2"/>
  <c r="AL44" i="3" s="1"/>
  <c r="AM44" i="3" s="1"/>
  <c r="AM44" i="4" s="1"/>
  <c r="EX90" i="2"/>
  <c r="AL90" i="3" s="1"/>
  <c r="AM90" i="3" s="1"/>
  <c r="AM90" i="4" s="1"/>
  <c r="EX88" i="2"/>
  <c r="AL88" i="3" s="1"/>
  <c r="AM88" i="3" s="1"/>
  <c r="AM88" i="4" s="1"/>
  <c r="AR31" i="60"/>
  <c r="L23" i="54"/>
  <c r="AR23" i="60"/>
  <c r="AP22" i="60"/>
  <c r="AP24" i="60"/>
  <c r="AP10" i="60"/>
  <c r="AR29" i="60"/>
  <c r="AR21" i="60"/>
  <c r="AR18" i="60"/>
  <c r="ER46" i="2"/>
  <c r="Z46" i="3" s="1"/>
  <c r="AA46" i="3" s="1"/>
  <c r="AA46" i="4" s="1"/>
  <c r="EX21" i="2"/>
  <c r="AL21" i="3" s="1"/>
  <c r="AM21" i="3" s="1"/>
  <c r="AM21" i="4" s="1"/>
  <c r="EX15" i="2"/>
  <c r="AL15" i="3" s="1"/>
  <c r="AM15" i="3" s="1"/>
  <c r="AM15" i="4" s="1"/>
  <c r="EX42" i="2"/>
  <c r="AL42" i="3" s="1"/>
  <c r="AM42" i="3" s="1"/>
  <c r="AM42" i="4" s="1"/>
  <c r="EX14" i="2"/>
  <c r="AL14" i="3" s="1"/>
  <c r="AM14" i="3" s="1"/>
  <c r="AM14" i="4" s="1"/>
  <c r="L40" i="54"/>
  <c r="L21" i="54"/>
  <c r="AR50" i="60"/>
  <c r="AP46" i="60"/>
  <c r="L75" i="54"/>
  <c r="AR47" i="60"/>
  <c r="AP47" i="60"/>
  <c r="L72" i="54"/>
  <c r="AP81" i="60"/>
  <c r="AP89" i="60"/>
  <c r="AP83" i="60"/>
  <c r="AP88" i="60"/>
  <c r="AR72" i="60"/>
  <c r="AR42" i="60"/>
  <c r="AP82" i="60"/>
  <c r="AR68" i="60"/>
  <c r="AP55" i="60"/>
  <c r="AR71" i="60"/>
  <c r="AP80" i="60"/>
  <c r="AP42" i="60"/>
  <c r="AP69" i="60"/>
  <c r="AP79" i="60"/>
  <c r="EX60" i="2"/>
  <c r="AL60" i="3" s="1"/>
  <c r="AM60" i="3" s="1"/>
  <c r="AM60" i="4" s="1"/>
  <c r="EX32" i="2"/>
  <c r="AL32" i="3" s="1"/>
  <c r="AM32" i="3" s="1"/>
  <c r="AM32" i="4" s="1"/>
  <c r="EX61" i="2"/>
  <c r="AL61" i="3" s="1"/>
  <c r="AM61" i="3" s="1"/>
  <c r="AM61" i="4" s="1"/>
  <c r="EX43" i="2"/>
  <c r="AL43" i="3" s="1"/>
  <c r="AM43" i="3" s="1"/>
  <c r="AM43" i="4" s="1"/>
  <c r="EX53" i="2"/>
  <c r="AL53" i="3" s="1"/>
  <c r="AM53" i="3" s="1"/>
  <c r="AM53" i="4" s="1"/>
  <c r="EX70" i="2"/>
  <c r="AL70" i="3" s="1"/>
  <c r="AM70" i="3" s="1"/>
  <c r="AM70" i="4" s="1"/>
  <c r="EX64" i="2"/>
  <c r="AL64" i="3" s="1"/>
  <c r="EX45" i="2"/>
  <c r="AL45" i="3" s="1"/>
  <c r="AM45" i="3" s="1"/>
  <c r="AM45" i="4" s="1"/>
  <c r="L35" i="54"/>
  <c r="L22" i="54"/>
  <c r="AR20" i="60"/>
  <c r="AP7" i="60"/>
  <c r="AP11" i="60"/>
  <c r="ER71" i="2"/>
  <c r="Z71" i="3" s="1"/>
  <c r="EX22" i="2"/>
  <c r="AL22" i="3" s="1"/>
  <c r="AL22" i="4" s="1"/>
  <c r="EX75" i="2"/>
  <c r="AL75" i="3" s="1"/>
  <c r="AM75" i="3" s="1"/>
  <c r="AM75" i="4" s="1"/>
  <c r="AR25" i="60"/>
  <c r="L25" i="54"/>
  <c r="AR11" i="60"/>
  <c r="L27" i="54"/>
  <c r="AR48" i="60"/>
  <c r="AP43" i="60"/>
  <c r="AR62" i="60"/>
  <c r="L16" i="54"/>
  <c r="AP61" i="60"/>
  <c r="AP67" i="60"/>
  <c r="AP51" i="60"/>
  <c r="AR51" i="60"/>
  <c r="AT51" i="60" s="1"/>
  <c r="L103" i="54"/>
  <c r="AR58" i="60"/>
  <c r="AP65" i="60"/>
  <c r="AR79" i="60"/>
  <c r="AS79" i="60" s="1"/>
  <c r="C70" i="54"/>
  <c r="AP87" i="60"/>
  <c r="AP78" i="60"/>
  <c r="AP85" i="60"/>
  <c r="EX65" i="2"/>
  <c r="AL65" i="3" s="1"/>
  <c r="AM65" i="3" s="1"/>
  <c r="AM65" i="4" s="1"/>
  <c r="EX46" i="2"/>
  <c r="AL46" i="3" s="1"/>
  <c r="AM46" i="3" s="1"/>
  <c r="AM46" i="4" s="1"/>
  <c r="EX69" i="2"/>
  <c r="AL69" i="3" s="1"/>
  <c r="AM69" i="3" s="1"/>
  <c r="AM69" i="4" s="1"/>
  <c r="EX80" i="2"/>
  <c r="AL80" i="3" s="1"/>
  <c r="AM80" i="3" s="1"/>
  <c r="AM80" i="4" s="1"/>
  <c r="EX66" i="2"/>
  <c r="AL66" i="3" s="1"/>
  <c r="AM66" i="3" s="1"/>
  <c r="AM66" i="4" s="1"/>
  <c r="EX56" i="2"/>
  <c r="AL56" i="3" s="1"/>
  <c r="EX36" i="2"/>
  <c r="AL36" i="3" s="1"/>
  <c r="AM36" i="3" s="1"/>
  <c r="AM36" i="4" s="1"/>
  <c r="AP19" i="60"/>
  <c r="AP12" i="60"/>
  <c r="AP30" i="60"/>
  <c r="AP15" i="60"/>
  <c r="AP20" i="60"/>
  <c r="AP35" i="60"/>
  <c r="AR26" i="60"/>
  <c r="ER28" i="2"/>
  <c r="Z28" i="3" s="1"/>
  <c r="AR27" i="60"/>
  <c r="AP36" i="60"/>
  <c r="EX10" i="2"/>
  <c r="AL10" i="3" s="1"/>
  <c r="AM10" i="3" s="1"/>
  <c r="AM10" i="4" s="1"/>
  <c r="EX37" i="2"/>
  <c r="AL37" i="3" s="1"/>
  <c r="AM37" i="3" s="1"/>
  <c r="AM37" i="4" s="1"/>
  <c r="EX79" i="2"/>
  <c r="AL79" i="3" s="1"/>
  <c r="AM79" i="3" s="1"/>
  <c r="AM79" i="4" s="1"/>
  <c r="L36" i="54"/>
  <c r="AR22" i="60"/>
  <c r="L37" i="54"/>
  <c r="L44" i="54"/>
  <c r="AR39" i="60"/>
  <c r="AR84" i="60"/>
  <c r="AS84" i="60" s="1"/>
  <c r="AP60" i="60"/>
  <c r="AP66" i="60"/>
  <c r="AR76" i="60"/>
  <c r="AP84" i="60"/>
  <c r="AP56" i="60"/>
  <c r="AR55" i="60"/>
  <c r="AR75" i="60"/>
  <c r="AR81" i="60"/>
  <c r="AR78" i="60"/>
  <c r="AS78" i="60" s="1"/>
  <c r="AP68" i="60"/>
  <c r="AP71" i="60"/>
  <c r="L66" i="54"/>
  <c r="AP73" i="60"/>
  <c r="C86" i="54"/>
  <c r="AP70" i="60"/>
  <c r="AP57" i="60"/>
  <c r="AR57" i="60"/>
  <c r="L92" i="54"/>
  <c r="AP74" i="60"/>
  <c r="EX38" i="2"/>
  <c r="AL38" i="3" s="1"/>
  <c r="AM38" i="3" s="1"/>
  <c r="AM38" i="4" s="1"/>
  <c r="EX82" i="2"/>
  <c r="AL82" i="3" s="1"/>
  <c r="AM82" i="3" s="1"/>
  <c r="AM82" i="4" s="1"/>
  <c r="EX39" i="2"/>
  <c r="AL39" i="3" s="1"/>
  <c r="AM39" i="3" s="1"/>
  <c r="AM39" i="4" s="1"/>
  <c r="EX40" i="2"/>
  <c r="AL40" i="3" s="1"/>
  <c r="AM40" i="3" s="1"/>
  <c r="AM40" i="4" s="1"/>
  <c r="EX35" i="2"/>
  <c r="AL35" i="3" s="1"/>
  <c r="AM35" i="3" s="1"/>
  <c r="AM35" i="4" s="1"/>
  <c r="EX87" i="2"/>
  <c r="AL87" i="3" s="1"/>
  <c r="AM87" i="3" s="1"/>
  <c r="AM87" i="4" s="1"/>
  <c r="EX55" i="2"/>
  <c r="AL55" i="3" s="1"/>
  <c r="AM55" i="3" s="1"/>
  <c r="AM55" i="4" s="1"/>
  <c r="AR32" i="60"/>
  <c r="L34" i="54"/>
  <c r="AR30" i="60"/>
  <c r="AR14" i="60"/>
  <c r="ER77" i="2"/>
  <c r="Z77" i="3" s="1"/>
  <c r="EX20" i="2"/>
  <c r="AL20" i="3" s="1"/>
  <c r="AL20" i="4" s="1"/>
  <c r="EX31" i="2"/>
  <c r="AL31" i="3" s="1"/>
  <c r="AM31" i="3" s="1"/>
  <c r="AM31" i="4" s="1"/>
  <c r="EX49" i="2"/>
  <c r="AL49" i="3" s="1"/>
  <c r="AM49" i="3" s="1"/>
  <c r="AM49" i="4" s="1"/>
  <c r="AP31" i="60"/>
  <c r="AP32" i="60"/>
  <c r="AR15" i="60"/>
  <c r="AR36" i="60"/>
  <c r="L31" i="54"/>
  <c r="AR92" i="60"/>
  <c r="AS92" i="60" s="1"/>
  <c r="AP92" i="60"/>
  <c r="AR65" i="60"/>
  <c r="AR93" i="60"/>
  <c r="AS93" i="60" s="1"/>
  <c r="C97" i="54"/>
  <c r="AR54" i="60"/>
  <c r="AP41" i="60"/>
  <c r="AP49" i="60"/>
  <c r="L100" i="54"/>
  <c r="AR90" i="60"/>
  <c r="AS90" i="60" s="1"/>
  <c r="AR73" i="60"/>
  <c r="AP52" i="60"/>
  <c r="AR87" i="60"/>
  <c r="AS87" i="60" s="1"/>
  <c r="AR67" i="60"/>
  <c r="AR85" i="60"/>
  <c r="AS85" i="60" s="1"/>
  <c r="AR74" i="60"/>
  <c r="C95" i="54"/>
  <c r="C90" i="54"/>
  <c r="EX50" i="2"/>
  <c r="AL50" i="3" s="1"/>
  <c r="AM50" i="3" s="1"/>
  <c r="AM50" i="4" s="1"/>
  <c r="EX47" i="2"/>
  <c r="AL47" i="3" s="1"/>
  <c r="AM47" i="3" s="1"/>
  <c r="AM47" i="4" s="1"/>
  <c r="EX57" i="2"/>
  <c r="AL57" i="3" s="1"/>
  <c r="AM57" i="3" s="1"/>
  <c r="AM57" i="4" s="1"/>
  <c r="EX41" i="2"/>
  <c r="AL41" i="3" s="1"/>
  <c r="AM41" i="3" s="1"/>
  <c r="AM41" i="4" s="1"/>
  <c r="EX81" i="2"/>
  <c r="AL81" i="3" s="1"/>
  <c r="AM81" i="3" s="1"/>
  <c r="AM81" i="4" s="1"/>
  <c r="EX91" i="2"/>
  <c r="AL91" i="3" s="1"/>
  <c r="EX59" i="2"/>
  <c r="AL59" i="3" s="1"/>
  <c r="AM59" i="3" s="1"/>
  <c r="AM59" i="4" s="1"/>
  <c r="AR35" i="60"/>
  <c r="AP18" i="60"/>
  <c r="AP13" i="60"/>
  <c r="EX2" i="2"/>
  <c r="AL2" i="3" s="1"/>
  <c r="AM2" i="3" s="1"/>
  <c r="L33" i="54"/>
  <c r="AR28" i="60"/>
  <c r="L43" i="54"/>
  <c r="AP23" i="60"/>
  <c r="EX13" i="2"/>
  <c r="AL13" i="3" s="1"/>
  <c r="EX17" i="2"/>
  <c r="AL17" i="3" s="1"/>
  <c r="ET22" i="2"/>
  <c r="AD22" i="3" s="1"/>
  <c r="AE22" i="3" s="1"/>
  <c r="AE22" i="4" s="1"/>
  <c r="ET79" i="2"/>
  <c r="AD79" i="3" s="1"/>
  <c r="AE79" i="3" s="1"/>
  <c r="AE79" i="4" s="1"/>
  <c r="ET19" i="2"/>
  <c r="AD19" i="3" s="1"/>
  <c r="ET81" i="2"/>
  <c r="AD81" i="3" s="1"/>
  <c r="AE81" i="3" s="1"/>
  <c r="AE81" i="4" s="1"/>
  <c r="ET73" i="2"/>
  <c r="AD73" i="3" s="1"/>
  <c r="AE73" i="3" s="1"/>
  <c r="AE73" i="4" s="1"/>
  <c r="ET75" i="2"/>
  <c r="AD75" i="3" s="1"/>
  <c r="ET53" i="2"/>
  <c r="AD53" i="3" s="1"/>
  <c r="AE53" i="3" s="1"/>
  <c r="AE53" i="4" s="1"/>
  <c r="ET59" i="2"/>
  <c r="AD59" i="3" s="1"/>
  <c r="AE59" i="3" s="1"/>
  <c r="AE59" i="4" s="1"/>
  <c r="ET5" i="2"/>
  <c r="AD5" i="3" s="1"/>
  <c r="AE5" i="3" s="1"/>
  <c r="AE5" i="4" s="1"/>
  <c r="ET26" i="2"/>
  <c r="AD26" i="3" s="1"/>
  <c r="AE26" i="3" s="1"/>
  <c r="AE26" i="4" s="1"/>
  <c r="ET77" i="2"/>
  <c r="AD77" i="3" s="1"/>
  <c r="ET38" i="2"/>
  <c r="AD38" i="3" s="1"/>
  <c r="AE38" i="3" s="1"/>
  <c r="AE38" i="4" s="1"/>
  <c r="ET88" i="2"/>
  <c r="AD88" i="3" s="1"/>
  <c r="AE88" i="3" s="1"/>
  <c r="AE88" i="4" s="1"/>
  <c r="ET89" i="2"/>
  <c r="AD89" i="3" s="1"/>
  <c r="ET47" i="2"/>
  <c r="AD47" i="3" s="1"/>
  <c r="AE47" i="3" s="1"/>
  <c r="AE47" i="4" s="1"/>
  <c r="ET50" i="2"/>
  <c r="AD50" i="3" s="1"/>
  <c r="AE50" i="3" s="1"/>
  <c r="AE50" i="4" s="1"/>
  <c r="ET57" i="2"/>
  <c r="AD57" i="3" s="1"/>
  <c r="AE57" i="3" s="1"/>
  <c r="AE57" i="4" s="1"/>
  <c r="ET78" i="2"/>
  <c r="AD78" i="3" s="1"/>
  <c r="AE78" i="3" s="1"/>
  <c r="AE78" i="4" s="1"/>
  <c r="ET37" i="2"/>
  <c r="AD37" i="3" s="1"/>
  <c r="ET90" i="2"/>
  <c r="AD90" i="3" s="1"/>
  <c r="AE90" i="3" s="1"/>
  <c r="AE90" i="4" s="1"/>
  <c r="ET35" i="2"/>
  <c r="AD35" i="3" s="1"/>
  <c r="AE35" i="3" s="1"/>
  <c r="AE35" i="4" s="1"/>
  <c r="ET49" i="2"/>
  <c r="AD49" i="3" s="1"/>
  <c r="AE49" i="3" s="1"/>
  <c r="AE49" i="4" s="1"/>
  <c r="ET62" i="2"/>
  <c r="AD62" i="3" s="1"/>
  <c r="AE62" i="3" s="1"/>
  <c r="AE62" i="4" s="1"/>
  <c r="ET41" i="2"/>
  <c r="AD41" i="3" s="1"/>
  <c r="AE41" i="3" s="1"/>
  <c r="AE41" i="4" s="1"/>
  <c r="ET48" i="2"/>
  <c r="AD48" i="3" s="1"/>
  <c r="AE48" i="3" s="1"/>
  <c r="AE48" i="4" s="1"/>
  <c r="ET80" i="2"/>
  <c r="AD80" i="3" s="1"/>
  <c r="AE80" i="3" s="1"/>
  <c r="AE80" i="4" s="1"/>
  <c r="ET17" i="2"/>
  <c r="AD17" i="3" s="1"/>
  <c r="AE17" i="3" s="1"/>
  <c r="AE17" i="4" s="1"/>
  <c r="ET4" i="2"/>
  <c r="AD4" i="3" s="1"/>
  <c r="AE4" i="3" s="1"/>
  <c r="AE4" i="4" s="1"/>
  <c r="ET2" i="2"/>
  <c r="AD2" i="3" s="1"/>
  <c r="AE2" i="3" s="1"/>
  <c r="ET30" i="2"/>
  <c r="AD30" i="3" s="1"/>
  <c r="AE30" i="3" s="1"/>
  <c r="AE30" i="4" s="1"/>
  <c r="ET87" i="2"/>
  <c r="AD87" i="3" s="1"/>
  <c r="AE87" i="3" s="1"/>
  <c r="AE87" i="4" s="1"/>
  <c r="ET44" i="2"/>
  <c r="AD44" i="3" s="1"/>
  <c r="AE44" i="3" s="1"/>
  <c r="AE44" i="4" s="1"/>
  <c r="ET34" i="2"/>
  <c r="AD34" i="3" s="1"/>
  <c r="AE34" i="3" s="1"/>
  <c r="AE34" i="4" s="1"/>
  <c r="ET67" i="2"/>
  <c r="AD67" i="3" s="1"/>
  <c r="AE67" i="3" s="1"/>
  <c r="AE67" i="4" s="1"/>
  <c r="ET64" i="2"/>
  <c r="AD64" i="3" s="1"/>
  <c r="ET43" i="2"/>
  <c r="AD43" i="3" s="1"/>
  <c r="ET46" i="2"/>
  <c r="AD46" i="3" s="1"/>
  <c r="AE46" i="3" s="1"/>
  <c r="AE46" i="4" s="1"/>
  <c r="ET15" i="2"/>
  <c r="AD15" i="3" s="1"/>
  <c r="AE15" i="3" s="1"/>
  <c r="AE15" i="4" s="1"/>
  <c r="ET31" i="2"/>
  <c r="AD31" i="3" s="1"/>
  <c r="AE31" i="3" s="1"/>
  <c r="AE31" i="4" s="1"/>
  <c r="ET76" i="2"/>
  <c r="AD76" i="3" s="1"/>
  <c r="AE76" i="3" s="1"/>
  <c r="AE76" i="4" s="1"/>
  <c r="ET36" i="2"/>
  <c r="AD36" i="3" s="1"/>
  <c r="AE36" i="3" s="1"/>
  <c r="AE36" i="4" s="1"/>
  <c r="ET14" i="2"/>
  <c r="AD14" i="3" s="1"/>
  <c r="AE14" i="3" s="1"/>
  <c r="AE14" i="4" s="1"/>
  <c r="ET6" i="2"/>
  <c r="AD6" i="3" s="1"/>
  <c r="ET54" i="2"/>
  <c r="AD54" i="3" s="1"/>
  <c r="AE54" i="3" s="1"/>
  <c r="AE54" i="4" s="1"/>
  <c r="ET82" i="2"/>
  <c r="AD82" i="3" s="1"/>
  <c r="AE82" i="3" s="1"/>
  <c r="AE82" i="4" s="1"/>
  <c r="ET58" i="2"/>
  <c r="AD58" i="3" s="1"/>
  <c r="ET51" i="2"/>
  <c r="AD51" i="3" s="1"/>
  <c r="AE51" i="3" s="1"/>
  <c r="AE51" i="4" s="1"/>
  <c r="ET68" i="2"/>
  <c r="AD68" i="3" s="1"/>
  <c r="AE68" i="3" s="1"/>
  <c r="AE68" i="4" s="1"/>
  <c r="ET42" i="2"/>
  <c r="AD42" i="3" s="1"/>
  <c r="AE42" i="3" s="1"/>
  <c r="AE42" i="4" s="1"/>
  <c r="ET13" i="2"/>
  <c r="AD13" i="3" s="1"/>
  <c r="AE13" i="3" s="1"/>
  <c r="AE13" i="4" s="1"/>
  <c r="ET10" i="2"/>
  <c r="AD10" i="3" s="1"/>
  <c r="AE10" i="3" s="1"/>
  <c r="AE10" i="4" s="1"/>
  <c r="ET85" i="2"/>
  <c r="AD85" i="3" s="1"/>
  <c r="AE85" i="3" s="1"/>
  <c r="AE85" i="4" s="1"/>
  <c r="ET83" i="2"/>
  <c r="AD83" i="3" s="1"/>
  <c r="AE83" i="3" s="1"/>
  <c r="AE83" i="4" s="1"/>
  <c r="ET69" i="2"/>
  <c r="AD69" i="3" s="1"/>
  <c r="AE69" i="3" s="1"/>
  <c r="AE69" i="4" s="1"/>
  <c r="ET55" i="2"/>
  <c r="AD55" i="3" s="1"/>
  <c r="AE55" i="3" s="1"/>
  <c r="AE55" i="4" s="1"/>
  <c r="ET39" i="2"/>
  <c r="AD39" i="3" s="1"/>
  <c r="AE39" i="3" s="1"/>
  <c r="AE39" i="4" s="1"/>
  <c r="ET45" i="2"/>
  <c r="AD45" i="3" s="1"/>
  <c r="AE45" i="3" s="1"/>
  <c r="AE45" i="4" s="1"/>
  <c r="ET52" i="2"/>
  <c r="AD52" i="3" s="1"/>
  <c r="ET32" i="2"/>
  <c r="AD32" i="3" s="1"/>
  <c r="AE32" i="3" s="1"/>
  <c r="AE32" i="4" s="1"/>
  <c r="ET3" i="2"/>
  <c r="AD3" i="3" s="1"/>
  <c r="AE3" i="3" s="1"/>
  <c r="AE3" i="4" s="1"/>
  <c r="ET11" i="2"/>
  <c r="AD11" i="3" s="1"/>
  <c r="AE11" i="3" s="1"/>
  <c r="AE11" i="4" s="1"/>
  <c r="ET84" i="2"/>
  <c r="AD84" i="3" s="1"/>
  <c r="AE84" i="3" s="1"/>
  <c r="AE84" i="4" s="1"/>
  <c r="ET63" i="2"/>
  <c r="AD63" i="3" s="1"/>
  <c r="AE63" i="3" s="1"/>
  <c r="AE63" i="4" s="1"/>
  <c r="ET56" i="2"/>
  <c r="AD56" i="3" s="1"/>
  <c r="AE56" i="3" s="1"/>
  <c r="AE56" i="4" s="1"/>
  <c r="ET66" i="2"/>
  <c r="AD66" i="3" s="1"/>
  <c r="AE66" i="3" s="1"/>
  <c r="AE66" i="4" s="1"/>
  <c r="ET33" i="2"/>
  <c r="AD33" i="3" s="1"/>
  <c r="AE33" i="3" s="1"/>
  <c r="AE33" i="4" s="1"/>
  <c r="ET86" i="2"/>
  <c r="AD86" i="3" s="1"/>
  <c r="AE86" i="3" s="1"/>
  <c r="AE86" i="4" s="1"/>
  <c r="ET21" i="2"/>
  <c r="AD21" i="3" s="1"/>
  <c r="AE21" i="3" s="1"/>
  <c r="AE21" i="4" s="1"/>
  <c r="Z7" i="4"/>
  <c r="AE74" i="3"/>
  <c r="AE74" i="4" s="1"/>
  <c r="AD74" i="4"/>
  <c r="ER18" i="2"/>
  <c r="Z18" i="3" s="1"/>
  <c r="ER25" i="2"/>
  <c r="Z25" i="3" s="1"/>
  <c r="ER24" i="2"/>
  <c r="Z24" i="3" s="1"/>
  <c r="EQ22" i="2"/>
  <c r="X22" i="3" s="1"/>
  <c r="EQ37" i="2"/>
  <c r="X37" i="3" s="1"/>
  <c r="EQ73" i="2"/>
  <c r="X73" i="3" s="1"/>
  <c r="Y73" i="3" s="1"/>
  <c r="Y73" i="4" s="1"/>
  <c r="ER10" i="2"/>
  <c r="Z10" i="3" s="1"/>
  <c r="ER50" i="2"/>
  <c r="Z50" i="3" s="1"/>
  <c r="ER40" i="2"/>
  <c r="Z40" i="3" s="1"/>
  <c r="ER61" i="2"/>
  <c r="Z61" i="3" s="1"/>
  <c r="ER32" i="2"/>
  <c r="Z32" i="3" s="1"/>
  <c r="ER66" i="2"/>
  <c r="Z66" i="3" s="1"/>
  <c r="ER42" i="2"/>
  <c r="Z42" i="3" s="1"/>
  <c r="ER38" i="2"/>
  <c r="Z38" i="3" s="1"/>
  <c r="ER81" i="2"/>
  <c r="Z81" i="3" s="1"/>
  <c r="AA81" i="3" s="1"/>
  <c r="AA81" i="4" s="1"/>
  <c r="EQ5" i="2"/>
  <c r="X5" i="3" s="1"/>
  <c r="ER20" i="2"/>
  <c r="Z20" i="3" s="1"/>
  <c r="ER15" i="2"/>
  <c r="Z15" i="3" s="1"/>
  <c r="ET20" i="2"/>
  <c r="AD20" i="3" s="1"/>
  <c r="AD20" i="4" s="1"/>
  <c r="EQ47" i="2"/>
  <c r="X47" i="3" s="1"/>
  <c r="Y47" i="3" s="1"/>
  <c r="Y47" i="4" s="1"/>
  <c r="EQ54" i="2"/>
  <c r="X54" i="3" s="1"/>
  <c r="EQ45" i="2"/>
  <c r="X45" i="3" s="1"/>
  <c r="ER22" i="2"/>
  <c r="Z22" i="3" s="1"/>
  <c r="ER69" i="2"/>
  <c r="Z69" i="3" s="1"/>
  <c r="ER43" i="2"/>
  <c r="Z43" i="3" s="1"/>
  <c r="ER83" i="2"/>
  <c r="Z83" i="3" s="1"/>
  <c r="ER59" i="2"/>
  <c r="Z59" i="3" s="1"/>
  <c r="ER73" i="2"/>
  <c r="Z73" i="3" s="1"/>
  <c r="ER88" i="2"/>
  <c r="Z88" i="3" s="1"/>
  <c r="AA88" i="3" s="1"/>
  <c r="AA88" i="4" s="1"/>
  <c r="ER58" i="2"/>
  <c r="Z58" i="3" s="1"/>
  <c r="AA58" i="3" s="1"/>
  <c r="AA58" i="4" s="1"/>
  <c r="ER23" i="2"/>
  <c r="Z23" i="3" s="1"/>
  <c r="ER21" i="2"/>
  <c r="Z21" i="3" s="1"/>
  <c r="AA21" i="3" s="1"/>
  <c r="AA21" i="4" s="1"/>
  <c r="ER2" i="2"/>
  <c r="Z2" i="3" s="1"/>
  <c r="ER36" i="2"/>
  <c r="Z36" i="3" s="1"/>
  <c r="ER72" i="2"/>
  <c r="Z72" i="3" s="1"/>
  <c r="ER41" i="2"/>
  <c r="Z41" i="3" s="1"/>
  <c r="ER27" i="2"/>
  <c r="Z27" i="3" s="1"/>
  <c r="EQ84" i="2"/>
  <c r="X84" i="3" s="1"/>
  <c r="Y84" i="3" s="1"/>
  <c r="Y84" i="4" s="1"/>
  <c r="EQ60" i="2"/>
  <c r="X60" i="3" s="1"/>
  <c r="Y60" i="3" s="1"/>
  <c r="Y60" i="4" s="1"/>
  <c r="EQ91" i="2"/>
  <c r="X91" i="3" s="1"/>
  <c r="Y91" i="3" s="1"/>
  <c r="Y91" i="4" s="1"/>
  <c r="EQ23" i="2"/>
  <c r="X23" i="3" s="1"/>
  <c r="ER57" i="2"/>
  <c r="Z57" i="3" s="1"/>
  <c r="ER55" i="2"/>
  <c r="Z55" i="3" s="1"/>
  <c r="ER34" i="2"/>
  <c r="Z34" i="3" s="1"/>
  <c r="ER64" i="2"/>
  <c r="Z64" i="3" s="1"/>
  <c r="ER47" i="2"/>
  <c r="Z47" i="3" s="1"/>
  <c r="AA47" i="3" s="1"/>
  <c r="AA47" i="4" s="1"/>
  <c r="ER39" i="2"/>
  <c r="Z39" i="3" s="1"/>
  <c r="ER62" i="2"/>
  <c r="Z62" i="3" s="1"/>
  <c r="ER30" i="2"/>
  <c r="Z30" i="3" s="1"/>
  <c r="ER76" i="2"/>
  <c r="Z76" i="3" s="1"/>
  <c r="AA76" i="3" s="1"/>
  <c r="AA76" i="4" s="1"/>
  <c r="ET7" i="2"/>
  <c r="AD7" i="3" s="1"/>
  <c r="ET24" i="2"/>
  <c r="AD24" i="3" s="1"/>
  <c r="ER33" i="2"/>
  <c r="Z33" i="3" s="1"/>
  <c r="ER68" i="2"/>
  <c r="Z68" i="3" s="1"/>
  <c r="ER51" i="2"/>
  <c r="Z51" i="3" s="1"/>
  <c r="EQ26" i="2"/>
  <c r="X26" i="3" s="1"/>
  <c r="Y26" i="3" s="1"/>
  <c r="Y26" i="4" s="1"/>
  <c r="AZ10" i="4"/>
  <c r="EQ77" i="2"/>
  <c r="X77" i="3" s="1"/>
  <c r="EQ36" i="2"/>
  <c r="X36" i="3" s="1"/>
  <c r="EQ33" i="2"/>
  <c r="X33" i="3" s="1"/>
  <c r="ER49" i="2"/>
  <c r="Z49" i="3" s="1"/>
  <c r="ER65" i="2"/>
  <c r="Z65" i="3" s="1"/>
  <c r="ER87" i="2"/>
  <c r="Z87" i="3" s="1"/>
  <c r="AA87" i="3" s="1"/>
  <c r="AA87" i="4" s="1"/>
  <c r="ER37" i="2"/>
  <c r="Z37" i="3" s="1"/>
  <c r="ER74" i="2"/>
  <c r="Z74" i="3" s="1"/>
  <c r="AA74" i="3" s="1"/>
  <c r="AA74" i="4" s="1"/>
  <c r="ER54" i="2"/>
  <c r="Z54" i="3" s="1"/>
  <c r="ER60" i="2"/>
  <c r="Z60" i="3" s="1"/>
  <c r="AA60" i="3" s="1"/>
  <c r="AA60" i="4" s="1"/>
  <c r="EQ21" i="2"/>
  <c r="X21" i="3" s="1"/>
  <c r="X21" i="4" s="1"/>
  <c r="ER3" i="2"/>
  <c r="Z3" i="3" s="1"/>
  <c r="ER29" i="2"/>
  <c r="Z29" i="3" s="1"/>
  <c r="ET16" i="2"/>
  <c r="AD16" i="3" s="1"/>
  <c r="AE16" i="3" s="1"/>
  <c r="AE16" i="4" s="1"/>
  <c r="ET27" i="2"/>
  <c r="AD27" i="3" s="1"/>
  <c r="AE27" i="3" s="1"/>
  <c r="AE27" i="4" s="1"/>
  <c r="ER45" i="2"/>
  <c r="Z45" i="3" s="1"/>
  <c r="EQ40" i="2"/>
  <c r="X40" i="3" s="1"/>
  <c r="EQ75" i="2"/>
  <c r="X75" i="3" s="1"/>
  <c r="EQ39" i="2"/>
  <c r="X39" i="3" s="1"/>
  <c r="ER6" i="2"/>
  <c r="Z6" i="3" s="1"/>
  <c r="ER16" i="2"/>
  <c r="Z16" i="3" s="1"/>
  <c r="ER13" i="2"/>
  <c r="Z13" i="3" s="1"/>
  <c r="ER5" i="2"/>
  <c r="Z5" i="3" s="1"/>
  <c r="ER35" i="2"/>
  <c r="Z35" i="3" s="1"/>
  <c r="ER86" i="2"/>
  <c r="Z86" i="3" s="1"/>
  <c r="AA86" i="3" s="1"/>
  <c r="AA86" i="4" s="1"/>
  <c r="ER75" i="2"/>
  <c r="Z75" i="3" s="1"/>
  <c r="ER44" i="2"/>
  <c r="Z44" i="3" s="1"/>
  <c r="ER56" i="2"/>
  <c r="Z56" i="3" s="1"/>
  <c r="ER63" i="2"/>
  <c r="Z63" i="3" s="1"/>
  <c r="ER84" i="2"/>
  <c r="Z84" i="3" s="1"/>
  <c r="AA84" i="3" s="1"/>
  <c r="AA84" i="4" s="1"/>
  <c r="ET29" i="2"/>
  <c r="AD29" i="3" s="1"/>
  <c r="EQ30" i="2"/>
  <c r="X30" i="3" s="1"/>
  <c r="ER14" i="2"/>
  <c r="Z14" i="3" s="1"/>
  <c r="ER26" i="2"/>
  <c r="Z26" i="3" s="1"/>
  <c r="AA26" i="3" s="1"/>
  <c r="AA26" i="4" s="1"/>
  <c r="ET12" i="2"/>
  <c r="AD12" i="3" s="1"/>
  <c r="ET18" i="2"/>
  <c r="AD18" i="3" s="1"/>
  <c r="AE18" i="3" s="1"/>
  <c r="AE18" i="4" s="1"/>
  <c r="ER19" i="2"/>
  <c r="Z19" i="3" s="1"/>
  <c r="AA19" i="3" s="1"/>
  <c r="AA19" i="4" s="1"/>
  <c r="ER90" i="2"/>
  <c r="Z90" i="3" s="1"/>
  <c r="AA90" i="3" s="1"/>
  <c r="AA90" i="4" s="1"/>
  <c r="ER9" i="2"/>
  <c r="Z9" i="3" s="1"/>
  <c r="ER80" i="2"/>
  <c r="Z80" i="3" s="1"/>
  <c r="AA80" i="3" s="1"/>
  <c r="AA80" i="4" s="1"/>
  <c r="EQ71" i="2"/>
  <c r="X71" i="3" s="1"/>
  <c r="EQ70" i="2"/>
  <c r="X70" i="3" s="1"/>
  <c r="Y70" i="3" s="1"/>
  <c r="Y70" i="4" s="1"/>
  <c r="EQ35" i="2"/>
  <c r="X35" i="3" s="1"/>
  <c r="ER17" i="2"/>
  <c r="Z17" i="3" s="1"/>
  <c r="L26" i="4"/>
  <c r="ER8" i="2"/>
  <c r="Z8" i="3" s="1"/>
  <c r="ER11" i="2"/>
  <c r="Z11" i="3" s="1"/>
  <c r="ER78" i="2"/>
  <c r="Z78" i="3" s="1"/>
  <c r="AA78" i="3" s="1"/>
  <c r="AA78" i="4" s="1"/>
  <c r="ER85" i="2"/>
  <c r="Z85" i="3" s="1"/>
  <c r="AA85" i="3" s="1"/>
  <c r="AA85" i="4" s="1"/>
  <c r="ER82" i="2"/>
  <c r="Z82" i="3" s="1"/>
  <c r="AA82" i="3" s="1"/>
  <c r="AA82" i="4" s="1"/>
  <c r="ER48" i="2"/>
  <c r="Z48" i="3" s="1"/>
  <c r="ER53" i="2"/>
  <c r="Z53" i="3" s="1"/>
  <c r="ER89" i="2"/>
  <c r="Z89" i="3" s="1"/>
  <c r="AA89" i="3" s="1"/>
  <c r="AA89" i="4" s="1"/>
  <c r="ER67" i="2"/>
  <c r="Z67" i="3" s="1"/>
  <c r="ER70" i="2"/>
  <c r="Z70" i="3" s="1"/>
  <c r="AA70" i="3" s="1"/>
  <c r="AA70" i="4" s="1"/>
  <c r="ET8" i="2"/>
  <c r="AD8" i="3" s="1"/>
  <c r="AE8" i="3" s="1"/>
  <c r="AE8" i="4" s="1"/>
  <c r="ET28" i="2"/>
  <c r="AD28" i="3" s="1"/>
  <c r="EQ25" i="2"/>
  <c r="X25" i="3" s="1"/>
  <c r="ER31" i="2"/>
  <c r="Z31" i="3" s="1"/>
  <c r="ET23" i="2"/>
  <c r="AD23" i="3" s="1"/>
  <c r="AE23" i="3" s="1"/>
  <c r="AE23" i="4" s="1"/>
  <c r="AM23" i="3"/>
  <c r="AM23" i="4" s="1"/>
  <c r="AL23" i="4"/>
  <c r="X4" i="4"/>
  <c r="BK6" i="3"/>
  <c r="BK6" i="4" s="1"/>
  <c r="BJ6" i="4"/>
  <c r="G24" i="3"/>
  <c r="G24" i="4" s="1"/>
  <c r="FJ84" i="2"/>
  <c r="BJ84" i="3" s="1"/>
  <c r="BK84" i="3" s="1"/>
  <c r="BK84" i="4" s="1"/>
  <c r="FJ53" i="2"/>
  <c r="BJ53" i="3" s="1"/>
  <c r="BK53" i="3" s="1"/>
  <c r="BK53" i="4" s="1"/>
  <c r="FJ32" i="2"/>
  <c r="BJ32" i="3" s="1"/>
  <c r="BK32" i="3" s="1"/>
  <c r="BK32" i="4" s="1"/>
  <c r="G27" i="3"/>
  <c r="EQ68" i="2"/>
  <c r="X68" i="3" s="1"/>
  <c r="EQ41" i="2"/>
  <c r="X41" i="3" s="1"/>
  <c r="EQ55" i="2"/>
  <c r="X55" i="3" s="1"/>
  <c r="EQ34" i="2"/>
  <c r="X34" i="3" s="1"/>
  <c r="EQ56" i="2"/>
  <c r="X56" i="3" s="1"/>
  <c r="EQ53" i="2"/>
  <c r="X53" i="3" s="1"/>
  <c r="EQ83" i="2"/>
  <c r="X83" i="3" s="1"/>
  <c r="Y83" i="3" s="1"/>
  <c r="Y83" i="4" s="1"/>
  <c r="EQ87" i="2"/>
  <c r="X87" i="3" s="1"/>
  <c r="Y87" i="3" s="1"/>
  <c r="Y87" i="4" s="1"/>
  <c r="FJ24" i="2"/>
  <c r="BJ24" i="3" s="1"/>
  <c r="BK24" i="3" s="1"/>
  <c r="BK24" i="4" s="1"/>
  <c r="EW85" i="2"/>
  <c r="AJ85" i="3" s="1"/>
  <c r="AK85" i="3" s="1"/>
  <c r="AK85" i="4" s="1"/>
  <c r="EW89" i="2"/>
  <c r="AJ89" i="3" s="1"/>
  <c r="AK89" i="3" s="1"/>
  <c r="AK89" i="4" s="1"/>
  <c r="EW43" i="2"/>
  <c r="AJ43" i="3" s="1"/>
  <c r="AK43" i="3" s="1"/>
  <c r="AK43" i="4" s="1"/>
  <c r="EW45" i="2"/>
  <c r="AJ45" i="3" s="1"/>
  <c r="AK45" i="3" s="1"/>
  <c r="AK45" i="4" s="1"/>
  <c r="EW86" i="2"/>
  <c r="AJ86" i="3" s="1"/>
  <c r="AK86" i="3" s="1"/>
  <c r="AK86" i="4" s="1"/>
  <c r="EW48" i="2"/>
  <c r="AJ48" i="3" s="1"/>
  <c r="AK48" i="3" s="1"/>
  <c r="AK48" i="4" s="1"/>
  <c r="EW63" i="2"/>
  <c r="AJ63" i="3" s="1"/>
  <c r="AK63" i="3" s="1"/>
  <c r="AK63" i="4" s="1"/>
  <c r="FJ52" i="2"/>
  <c r="BJ52" i="3" s="1"/>
  <c r="BK52" i="3" s="1"/>
  <c r="BK52" i="4" s="1"/>
  <c r="FJ34" i="2"/>
  <c r="BJ34" i="3" s="1"/>
  <c r="BK34" i="3" s="1"/>
  <c r="BK34" i="4" s="1"/>
  <c r="FJ36" i="2"/>
  <c r="BJ36" i="3" s="1"/>
  <c r="BK36" i="3" s="1"/>
  <c r="BK36" i="4" s="1"/>
  <c r="FJ45" i="2"/>
  <c r="BJ45" i="3" s="1"/>
  <c r="BK45" i="3" s="1"/>
  <c r="BK45" i="4" s="1"/>
  <c r="FJ48" i="2"/>
  <c r="BJ48" i="3" s="1"/>
  <c r="BK48" i="3" s="1"/>
  <c r="BK48" i="4" s="1"/>
  <c r="FJ82" i="2"/>
  <c r="BJ82" i="3" s="1"/>
  <c r="BK82" i="3" s="1"/>
  <c r="BK82" i="4" s="1"/>
  <c r="FJ87" i="2"/>
  <c r="BJ87" i="3" s="1"/>
  <c r="BK87" i="3" s="1"/>
  <c r="BK87" i="4" s="1"/>
  <c r="EQ10" i="2"/>
  <c r="X10" i="3" s="1"/>
  <c r="G25" i="3"/>
  <c r="EW6" i="2"/>
  <c r="AJ6" i="3" s="1"/>
  <c r="AK6" i="3" s="1"/>
  <c r="AK6" i="4" s="1"/>
  <c r="EQ29" i="2"/>
  <c r="X29" i="3" s="1"/>
  <c r="EQ13" i="2"/>
  <c r="X13" i="3" s="1"/>
  <c r="FJ4" i="2"/>
  <c r="BJ4" i="3" s="1"/>
  <c r="FJ27" i="2"/>
  <c r="BJ27" i="3" s="1"/>
  <c r="FJ60" i="2"/>
  <c r="BJ60" i="3" s="1"/>
  <c r="BK60" i="3" s="1"/>
  <c r="BK60" i="4" s="1"/>
  <c r="FJ25" i="2"/>
  <c r="BJ25" i="3" s="1"/>
  <c r="BK25" i="3" s="1"/>
  <c r="BK25" i="4" s="1"/>
  <c r="FJ18" i="2"/>
  <c r="BJ18" i="3" s="1"/>
  <c r="BK18" i="3" s="1"/>
  <c r="BK18" i="4" s="1"/>
  <c r="EW31" i="2"/>
  <c r="AJ31" i="3" s="1"/>
  <c r="AK31" i="3" s="1"/>
  <c r="AK31" i="4" s="1"/>
  <c r="EI62" i="2"/>
  <c r="H62" i="3" s="1"/>
  <c r="EI51" i="2"/>
  <c r="H51" i="3" s="1"/>
  <c r="EQ59" i="2"/>
  <c r="X59" i="3" s="1"/>
  <c r="EQ6" i="2"/>
  <c r="X6" i="3" s="1"/>
  <c r="EQ51" i="2"/>
  <c r="X51" i="3" s="1"/>
  <c r="EQ90" i="2"/>
  <c r="X90" i="3" s="1"/>
  <c r="Y90" i="3" s="1"/>
  <c r="Y90" i="4" s="1"/>
  <c r="EQ48" i="2"/>
  <c r="X48" i="3" s="1"/>
  <c r="EQ49" i="2"/>
  <c r="X49" i="3" s="1"/>
  <c r="EQ81" i="2"/>
  <c r="X81" i="3" s="1"/>
  <c r="Y81" i="3" s="1"/>
  <c r="Y81" i="4" s="1"/>
  <c r="EQ58" i="2"/>
  <c r="X58" i="3" s="1"/>
  <c r="Y58" i="3" s="1"/>
  <c r="Y58" i="4" s="1"/>
  <c r="EW3" i="2"/>
  <c r="AJ3" i="3" s="1"/>
  <c r="AK3" i="3" s="1"/>
  <c r="AK3" i="4" s="1"/>
  <c r="EW40" i="2"/>
  <c r="AJ40" i="3" s="1"/>
  <c r="AK40" i="3" s="1"/>
  <c r="AK40" i="4" s="1"/>
  <c r="EW52" i="2"/>
  <c r="AJ52" i="3" s="1"/>
  <c r="AK52" i="3" s="1"/>
  <c r="AK52" i="4" s="1"/>
  <c r="EW37" i="2"/>
  <c r="AJ37" i="3" s="1"/>
  <c r="EW33" i="2"/>
  <c r="AJ33" i="3" s="1"/>
  <c r="AK33" i="3" s="1"/>
  <c r="AK33" i="4" s="1"/>
  <c r="EW90" i="2"/>
  <c r="AJ90" i="3" s="1"/>
  <c r="AK90" i="3" s="1"/>
  <c r="AK90" i="4" s="1"/>
  <c r="EW87" i="2"/>
  <c r="AJ87" i="3" s="1"/>
  <c r="AK87" i="3" s="1"/>
  <c r="AK87" i="4" s="1"/>
  <c r="EW65" i="2"/>
  <c r="AJ65" i="3" s="1"/>
  <c r="AK65" i="3" s="1"/>
  <c r="AK65" i="4" s="1"/>
  <c r="EI20" i="2"/>
  <c r="H20" i="3" s="1"/>
  <c r="FJ65" i="2"/>
  <c r="BJ65" i="3" s="1"/>
  <c r="BK65" i="3" s="1"/>
  <c r="BK65" i="4" s="1"/>
  <c r="FJ57" i="2"/>
  <c r="BJ57" i="3" s="1"/>
  <c r="BK57" i="3" s="1"/>
  <c r="BK57" i="4" s="1"/>
  <c r="FJ66" i="2"/>
  <c r="BJ66" i="3" s="1"/>
  <c r="FJ71" i="2"/>
  <c r="BJ71" i="3" s="1"/>
  <c r="BK71" i="3" s="1"/>
  <c r="BK71" i="4" s="1"/>
  <c r="FJ63" i="2"/>
  <c r="BJ63" i="3" s="1"/>
  <c r="BK63" i="3" s="1"/>
  <c r="BK63" i="4" s="1"/>
  <c r="FJ75" i="2"/>
  <c r="BJ75" i="3" s="1"/>
  <c r="BK75" i="3" s="1"/>
  <c r="BK75" i="4" s="1"/>
  <c r="FJ62" i="2"/>
  <c r="BJ62" i="3" s="1"/>
  <c r="BK62" i="3" s="1"/>
  <c r="BK62" i="4" s="1"/>
  <c r="G26" i="3"/>
  <c r="G26" i="4" s="1"/>
  <c r="EX9" i="2"/>
  <c r="AL9" i="3" s="1"/>
  <c r="EX25" i="2"/>
  <c r="AL25" i="3" s="1"/>
  <c r="EX28" i="2"/>
  <c r="AL28" i="3" s="1"/>
  <c r="EX3" i="2"/>
  <c r="AL3" i="3" s="1"/>
  <c r="EQ17" i="2"/>
  <c r="X17" i="3" s="1"/>
  <c r="EQ31" i="2"/>
  <c r="X31" i="3" s="1"/>
  <c r="FJ29" i="2"/>
  <c r="BJ29" i="3" s="1"/>
  <c r="FJ30" i="2"/>
  <c r="BJ30" i="3" s="1"/>
  <c r="BJ30" i="4" s="1"/>
  <c r="G32" i="3"/>
  <c r="G32" i="4" s="1"/>
  <c r="FJ88" i="2"/>
  <c r="BJ88" i="3" s="1"/>
  <c r="BK88" i="3" s="1"/>
  <c r="BK88" i="4" s="1"/>
  <c r="FJ50" i="2"/>
  <c r="BJ50" i="3" s="1"/>
  <c r="BK50" i="3" s="1"/>
  <c r="BK50" i="4" s="1"/>
  <c r="FJ64" i="2"/>
  <c r="BJ64" i="3" s="1"/>
  <c r="BK64" i="3" s="1"/>
  <c r="BK64" i="4" s="1"/>
  <c r="G29" i="3"/>
  <c r="G29" i="4" s="1"/>
  <c r="FJ17" i="2"/>
  <c r="BJ17" i="3" s="1"/>
  <c r="BK17" i="3" s="1"/>
  <c r="BK17" i="4" s="1"/>
  <c r="FJ9" i="2"/>
  <c r="BJ9" i="3" s="1"/>
  <c r="BK9" i="3" s="1"/>
  <c r="BK9" i="4" s="1"/>
  <c r="FJ28" i="2"/>
  <c r="BJ28" i="3" s="1"/>
  <c r="BK28" i="3" s="1"/>
  <c r="BK28" i="4" s="1"/>
  <c r="EQ27" i="2"/>
  <c r="X27" i="3" s="1"/>
  <c r="EI38" i="2"/>
  <c r="H38" i="3" s="1"/>
  <c r="EI60" i="2"/>
  <c r="H60" i="3" s="1"/>
  <c r="EQ15" i="2"/>
  <c r="X15" i="3" s="1"/>
  <c r="EQ89" i="2"/>
  <c r="X89" i="3" s="1"/>
  <c r="Y89" i="3" s="1"/>
  <c r="Y89" i="4" s="1"/>
  <c r="EQ66" i="2"/>
  <c r="X66" i="3" s="1"/>
  <c r="EQ50" i="2"/>
  <c r="X50" i="3" s="1"/>
  <c r="EQ46" i="2"/>
  <c r="X46" i="3" s="1"/>
  <c r="Y46" i="3" s="1"/>
  <c r="Y46" i="4" s="1"/>
  <c r="EQ63" i="2"/>
  <c r="X63" i="3" s="1"/>
  <c r="EQ43" i="2"/>
  <c r="X43" i="3" s="1"/>
  <c r="EQ76" i="2"/>
  <c r="X76" i="3" s="1"/>
  <c r="Y76" i="3" s="1"/>
  <c r="Y76" i="4" s="1"/>
  <c r="EQ86" i="2"/>
  <c r="X86" i="3" s="1"/>
  <c r="Y86" i="3" s="1"/>
  <c r="Y86" i="4" s="1"/>
  <c r="FJ16" i="2"/>
  <c r="BJ16" i="3" s="1"/>
  <c r="BK16" i="3" s="1"/>
  <c r="BK16" i="4" s="1"/>
  <c r="EW23" i="2"/>
  <c r="AJ23" i="3" s="1"/>
  <c r="AK23" i="3" s="1"/>
  <c r="AK23" i="4" s="1"/>
  <c r="EW49" i="2"/>
  <c r="AJ49" i="3" s="1"/>
  <c r="AK49" i="3" s="1"/>
  <c r="AK49" i="4" s="1"/>
  <c r="EW50" i="2"/>
  <c r="AJ50" i="3" s="1"/>
  <c r="AK50" i="3" s="1"/>
  <c r="AK50" i="4" s="1"/>
  <c r="EW59" i="2"/>
  <c r="AJ59" i="3" s="1"/>
  <c r="AK59" i="3" s="1"/>
  <c r="AK59" i="4" s="1"/>
  <c r="EW51" i="2"/>
  <c r="AJ51" i="3" s="1"/>
  <c r="AK51" i="3" s="1"/>
  <c r="AK51" i="4" s="1"/>
  <c r="EW67" i="2"/>
  <c r="AJ67" i="3" s="1"/>
  <c r="AK67" i="3" s="1"/>
  <c r="AK67" i="4" s="1"/>
  <c r="EW36" i="2"/>
  <c r="AJ36" i="3" s="1"/>
  <c r="EW66" i="2"/>
  <c r="AJ66" i="3" s="1"/>
  <c r="AK66" i="3" s="1"/>
  <c r="AK66" i="4" s="1"/>
  <c r="EQ28" i="2"/>
  <c r="X28" i="3" s="1"/>
  <c r="FJ15" i="2"/>
  <c r="BJ15" i="3" s="1"/>
  <c r="BK15" i="3" s="1"/>
  <c r="BK15" i="4" s="1"/>
  <c r="FJ35" i="2"/>
  <c r="BJ35" i="3" s="1"/>
  <c r="BK35" i="3" s="1"/>
  <c r="BK35" i="4" s="1"/>
  <c r="FJ54" i="2"/>
  <c r="BJ54" i="3" s="1"/>
  <c r="BK54" i="3" s="1"/>
  <c r="BK54" i="4" s="1"/>
  <c r="FJ33" i="2"/>
  <c r="BJ33" i="3" s="1"/>
  <c r="BK33" i="3" s="1"/>
  <c r="BK33" i="4" s="1"/>
  <c r="FJ67" i="2"/>
  <c r="BJ67" i="3" s="1"/>
  <c r="BK67" i="3" s="1"/>
  <c r="BK67" i="4" s="1"/>
  <c r="FJ37" i="2"/>
  <c r="BJ37" i="3" s="1"/>
  <c r="BK37" i="3" s="1"/>
  <c r="BK37" i="4" s="1"/>
  <c r="FJ51" i="2"/>
  <c r="BJ51" i="3" s="1"/>
  <c r="BK51" i="3" s="1"/>
  <c r="BK51" i="4" s="1"/>
  <c r="FJ83" i="2"/>
  <c r="BJ83" i="3" s="1"/>
  <c r="BK83" i="3" s="1"/>
  <c r="BK83" i="4" s="1"/>
  <c r="EW19" i="2"/>
  <c r="AJ19" i="3" s="1"/>
  <c r="AK19" i="3" s="1"/>
  <c r="AK19" i="4" s="1"/>
  <c r="FJ22" i="2"/>
  <c r="BJ22" i="3" s="1"/>
  <c r="BK22" i="3" s="1"/>
  <c r="BK22" i="4" s="1"/>
  <c r="EW29" i="2"/>
  <c r="AJ29" i="3" s="1"/>
  <c r="AK29" i="3" s="1"/>
  <c r="AK29" i="4" s="1"/>
  <c r="EX26" i="2"/>
  <c r="AL26" i="3" s="1"/>
  <c r="EX19" i="2"/>
  <c r="AL19" i="3" s="1"/>
  <c r="EX4" i="2"/>
  <c r="AL4" i="3" s="1"/>
  <c r="AM4" i="3" s="1"/>
  <c r="AM4" i="4" s="1"/>
  <c r="EX78" i="2"/>
  <c r="AL78" i="3" s="1"/>
  <c r="AM78" i="3" s="1"/>
  <c r="AM78" i="4" s="1"/>
  <c r="EQ24" i="2"/>
  <c r="X24" i="3" s="1"/>
  <c r="EQ8" i="2"/>
  <c r="X8" i="3" s="1"/>
  <c r="FJ31" i="2"/>
  <c r="BJ31" i="3" s="1"/>
  <c r="BK31" i="3" s="1"/>
  <c r="BK31" i="4" s="1"/>
  <c r="FJ26" i="2"/>
  <c r="BJ26" i="3" s="1"/>
  <c r="FJ8" i="2"/>
  <c r="BJ8" i="3" s="1"/>
  <c r="BK8" i="3" s="1"/>
  <c r="BK8" i="4" s="1"/>
  <c r="FJ43" i="2"/>
  <c r="BJ43" i="3" s="1"/>
  <c r="FJ47" i="2"/>
  <c r="BJ47" i="3" s="1"/>
  <c r="BK47" i="3" s="1"/>
  <c r="BK47" i="4" s="1"/>
  <c r="FJ90" i="2"/>
  <c r="BJ90" i="3" s="1"/>
  <c r="BK90" i="3" s="1"/>
  <c r="BK90" i="4" s="1"/>
  <c r="FJ41" i="2"/>
  <c r="BJ41" i="3" s="1"/>
  <c r="BK41" i="3" s="1"/>
  <c r="BK41" i="4" s="1"/>
  <c r="EQ7" i="2"/>
  <c r="X7" i="3" s="1"/>
  <c r="EI23" i="2"/>
  <c r="H23" i="3" s="1"/>
  <c r="EI52" i="2"/>
  <c r="H52" i="3" s="1"/>
  <c r="EI50" i="2"/>
  <c r="H50" i="3" s="1"/>
  <c r="H50" i="4" s="1"/>
  <c r="EW80" i="2"/>
  <c r="AJ80" i="3" s="1"/>
  <c r="AK80" i="3" s="1"/>
  <c r="AK80" i="4" s="1"/>
  <c r="EQ69" i="2"/>
  <c r="X69" i="3" s="1"/>
  <c r="EQ65" i="2"/>
  <c r="X65" i="3" s="1"/>
  <c r="EQ42" i="2"/>
  <c r="X42" i="3" s="1"/>
  <c r="EQ88" i="2"/>
  <c r="X88" i="3" s="1"/>
  <c r="Y88" i="3" s="1"/>
  <c r="Y88" i="4" s="1"/>
  <c r="EQ85" i="2"/>
  <c r="X85" i="3" s="1"/>
  <c r="Y85" i="3" s="1"/>
  <c r="Y85" i="4" s="1"/>
  <c r="EQ74" i="2"/>
  <c r="X74" i="3" s="1"/>
  <c r="Y74" i="3" s="1"/>
  <c r="Y74" i="4" s="1"/>
  <c r="EQ32" i="2"/>
  <c r="X32" i="3" s="1"/>
  <c r="EQ52" i="2"/>
  <c r="X52" i="3" s="1"/>
  <c r="EW2" i="2"/>
  <c r="AJ2" i="3" s="1"/>
  <c r="AK2" i="3" s="1"/>
  <c r="EW39" i="2"/>
  <c r="AJ39" i="3" s="1"/>
  <c r="AK39" i="3" s="1"/>
  <c r="AK39" i="4" s="1"/>
  <c r="EW56" i="2"/>
  <c r="AJ56" i="3" s="1"/>
  <c r="AK56" i="3" s="1"/>
  <c r="AK56" i="4" s="1"/>
  <c r="EW68" i="2"/>
  <c r="AJ68" i="3" s="1"/>
  <c r="AK68" i="3" s="1"/>
  <c r="AK68" i="4" s="1"/>
  <c r="EW58" i="2"/>
  <c r="AJ58" i="3" s="1"/>
  <c r="AK58" i="3" s="1"/>
  <c r="AK58" i="4" s="1"/>
  <c r="EW91" i="2"/>
  <c r="AJ91" i="3" s="1"/>
  <c r="AK91" i="3" s="1"/>
  <c r="AK91" i="4" s="1"/>
  <c r="EW46" i="2"/>
  <c r="AJ46" i="3" s="1"/>
  <c r="AK46" i="3" s="1"/>
  <c r="AK46" i="4" s="1"/>
  <c r="EW71" i="2"/>
  <c r="AJ71" i="3" s="1"/>
  <c r="AK71" i="3" s="1"/>
  <c r="AK71" i="4" s="1"/>
  <c r="FJ38" i="2"/>
  <c r="BJ38" i="3" s="1"/>
  <c r="BK38" i="3" s="1"/>
  <c r="BK38" i="4" s="1"/>
  <c r="FJ49" i="2"/>
  <c r="BJ49" i="3" s="1"/>
  <c r="BK49" i="3" s="1"/>
  <c r="BK49" i="4" s="1"/>
  <c r="FJ80" i="2"/>
  <c r="BJ80" i="3" s="1"/>
  <c r="BK80" i="3" s="1"/>
  <c r="BK80" i="4" s="1"/>
  <c r="FJ86" i="2"/>
  <c r="BJ86" i="3" s="1"/>
  <c r="BK86" i="3" s="1"/>
  <c r="BK86" i="4" s="1"/>
  <c r="FJ79" i="2"/>
  <c r="BJ79" i="3" s="1"/>
  <c r="BK79" i="3" s="1"/>
  <c r="BK79" i="4" s="1"/>
  <c r="FJ39" i="2"/>
  <c r="BJ39" i="3" s="1"/>
  <c r="BK39" i="3" s="1"/>
  <c r="BK39" i="4" s="1"/>
  <c r="FJ40" i="2"/>
  <c r="BJ40" i="3" s="1"/>
  <c r="BK40" i="3" s="1"/>
  <c r="BK40" i="4" s="1"/>
  <c r="EW10" i="2"/>
  <c r="AJ10" i="3" s="1"/>
  <c r="AK10" i="3" s="1"/>
  <c r="AK10" i="4" s="1"/>
  <c r="EW9" i="2"/>
  <c r="AJ9" i="3" s="1"/>
  <c r="AK9" i="3" s="1"/>
  <c r="AK9" i="4" s="1"/>
  <c r="EW14" i="2"/>
  <c r="AJ14" i="3" s="1"/>
  <c r="AK14" i="3" s="1"/>
  <c r="AK14" i="4" s="1"/>
  <c r="EW72" i="2"/>
  <c r="AJ72" i="3" s="1"/>
  <c r="AK72" i="3" s="1"/>
  <c r="AK72" i="4" s="1"/>
  <c r="EW16" i="2"/>
  <c r="AJ16" i="3" s="1"/>
  <c r="AK16" i="3" s="1"/>
  <c r="AK16" i="4" s="1"/>
  <c r="EX8" i="2"/>
  <c r="AL8" i="3" s="1"/>
  <c r="AL8" i="4" s="1"/>
  <c r="EX18" i="2"/>
  <c r="AL18" i="3" s="1"/>
  <c r="AM18" i="3" s="1"/>
  <c r="AM18" i="4" s="1"/>
  <c r="EX30" i="2"/>
  <c r="AL30" i="3" s="1"/>
  <c r="EX6" i="2"/>
  <c r="AL6" i="3" s="1"/>
  <c r="EX27" i="2"/>
  <c r="AL27" i="3" s="1"/>
  <c r="AL27" i="4" s="1"/>
  <c r="EQ80" i="2"/>
  <c r="X80" i="3" s="1"/>
  <c r="X80" i="4" s="1"/>
  <c r="EQ9" i="2"/>
  <c r="X9" i="3" s="1"/>
  <c r="FJ3" i="2"/>
  <c r="BJ3" i="3" s="1"/>
  <c r="BK3" i="3" s="1"/>
  <c r="BK3" i="4" s="1"/>
  <c r="FJ5" i="2"/>
  <c r="BJ5" i="3" s="1"/>
  <c r="G31" i="3"/>
  <c r="G31" i="4" s="1"/>
  <c r="FJ76" i="2"/>
  <c r="BJ76" i="3" s="1"/>
  <c r="BK76" i="3" s="1"/>
  <c r="BK76" i="4" s="1"/>
  <c r="FJ72" i="2"/>
  <c r="BJ72" i="3" s="1"/>
  <c r="BK72" i="3" s="1"/>
  <c r="BK72" i="4" s="1"/>
  <c r="FJ81" i="2"/>
  <c r="BJ81" i="3" s="1"/>
  <c r="BK81" i="3" s="1"/>
  <c r="BK81" i="4" s="1"/>
  <c r="FJ68" i="2"/>
  <c r="BJ68" i="3" s="1"/>
  <c r="BK68" i="3" s="1"/>
  <c r="BK68" i="4" s="1"/>
  <c r="FJ20" i="2"/>
  <c r="BJ20" i="3" s="1"/>
  <c r="BJ20" i="4" s="1"/>
  <c r="FJ19" i="2"/>
  <c r="BJ19" i="3" s="1"/>
  <c r="BK19" i="3" s="1"/>
  <c r="BK19" i="4" s="1"/>
  <c r="EW24" i="2"/>
  <c r="AJ24" i="3" s="1"/>
  <c r="AK24" i="3" s="1"/>
  <c r="AK24" i="4" s="1"/>
  <c r="FJ12" i="2"/>
  <c r="BJ12" i="3" s="1"/>
  <c r="BK12" i="3" s="1"/>
  <c r="BK12" i="4" s="1"/>
  <c r="EI12" i="2"/>
  <c r="H12" i="3" s="1"/>
  <c r="H12" i="4" s="1"/>
  <c r="EI21" i="2"/>
  <c r="H21" i="3" s="1"/>
  <c r="EW25" i="2"/>
  <c r="AJ25" i="3" s="1"/>
  <c r="AK25" i="3" s="1"/>
  <c r="AK25" i="4" s="1"/>
  <c r="EQ14" i="2"/>
  <c r="X14" i="3" s="1"/>
  <c r="EQ61" i="2"/>
  <c r="X61" i="3" s="1"/>
  <c r="EQ62" i="2"/>
  <c r="X62" i="3" s="1"/>
  <c r="EQ64" i="2"/>
  <c r="X64" i="3" s="1"/>
  <c r="EQ38" i="2"/>
  <c r="X38" i="3" s="1"/>
  <c r="EQ82" i="2"/>
  <c r="X82" i="3" s="1"/>
  <c r="Y82" i="3" s="1"/>
  <c r="Y82" i="4" s="1"/>
  <c r="EQ72" i="2"/>
  <c r="X72" i="3" s="1"/>
  <c r="EQ57" i="2"/>
  <c r="X57" i="3" s="1"/>
  <c r="FJ14" i="2"/>
  <c r="BJ14" i="3" s="1"/>
  <c r="BK14" i="3" s="1"/>
  <c r="BK14" i="4" s="1"/>
  <c r="EW15" i="2"/>
  <c r="AJ15" i="3" s="1"/>
  <c r="AK15" i="3" s="1"/>
  <c r="AK15" i="4" s="1"/>
  <c r="EW84" i="2"/>
  <c r="AJ84" i="3" s="1"/>
  <c r="AK84" i="3" s="1"/>
  <c r="AK84" i="4" s="1"/>
  <c r="EW64" i="2"/>
  <c r="AJ64" i="3" s="1"/>
  <c r="AK64" i="3" s="1"/>
  <c r="AK64" i="4" s="1"/>
  <c r="EW81" i="2"/>
  <c r="AJ81" i="3" s="1"/>
  <c r="AK81" i="3" s="1"/>
  <c r="AK81" i="4" s="1"/>
  <c r="EW83" i="2"/>
  <c r="AJ83" i="3" s="1"/>
  <c r="AK83" i="3" s="1"/>
  <c r="AK83" i="4" s="1"/>
  <c r="EW41" i="2"/>
  <c r="AJ41" i="3" s="1"/>
  <c r="AK41" i="3" s="1"/>
  <c r="AK41" i="4" s="1"/>
  <c r="EW75" i="2"/>
  <c r="AJ75" i="3" s="1"/>
  <c r="AK75" i="3" s="1"/>
  <c r="AK75" i="4" s="1"/>
  <c r="EW57" i="2"/>
  <c r="AJ57" i="3" s="1"/>
  <c r="FJ21" i="2"/>
  <c r="BJ21" i="3" s="1"/>
  <c r="BK21" i="3" s="1"/>
  <c r="BK21" i="4" s="1"/>
  <c r="EQ2" i="2"/>
  <c r="X2" i="3" s="1"/>
  <c r="FJ89" i="2"/>
  <c r="BJ89" i="3" s="1"/>
  <c r="FJ73" i="2"/>
  <c r="BJ73" i="3" s="1"/>
  <c r="BK73" i="3" s="1"/>
  <c r="BK73" i="4" s="1"/>
  <c r="FJ59" i="2"/>
  <c r="BJ59" i="3" s="1"/>
  <c r="BK59" i="3" s="1"/>
  <c r="BK59" i="4" s="1"/>
  <c r="FJ77" i="2"/>
  <c r="BJ77" i="3" s="1"/>
  <c r="BK77" i="3" s="1"/>
  <c r="BK77" i="4" s="1"/>
  <c r="FJ46" i="2"/>
  <c r="BJ46" i="3" s="1"/>
  <c r="BK46" i="3" s="1"/>
  <c r="BK46" i="4" s="1"/>
  <c r="FJ69" i="2"/>
  <c r="BJ69" i="3" s="1"/>
  <c r="BK69" i="3" s="1"/>
  <c r="BK69" i="4" s="1"/>
  <c r="FJ42" i="2"/>
  <c r="BJ42" i="3" s="1"/>
  <c r="BK42" i="3" s="1"/>
  <c r="BK42" i="4" s="1"/>
  <c r="FJ91" i="2"/>
  <c r="BJ91" i="3" s="1"/>
  <c r="BK91" i="3" s="1"/>
  <c r="BK91" i="4" s="1"/>
  <c r="EW27" i="2"/>
  <c r="AJ27" i="3" s="1"/>
  <c r="AK27" i="3" s="1"/>
  <c r="AK27" i="4" s="1"/>
  <c r="EW18" i="2"/>
  <c r="AJ18" i="3" s="1"/>
  <c r="AK18" i="3" s="1"/>
  <c r="AK18" i="4" s="1"/>
  <c r="EQ3" i="2"/>
  <c r="X3" i="3" s="1"/>
  <c r="EW30" i="2"/>
  <c r="AJ30" i="3" s="1"/>
  <c r="AK30" i="3" s="1"/>
  <c r="AK30" i="4" s="1"/>
  <c r="G30" i="3"/>
  <c r="BB24" i="4"/>
  <c r="EW13" i="2"/>
  <c r="AJ13" i="3" s="1"/>
  <c r="AK13" i="3" s="1"/>
  <c r="AK13" i="4" s="1"/>
  <c r="EX74" i="2"/>
  <c r="AL74" i="3" s="1"/>
  <c r="AM74" i="3" s="1"/>
  <c r="AM74" i="4" s="1"/>
  <c r="EX12" i="2"/>
  <c r="AL12" i="3" s="1"/>
  <c r="EQ12" i="2"/>
  <c r="X12" i="3" s="1"/>
  <c r="FJ78" i="2"/>
  <c r="BJ78" i="3" s="1"/>
  <c r="BK78" i="3" s="1"/>
  <c r="BK78" i="4" s="1"/>
  <c r="EI8" i="2"/>
  <c r="H8" i="3" s="1"/>
  <c r="H8" i="4" s="1"/>
  <c r="EI16" i="2"/>
  <c r="H16" i="3" s="1"/>
  <c r="H16" i="4" s="1"/>
  <c r="EI19" i="2"/>
  <c r="H19" i="3" s="1"/>
  <c r="EI67" i="2"/>
  <c r="H67" i="3" s="1"/>
  <c r="EI83" i="2"/>
  <c r="H83" i="3" s="1"/>
  <c r="I83" i="3" s="1"/>
  <c r="I83" i="4" s="1"/>
  <c r="EI40" i="2"/>
  <c r="H40" i="3" s="1"/>
  <c r="EI89" i="2"/>
  <c r="H89" i="3" s="1"/>
  <c r="I89" i="3" s="1"/>
  <c r="I89" i="4" s="1"/>
  <c r="EI25" i="2"/>
  <c r="H25" i="3" s="1"/>
  <c r="H25" i="4" s="1"/>
  <c r="EI61" i="2"/>
  <c r="H61" i="3" s="1"/>
  <c r="EI74" i="2"/>
  <c r="H74" i="3" s="1"/>
  <c r="I74" i="3" s="1"/>
  <c r="I74" i="4" s="1"/>
  <c r="EI64" i="2"/>
  <c r="H64" i="3" s="1"/>
  <c r="EI47" i="2"/>
  <c r="H47" i="3" s="1"/>
  <c r="I47" i="3" s="1"/>
  <c r="I47" i="4" s="1"/>
  <c r="EI15" i="2"/>
  <c r="H15" i="3" s="1"/>
  <c r="EI39" i="2"/>
  <c r="H39" i="3" s="1"/>
  <c r="EI78" i="2"/>
  <c r="H78" i="3" s="1"/>
  <c r="I78" i="3" s="1"/>
  <c r="I78" i="4" s="1"/>
  <c r="EI86" i="2"/>
  <c r="H86" i="3" s="1"/>
  <c r="I86" i="3" s="1"/>
  <c r="I86" i="4" s="1"/>
  <c r="EI81" i="2"/>
  <c r="H81" i="3" s="1"/>
  <c r="I81" i="3" s="1"/>
  <c r="I81" i="4" s="1"/>
  <c r="EI87" i="2"/>
  <c r="H87" i="3" s="1"/>
  <c r="I87" i="3" s="1"/>
  <c r="I87" i="4" s="1"/>
  <c r="EI44" i="2"/>
  <c r="H44" i="3" s="1"/>
  <c r="H44" i="4" s="1"/>
  <c r="EI90" i="2"/>
  <c r="H90" i="3" s="1"/>
  <c r="I90" i="3" s="1"/>
  <c r="I90" i="4" s="1"/>
  <c r="EI45" i="2"/>
  <c r="H45" i="3" s="1"/>
  <c r="EI17" i="2"/>
  <c r="H17" i="3" s="1"/>
  <c r="EI28" i="2"/>
  <c r="H28" i="3" s="1"/>
  <c r="EI27" i="2"/>
  <c r="H27" i="3" s="1"/>
  <c r="EI30" i="2"/>
  <c r="H30" i="3" s="1"/>
  <c r="EI7" i="2"/>
  <c r="H7" i="3" s="1"/>
  <c r="EI84" i="2"/>
  <c r="H84" i="3" s="1"/>
  <c r="I84" i="3" s="1"/>
  <c r="I84" i="4" s="1"/>
  <c r="EI73" i="2"/>
  <c r="H73" i="3" s="1"/>
  <c r="I73" i="3" s="1"/>
  <c r="I73" i="4" s="1"/>
  <c r="EI56" i="2"/>
  <c r="H56" i="3" s="1"/>
  <c r="EI77" i="2"/>
  <c r="H77" i="3" s="1"/>
  <c r="EI63" i="2"/>
  <c r="H63" i="3" s="1"/>
  <c r="EI33" i="2"/>
  <c r="H33" i="3" s="1"/>
  <c r="EI65" i="2"/>
  <c r="H65" i="3" s="1"/>
  <c r="EI37" i="2"/>
  <c r="H37" i="3" s="1"/>
  <c r="EI13" i="2"/>
  <c r="H13" i="3" s="1"/>
  <c r="H13" i="4" s="1"/>
  <c r="EI3" i="2"/>
  <c r="H3" i="3" s="1"/>
  <c r="H3" i="4" s="1"/>
  <c r="EI24" i="2"/>
  <c r="H24" i="3" s="1"/>
  <c r="EI10" i="2"/>
  <c r="H10" i="3" s="1"/>
  <c r="H10" i="4" s="1"/>
  <c r="EI82" i="2"/>
  <c r="H82" i="3" s="1"/>
  <c r="I82" i="3" s="1"/>
  <c r="I82" i="4" s="1"/>
  <c r="EI42" i="2"/>
  <c r="H42" i="3" s="1"/>
  <c r="EI54" i="2"/>
  <c r="H54" i="3" s="1"/>
  <c r="EI71" i="2"/>
  <c r="H71" i="3" s="1"/>
  <c r="EI55" i="2"/>
  <c r="H55" i="3" s="1"/>
  <c r="EI68" i="2"/>
  <c r="H68" i="3" s="1"/>
  <c r="EI57" i="2"/>
  <c r="H57" i="3" s="1"/>
  <c r="EI69" i="2"/>
  <c r="H69" i="3" s="1"/>
  <c r="EI6" i="2"/>
  <c r="H6" i="3" s="1"/>
  <c r="EI53" i="2"/>
  <c r="H53" i="3" s="1"/>
  <c r="EI29" i="2"/>
  <c r="H29" i="3" s="1"/>
  <c r="EI49" i="2"/>
  <c r="H49" i="3" s="1"/>
  <c r="EI41" i="2"/>
  <c r="H41" i="3" s="1"/>
  <c r="EI35" i="2"/>
  <c r="H35" i="3" s="1"/>
  <c r="EI80" i="2"/>
  <c r="H80" i="3" s="1"/>
  <c r="I80" i="3" s="1"/>
  <c r="I80" i="4" s="1"/>
  <c r="EI36" i="2"/>
  <c r="H36" i="3" s="1"/>
  <c r="EI34" i="2"/>
  <c r="H34" i="3" s="1"/>
  <c r="EI26" i="2"/>
  <c r="H26" i="3" s="1"/>
  <c r="H26" i="4" s="1"/>
  <c r="EI14" i="2"/>
  <c r="H14" i="3" s="1"/>
  <c r="EI11" i="2"/>
  <c r="H11" i="3" s="1"/>
  <c r="H11" i="4" s="1"/>
  <c r="EI70" i="2"/>
  <c r="H70" i="3" s="1"/>
  <c r="EI46" i="2"/>
  <c r="H46" i="3" s="1"/>
  <c r="I46" i="3" s="1"/>
  <c r="I46" i="4" s="1"/>
  <c r="EI85" i="2"/>
  <c r="H85" i="3" s="1"/>
  <c r="I85" i="3" s="1"/>
  <c r="I85" i="4" s="1"/>
  <c r="EI43" i="2"/>
  <c r="H43" i="3" s="1"/>
  <c r="EI9" i="2"/>
  <c r="H9" i="3" s="1"/>
  <c r="H9" i="4" s="1"/>
  <c r="EI88" i="2"/>
  <c r="H88" i="3" s="1"/>
  <c r="I88" i="3" s="1"/>
  <c r="I88" i="4" s="1"/>
  <c r="EI76" i="2"/>
  <c r="H76" i="3" s="1"/>
  <c r="EI4" i="2"/>
  <c r="H4" i="3" s="1"/>
  <c r="H4" i="4" s="1"/>
  <c r="EI79" i="2"/>
  <c r="H79" i="3" s="1"/>
  <c r="I79" i="3" s="1"/>
  <c r="I79" i="4" s="1"/>
  <c r="EI31" i="2"/>
  <c r="H31" i="3" s="1"/>
  <c r="EI22" i="2"/>
  <c r="H22" i="3" s="1"/>
  <c r="G18" i="3"/>
  <c r="G18" i="4" s="1"/>
  <c r="G22" i="3"/>
  <c r="G22" i="4" s="1"/>
  <c r="G16" i="3"/>
  <c r="G16" i="4" s="1"/>
  <c r="G17" i="3"/>
  <c r="G17" i="4" s="1"/>
  <c r="G21" i="3"/>
  <c r="G19" i="3"/>
  <c r="G19" i="4" s="1"/>
  <c r="G20" i="3"/>
  <c r="G20" i="4" s="1"/>
  <c r="P30" i="4"/>
  <c r="G15" i="3"/>
  <c r="G15" i="4" s="1"/>
  <c r="AT30" i="4"/>
  <c r="G14" i="3"/>
  <c r="G14" i="4" s="1"/>
  <c r="G13" i="3"/>
  <c r="H18" i="4"/>
  <c r="C58" i="54"/>
  <c r="A73" i="54"/>
  <c r="A99" i="54"/>
  <c r="A89" i="54"/>
  <c r="A86" i="54"/>
  <c r="A76" i="54"/>
  <c r="A84" i="54"/>
  <c r="A93" i="54"/>
  <c r="A92" i="54"/>
  <c r="A85" i="54"/>
  <c r="L31" i="4"/>
  <c r="F28" i="4"/>
  <c r="G28" i="4"/>
  <c r="N20" i="4"/>
  <c r="N56" i="4"/>
  <c r="O78" i="4"/>
  <c r="N78" i="4"/>
  <c r="F16" i="4"/>
  <c r="G85" i="3"/>
  <c r="G85" i="4" s="1"/>
  <c r="F85" i="4"/>
  <c r="F46" i="4"/>
  <c r="G46" i="4"/>
  <c r="F26" i="4"/>
  <c r="G87" i="3"/>
  <c r="G87" i="4" s="1"/>
  <c r="F87" i="4"/>
  <c r="G13" i="4"/>
  <c r="F13" i="4"/>
  <c r="F48" i="4"/>
  <c r="G48" i="4"/>
  <c r="G60" i="4"/>
  <c r="F60" i="4"/>
  <c r="F6" i="4"/>
  <c r="F55" i="4"/>
  <c r="F35" i="4"/>
  <c r="F73" i="4"/>
  <c r="G73" i="4"/>
  <c r="F66" i="4"/>
  <c r="G66" i="4"/>
  <c r="F38" i="4"/>
  <c r="F34" i="4"/>
  <c r="G34" i="4"/>
  <c r="F39" i="4"/>
  <c r="F81" i="4"/>
  <c r="G81" i="3"/>
  <c r="G81" i="4" s="1"/>
  <c r="G54" i="4"/>
  <c r="F54" i="4"/>
  <c r="F64" i="4"/>
  <c r="F9" i="4"/>
  <c r="AT50" i="4"/>
  <c r="I58" i="4"/>
  <c r="H58" i="4"/>
  <c r="H2" i="3"/>
  <c r="H72" i="4"/>
  <c r="J91" i="4"/>
  <c r="K91" i="4"/>
  <c r="K86" i="4"/>
  <c r="J86" i="4"/>
  <c r="AW28" i="4"/>
  <c r="L48" i="4"/>
  <c r="A80" i="54"/>
  <c r="A101" i="54"/>
  <c r="A97" i="54"/>
  <c r="A94" i="54"/>
  <c r="A100" i="54"/>
  <c r="A81" i="54"/>
  <c r="A77" i="54"/>
  <c r="A102" i="54"/>
  <c r="A98" i="54"/>
  <c r="A87" i="54"/>
  <c r="A95" i="54"/>
  <c r="A90" i="54"/>
  <c r="F8" i="4"/>
  <c r="F12" i="4"/>
  <c r="G12" i="4"/>
  <c r="F23" i="4"/>
  <c r="G23" i="4"/>
  <c r="F3" i="4"/>
  <c r="F70" i="4"/>
  <c r="F82" i="4"/>
  <c r="G82" i="3"/>
  <c r="G82" i="4" s="1"/>
  <c r="F17" i="4"/>
  <c r="F72" i="4"/>
  <c r="G72" i="4"/>
  <c r="G33" i="4"/>
  <c r="F33" i="4"/>
  <c r="F49" i="4"/>
  <c r="G62" i="4"/>
  <c r="F62" i="4"/>
  <c r="F32" i="4"/>
  <c r="F45" i="4"/>
  <c r="F58" i="4"/>
  <c r="G58" i="4"/>
  <c r="F27" i="4"/>
  <c r="G27" i="4"/>
  <c r="G80" i="3"/>
  <c r="G80" i="4" s="1"/>
  <c r="F80" i="4"/>
  <c r="F52" i="4"/>
  <c r="G52" i="4"/>
  <c r="F24" i="4"/>
  <c r="F21" i="4"/>
  <c r="G21" i="4"/>
  <c r="F18" i="4"/>
  <c r="F75" i="4"/>
  <c r="G75" i="4"/>
  <c r="G90" i="3"/>
  <c r="G90" i="4" s="1"/>
  <c r="F90" i="4"/>
  <c r="G50" i="4"/>
  <c r="F50" i="4"/>
  <c r="F56" i="4"/>
  <c r="G56" i="4"/>
  <c r="F11" i="4"/>
  <c r="J83" i="4"/>
  <c r="K83" i="4"/>
  <c r="J76" i="4"/>
  <c r="L68" i="4"/>
  <c r="A78" i="54"/>
  <c r="A79" i="54"/>
  <c r="A75" i="54"/>
  <c r="A72" i="54"/>
  <c r="A96" i="54"/>
  <c r="N61" i="4"/>
  <c r="AI30" i="4"/>
  <c r="F74" i="4"/>
  <c r="G74" i="4"/>
  <c r="F88" i="4"/>
  <c r="G88" i="3"/>
  <c r="G88" i="4" s="1"/>
  <c r="F51" i="4"/>
  <c r="F84" i="4"/>
  <c r="G84" i="3"/>
  <c r="G84" i="4" s="1"/>
  <c r="F68" i="4"/>
  <c r="G68" i="4"/>
  <c r="F10" i="4"/>
  <c r="F57" i="4"/>
  <c r="G57" i="4"/>
  <c r="F86" i="4"/>
  <c r="G86" i="3"/>
  <c r="G86" i="4" s="1"/>
  <c r="G76" i="4"/>
  <c r="F76" i="4"/>
  <c r="F29" i="4"/>
  <c r="F30" i="4"/>
  <c r="G30" i="4"/>
  <c r="F79" i="4"/>
  <c r="G79" i="3"/>
  <c r="G79" i="4" s="1"/>
  <c r="F89" i="4"/>
  <c r="G89" i="3"/>
  <c r="G89" i="4" s="1"/>
  <c r="F61" i="4"/>
  <c r="G61" i="4"/>
  <c r="F5" i="4"/>
  <c r="G78" i="4"/>
  <c r="F78" i="4"/>
  <c r="F15" i="4"/>
  <c r="F69" i="4"/>
  <c r="G69" i="4"/>
  <c r="G40" i="4"/>
  <c r="F40" i="4"/>
  <c r="G44" i="4"/>
  <c r="F44" i="4"/>
  <c r="AU48" i="4"/>
  <c r="AT48" i="4"/>
  <c r="P90" i="4"/>
  <c r="H91" i="4"/>
  <c r="I91" i="4"/>
  <c r="H59" i="4"/>
  <c r="H66" i="4"/>
  <c r="J38" i="4"/>
  <c r="J85" i="4"/>
  <c r="K85" i="4"/>
  <c r="K88" i="4"/>
  <c r="J88" i="4"/>
  <c r="L58" i="4"/>
  <c r="M58" i="4"/>
  <c r="L84" i="4"/>
  <c r="M84" i="4"/>
  <c r="M85" i="4"/>
  <c r="L85" i="4"/>
  <c r="L57" i="4"/>
  <c r="L43" i="4"/>
  <c r="A91" i="54"/>
  <c r="A71" i="54"/>
  <c r="A88" i="54"/>
  <c r="A82" i="54"/>
  <c r="A83" i="54"/>
  <c r="A74" i="54"/>
  <c r="A58" i="54"/>
  <c r="L58" i="54"/>
  <c r="A103" i="54"/>
  <c r="A70" i="54"/>
  <c r="L21" i="4"/>
  <c r="V50" i="4"/>
  <c r="R79" i="4"/>
  <c r="L11" i="4"/>
  <c r="O86" i="4"/>
  <c r="F77" i="4"/>
  <c r="G77" i="4"/>
  <c r="G37" i="4"/>
  <c r="F37" i="4"/>
  <c r="F14" i="4"/>
  <c r="F83" i="4"/>
  <c r="G83" i="3"/>
  <c r="G83" i="4" s="1"/>
  <c r="F41" i="4"/>
  <c r="EH92" i="2"/>
  <c r="F2" i="3"/>
  <c r="G2" i="3" s="1"/>
  <c r="F20" i="4"/>
  <c r="F36" i="4"/>
  <c r="G36" i="4"/>
  <c r="F59" i="4"/>
  <c r="G59" i="4"/>
  <c r="F65" i="4"/>
  <c r="G65" i="4"/>
  <c r="F71" i="4"/>
  <c r="G91" i="3"/>
  <c r="G91" i="4" s="1"/>
  <c r="F91" i="4"/>
  <c r="F63" i="4"/>
  <c r="F47" i="4"/>
  <c r="G47" i="4"/>
  <c r="F53" i="4"/>
  <c r="G53" i="4"/>
  <c r="F43" i="4"/>
  <c r="G43" i="4"/>
  <c r="F67" i="4"/>
  <c r="G67" i="4"/>
  <c r="F42" i="4"/>
  <c r="G25" i="4"/>
  <c r="F25" i="4"/>
  <c r="F22" i="4"/>
  <c r="BG75" i="4"/>
  <c r="BF75" i="4"/>
  <c r="Z49" i="45" l="1"/>
  <c r="G49" i="45" s="1"/>
  <c r="W50" i="45"/>
  <c r="AC77" i="3"/>
  <c r="AC77" i="4" s="1"/>
  <c r="AC75" i="3"/>
  <c r="AC75" i="4" s="1"/>
  <c r="AC71" i="3"/>
  <c r="AC71" i="4" s="1"/>
  <c r="AC72" i="3"/>
  <c r="AC72" i="4" s="1"/>
  <c r="AC69" i="3"/>
  <c r="AC69" i="4" s="1"/>
  <c r="AC68" i="3"/>
  <c r="AC68" i="4" s="1"/>
  <c r="AC67" i="3"/>
  <c r="AC67" i="4" s="1"/>
  <c r="AC66" i="3"/>
  <c r="AC66" i="4" s="1"/>
  <c r="AC65" i="3"/>
  <c r="AC65" i="4" s="1"/>
  <c r="AC61" i="3"/>
  <c r="AC61" i="4" s="1"/>
  <c r="AC64" i="3"/>
  <c r="AC64" i="4" s="1"/>
  <c r="AY68" i="60"/>
  <c r="AC63" i="3"/>
  <c r="AC63" i="4" s="1"/>
  <c r="AC62" i="3"/>
  <c r="AC62" i="4" s="1"/>
  <c r="AT89" i="4"/>
  <c r="AC59" i="3"/>
  <c r="AC59" i="4" s="1"/>
  <c r="AC53" i="3"/>
  <c r="AC53" i="4" s="1"/>
  <c r="AC57" i="3"/>
  <c r="AC57" i="4" s="1"/>
  <c r="AC56" i="3"/>
  <c r="AC56" i="4" s="1"/>
  <c r="AC55" i="3"/>
  <c r="AC55" i="4" s="1"/>
  <c r="AC54" i="3"/>
  <c r="AC54" i="4" s="1"/>
  <c r="AC51" i="3"/>
  <c r="AC51" i="4" s="1"/>
  <c r="AT79" i="4"/>
  <c r="AC39" i="3"/>
  <c r="AC39" i="4" s="1"/>
  <c r="AC40" i="3"/>
  <c r="AC40" i="4" s="1"/>
  <c r="AC41" i="3"/>
  <c r="AC41" i="4" s="1"/>
  <c r="AT80" i="4"/>
  <c r="AX84" i="4"/>
  <c r="AT16" i="4"/>
  <c r="AH78" i="4"/>
  <c r="AT54" i="4"/>
  <c r="AV28" i="4"/>
  <c r="AT57" i="4"/>
  <c r="AC45" i="3"/>
  <c r="AC45" i="4" s="1"/>
  <c r="AC24" i="3"/>
  <c r="AC24" i="4" s="1"/>
  <c r="AC44" i="3"/>
  <c r="AC44" i="4" s="1"/>
  <c r="AC7" i="3"/>
  <c r="AC7" i="4" s="1"/>
  <c r="AC52" i="3"/>
  <c r="AC52" i="4" s="1"/>
  <c r="AC42" i="3"/>
  <c r="AC42" i="4" s="1"/>
  <c r="AC43" i="3"/>
  <c r="AC43" i="4" s="1"/>
  <c r="AC50" i="3"/>
  <c r="AC50" i="4" s="1"/>
  <c r="AC36" i="3"/>
  <c r="AC36" i="4" s="1"/>
  <c r="AC38" i="3"/>
  <c r="AC38" i="4" s="1"/>
  <c r="AT82" i="4"/>
  <c r="AB79" i="4"/>
  <c r="P86" i="4"/>
  <c r="BF44" i="4"/>
  <c r="AT5" i="4"/>
  <c r="BL91" i="4"/>
  <c r="AF9" i="4"/>
  <c r="AH52" i="4"/>
  <c r="BD65" i="4"/>
  <c r="BD63" i="4"/>
  <c r="AT58" i="4"/>
  <c r="AH65" i="4"/>
  <c r="AT53" i="4"/>
  <c r="AH86" i="4"/>
  <c r="H73" i="4"/>
  <c r="AB61" i="4"/>
  <c r="AT90" i="4"/>
  <c r="AH9" i="4"/>
  <c r="AH47" i="4"/>
  <c r="S61" i="3"/>
  <c r="S61" i="4" s="1"/>
  <c r="AC17" i="3"/>
  <c r="AC17" i="4" s="1"/>
  <c r="U64" i="3"/>
  <c r="U64" i="4" s="1"/>
  <c r="AA63" i="3"/>
  <c r="AA63" i="4" s="1"/>
  <c r="AA68" i="3"/>
  <c r="AA68" i="4" s="1"/>
  <c r="AC10" i="3"/>
  <c r="AC10" i="4" s="1"/>
  <c r="AC22" i="3"/>
  <c r="AC22" i="4" s="1"/>
  <c r="AC30" i="3"/>
  <c r="AC30" i="4" s="1"/>
  <c r="AC49" i="3"/>
  <c r="AC49" i="4" s="1"/>
  <c r="AC35" i="3"/>
  <c r="AC35" i="4" s="1"/>
  <c r="AC37" i="3"/>
  <c r="AC37" i="4" s="1"/>
  <c r="AC34" i="3"/>
  <c r="AC34" i="4" s="1"/>
  <c r="AC33" i="3"/>
  <c r="AC33" i="4" s="1"/>
  <c r="AC29" i="3"/>
  <c r="AC29" i="4" s="1"/>
  <c r="AC31" i="3"/>
  <c r="AC31" i="4" s="1"/>
  <c r="AC28" i="3"/>
  <c r="AC28" i="4" s="1"/>
  <c r="AC23" i="3"/>
  <c r="AC23" i="4" s="1"/>
  <c r="AC25" i="3"/>
  <c r="AC25" i="4" s="1"/>
  <c r="AC9" i="3"/>
  <c r="AC9" i="4" s="1"/>
  <c r="AC20" i="3"/>
  <c r="AC20" i="4" s="1"/>
  <c r="AC32" i="3"/>
  <c r="AC32" i="4" s="1"/>
  <c r="AC15" i="3"/>
  <c r="AC15" i="4" s="1"/>
  <c r="AC27" i="3"/>
  <c r="AC27" i="4" s="1"/>
  <c r="AA77" i="3"/>
  <c r="AA77" i="4" s="1"/>
  <c r="AA75" i="3"/>
  <c r="AA75" i="4" s="1"/>
  <c r="AC14" i="3"/>
  <c r="AC14" i="4" s="1"/>
  <c r="AC11" i="3"/>
  <c r="AC11" i="4" s="1"/>
  <c r="AC16" i="3"/>
  <c r="AC16" i="4" s="1"/>
  <c r="AC13" i="3"/>
  <c r="AC13" i="4" s="1"/>
  <c r="AC5" i="3"/>
  <c r="AC5" i="4" s="1"/>
  <c r="AC6" i="3"/>
  <c r="AC6" i="4" s="1"/>
  <c r="AC12" i="3"/>
  <c r="AC12" i="4" s="1"/>
  <c r="AC8" i="3"/>
  <c r="AC8" i="4" s="1"/>
  <c r="AC2" i="3"/>
  <c r="AC2" i="4" s="1"/>
  <c r="AC18" i="3"/>
  <c r="AC18" i="4" s="1"/>
  <c r="AT40" i="4"/>
  <c r="AC3" i="3"/>
  <c r="AC3" i="4" s="1"/>
  <c r="AC4" i="3"/>
  <c r="AC4" i="4" s="1"/>
  <c r="AX60" i="4"/>
  <c r="AA65" i="3"/>
  <c r="AA65" i="4" s="1"/>
  <c r="AA66" i="3"/>
  <c r="AA66" i="4" s="1"/>
  <c r="AA71" i="3"/>
  <c r="AA71" i="4" s="1"/>
  <c r="AA64" i="3"/>
  <c r="AA64" i="4" s="1"/>
  <c r="AA55" i="3"/>
  <c r="AA55" i="4" s="1"/>
  <c r="AA72" i="3"/>
  <c r="AA72" i="4" s="1"/>
  <c r="AA59" i="3"/>
  <c r="AA59" i="4" s="1"/>
  <c r="AA61" i="3"/>
  <c r="AA61" i="4" s="1"/>
  <c r="AA62" i="3"/>
  <c r="AA62" i="4" s="1"/>
  <c r="AA69" i="3"/>
  <c r="AA69" i="4" s="1"/>
  <c r="AY74" i="60"/>
  <c r="AA53" i="3"/>
  <c r="AA53" i="4" s="1"/>
  <c r="AA56" i="3"/>
  <c r="AA56" i="4" s="1"/>
  <c r="AA57" i="3"/>
  <c r="AA57" i="4" s="1"/>
  <c r="AB20" i="4"/>
  <c r="AA41" i="3"/>
  <c r="AA41" i="4" s="1"/>
  <c r="AA51" i="3"/>
  <c r="AA51" i="4" s="1"/>
  <c r="W74" i="43"/>
  <c r="Z74" i="43" s="1"/>
  <c r="G74" i="43" s="1"/>
  <c r="Y63" i="3"/>
  <c r="Y63" i="4" s="1"/>
  <c r="AA7" i="3"/>
  <c r="AA7" i="4" s="1"/>
  <c r="AA42" i="3"/>
  <c r="AA42" i="4" s="1"/>
  <c r="Y75" i="3"/>
  <c r="Y75" i="4" s="1"/>
  <c r="Y68" i="3"/>
  <c r="Y68" i="4" s="1"/>
  <c r="BF65" i="4"/>
  <c r="AA45" i="3"/>
  <c r="AA45" i="4" s="1"/>
  <c r="AA43" i="3"/>
  <c r="AA43" i="4" s="1"/>
  <c r="AA40" i="3"/>
  <c r="AA40" i="4" s="1"/>
  <c r="AA48" i="3"/>
  <c r="AA48" i="4" s="1"/>
  <c r="AA50" i="3"/>
  <c r="AA50" i="4" s="1"/>
  <c r="AA44" i="3"/>
  <c r="AA44" i="4" s="1"/>
  <c r="AA39" i="3"/>
  <c r="AA39" i="4" s="1"/>
  <c r="AA52" i="3"/>
  <c r="AA52" i="4" s="1"/>
  <c r="AA38" i="3"/>
  <c r="AA38" i="4" s="1"/>
  <c r="Y64" i="3"/>
  <c r="Y64" i="4" s="1"/>
  <c r="Y59" i="3"/>
  <c r="Y59" i="4" s="1"/>
  <c r="Y67" i="3"/>
  <c r="Y67" i="4" s="1"/>
  <c r="Y62" i="3"/>
  <c r="Y62" i="4" s="1"/>
  <c r="Y61" i="3"/>
  <c r="Y61" i="4" s="1"/>
  <c r="Y71" i="3"/>
  <c r="Y71" i="4" s="1"/>
  <c r="Y65" i="3"/>
  <c r="Y65" i="4" s="1"/>
  <c r="Y69" i="3"/>
  <c r="Y69" i="4" s="1"/>
  <c r="AA37" i="3"/>
  <c r="AA37" i="4" s="1"/>
  <c r="Y72" i="3"/>
  <c r="Y72" i="4" s="1"/>
  <c r="AA49" i="3"/>
  <c r="AA49" i="4" s="1"/>
  <c r="AA32" i="3"/>
  <c r="AA32" i="4" s="1"/>
  <c r="AA24" i="3"/>
  <c r="AA24" i="4" s="1"/>
  <c r="AA36" i="3"/>
  <c r="AA36" i="4" s="1"/>
  <c r="AA35" i="3"/>
  <c r="AA35" i="4" s="1"/>
  <c r="AA29" i="3"/>
  <c r="AA29" i="4" s="1"/>
  <c r="AA33" i="3"/>
  <c r="AA33" i="4" s="1"/>
  <c r="AA34" i="3"/>
  <c r="AA34" i="4" s="1"/>
  <c r="Y38" i="3"/>
  <c r="Y38" i="4" s="1"/>
  <c r="Y53" i="3"/>
  <c r="Y53" i="4" s="1"/>
  <c r="Y57" i="3"/>
  <c r="Y57" i="4" s="1"/>
  <c r="AA25" i="3"/>
  <c r="AA25" i="4" s="1"/>
  <c r="AA20" i="3"/>
  <c r="AA20" i="4" s="1"/>
  <c r="AA23" i="3"/>
  <c r="AA23" i="4" s="1"/>
  <c r="Y56" i="3"/>
  <c r="Y56" i="4" s="1"/>
  <c r="Y54" i="3"/>
  <c r="Y54" i="4" s="1"/>
  <c r="Y55" i="3"/>
  <c r="Y55" i="4" s="1"/>
  <c r="Y51" i="3"/>
  <c r="Y51" i="4" s="1"/>
  <c r="AA16" i="3"/>
  <c r="AA16" i="4" s="1"/>
  <c r="AA28" i="3"/>
  <c r="AA28" i="4" s="1"/>
  <c r="AA17" i="3"/>
  <c r="AA17" i="4" s="1"/>
  <c r="AA9" i="3"/>
  <c r="AA9" i="4" s="1"/>
  <c r="AA27" i="3"/>
  <c r="AA27" i="4" s="1"/>
  <c r="AA13" i="3"/>
  <c r="AA13" i="4" s="1"/>
  <c r="AA22" i="3"/>
  <c r="AA22" i="4" s="1"/>
  <c r="AA10" i="3"/>
  <c r="AA10" i="4" s="1"/>
  <c r="Y39" i="3"/>
  <c r="Y39" i="4" s="1"/>
  <c r="Y50" i="3"/>
  <c r="Y50" i="4" s="1"/>
  <c r="Y42" i="3"/>
  <c r="Y42" i="4" s="1"/>
  <c r="Y40" i="3"/>
  <c r="Y40" i="4" s="1"/>
  <c r="Y41" i="3"/>
  <c r="Y41" i="4" s="1"/>
  <c r="Y48" i="3"/>
  <c r="Y48" i="4" s="1"/>
  <c r="AA11" i="3"/>
  <c r="AA11" i="4" s="1"/>
  <c r="Y44" i="3"/>
  <c r="Y44" i="4" s="1"/>
  <c r="Y52" i="3"/>
  <c r="Y52" i="4" s="1"/>
  <c r="Y43" i="3"/>
  <c r="Y43" i="4" s="1"/>
  <c r="AA8" i="3"/>
  <c r="AA8" i="4" s="1"/>
  <c r="Y34" i="3"/>
  <c r="Y34" i="4" s="1"/>
  <c r="Y45" i="3"/>
  <c r="Y45" i="4" s="1"/>
  <c r="Y27" i="3"/>
  <c r="Y27" i="4" s="1"/>
  <c r="AA6" i="3"/>
  <c r="AA6" i="4" s="1"/>
  <c r="Y24" i="3"/>
  <c r="Y24" i="4" s="1"/>
  <c r="AA5" i="3"/>
  <c r="AA5" i="4" s="1"/>
  <c r="AA12" i="3"/>
  <c r="AA12" i="4" s="1"/>
  <c r="Y37" i="3"/>
  <c r="Y37" i="4" s="1"/>
  <c r="Y35" i="3"/>
  <c r="Y35" i="4" s="1"/>
  <c r="Y49" i="3"/>
  <c r="Y49" i="4" s="1"/>
  <c r="Y36" i="3"/>
  <c r="Y36" i="4" s="1"/>
  <c r="AA3" i="3"/>
  <c r="AA3" i="4" s="1"/>
  <c r="AA2" i="3"/>
  <c r="AA2" i="4" s="1"/>
  <c r="AA4" i="3"/>
  <c r="AA4" i="4" s="1"/>
  <c r="Y20" i="3"/>
  <c r="Y20" i="4" s="1"/>
  <c r="Y33" i="3"/>
  <c r="Y33" i="4" s="1"/>
  <c r="Y30" i="3"/>
  <c r="Y30" i="4" s="1"/>
  <c r="Y31" i="3"/>
  <c r="Y31" i="4" s="1"/>
  <c r="Y22" i="3"/>
  <c r="Y22" i="4" s="1"/>
  <c r="Y25" i="3"/>
  <c r="Y25" i="4" s="1"/>
  <c r="Y28" i="3"/>
  <c r="Y28" i="4" s="1"/>
  <c r="Y23" i="3"/>
  <c r="Y23" i="4" s="1"/>
  <c r="Y18" i="3"/>
  <c r="Y18" i="4" s="1"/>
  <c r="Y10" i="3"/>
  <c r="Y10" i="4" s="1"/>
  <c r="Y16" i="3"/>
  <c r="Y16" i="4" s="1"/>
  <c r="Y14" i="3"/>
  <c r="Y14" i="4" s="1"/>
  <c r="Y15" i="3"/>
  <c r="Y15" i="4" s="1"/>
  <c r="Y4" i="3"/>
  <c r="Y4" i="4" s="1"/>
  <c r="Y5" i="3"/>
  <c r="Y5" i="4" s="1"/>
  <c r="Y2" i="3"/>
  <c r="Y3" i="3"/>
  <c r="Y3" i="4" s="1"/>
  <c r="Y8" i="3"/>
  <c r="Y8" i="4" s="1"/>
  <c r="Y7" i="3"/>
  <c r="Y7" i="4" s="1"/>
  <c r="AB59" i="4"/>
  <c r="BF5" i="4"/>
  <c r="AH54" i="4"/>
  <c r="AB21" i="4"/>
  <c r="AB90" i="4"/>
  <c r="AB42" i="4"/>
  <c r="AH58" i="4"/>
  <c r="AB91" i="4"/>
  <c r="AB8" i="4"/>
  <c r="AT13" i="4"/>
  <c r="Y6" i="3"/>
  <c r="Y6" i="4" s="1"/>
  <c r="W65" i="3"/>
  <c r="W65" i="4" s="1"/>
  <c r="W24" i="3"/>
  <c r="W24" i="4" s="1"/>
  <c r="AY72" i="60"/>
  <c r="W77" i="3"/>
  <c r="W77" i="4" s="1"/>
  <c r="AY81" i="60"/>
  <c r="AY73" i="60"/>
  <c r="AY78" i="60"/>
  <c r="AY75" i="60"/>
  <c r="AY80" i="60"/>
  <c r="W75" i="3"/>
  <c r="W75" i="4" s="1"/>
  <c r="AY82" i="60"/>
  <c r="W59" i="3"/>
  <c r="W59" i="4" s="1"/>
  <c r="AY76" i="60"/>
  <c r="AY66" i="60"/>
  <c r="AY67" i="60"/>
  <c r="AY69" i="60"/>
  <c r="W71" i="3"/>
  <c r="W71" i="4" s="1"/>
  <c r="W61" i="3"/>
  <c r="W61" i="4" s="1"/>
  <c r="W63" i="3"/>
  <c r="W63" i="4" s="1"/>
  <c r="AY70" i="60"/>
  <c r="W64" i="3"/>
  <c r="W64" i="4" s="1"/>
  <c r="AY64" i="60"/>
  <c r="W62" i="3"/>
  <c r="W62" i="4" s="1"/>
  <c r="W66" i="3"/>
  <c r="W66" i="4" s="1"/>
  <c r="AY77" i="60"/>
  <c r="W67" i="3"/>
  <c r="W67" i="4" s="1"/>
  <c r="AY71" i="60"/>
  <c r="W54" i="3"/>
  <c r="W54" i="4" s="1"/>
  <c r="AY62" i="60"/>
  <c r="W57" i="3"/>
  <c r="W57" i="4" s="1"/>
  <c r="AZ61" i="60"/>
  <c r="W56" i="3"/>
  <c r="W56" i="4" s="1"/>
  <c r="W53" i="3"/>
  <c r="W53" i="4" s="1"/>
  <c r="W38" i="3"/>
  <c r="W38" i="4" s="1"/>
  <c r="W41" i="3"/>
  <c r="W41" i="4" s="1"/>
  <c r="W48" i="3"/>
  <c r="W48" i="4" s="1"/>
  <c r="W52" i="3"/>
  <c r="W52" i="4" s="1"/>
  <c r="W40" i="3"/>
  <c r="W40" i="4" s="1"/>
  <c r="W44" i="3"/>
  <c r="W44" i="4" s="1"/>
  <c r="W42" i="3"/>
  <c r="W42" i="4" s="1"/>
  <c r="W7" i="3"/>
  <c r="W7" i="4" s="1"/>
  <c r="W50" i="3"/>
  <c r="W50" i="4" s="1"/>
  <c r="W43" i="3"/>
  <c r="W43" i="4" s="1"/>
  <c r="W49" i="3"/>
  <c r="W49" i="4" s="1"/>
  <c r="W29" i="3"/>
  <c r="W29" i="4" s="1"/>
  <c r="W26" i="3"/>
  <c r="W26" i="4" s="1"/>
  <c r="W37" i="3"/>
  <c r="W37" i="4" s="1"/>
  <c r="W35" i="3"/>
  <c r="W35" i="4" s="1"/>
  <c r="W21" i="3"/>
  <c r="W21" i="4" s="1"/>
  <c r="W34" i="3"/>
  <c r="W34" i="4" s="1"/>
  <c r="W30" i="3"/>
  <c r="W30" i="4" s="1"/>
  <c r="W33" i="3"/>
  <c r="W33" i="4" s="1"/>
  <c r="W31" i="3"/>
  <c r="W31" i="4" s="1"/>
  <c r="W32" i="3"/>
  <c r="W32" i="4" s="1"/>
  <c r="W23" i="3"/>
  <c r="W23" i="4" s="1"/>
  <c r="W9" i="3"/>
  <c r="W9" i="4" s="1"/>
  <c r="W27" i="3"/>
  <c r="W27" i="4" s="1"/>
  <c r="W28" i="3"/>
  <c r="W28" i="4" s="1"/>
  <c r="W10" i="3"/>
  <c r="W10" i="4" s="1"/>
  <c r="W22" i="3"/>
  <c r="W22" i="4" s="1"/>
  <c r="W18" i="3"/>
  <c r="W18" i="4" s="1"/>
  <c r="W17" i="3"/>
  <c r="W17" i="4" s="1"/>
  <c r="W20" i="3"/>
  <c r="W20" i="4" s="1"/>
  <c r="W16" i="3"/>
  <c r="W16" i="4" s="1"/>
  <c r="W13" i="3"/>
  <c r="W13" i="4" s="1"/>
  <c r="W14" i="3"/>
  <c r="W14" i="4" s="1"/>
  <c r="W11" i="3"/>
  <c r="W11" i="4" s="1"/>
  <c r="W8" i="3"/>
  <c r="W8" i="4" s="1"/>
  <c r="W15" i="3"/>
  <c r="W15" i="4" s="1"/>
  <c r="W5" i="3"/>
  <c r="W5" i="4" s="1"/>
  <c r="W6" i="3"/>
  <c r="W6" i="4" s="1"/>
  <c r="W12" i="3"/>
  <c r="W12" i="4" s="1"/>
  <c r="U59" i="3"/>
  <c r="U59" i="4" s="1"/>
  <c r="U62" i="3"/>
  <c r="U62" i="4" s="1"/>
  <c r="U60" i="3"/>
  <c r="U60" i="4" s="1"/>
  <c r="U72" i="3"/>
  <c r="U72" i="4" s="1"/>
  <c r="U68" i="3"/>
  <c r="U68" i="4" s="1"/>
  <c r="U56" i="3"/>
  <c r="U56" i="4" s="1"/>
  <c r="U65" i="3"/>
  <c r="U65" i="4" s="1"/>
  <c r="U61" i="3"/>
  <c r="U61" i="4" s="1"/>
  <c r="U75" i="3"/>
  <c r="U75" i="4" s="1"/>
  <c r="U67" i="3"/>
  <c r="U67" i="4" s="1"/>
  <c r="U63" i="3"/>
  <c r="U63" i="4" s="1"/>
  <c r="U70" i="3"/>
  <c r="U70" i="4" s="1"/>
  <c r="U71" i="3"/>
  <c r="U71" i="4" s="1"/>
  <c r="U69" i="3"/>
  <c r="U69" i="4" s="1"/>
  <c r="U77" i="3"/>
  <c r="U77" i="4" s="1"/>
  <c r="U66" i="3"/>
  <c r="U66" i="4" s="1"/>
  <c r="W2" i="3"/>
  <c r="W2" i="4" s="1"/>
  <c r="W3" i="3"/>
  <c r="W3" i="4" s="1"/>
  <c r="AY58" i="60"/>
  <c r="AZ56" i="60"/>
  <c r="U51" i="3"/>
  <c r="U51" i="4" s="1"/>
  <c r="U57" i="3"/>
  <c r="U57" i="4" s="1"/>
  <c r="U55" i="3"/>
  <c r="U55" i="4" s="1"/>
  <c r="U41" i="3"/>
  <c r="U41" i="4" s="1"/>
  <c r="AY44" i="60"/>
  <c r="AY46" i="60"/>
  <c r="U39" i="3"/>
  <c r="U39" i="4" s="1"/>
  <c r="S57" i="3"/>
  <c r="S57" i="4" s="1"/>
  <c r="S75" i="3"/>
  <c r="S75" i="4" s="1"/>
  <c r="S77" i="3"/>
  <c r="S77" i="4" s="1"/>
  <c r="U44" i="3"/>
  <c r="U44" i="4" s="1"/>
  <c r="U40" i="3"/>
  <c r="U40" i="4" s="1"/>
  <c r="U52" i="3"/>
  <c r="U52" i="4" s="1"/>
  <c r="AZ45" i="60"/>
  <c r="AZ53" i="60"/>
  <c r="AZ48" i="60"/>
  <c r="AZ57" i="60"/>
  <c r="C103" i="54"/>
  <c r="U48" i="3"/>
  <c r="U48" i="4" s="1"/>
  <c r="U43" i="3"/>
  <c r="U43" i="4" s="1"/>
  <c r="S69" i="3"/>
  <c r="S69" i="4" s="1"/>
  <c r="S63" i="3"/>
  <c r="S63" i="4" s="1"/>
  <c r="S65" i="3"/>
  <c r="S65" i="4" s="1"/>
  <c r="S70" i="3"/>
  <c r="S70" i="4" s="1"/>
  <c r="S72" i="3"/>
  <c r="S72" i="4" s="1"/>
  <c r="S67" i="3"/>
  <c r="S67" i="4" s="1"/>
  <c r="S60" i="3"/>
  <c r="S60" i="4" s="1"/>
  <c r="S68" i="3"/>
  <c r="S68" i="4" s="1"/>
  <c r="S59" i="3"/>
  <c r="S59" i="4" s="1"/>
  <c r="S62" i="3"/>
  <c r="S62" i="4" s="1"/>
  <c r="U24" i="3"/>
  <c r="U24" i="4" s="1"/>
  <c r="AZ29" i="60"/>
  <c r="AY40" i="60"/>
  <c r="AZ55" i="60"/>
  <c r="U50" i="3"/>
  <c r="U50" i="4" s="1"/>
  <c r="AZ54" i="60"/>
  <c r="U49" i="3"/>
  <c r="U49" i="4" s="1"/>
  <c r="U26" i="3"/>
  <c r="U26" i="4" s="1"/>
  <c r="AZ43" i="60"/>
  <c r="U38" i="3"/>
  <c r="U38" i="4" s="1"/>
  <c r="AZ50" i="60"/>
  <c r="U42" i="3"/>
  <c r="U42" i="4" s="1"/>
  <c r="U29" i="3"/>
  <c r="U29" i="4" s="1"/>
  <c r="U45" i="3"/>
  <c r="U45" i="4" s="1"/>
  <c r="U36" i="3"/>
  <c r="U36" i="4" s="1"/>
  <c r="AZ31" i="60"/>
  <c r="AY47" i="60"/>
  <c r="U7" i="3"/>
  <c r="U7" i="4" s="1"/>
  <c r="AZ42" i="60"/>
  <c r="AZ34" i="60"/>
  <c r="U37" i="3"/>
  <c r="U37" i="4" s="1"/>
  <c r="AY39" i="60"/>
  <c r="U34" i="3"/>
  <c r="U34" i="4" s="1"/>
  <c r="AY38" i="60"/>
  <c r="U33" i="3"/>
  <c r="U33" i="4" s="1"/>
  <c r="U32" i="3"/>
  <c r="U32" i="4" s="1"/>
  <c r="AB43" i="4"/>
  <c r="AT84" i="4"/>
  <c r="AP45" i="4"/>
  <c r="AN62" i="4"/>
  <c r="AT39" i="4"/>
  <c r="AB82" i="4"/>
  <c r="AH88" i="4"/>
  <c r="AB60" i="4"/>
  <c r="AB30" i="4"/>
  <c r="AB67" i="4"/>
  <c r="AH84" i="4"/>
  <c r="U30" i="3"/>
  <c r="U30" i="4" s="1"/>
  <c r="S51" i="3"/>
  <c r="S51" i="4" s="1"/>
  <c r="S7" i="3"/>
  <c r="S7" i="4" s="1"/>
  <c r="S53" i="3"/>
  <c r="S53" i="4" s="1"/>
  <c r="S56" i="3"/>
  <c r="S56" i="4" s="1"/>
  <c r="S54" i="3"/>
  <c r="S54" i="4" s="1"/>
  <c r="U19" i="3"/>
  <c r="U19" i="4" s="1"/>
  <c r="U25" i="3"/>
  <c r="U25" i="4" s="1"/>
  <c r="U21" i="3"/>
  <c r="U21" i="4" s="1"/>
  <c r="U23" i="3"/>
  <c r="U23" i="4" s="1"/>
  <c r="U27" i="3"/>
  <c r="U27" i="4" s="1"/>
  <c r="U20" i="3"/>
  <c r="U20" i="4" s="1"/>
  <c r="S39" i="3"/>
  <c r="S39" i="4" s="1"/>
  <c r="S41" i="3"/>
  <c r="S41" i="4" s="1"/>
  <c r="S40" i="3"/>
  <c r="S40" i="4" s="1"/>
  <c r="U22" i="3"/>
  <c r="U22" i="4" s="1"/>
  <c r="U9" i="3"/>
  <c r="U9" i="4" s="1"/>
  <c r="U28" i="3"/>
  <c r="U28" i="4" s="1"/>
  <c r="U17" i="3"/>
  <c r="U17" i="4" s="1"/>
  <c r="U18" i="3"/>
  <c r="U18" i="4" s="1"/>
  <c r="S42" i="3"/>
  <c r="S42" i="4" s="1"/>
  <c r="S52" i="3"/>
  <c r="S52" i="4" s="1"/>
  <c r="S48" i="3"/>
  <c r="S48" i="4" s="1"/>
  <c r="S43" i="3"/>
  <c r="S43" i="4" s="1"/>
  <c r="S44" i="3"/>
  <c r="S44" i="4" s="1"/>
  <c r="S26" i="3"/>
  <c r="S26" i="4" s="1"/>
  <c r="U13" i="3"/>
  <c r="U13" i="4" s="1"/>
  <c r="S24" i="3"/>
  <c r="S24" i="4" s="1"/>
  <c r="S45" i="3"/>
  <c r="S45" i="4" s="1"/>
  <c r="S50" i="3"/>
  <c r="S50" i="4" s="1"/>
  <c r="S38" i="3"/>
  <c r="S38" i="4" s="1"/>
  <c r="U16" i="3"/>
  <c r="U16" i="4" s="1"/>
  <c r="U11" i="3"/>
  <c r="U11" i="4" s="1"/>
  <c r="U14" i="3"/>
  <c r="U14" i="4" s="1"/>
  <c r="U8" i="3"/>
  <c r="U8" i="4" s="1"/>
  <c r="U5" i="3"/>
  <c r="U5" i="4" s="1"/>
  <c r="S36" i="3"/>
  <c r="S36" i="4" s="1"/>
  <c r="S35" i="3"/>
  <c r="S35" i="4" s="1"/>
  <c r="S29" i="3"/>
  <c r="S29" i="4" s="1"/>
  <c r="S49" i="3"/>
  <c r="S49" i="4" s="1"/>
  <c r="U12" i="3"/>
  <c r="U12" i="4" s="1"/>
  <c r="U6" i="3"/>
  <c r="U6" i="4" s="1"/>
  <c r="U4" i="3"/>
  <c r="U4" i="4" s="1"/>
  <c r="S37" i="3"/>
  <c r="S37" i="4" s="1"/>
  <c r="S33" i="3"/>
  <c r="S33" i="4" s="1"/>
  <c r="U3" i="3"/>
  <c r="U3" i="4" s="1"/>
  <c r="U2" i="3"/>
  <c r="U2" i="4" s="1"/>
  <c r="AZ35" i="60"/>
  <c r="S31" i="3"/>
  <c r="S31" i="4" s="1"/>
  <c r="S30" i="3"/>
  <c r="S30" i="4" s="1"/>
  <c r="AZ36" i="60"/>
  <c r="S23" i="3"/>
  <c r="S23" i="4" s="1"/>
  <c r="AY32" i="60"/>
  <c r="S27" i="3"/>
  <c r="S27" i="4" s="1"/>
  <c r="AZ37" i="60"/>
  <c r="S21" i="3"/>
  <c r="S21" i="4" s="1"/>
  <c r="S32" i="3"/>
  <c r="S32" i="4" s="1"/>
  <c r="AY30" i="60"/>
  <c r="AZ24" i="60"/>
  <c r="S19" i="3"/>
  <c r="S19" i="4" s="1"/>
  <c r="S25" i="3"/>
  <c r="S25" i="4" s="1"/>
  <c r="S20" i="3"/>
  <c r="S20" i="4" s="1"/>
  <c r="AY26" i="60"/>
  <c r="S18" i="3"/>
  <c r="S18" i="4" s="1"/>
  <c r="AZ33" i="60"/>
  <c r="AY23" i="60"/>
  <c r="AH76" i="4"/>
  <c r="AZ14" i="60"/>
  <c r="AY18" i="60"/>
  <c r="AZ27" i="60"/>
  <c r="S9" i="3"/>
  <c r="S9" i="4" s="1"/>
  <c r="S22" i="3"/>
  <c r="S22" i="4" s="1"/>
  <c r="AB46" i="4"/>
  <c r="AY22" i="60"/>
  <c r="S17" i="3"/>
  <c r="S17" i="4" s="1"/>
  <c r="S10" i="3"/>
  <c r="S10" i="4" s="1"/>
  <c r="AZ15" i="60"/>
  <c r="AY16" i="60"/>
  <c r="BD8" i="4"/>
  <c r="AT25" i="4"/>
  <c r="AD91" i="4"/>
  <c r="S16" i="3"/>
  <c r="S16" i="4" s="1"/>
  <c r="BF61" i="4"/>
  <c r="AH91" i="4"/>
  <c r="AH73" i="4"/>
  <c r="BD57" i="4"/>
  <c r="AF11" i="4"/>
  <c r="AT22" i="4"/>
  <c r="AB7" i="4"/>
  <c r="AL40" i="4"/>
  <c r="AB66" i="4"/>
  <c r="AH70" i="4"/>
  <c r="AB74" i="4"/>
  <c r="AB44" i="4"/>
  <c r="AT6" i="4"/>
  <c r="AZ21" i="60"/>
  <c r="BF33" i="4"/>
  <c r="S11" i="3"/>
  <c r="S11" i="4" s="1"/>
  <c r="S15" i="3"/>
  <c r="S15" i="4" s="1"/>
  <c r="S14" i="3"/>
  <c r="S14" i="4" s="1"/>
  <c r="S8" i="3"/>
  <c r="S8" i="4" s="1"/>
  <c r="AZ19" i="60"/>
  <c r="AY13" i="60"/>
  <c r="BH80" i="4"/>
  <c r="BH42" i="4"/>
  <c r="BD73" i="4"/>
  <c r="AT18" i="4"/>
  <c r="AZ42" i="4"/>
  <c r="R82" i="4"/>
  <c r="R18" i="4"/>
  <c r="BF22" i="4"/>
  <c r="BB90" i="4"/>
  <c r="BF60" i="4"/>
  <c r="AB75" i="4"/>
  <c r="AB5" i="4"/>
  <c r="AX75" i="4"/>
  <c r="BF16" i="4"/>
  <c r="AZ20" i="60"/>
  <c r="AT17" i="4"/>
  <c r="AH29" i="4"/>
  <c r="AY11" i="60"/>
  <c r="AY10" i="60"/>
  <c r="AN50" i="4"/>
  <c r="AV7" i="4"/>
  <c r="S5" i="3"/>
  <c r="S5" i="4" s="1"/>
  <c r="R76" i="4"/>
  <c r="S6" i="3"/>
  <c r="S6" i="4" s="1"/>
  <c r="AN23" i="4"/>
  <c r="AR37" i="4"/>
  <c r="BH33" i="4"/>
  <c r="AH42" i="4"/>
  <c r="AH19" i="4"/>
  <c r="AB72" i="4"/>
  <c r="AV53" i="4"/>
  <c r="AV25" i="4"/>
  <c r="AB47" i="4"/>
  <c r="AN20" i="4"/>
  <c r="AN24" i="4"/>
  <c r="BH66" i="4"/>
  <c r="R16" i="4"/>
  <c r="AV31" i="4"/>
  <c r="AV68" i="4"/>
  <c r="S2" i="3"/>
  <c r="S2" i="4" s="1"/>
  <c r="AT32" i="4"/>
  <c r="AB40" i="4"/>
  <c r="AU74" i="3"/>
  <c r="AU74" i="4" s="1"/>
  <c r="AT29" i="4"/>
  <c r="AH55" i="4"/>
  <c r="AN70" i="4"/>
  <c r="AR25" i="4"/>
  <c r="AH38" i="4"/>
  <c r="AN56" i="4"/>
  <c r="AT2" i="4"/>
  <c r="AB49" i="4"/>
  <c r="AB31" i="4"/>
  <c r="AB28" i="4"/>
  <c r="X79" i="4"/>
  <c r="AZ17" i="60"/>
  <c r="AT83" i="4"/>
  <c r="R73" i="4"/>
  <c r="AV73" i="4"/>
  <c r="AB41" i="4"/>
  <c r="AV4" i="4"/>
  <c r="AB11" i="4"/>
  <c r="AV88" i="4"/>
  <c r="AT72" i="4"/>
  <c r="AH37" i="4"/>
  <c r="AB84" i="4"/>
  <c r="BH12" i="4"/>
  <c r="AV3" i="4"/>
  <c r="R48" i="4"/>
  <c r="V48" i="4"/>
  <c r="AN16" i="4"/>
  <c r="BF42" i="4"/>
  <c r="AV86" i="4"/>
  <c r="AT51" i="4"/>
  <c r="AN10" i="4"/>
  <c r="AT33" i="4"/>
  <c r="AH22" i="4"/>
  <c r="AV29" i="4"/>
  <c r="S12" i="3"/>
  <c r="S12" i="4" s="1"/>
  <c r="AT45" i="4"/>
  <c r="AZ7" i="60"/>
  <c r="AZ8" i="60"/>
  <c r="AH87" i="4"/>
  <c r="S3" i="3"/>
  <c r="S3" i="4" s="1"/>
  <c r="S4" i="3"/>
  <c r="S4" i="4" s="1"/>
  <c r="AZ9" i="60"/>
  <c r="AL7" i="4"/>
  <c r="AH77" i="4"/>
  <c r="AF21" i="4"/>
  <c r="AH30" i="4"/>
  <c r="AB77" i="4"/>
  <c r="AN9" i="4"/>
  <c r="AB19" i="4"/>
  <c r="AB24" i="4"/>
  <c r="AP29" i="4"/>
  <c r="AB3" i="4"/>
  <c r="AN84" i="4"/>
  <c r="AT15" i="4"/>
  <c r="AB85" i="4"/>
  <c r="AH44" i="4"/>
  <c r="AB45" i="4"/>
  <c r="BF63" i="4"/>
  <c r="AT73" i="4"/>
  <c r="AH67" i="4"/>
  <c r="AT64" i="4"/>
  <c r="AV72" i="4"/>
  <c r="AB86" i="4"/>
  <c r="AH56" i="4"/>
  <c r="AN65" i="4"/>
  <c r="AT77" i="4"/>
  <c r="AB37" i="4"/>
  <c r="AZ30" i="4"/>
  <c r="AB4" i="4"/>
  <c r="AH68" i="4"/>
  <c r="AH63" i="4"/>
  <c r="AT52" i="4"/>
  <c r="AB35" i="4"/>
  <c r="P83" i="4"/>
  <c r="AT37" i="4"/>
  <c r="AH62" i="4"/>
  <c r="AB15" i="4"/>
  <c r="AT59" i="4"/>
  <c r="Q68" i="3"/>
  <c r="Q68" i="4" s="1"/>
  <c r="Q62" i="3"/>
  <c r="Q62" i="4" s="1"/>
  <c r="Q69" i="3"/>
  <c r="Q69" i="4" s="1"/>
  <c r="Q71" i="3"/>
  <c r="Q71" i="4" s="1"/>
  <c r="Q63" i="3"/>
  <c r="Q63" i="4" s="1"/>
  <c r="Q64" i="3"/>
  <c r="Q64" i="4" s="1"/>
  <c r="Q65" i="3"/>
  <c r="Q65" i="4" s="1"/>
  <c r="Q67" i="3"/>
  <c r="Q67" i="4" s="1"/>
  <c r="AH81" i="4"/>
  <c r="Q75" i="3"/>
  <c r="Q75" i="4" s="1"/>
  <c r="Q72" i="3"/>
  <c r="Q72" i="4" s="1"/>
  <c r="Q70" i="3"/>
  <c r="Q70" i="4" s="1"/>
  <c r="Q77" i="3"/>
  <c r="Q77" i="4" s="1"/>
  <c r="Q49" i="3"/>
  <c r="Q49" i="4" s="1"/>
  <c r="R20" i="4"/>
  <c r="R56" i="4"/>
  <c r="R19" i="4"/>
  <c r="V61" i="4"/>
  <c r="BH57" i="4"/>
  <c r="Q55" i="3"/>
  <c r="Q55" i="4" s="1"/>
  <c r="Q60" i="3"/>
  <c r="Q60" i="4" s="1"/>
  <c r="Q54" i="3"/>
  <c r="Q54" i="4" s="1"/>
  <c r="Q53" i="3"/>
  <c r="Q53" i="4" s="1"/>
  <c r="Q61" i="3"/>
  <c r="Q61" i="4" s="1"/>
  <c r="Q59" i="3"/>
  <c r="Q59" i="4" s="1"/>
  <c r="Q41" i="3"/>
  <c r="Q41" i="4" s="1"/>
  <c r="Q40" i="3"/>
  <c r="Q40" i="4" s="1"/>
  <c r="AR79" i="4"/>
  <c r="Q45" i="3"/>
  <c r="Q45" i="4" s="1"/>
  <c r="Q42" i="3"/>
  <c r="Q42" i="4" s="1"/>
  <c r="Q43" i="3"/>
  <c r="Q43" i="4" s="1"/>
  <c r="Q52" i="3"/>
  <c r="Q52" i="4" s="1"/>
  <c r="Q48" i="3"/>
  <c r="Q48" i="4" s="1"/>
  <c r="Q51" i="3"/>
  <c r="Q51" i="4" s="1"/>
  <c r="Q44" i="3"/>
  <c r="Q44" i="4" s="1"/>
  <c r="Q36" i="3"/>
  <c r="Q36" i="4" s="1"/>
  <c r="Q29" i="3"/>
  <c r="Q29" i="4" s="1"/>
  <c r="Q38" i="3"/>
  <c r="Q38" i="4" s="1"/>
  <c r="AB71" i="4"/>
  <c r="AH35" i="4"/>
  <c r="AB6" i="4"/>
  <c r="Q30" i="3"/>
  <c r="Q30" i="4" s="1"/>
  <c r="AT63" i="4"/>
  <c r="AH51" i="4"/>
  <c r="Q33" i="3"/>
  <c r="Q33" i="4" s="1"/>
  <c r="Q22" i="3"/>
  <c r="Q22" i="4" s="1"/>
  <c r="Q35" i="3"/>
  <c r="Q35" i="4" s="1"/>
  <c r="Q32" i="3"/>
  <c r="Q32" i="4" s="1"/>
  <c r="Q7" i="3"/>
  <c r="Q7" i="4" s="1"/>
  <c r="Q34" i="3"/>
  <c r="Q34" i="4" s="1"/>
  <c r="Q31" i="3"/>
  <c r="Q31" i="4" s="1"/>
  <c r="Q26" i="3"/>
  <c r="Q26" i="4" s="1"/>
  <c r="Q27" i="3"/>
  <c r="Q27" i="4" s="1"/>
  <c r="Q25" i="3"/>
  <c r="Q25" i="4" s="1"/>
  <c r="Q28" i="3"/>
  <c r="Q28" i="4" s="1"/>
  <c r="Q21" i="3"/>
  <c r="Q21" i="4" s="1"/>
  <c r="Q14" i="3"/>
  <c r="Q14" i="4" s="1"/>
  <c r="Q20" i="3"/>
  <c r="Q20" i="4" s="1"/>
  <c r="Q23" i="3"/>
  <c r="Q23" i="4" s="1"/>
  <c r="Q19" i="3"/>
  <c r="Q19" i="4" s="1"/>
  <c r="Q18" i="3"/>
  <c r="Q18" i="4" s="1"/>
  <c r="Q15" i="3"/>
  <c r="Q15" i="4" s="1"/>
  <c r="Q13" i="3"/>
  <c r="Q13" i="4" s="1"/>
  <c r="AB78" i="4"/>
  <c r="AT71" i="4"/>
  <c r="AY9" i="60"/>
  <c r="Q11" i="3"/>
  <c r="Q11" i="4" s="1"/>
  <c r="Q10" i="3"/>
  <c r="Q10" i="4" s="1"/>
  <c r="Q12" i="3"/>
  <c r="Q12" i="4" s="1"/>
  <c r="Q5" i="3"/>
  <c r="Q5" i="4" s="1"/>
  <c r="Q2" i="3"/>
  <c r="Q2" i="4" s="1"/>
  <c r="T43" i="4"/>
  <c r="Q3" i="3"/>
  <c r="Q3" i="4" s="1"/>
  <c r="Q9" i="3"/>
  <c r="Q9" i="4" s="1"/>
  <c r="AT55" i="4"/>
  <c r="Q4" i="3"/>
  <c r="Q4" i="4" s="1"/>
  <c r="AZ31" i="4"/>
  <c r="P63" i="4"/>
  <c r="AX8" i="4"/>
  <c r="O67" i="3"/>
  <c r="O67" i="4" s="1"/>
  <c r="BD6" i="4"/>
  <c r="BF83" i="4"/>
  <c r="BD86" i="4"/>
  <c r="BD74" i="4"/>
  <c r="AZ75" i="4"/>
  <c r="AZ59" i="4"/>
  <c r="AF55" i="4"/>
  <c r="O75" i="3"/>
  <c r="O75" i="4" s="1"/>
  <c r="AR60" i="4"/>
  <c r="AX63" i="4"/>
  <c r="L101" i="54"/>
  <c r="AZ91" i="4"/>
  <c r="AX37" i="4"/>
  <c r="BB46" i="4"/>
  <c r="AZ85" i="4"/>
  <c r="BD29" i="4"/>
  <c r="P12" i="4"/>
  <c r="P42" i="4"/>
  <c r="O77" i="3"/>
  <c r="O77" i="4" s="1"/>
  <c r="O69" i="3"/>
  <c r="O69" i="4" s="1"/>
  <c r="O72" i="3"/>
  <c r="O72" i="4" s="1"/>
  <c r="O68" i="3"/>
  <c r="O68" i="4" s="1"/>
  <c r="AV73" i="60"/>
  <c r="O60" i="3"/>
  <c r="O60" i="4" s="1"/>
  <c r="O59" i="3"/>
  <c r="O59" i="4" s="1"/>
  <c r="O50" i="3"/>
  <c r="O50" i="4" s="1"/>
  <c r="O66" i="3"/>
  <c r="O66" i="4" s="1"/>
  <c r="O65" i="3"/>
  <c r="O65" i="4" s="1"/>
  <c r="O63" i="3"/>
  <c r="O63" i="4" s="1"/>
  <c r="O64" i="3"/>
  <c r="O64" i="4" s="1"/>
  <c r="O62" i="3"/>
  <c r="O62" i="4" s="1"/>
  <c r="O61" i="3"/>
  <c r="O61" i="4" s="1"/>
  <c r="AP39" i="4"/>
  <c r="AB17" i="4"/>
  <c r="AV20" i="4"/>
  <c r="AH16" i="4"/>
  <c r="AP19" i="4"/>
  <c r="BD36" i="4"/>
  <c r="AN77" i="4"/>
  <c r="AH83" i="4"/>
  <c r="AV42" i="4"/>
  <c r="AN37" i="4"/>
  <c r="AF75" i="4"/>
  <c r="AT28" i="4"/>
  <c r="O55" i="3"/>
  <c r="O55" i="4" s="1"/>
  <c r="O56" i="3"/>
  <c r="O56" i="4" s="1"/>
  <c r="AR30" i="4"/>
  <c r="AV61" i="4"/>
  <c r="BH58" i="4"/>
  <c r="AF28" i="4"/>
  <c r="BD49" i="4"/>
  <c r="O51" i="3"/>
  <c r="O51" i="4" s="1"/>
  <c r="O54" i="3"/>
  <c r="O54" i="4" s="1"/>
  <c r="O52" i="3"/>
  <c r="O52" i="4" s="1"/>
  <c r="N79" i="4"/>
  <c r="AV90" i="4"/>
  <c r="AR49" i="4"/>
  <c r="AW62" i="60"/>
  <c r="AR61" i="4"/>
  <c r="AN32" i="4"/>
  <c r="AF7" i="4"/>
  <c r="AT9" i="4"/>
  <c r="AV66" i="4"/>
  <c r="O53" i="3"/>
  <c r="O53" i="4" s="1"/>
  <c r="O57" i="3"/>
  <c r="O57" i="4" s="1"/>
  <c r="AN91" i="4"/>
  <c r="AV41" i="4"/>
  <c r="AN12" i="4"/>
  <c r="AV23" i="4"/>
  <c r="AT61" i="60"/>
  <c r="M75" i="3"/>
  <c r="M75" i="4" s="1"/>
  <c r="M77" i="3"/>
  <c r="M77" i="4" s="1"/>
  <c r="AY29" i="60"/>
  <c r="M76" i="3"/>
  <c r="M76" i="4" s="1"/>
  <c r="M67" i="3"/>
  <c r="M67" i="4" s="1"/>
  <c r="AB58" i="4"/>
  <c r="AP68" i="4"/>
  <c r="M51" i="3"/>
  <c r="M51" i="4" s="1"/>
  <c r="M71" i="3"/>
  <c r="M71" i="4" s="1"/>
  <c r="M72" i="3"/>
  <c r="M72" i="4" s="1"/>
  <c r="M59" i="3"/>
  <c r="M59" i="4" s="1"/>
  <c r="AT49" i="4"/>
  <c r="O42" i="3"/>
  <c r="O42" i="4" s="1"/>
  <c r="BJ34" i="4"/>
  <c r="M68" i="3"/>
  <c r="M68" i="4" s="1"/>
  <c r="O44" i="3"/>
  <c r="O44" i="4" s="1"/>
  <c r="AH33" i="4"/>
  <c r="O48" i="3"/>
  <c r="O48" i="4" s="1"/>
  <c r="AT43" i="4"/>
  <c r="X34" i="4"/>
  <c r="AT46" i="4"/>
  <c r="O45" i="3"/>
  <c r="O45" i="4" s="1"/>
  <c r="O41" i="3"/>
  <c r="O41" i="4" s="1"/>
  <c r="O49" i="3"/>
  <c r="O49" i="4" s="1"/>
  <c r="O40" i="3"/>
  <c r="O40" i="4" s="1"/>
  <c r="AF72" i="4"/>
  <c r="M63" i="3"/>
  <c r="M63" i="4" s="1"/>
  <c r="N55" i="4"/>
  <c r="AB12" i="4"/>
  <c r="AT34" i="4"/>
  <c r="AT75" i="4"/>
  <c r="AT85" i="4"/>
  <c r="AV32" i="4"/>
  <c r="O36" i="3"/>
  <c r="O36" i="4" s="1"/>
  <c r="AF63" i="4"/>
  <c r="N49" i="4"/>
  <c r="AB83" i="4"/>
  <c r="AT41" i="4"/>
  <c r="AB32" i="4"/>
  <c r="AH61" i="4"/>
  <c r="AH75" i="4"/>
  <c r="AT87" i="4"/>
  <c r="AB53" i="4"/>
  <c r="P68" i="4"/>
  <c r="AY43" i="60"/>
  <c r="M61" i="3"/>
  <c r="M61" i="4" s="1"/>
  <c r="AT38" i="4"/>
  <c r="AH46" i="4"/>
  <c r="AT60" i="4"/>
  <c r="AH17" i="4"/>
  <c r="AY54" i="60"/>
  <c r="M64" i="3"/>
  <c r="M64" i="4" s="1"/>
  <c r="M62" i="3"/>
  <c r="M62" i="4" s="1"/>
  <c r="L72" i="4"/>
  <c r="AB88" i="4"/>
  <c r="AT36" i="4"/>
  <c r="AD41" i="4"/>
  <c r="AB80" i="4"/>
  <c r="AB62" i="4"/>
  <c r="AH45" i="4"/>
  <c r="M66" i="3"/>
  <c r="M66" i="4" s="1"/>
  <c r="M65" i="3"/>
  <c r="M65" i="4" s="1"/>
  <c r="AR56" i="4"/>
  <c r="N41" i="4"/>
  <c r="AV74" i="4"/>
  <c r="O7" i="3"/>
  <c r="O7" i="4" s="1"/>
  <c r="AN90" i="4"/>
  <c r="AN63" i="4"/>
  <c r="AB9" i="4"/>
  <c r="O39" i="3"/>
  <c r="O39" i="4" s="1"/>
  <c r="O33" i="3"/>
  <c r="O33" i="4" s="1"/>
  <c r="O38" i="3"/>
  <c r="O38" i="4" s="1"/>
  <c r="AN48" i="4"/>
  <c r="BL65" i="4"/>
  <c r="AV51" i="4"/>
  <c r="AZ58" i="60"/>
  <c r="O35" i="3"/>
  <c r="O35" i="4" s="1"/>
  <c r="AB36" i="4"/>
  <c r="AP70" i="4"/>
  <c r="AP27" i="4"/>
  <c r="AB34" i="4"/>
  <c r="N36" i="4"/>
  <c r="AH71" i="4"/>
  <c r="AB89" i="4"/>
  <c r="BB12" i="4"/>
  <c r="O37" i="3"/>
  <c r="O37" i="4" s="1"/>
  <c r="AT62" i="4"/>
  <c r="AT66" i="4"/>
  <c r="N90" i="4"/>
  <c r="AH49" i="4"/>
  <c r="AH79" i="4"/>
  <c r="AH53" i="4"/>
  <c r="BF74" i="4"/>
  <c r="AZ54" i="4"/>
  <c r="AT8" i="4"/>
  <c r="AB64" i="4"/>
  <c r="AR83" i="4"/>
  <c r="AH48" i="4"/>
  <c r="N44" i="4"/>
  <c r="R52" i="4"/>
  <c r="AZ18" i="4"/>
  <c r="BH62" i="4"/>
  <c r="R4" i="4"/>
  <c r="AT56" i="4"/>
  <c r="BF15" i="4"/>
  <c r="BH77" i="4"/>
  <c r="AB27" i="4"/>
  <c r="AT11" i="4"/>
  <c r="BF52" i="4"/>
  <c r="AB56" i="4"/>
  <c r="BF30" i="4"/>
  <c r="AT14" i="4"/>
  <c r="AT76" i="4"/>
  <c r="T24" i="4"/>
  <c r="AV35" i="4"/>
  <c r="AH32" i="4"/>
  <c r="P52" i="4"/>
  <c r="AT88" i="4"/>
  <c r="AX9" i="4"/>
  <c r="AB54" i="4"/>
  <c r="AP71" i="4"/>
  <c r="R35" i="4"/>
  <c r="AX6" i="4"/>
  <c r="AX55" i="4"/>
  <c r="AD33" i="4"/>
  <c r="X90" i="4"/>
  <c r="BB88" i="4"/>
  <c r="P53" i="4"/>
  <c r="AH36" i="4"/>
  <c r="BF35" i="4"/>
  <c r="R70" i="4"/>
  <c r="BH88" i="4"/>
  <c r="BD64" i="4"/>
  <c r="AN35" i="4"/>
  <c r="AT44" i="4"/>
  <c r="AT10" i="4"/>
  <c r="O32" i="3"/>
  <c r="O32" i="4" s="1"/>
  <c r="AF53" i="4"/>
  <c r="AP14" i="4"/>
  <c r="AH50" i="4"/>
  <c r="AH43" i="4"/>
  <c r="V82" i="4"/>
  <c r="AB48" i="4"/>
  <c r="AP63" i="4"/>
  <c r="R81" i="4"/>
  <c r="AT21" i="4"/>
  <c r="AT7" i="4"/>
  <c r="AL62" i="4"/>
  <c r="BD88" i="4"/>
  <c r="AH59" i="4"/>
  <c r="P54" i="4"/>
  <c r="AT91" i="4"/>
  <c r="AP65" i="4"/>
  <c r="N86" i="4"/>
  <c r="BH85" i="4"/>
  <c r="BD53" i="4"/>
  <c r="BF55" i="4"/>
  <c r="R24" i="4"/>
  <c r="AX47" i="4"/>
  <c r="P75" i="4"/>
  <c r="AT70" i="4"/>
  <c r="AB57" i="4"/>
  <c r="BD80" i="4"/>
  <c r="AX88" i="4"/>
  <c r="AZ43" i="4"/>
  <c r="P89" i="4"/>
  <c r="BH28" i="4"/>
  <c r="AT31" i="4"/>
  <c r="AZ16" i="60"/>
  <c r="AZ74" i="4"/>
  <c r="O12" i="3"/>
  <c r="O12" i="4" s="1"/>
  <c r="AV62" i="4"/>
  <c r="AH11" i="4"/>
  <c r="N91" i="4"/>
  <c r="AP8" i="4"/>
  <c r="BH45" i="4"/>
  <c r="P21" i="4"/>
  <c r="BD11" i="4"/>
  <c r="T51" i="4"/>
  <c r="AT65" i="4"/>
  <c r="AR65" i="4"/>
  <c r="N59" i="4"/>
  <c r="BB59" i="4"/>
  <c r="AZ3" i="4"/>
  <c r="AF90" i="4"/>
  <c r="AN69" i="4"/>
  <c r="AV55" i="4"/>
  <c r="AV87" i="4"/>
  <c r="AZ24" i="4"/>
  <c r="AZ11" i="4"/>
  <c r="AV81" i="4"/>
  <c r="N35" i="4"/>
  <c r="T57" i="4"/>
  <c r="AV84" i="4"/>
  <c r="AB65" i="4"/>
  <c r="N69" i="4"/>
  <c r="N33" i="4"/>
  <c r="AB23" i="4"/>
  <c r="AY35" i="60"/>
  <c r="AP11" i="4"/>
  <c r="AT68" i="4"/>
  <c r="BL42" i="4"/>
  <c r="V56" i="4"/>
  <c r="BD61" i="4"/>
  <c r="L79" i="4"/>
  <c r="P87" i="4"/>
  <c r="AT69" i="4"/>
  <c r="AX39" i="4"/>
  <c r="AV56" i="4"/>
  <c r="AB63" i="4"/>
  <c r="AB25" i="4"/>
  <c r="AN17" i="4"/>
  <c r="BL28" i="4"/>
  <c r="AV47" i="4"/>
  <c r="P40" i="4"/>
  <c r="AZ79" i="4"/>
  <c r="P31" i="4"/>
  <c r="AV13" i="4"/>
  <c r="N66" i="4"/>
  <c r="P71" i="4"/>
  <c r="AB81" i="4"/>
  <c r="AB76" i="4"/>
  <c r="AT47" i="4"/>
  <c r="AP47" i="4"/>
  <c r="X16" i="4"/>
  <c r="AZ66" i="4"/>
  <c r="AI14" i="3"/>
  <c r="AI14" i="4" s="1"/>
  <c r="AV11" i="4"/>
  <c r="AP4" i="4"/>
  <c r="BF90" i="4"/>
  <c r="AP35" i="4"/>
  <c r="AN44" i="4"/>
  <c r="AZ70" i="4"/>
  <c r="AP56" i="4"/>
  <c r="L81" i="4"/>
  <c r="BD19" i="4"/>
  <c r="BD75" i="4"/>
  <c r="N68" i="4"/>
  <c r="AN66" i="4"/>
  <c r="AV63" i="4"/>
  <c r="AN19" i="4"/>
  <c r="V52" i="4"/>
  <c r="AH41" i="4"/>
  <c r="BJ85" i="4"/>
  <c r="BD72" i="4"/>
  <c r="AV70" i="4"/>
  <c r="AT61" i="4"/>
  <c r="AF12" i="4"/>
  <c r="N50" i="4"/>
  <c r="N38" i="4"/>
  <c r="AH26" i="4"/>
  <c r="AT3" i="4"/>
  <c r="M57" i="3"/>
  <c r="M57" i="4" s="1"/>
  <c r="BB85" i="4"/>
  <c r="AT35" i="4"/>
  <c r="AL54" i="4"/>
  <c r="AF62" i="4"/>
  <c r="AB73" i="4"/>
  <c r="AP77" i="4"/>
  <c r="AH15" i="4"/>
  <c r="AX45" i="4"/>
  <c r="AX81" i="4"/>
  <c r="BB84" i="4"/>
  <c r="V47" i="4"/>
  <c r="AN33" i="4"/>
  <c r="AJ82" i="4"/>
  <c r="V40" i="4"/>
  <c r="AN8" i="4"/>
  <c r="AB14" i="4"/>
  <c r="AH57" i="4"/>
  <c r="AJ69" i="4"/>
  <c r="AN61" i="4"/>
  <c r="AB33" i="4"/>
  <c r="AP34" i="4"/>
  <c r="AN53" i="4"/>
  <c r="O19" i="3"/>
  <c r="O19" i="4" s="1"/>
  <c r="M56" i="3"/>
  <c r="M56" i="4" s="1"/>
  <c r="M49" i="3"/>
  <c r="M49" i="4" s="1"/>
  <c r="AX64" i="4"/>
  <c r="AF91" i="4"/>
  <c r="AB50" i="4"/>
  <c r="AP42" i="4"/>
  <c r="AX44" i="4"/>
  <c r="AF80" i="4"/>
  <c r="AF13" i="4"/>
  <c r="AB38" i="4"/>
  <c r="AP60" i="4"/>
  <c r="AH90" i="4"/>
  <c r="AZ7" i="4"/>
  <c r="BB54" i="4"/>
  <c r="BH69" i="4"/>
  <c r="L59" i="4"/>
  <c r="AT86" i="4"/>
  <c r="M55" i="3"/>
  <c r="M55" i="4" s="1"/>
  <c r="M54" i="3"/>
  <c r="M54" i="4" s="1"/>
  <c r="M52" i="3"/>
  <c r="M52" i="4" s="1"/>
  <c r="AH12" i="4"/>
  <c r="O27" i="3"/>
  <c r="O27" i="4" s="1"/>
  <c r="O26" i="3"/>
  <c r="O26" i="4" s="1"/>
  <c r="O23" i="3"/>
  <c r="O23" i="4" s="1"/>
  <c r="O21" i="3"/>
  <c r="O21" i="4" s="1"/>
  <c r="O20" i="3"/>
  <c r="O20" i="4" s="1"/>
  <c r="O22" i="3"/>
  <c r="O22" i="4" s="1"/>
  <c r="O25" i="3"/>
  <c r="O25" i="4" s="1"/>
  <c r="BH39" i="4"/>
  <c r="P59" i="4"/>
  <c r="AB10" i="4"/>
  <c r="C93" i="54"/>
  <c r="AY15" i="60"/>
  <c r="O24" i="3"/>
  <c r="O24" i="4" s="1"/>
  <c r="R50" i="4"/>
  <c r="AN27" i="4"/>
  <c r="BB38" i="4"/>
  <c r="AT12" i="4"/>
  <c r="BH49" i="4"/>
  <c r="R85" i="4"/>
  <c r="V71" i="4"/>
  <c r="L65" i="4"/>
  <c r="BF91" i="4"/>
  <c r="P20" i="4"/>
  <c r="R72" i="4"/>
  <c r="AB52" i="4"/>
  <c r="BH29" i="4"/>
  <c r="BD4" i="4"/>
  <c r="AZ39" i="60"/>
  <c r="AX78" i="4"/>
  <c r="M43" i="3"/>
  <c r="M43" i="4" s="1"/>
  <c r="AZ86" i="4"/>
  <c r="BD13" i="4"/>
  <c r="L56" i="4"/>
  <c r="V5" i="4"/>
  <c r="AH6" i="4"/>
  <c r="P51" i="4"/>
  <c r="AH39" i="4"/>
  <c r="R30" i="4"/>
  <c r="AX46" i="4"/>
  <c r="AH82" i="4"/>
  <c r="AN38" i="4"/>
  <c r="AT24" i="4"/>
  <c r="M42" i="3"/>
  <c r="M42" i="4" s="1"/>
  <c r="AX70" i="4"/>
  <c r="BH87" i="4"/>
  <c r="BF73" i="4"/>
  <c r="AZ17" i="4"/>
  <c r="AB39" i="4"/>
  <c r="BH86" i="4"/>
  <c r="AV58" i="4"/>
  <c r="AH34" i="4"/>
  <c r="R84" i="4"/>
  <c r="R10" i="4"/>
  <c r="M44" i="3"/>
  <c r="M44" i="4" s="1"/>
  <c r="M48" i="3"/>
  <c r="M48" i="4" s="1"/>
  <c r="M45" i="3"/>
  <c r="M45" i="4" s="1"/>
  <c r="BF39" i="4"/>
  <c r="AB22" i="4"/>
  <c r="O11" i="3"/>
  <c r="O11" i="4" s="1"/>
  <c r="BF78" i="4"/>
  <c r="AV12" i="4"/>
  <c r="AX90" i="4"/>
  <c r="BD51" i="4"/>
  <c r="R77" i="4"/>
  <c r="AF17" i="4"/>
  <c r="AF24" i="4"/>
  <c r="AV51" i="60"/>
  <c r="M50" i="3"/>
  <c r="M50" i="4" s="1"/>
  <c r="BH90" i="4"/>
  <c r="P32" i="4"/>
  <c r="BH31" i="4"/>
  <c r="M38" i="3"/>
  <c r="M38" i="4" s="1"/>
  <c r="M36" i="3"/>
  <c r="M36" i="4" s="1"/>
  <c r="M39" i="3"/>
  <c r="M39" i="4" s="1"/>
  <c r="M37" i="3"/>
  <c r="M37" i="4" s="1"/>
  <c r="M34" i="3"/>
  <c r="M34" i="4" s="1"/>
  <c r="M40" i="3"/>
  <c r="M40" i="4" s="1"/>
  <c r="M35" i="3"/>
  <c r="M35" i="4" s="1"/>
  <c r="M41" i="3"/>
  <c r="M41" i="4" s="1"/>
  <c r="O5" i="3"/>
  <c r="O5" i="4" s="1"/>
  <c r="O14" i="3"/>
  <c r="O14" i="4" s="1"/>
  <c r="O17" i="3"/>
  <c r="O17" i="4" s="1"/>
  <c r="O8" i="3"/>
  <c r="O8" i="4" s="1"/>
  <c r="O18" i="3"/>
  <c r="O18" i="4" s="1"/>
  <c r="O9" i="3"/>
  <c r="O9" i="4" s="1"/>
  <c r="O6" i="3"/>
  <c r="O6" i="4" s="1"/>
  <c r="O10" i="3"/>
  <c r="O10" i="4" s="1"/>
  <c r="O16" i="3"/>
  <c r="O16" i="4" s="1"/>
  <c r="AP32" i="4"/>
  <c r="AD66" i="4"/>
  <c r="AN34" i="4"/>
  <c r="AN72" i="4"/>
  <c r="BF19" i="4"/>
  <c r="AB69" i="4"/>
  <c r="Z85" i="4"/>
  <c r="AH85" i="4"/>
  <c r="AH89" i="4"/>
  <c r="L90" i="54"/>
  <c r="C92" i="54"/>
  <c r="AH24" i="4"/>
  <c r="AH25" i="4"/>
  <c r="AB87" i="4"/>
  <c r="AN4" i="4"/>
  <c r="AB29" i="4"/>
  <c r="AL87" i="4"/>
  <c r="BF87" i="4"/>
  <c r="AT67" i="4"/>
  <c r="AN43" i="4"/>
  <c r="AN52" i="4"/>
  <c r="AV27" i="4"/>
  <c r="AH27" i="4"/>
  <c r="Z52" i="4"/>
  <c r="AJ63" i="4"/>
  <c r="C91" i="54"/>
  <c r="AV65" i="4"/>
  <c r="AF42" i="4"/>
  <c r="AV33" i="4"/>
  <c r="AV59" i="4"/>
  <c r="AB51" i="4"/>
  <c r="AV85" i="4"/>
  <c r="AV78" i="4"/>
  <c r="AN49" i="4"/>
  <c r="Z75" i="4"/>
  <c r="AR69" i="4"/>
  <c r="AH69" i="4"/>
  <c r="AJ42" i="4"/>
  <c r="AN81" i="4"/>
  <c r="AH40" i="4"/>
  <c r="N52" i="4"/>
  <c r="AI7" i="3"/>
  <c r="AI7" i="4" s="1"/>
  <c r="R22" i="4"/>
  <c r="BF88" i="4"/>
  <c r="AB16" i="4"/>
  <c r="AN60" i="4"/>
  <c r="L61" i="4"/>
  <c r="AV43" i="4"/>
  <c r="AT26" i="4"/>
  <c r="AH3" i="4"/>
  <c r="BF84" i="4"/>
  <c r="AB70" i="4"/>
  <c r="AP66" i="4"/>
  <c r="N53" i="4"/>
  <c r="AF3" i="4"/>
  <c r="AX53" i="4"/>
  <c r="AH21" i="4"/>
  <c r="AN73" i="4"/>
  <c r="AT81" i="4"/>
  <c r="AF40" i="4"/>
  <c r="BH44" i="4"/>
  <c r="BD39" i="4"/>
  <c r="AF16" i="4"/>
  <c r="AH64" i="4"/>
  <c r="BL58" i="4"/>
  <c r="R61" i="4"/>
  <c r="BH89" i="4"/>
  <c r="AV80" i="4"/>
  <c r="AZ13" i="60"/>
  <c r="AP12" i="4"/>
  <c r="AY17" i="60"/>
  <c r="BH24" i="4"/>
  <c r="BJ74" i="4"/>
  <c r="BH71" i="4"/>
  <c r="M31" i="3"/>
  <c r="M31" i="4" s="1"/>
  <c r="AZ72" i="4"/>
  <c r="ES92" i="2"/>
  <c r="BD69" i="4"/>
  <c r="AN3" i="4"/>
  <c r="BF27" i="4"/>
  <c r="H87" i="4"/>
  <c r="BD77" i="4"/>
  <c r="BF9" i="4"/>
  <c r="Z36" i="4"/>
  <c r="AH60" i="4"/>
  <c r="X78" i="4"/>
  <c r="AN51" i="4"/>
  <c r="AN57" i="4"/>
  <c r="L47" i="4"/>
  <c r="L76" i="4"/>
  <c r="BF62" i="4"/>
  <c r="AL24" i="4"/>
  <c r="R44" i="4"/>
  <c r="BH61" i="4"/>
  <c r="AP20" i="4"/>
  <c r="BH53" i="4"/>
  <c r="P9" i="4"/>
  <c r="AZ39" i="4"/>
  <c r="AP22" i="4"/>
  <c r="R32" i="4"/>
  <c r="AN85" i="4"/>
  <c r="P74" i="4"/>
  <c r="AB26" i="4"/>
  <c r="AN80" i="4"/>
  <c r="AX25" i="4"/>
  <c r="AN42" i="4"/>
  <c r="AN6" i="4"/>
  <c r="AH74" i="4"/>
  <c r="AZ40" i="60"/>
  <c r="AP30" i="4"/>
  <c r="N89" i="4"/>
  <c r="AZ33" i="4"/>
  <c r="BD12" i="4"/>
  <c r="AH66" i="4"/>
  <c r="N18" i="4"/>
  <c r="R67" i="4"/>
  <c r="BF28" i="4"/>
  <c r="FB92" i="2"/>
  <c r="AN89" i="4"/>
  <c r="BD17" i="4"/>
  <c r="N57" i="4"/>
  <c r="AX58" i="4"/>
  <c r="AV45" i="4"/>
  <c r="R60" i="4"/>
  <c r="AY36" i="60"/>
  <c r="AH28" i="4"/>
  <c r="AH4" i="4"/>
  <c r="BH82" i="4"/>
  <c r="R31" i="4"/>
  <c r="L78" i="4"/>
  <c r="V18" i="4"/>
  <c r="P25" i="4"/>
  <c r="AX68" i="4"/>
  <c r="AN59" i="4"/>
  <c r="AT42" i="4"/>
  <c r="AR11" i="4"/>
  <c r="AB68" i="4"/>
  <c r="AX4" i="4"/>
  <c r="BF29" i="4"/>
  <c r="R88" i="4"/>
  <c r="BH47" i="4"/>
  <c r="BF7" i="4"/>
  <c r="BH56" i="4"/>
  <c r="AZ38" i="60"/>
  <c r="AH72" i="4"/>
  <c r="AX19" i="4"/>
  <c r="AJ29" i="4"/>
  <c r="N26" i="4"/>
  <c r="AX52" i="4"/>
  <c r="BB29" i="4"/>
  <c r="R29" i="4"/>
  <c r="AZ19" i="4"/>
  <c r="V21" i="4"/>
  <c r="AX54" i="4"/>
  <c r="AN74" i="4"/>
  <c r="L66" i="4"/>
  <c r="P72" i="4"/>
  <c r="AF86" i="4"/>
  <c r="BB49" i="4"/>
  <c r="R2" i="4"/>
  <c r="AB55" i="4"/>
  <c r="AV40" i="4"/>
  <c r="AZ10" i="60"/>
  <c r="AZ26" i="60"/>
  <c r="AR54" i="4"/>
  <c r="AX29" i="4"/>
  <c r="AN26" i="4"/>
  <c r="P48" i="4"/>
  <c r="O2" i="3"/>
  <c r="O2" i="4" s="1"/>
  <c r="BD71" i="4"/>
  <c r="AZ88" i="4"/>
  <c r="AO18" i="3"/>
  <c r="AO18" i="4" s="1"/>
  <c r="M29" i="3"/>
  <c r="M29" i="4" s="1"/>
  <c r="AN29" i="4"/>
  <c r="AP61" i="4"/>
  <c r="AF10" i="4"/>
  <c r="AJ64" i="4"/>
  <c r="AL52" i="4"/>
  <c r="AN54" i="4"/>
  <c r="BD9" i="4"/>
  <c r="AZ52" i="4"/>
  <c r="AV18" i="4"/>
  <c r="AX41" i="4"/>
  <c r="T18" i="4"/>
  <c r="AP81" i="4"/>
  <c r="R63" i="4"/>
  <c r="AX69" i="4"/>
  <c r="AR55" i="4"/>
  <c r="N73" i="4"/>
  <c r="M2" i="3"/>
  <c r="M2" i="4" s="1"/>
  <c r="N81" i="4"/>
  <c r="BD91" i="4"/>
  <c r="AX91" i="4"/>
  <c r="BH54" i="4"/>
  <c r="BD16" i="4"/>
  <c r="X67" i="4"/>
  <c r="AN36" i="4"/>
  <c r="C62" i="54"/>
  <c r="AV30" i="4"/>
  <c r="AP73" i="4"/>
  <c r="AR45" i="4"/>
  <c r="T37" i="4"/>
  <c r="N21" i="4"/>
  <c r="AN71" i="4"/>
  <c r="AZ45" i="4"/>
  <c r="AV36" i="4"/>
  <c r="BD58" i="4"/>
  <c r="N85" i="4"/>
  <c r="AD67" i="4"/>
  <c r="X84" i="4"/>
  <c r="AQ13" i="3"/>
  <c r="AQ13" i="4" s="1"/>
  <c r="AP31" i="4"/>
  <c r="Z71" i="4"/>
  <c r="N67" i="4"/>
  <c r="AV77" i="4"/>
  <c r="R58" i="4"/>
  <c r="BB78" i="4"/>
  <c r="AL58" i="4"/>
  <c r="BD89" i="4"/>
  <c r="L55" i="4"/>
  <c r="AF64" i="4"/>
  <c r="AF36" i="4"/>
  <c r="AR58" i="4"/>
  <c r="L87" i="4"/>
  <c r="AV5" i="4"/>
  <c r="AX32" i="4"/>
  <c r="AR15" i="4"/>
  <c r="R53" i="4"/>
  <c r="AV44" i="4"/>
  <c r="AZ46" i="4"/>
  <c r="P77" i="4"/>
  <c r="AP7" i="4"/>
  <c r="N46" i="4"/>
  <c r="T8" i="4"/>
  <c r="AF5" i="4"/>
  <c r="AN64" i="4"/>
  <c r="AX10" i="4"/>
  <c r="L88" i="4"/>
  <c r="AZ55" i="4"/>
  <c r="P36" i="4"/>
  <c r="BF64" i="4"/>
  <c r="AF51" i="4"/>
  <c r="AV17" i="4"/>
  <c r="AV89" i="4"/>
  <c r="AH18" i="4"/>
  <c r="AX42" i="4"/>
  <c r="AV22" i="4"/>
  <c r="AV38" i="4"/>
  <c r="AV67" i="4"/>
  <c r="AP52" i="4"/>
  <c r="AJ78" i="4"/>
  <c r="AL68" i="4"/>
  <c r="AF70" i="4"/>
  <c r="AP67" i="4"/>
  <c r="L36" i="4"/>
  <c r="AZ35" i="4"/>
  <c r="BF8" i="4"/>
  <c r="AZ21" i="4"/>
  <c r="Z25" i="4"/>
  <c r="BB35" i="4"/>
  <c r="AN21" i="4"/>
  <c r="AZ34" i="4"/>
  <c r="BF32" i="4"/>
  <c r="AF30" i="4"/>
  <c r="BD22" i="4"/>
  <c r="BF49" i="4"/>
  <c r="AL51" i="4"/>
  <c r="AV50" i="4"/>
  <c r="T7" i="4"/>
  <c r="AH5" i="4"/>
  <c r="M32" i="3"/>
  <c r="M32" i="4" s="1"/>
  <c r="M7" i="3"/>
  <c r="M7" i="4" s="1"/>
  <c r="AP48" i="4"/>
  <c r="AR81" i="4"/>
  <c r="BL89" i="4"/>
  <c r="O4" i="3"/>
  <c r="O4" i="4" s="1"/>
  <c r="AF50" i="4"/>
  <c r="BL53" i="4"/>
  <c r="BB75" i="4"/>
  <c r="AD9" i="4"/>
  <c r="P44" i="4"/>
  <c r="AW9" i="3"/>
  <c r="AW9" i="4" s="1"/>
  <c r="AH23" i="4"/>
  <c r="BL86" i="4"/>
  <c r="AD17" i="4"/>
  <c r="BF85" i="4"/>
  <c r="V53" i="4"/>
  <c r="AN47" i="4"/>
  <c r="AF52" i="4"/>
  <c r="V44" i="4"/>
  <c r="BJ2" i="4"/>
  <c r="T61" i="4"/>
  <c r="M26" i="3"/>
  <c r="M26" i="4" s="1"/>
  <c r="AJ79" i="4"/>
  <c r="V16" i="4"/>
  <c r="M27" i="3"/>
  <c r="M27" i="4" s="1"/>
  <c r="BL78" i="4"/>
  <c r="T67" i="4"/>
  <c r="T36" i="4"/>
  <c r="AF47" i="4"/>
  <c r="BB74" i="4"/>
  <c r="BL8" i="4"/>
  <c r="T75" i="4"/>
  <c r="BL38" i="4"/>
  <c r="T90" i="4"/>
  <c r="N12" i="4"/>
  <c r="M14" i="3"/>
  <c r="M14" i="4" s="1"/>
  <c r="AR40" i="4"/>
  <c r="T66" i="4"/>
  <c r="AL5" i="4"/>
  <c r="AR70" i="4"/>
  <c r="V42" i="4"/>
  <c r="AR29" i="4"/>
  <c r="T30" i="4"/>
  <c r="AF22" i="4"/>
  <c r="T23" i="4"/>
  <c r="AR46" i="4"/>
  <c r="T28" i="4"/>
  <c r="T83" i="4"/>
  <c r="M22" i="3"/>
  <c r="M22" i="4" s="1"/>
  <c r="M25" i="3"/>
  <c r="M25" i="4" s="1"/>
  <c r="X48" i="4"/>
  <c r="M18" i="3"/>
  <c r="M18" i="4" s="1"/>
  <c r="M19" i="3"/>
  <c r="M19" i="4" s="1"/>
  <c r="M12" i="3"/>
  <c r="M12" i="4" s="1"/>
  <c r="M13" i="3"/>
  <c r="M13" i="4" s="1"/>
  <c r="M5" i="3"/>
  <c r="M5" i="4" s="1"/>
  <c r="M9" i="3"/>
  <c r="M9" i="4" s="1"/>
  <c r="AD87" i="4"/>
  <c r="T62" i="4"/>
  <c r="M3" i="3"/>
  <c r="M3" i="4" s="1"/>
  <c r="Z17" i="4"/>
  <c r="Z72" i="4"/>
  <c r="BD78" i="4"/>
  <c r="Z42" i="4"/>
  <c r="M10" i="3"/>
  <c r="M10" i="4" s="1"/>
  <c r="M8" i="3"/>
  <c r="M8" i="4" s="1"/>
  <c r="M11" i="3"/>
  <c r="M11" i="4" s="1"/>
  <c r="M16" i="3"/>
  <c r="M16" i="4" s="1"/>
  <c r="AL79" i="4"/>
  <c r="Z46" i="4"/>
  <c r="M21" i="3"/>
  <c r="M21" i="4" s="1"/>
  <c r="AL35" i="4"/>
  <c r="Z88" i="4"/>
  <c r="M6" i="3"/>
  <c r="M6" i="4" s="1"/>
  <c r="AV56" i="60"/>
  <c r="M15" i="3"/>
  <c r="M15" i="4" s="1"/>
  <c r="M20" i="3"/>
  <c r="M20" i="4" s="1"/>
  <c r="AS82" i="60"/>
  <c r="K77" i="3"/>
  <c r="K77" i="4" s="1"/>
  <c r="AW56" i="60"/>
  <c r="A62" i="54"/>
  <c r="K65" i="3"/>
  <c r="K65" i="4" s="1"/>
  <c r="AS76" i="60"/>
  <c r="K66" i="3"/>
  <c r="K66" i="4" s="1"/>
  <c r="AV80" i="60"/>
  <c r="AV77" i="60"/>
  <c r="C68" i="54"/>
  <c r="AS73" i="60"/>
  <c r="AS81" i="60"/>
  <c r="C82" i="54"/>
  <c r="AS59" i="60"/>
  <c r="AS49" i="60"/>
  <c r="AS80" i="60"/>
  <c r="C81" i="54"/>
  <c r="AS75" i="60"/>
  <c r="C83" i="54"/>
  <c r="K63" i="3"/>
  <c r="K63" i="4" s="1"/>
  <c r="AS77" i="60"/>
  <c r="K69" i="3"/>
  <c r="K69" i="4" s="1"/>
  <c r="K75" i="3"/>
  <c r="K75" i="4" s="1"/>
  <c r="K76" i="3"/>
  <c r="K76" i="4" s="1"/>
  <c r="AV72" i="60"/>
  <c r="AV76" i="60"/>
  <c r="K64" i="3"/>
  <c r="K64" i="4" s="1"/>
  <c r="AV82" i="60"/>
  <c r="C89" i="54"/>
  <c r="C87" i="54"/>
  <c r="C84" i="54"/>
  <c r="C88" i="54"/>
  <c r="K71" i="3"/>
  <c r="K71" i="4" s="1"/>
  <c r="AS74" i="60"/>
  <c r="C80" i="54"/>
  <c r="AV75" i="60"/>
  <c r="AV81" i="60"/>
  <c r="AV74" i="60"/>
  <c r="Z33" i="36"/>
  <c r="G33" i="36" s="1"/>
  <c r="W34" i="36"/>
  <c r="Z34" i="36" s="1"/>
  <c r="G34" i="36" s="1"/>
  <c r="L82" i="54"/>
  <c r="AZ38" i="4"/>
  <c r="BD83" i="4"/>
  <c r="AP18" i="4"/>
  <c r="P28" i="4"/>
  <c r="AP5" i="4"/>
  <c r="K59" i="3"/>
  <c r="K59" i="4" s="1"/>
  <c r="AX57" i="4"/>
  <c r="BB39" i="4"/>
  <c r="AN45" i="4"/>
  <c r="AV69" i="4"/>
  <c r="AZ64" i="4"/>
  <c r="AX18" i="4"/>
  <c r="BA14" i="3"/>
  <c r="BA14" i="4" s="1"/>
  <c r="M30" i="3"/>
  <c r="M30" i="4" s="1"/>
  <c r="BH30" i="4"/>
  <c r="A69" i="54"/>
  <c r="R69" i="4"/>
  <c r="BF51" i="4"/>
  <c r="V8" i="4"/>
  <c r="AN30" i="4"/>
  <c r="AN58" i="4"/>
  <c r="AV91" i="4"/>
  <c r="BF46" i="4"/>
  <c r="AP40" i="4"/>
  <c r="AV8" i="4"/>
  <c r="AP88" i="4"/>
  <c r="BH23" i="4"/>
  <c r="AN13" i="4"/>
  <c r="AN15" i="4"/>
  <c r="AJ58" i="4"/>
  <c r="AN55" i="4"/>
  <c r="AN41" i="4"/>
  <c r="AZ36" i="4"/>
  <c r="C66" i="54"/>
  <c r="AV21" i="4"/>
  <c r="AL76" i="4"/>
  <c r="AS67" i="60"/>
  <c r="AS62" i="60"/>
  <c r="K62" i="3"/>
  <c r="K62" i="4" s="1"/>
  <c r="AZ67" i="4"/>
  <c r="AF58" i="4"/>
  <c r="AV34" i="4"/>
  <c r="P23" i="4"/>
  <c r="K57" i="3"/>
  <c r="K57" i="4" s="1"/>
  <c r="AV67" i="60"/>
  <c r="Z77" i="4"/>
  <c r="R39" i="4"/>
  <c r="BD50" i="4"/>
  <c r="J77" i="4"/>
  <c r="AN40" i="4"/>
  <c r="P78" i="4"/>
  <c r="AN11" i="4"/>
  <c r="AT56" i="60"/>
  <c r="K61" i="3"/>
  <c r="K61" i="4" s="1"/>
  <c r="AV19" i="4"/>
  <c r="AP58" i="4"/>
  <c r="BL37" i="4"/>
  <c r="AL83" i="4"/>
  <c r="AV49" i="4"/>
  <c r="AZ82" i="4"/>
  <c r="AN7" i="4"/>
  <c r="AP50" i="4"/>
  <c r="BB47" i="4"/>
  <c r="AP2" i="4"/>
  <c r="BD46" i="4"/>
  <c r="AN46" i="4"/>
  <c r="AV54" i="4"/>
  <c r="AZ69" i="4"/>
  <c r="P82" i="4"/>
  <c r="C64" i="54"/>
  <c r="AP53" i="4"/>
  <c r="Z28" i="4"/>
  <c r="AL55" i="4"/>
  <c r="BF82" i="4"/>
  <c r="AN39" i="4"/>
  <c r="AX5" i="4"/>
  <c r="AP37" i="4"/>
  <c r="AP51" i="4"/>
  <c r="AQ23" i="3"/>
  <c r="AQ23" i="4" s="1"/>
  <c r="X20" i="4"/>
  <c r="AV26" i="4"/>
  <c r="AV62" i="60"/>
  <c r="K53" i="3"/>
  <c r="K53" i="4" s="1"/>
  <c r="K49" i="3"/>
  <c r="K49" i="4" s="1"/>
  <c r="K41" i="3"/>
  <c r="K41" i="4" s="1"/>
  <c r="AS56" i="60"/>
  <c r="K50" i="3"/>
  <c r="K50" i="4" s="1"/>
  <c r="A63" i="54"/>
  <c r="K52" i="3"/>
  <c r="K52" i="4" s="1"/>
  <c r="AT57" i="60"/>
  <c r="AT55" i="60"/>
  <c r="K54" i="3"/>
  <c r="K54" i="4" s="1"/>
  <c r="AW58" i="60"/>
  <c r="K48" i="3"/>
  <c r="K48" i="4" s="1"/>
  <c r="AW55" i="60"/>
  <c r="K44" i="3"/>
  <c r="K44" i="4" s="1"/>
  <c r="K40" i="3"/>
  <c r="K40" i="4" s="1"/>
  <c r="K38" i="3"/>
  <c r="K38" i="4" s="1"/>
  <c r="K43" i="3"/>
  <c r="K43" i="4" s="1"/>
  <c r="K39" i="3"/>
  <c r="K39" i="4" s="1"/>
  <c r="K45" i="3"/>
  <c r="K45" i="4" s="1"/>
  <c r="AT49" i="60"/>
  <c r="K42" i="3"/>
  <c r="K42" i="4" s="1"/>
  <c r="I75" i="3"/>
  <c r="I75" i="4" s="1"/>
  <c r="K31" i="3"/>
  <c r="K31" i="4" s="1"/>
  <c r="L86" i="54"/>
  <c r="K36" i="3"/>
  <c r="K36" i="4" s="1"/>
  <c r="Z8" i="4"/>
  <c r="BJ53" i="4"/>
  <c r="BJ86" i="4"/>
  <c r="K35" i="3"/>
  <c r="K35" i="4" s="1"/>
  <c r="K34" i="3"/>
  <c r="K34" i="4" s="1"/>
  <c r="AV41" i="60"/>
  <c r="AJ75" i="4"/>
  <c r="L81" i="54"/>
  <c r="Z2" i="4"/>
  <c r="X61" i="4"/>
  <c r="AD50" i="4"/>
  <c r="Z6" i="4"/>
  <c r="AL89" i="4"/>
  <c r="Z90" i="4"/>
  <c r="Z49" i="4"/>
  <c r="Z39" i="4"/>
  <c r="BJ45" i="4"/>
  <c r="AJ91" i="4"/>
  <c r="AV58" i="60"/>
  <c r="BL9" i="4"/>
  <c r="R41" i="4"/>
  <c r="BL62" i="4"/>
  <c r="AJ38" i="4"/>
  <c r="AL59" i="4"/>
  <c r="K32" i="3"/>
  <c r="K32" i="4" s="1"/>
  <c r="AS37" i="60"/>
  <c r="AD59" i="4"/>
  <c r="AN83" i="4"/>
  <c r="V74" i="4"/>
  <c r="AX16" i="4"/>
  <c r="AX83" i="4"/>
  <c r="V79" i="4"/>
  <c r="BF26" i="4"/>
  <c r="AV64" i="4"/>
  <c r="AV10" i="4"/>
  <c r="N40" i="4"/>
  <c r="T65" i="4"/>
  <c r="BL74" i="4"/>
  <c r="AN75" i="4"/>
  <c r="AN86" i="4"/>
  <c r="AJ76" i="4"/>
  <c r="BL43" i="4"/>
  <c r="R75" i="4"/>
  <c r="AN76" i="4"/>
  <c r="BF6" i="4"/>
  <c r="AY53" i="60"/>
  <c r="AV75" i="4"/>
  <c r="Z12" i="4"/>
  <c r="K7" i="3"/>
  <c r="K7" i="4" s="1"/>
  <c r="BL83" i="4"/>
  <c r="BB52" i="4"/>
  <c r="BB9" i="4"/>
  <c r="V32" i="4"/>
  <c r="X83" i="4"/>
  <c r="AZ62" i="4"/>
  <c r="AR43" i="4"/>
  <c r="AZ87" i="4"/>
  <c r="Q16" i="3"/>
  <c r="Q16" i="4" s="1"/>
  <c r="K30" i="3"/>
  <c r="K30" i="4" s="1"/>
  <c r="AN5" i="4"/>
  <c r="AV57" i="4"/>
  <c r="J31" i="4"/>
  <c r="AZ76" i="4"/>
  <c r="BD82" i="4"/>
  <c r="J89" i="4"/>
  <c r="T29" i="4"/>
  <c r="C94" i="54"/>
  <c r="AX85" i="4"/>
  <c r="AN67" i="4"/>
  <c r="AZ30" i="60"/>
  <c r="BF47" i="4"/>
  <c r="AF66" i="4"/>
  <c r="BB40" i="4"/>
  <c r="BD24" i="4"/>
  <c r="BD25" i="4"/>
  <c r="BL33" i="4"/>
  <c r="BD33" i="4"/>
  <c r="BL10" i="4"/>
  <c r="T56" i="4"/>
  <c r="J45" i="4"/>
  <c r="BJ11" i="4"/>
  <c r="P35" i="4"/>
  <c r="AY7" i="60"/>
  <c r="AV15" i="4"/>
  <c r="K29" i="3"/>
  <c r="K29" i="4" s="1"/>
  <c r="AP87" i="4"/>
  <c r="J39" i="4"/>
  <c r="AP90" i="4"/>
  <c r="BB53" i="4"/>
  <c r="BD28" i="4"/>
  <c r="P5" i="4"/>
  <c r="P43" i="4"/>
  <c r="AN25" i="4"/>
  <c r="AP9" i="4"/>
  <c r="AY27" i="60"/>
  <c r="AR24" i="4"/>
  <c r="AY31" i="60"/>
  <c r="AV19" i="60"/>
  <c r="AX28" i="4"/>
  <c r="R27" i="4"/>
  <c r="J57" i="4"/>
  <c r="AJ8" i="4"/>
  <c r="R21" i="4"/>
  <c r="BL12" i="4"/>
  <c r="AX82" i="4"/>
  <c r="AV37" i="4"/>
  <c r="T40" i="4"/>
  <c r="L85" i="54"/>
  <c r="L39" i="4"/>
  <c r="P64" i="4"/>
  <c r="BD47" i="4"/>
  <c r="L71" i="4"/>
  <c r="P62" i="4"/>
  <c r="R8" i="4"/>
  <c r="N83" i="4"/>
  <c r="BB56" i="4"/>
  <c r="BD35" i="4"/>
  <c r="L89" i="4"/>
  <c r="P69" i="4"/>
  <c r="AZ32" i="60"/>
  <c r="AV42" i="60"/>
  <c r="AD35" i="4"/>
  <c r="L42" i="4"/>
  <c r="L34" i="4"/>
  <c r="AZ53" i="4"/>
  <c r="AZ73" i="4"/>
  <c r="AS69" i="60"/>
  <c r="K28" i="3"/>
  <c r="K28" i="4" s="1"/>
  <c r="P79" i="4"/>
  <c r="AP44" i="4"/>
  <c r="AN87" i="4"/>
  <c r="AP76" i="4"/>
  <c r="AS19" i="3"/>
  <c r="AS19" i="4" s="1"/>
  <c r="AX66" i="4"/>
  <c r="AF8" i="4"/>
  <c r="BF13" i="4"/>
  <c r="AP24" i="4"/>
  <c r="BD27" i="4"/>
  <c r="AP16" i="4"/>
  <c r="P38" i="4"/>
  <c r="AP38" i="4"/>
  <c r="AN82" i="4"/>
  <c r="C69" i="54"/>
  <c r="P67" i="4"/>
  <c r="N82" i="4"/>
  <c r="AX40" i="4"/>
  <c r="J87" i="4"/>
  <c r="AP75" i="4"/>
  <c r="AZ26" i="4"/>
  <c r="BD5" i="4"/>
  <c r="AF31" i="4"/>
  <c r="BF57" i="4"/>
  <c r="AX34" i="4"/>
  <c r="BH59" i="4"/>
  <c r="L69" i="54"/>
  <c r="L29" i="4"/>
  <c r="AH10" i="4"/>
  <c r="N72" i="4"/>
  <c r="Z47" i="4"/>
  <c r="AZ49" i="4"/>
  <c r="AP84" i="4"/>
  <c r="AP49" i="4"/>
  <c r="AP21" i="4"/>
  <c r="AR50" i="4"/>
  <c r="L14" i="4"/>
  <c r="AV60" i="4"/>
  <c r="AV48" i="4"/>
  <c r="J80" i="4"/>
  <c r="AN14" i="4"/>
  <c r="BL15" i="4"/>
  <c r="L37" i="4"/>
  <c r="L51" i="4"/>
  <c r="AZ4" i="4"/>
  <c r="L3" i="4"/>
  <c r="AZ58" i="4"/>
  <c r="AZ51" i="4"/>
  <c r="BM32" i="3"/>
  <c r="BM32" i="4" s="1"/>
  <c r="BL32" i="4"/>
  <c r="BC18" i="3"/>
  <c r="BC18" i="4" s="1"/>
  <c r="BB18" i="4"/>
  <c r="S66" i="3"/>
  <c r="S66" i="4" s="1"/>
  <c r="R66" i="4"/>
  <c r="S64" i="3"/>
  <c r="S64" i="4" s="1"/>
  <c r="R64" i="4"/>
  <c r="AY51" i="3"/>
  <c r="AY51" i="4" s="1"/>
  <c r="AX51" i="4"/>
  <c r="Q66" i="3"/>
  <c r="Q66" i="4" s="1"/>
  <c r="P66" i="4"/>
  <c r="R47" i="4"/>
  <c r="BH83" i="4"/>
  <c r="AJ43" i="4"/>
  <c r="P84" i="4"/>
  <c r="R80" i="4"/>
  <c r="BD15" i="4"/>
  <c r="AD83" i="4"/>
  <c r="Z33" i="4"/>
  <c r="BF76" i="4"/>
  <c r="BB43" i="4"/>
  <c r="R23" i="4"/>
  <c r="AY45" i="60"/>
  <c r="AA67" i="3"/>
  <c r="AA67" i="4" s="1"/>
  <c r="Z67" i="4"/>
  <c r="AE43" i="3"/>
  <c r="AE43" i="4" s="1"/>
  <c r="AD43" i="4"/>
  <c r="AG26" i="3"/>
  <c r="AG26" i="4" s="1"/>
  <c r="AF26" i="4"/>
  <c r="W68" i="3"/>
  <c r="W68" i="4" s="1"/>
  <c r="V68" i="4"/>
  <c r="K24" i="3"/>
  <c r="K24" i="4" s="1"/>
  <c r="K67" i="3"/>
  <c r="K67" i="4" s="1"/>
  <c r="J67" i="4"/>
  <c r="BI34" i="3"/>
  <c r="BI34" i="4" s="1"/>
  <c r="BH34" i="4"/>
  <c r="BB79" i="4"/>
  <c r="V90" i="4"/>
  <c r="AZ22" i="4"/>
  <c r="AW46" i="3"/>
  <c r="AW46" i="4" s="1"/>
  <c r="AV46" i="4"/>
  <c r="AW76" i="3"/>
  <c r="AW76" i="4" s="1"/>
  <c r="AV76" i="4"/>
  <c r="AW79" i="3"/>
  <c r="AW79" i="4" s="1"/>
  <c r="AV79" i="4"/>
  <c r="AO79" i="3"/>
  <c r="AO79" i="4" s="1"/>
  <c r="AN79" i="4"/>
  <c r="AW52" i="3"/>
  <c r="AW52" i="4" s="1"/>
  <c r="AV52" i="4"/>
  <c r="AK22" i="3"/>
  <c r="AK22" i="4" s="1"/>
  <c r="AJ22" i="4"/>
  <c r="BK56" i="3"/>
  <c r="BK56" i="4" s="1"/>
  <c r="BJ56" i="4"/>
  <c r="BI63" i="3"/>
  <c r="BI63" i="4" s="1"/>
  <c r="BH63" i="4"/>
  <c r="V91" i="4"/>
  <c r="V31" i="4"/>
  <c r="L99" i="54"/>
  <c r="BB27" i="4"/>
  <c r="BL34" i="4"/>
  <c r="P10" i="4"/>
  <c r="J54" i="4"/>
  <c r="R15" i="4"/>
  <c r="R62" i="4"/>
  <c r="BH75" i="4"/>
  <c r="C102" i="54"/>
  <c r="AD65" i="4"/>
  <c r="BD3" i="4"/>
  <c r="AZ51" i="60"/>
  <c r="V80" i="4"/>
  <c r="BK89" i="3"/>
  <c r="BK89" i="4" s="1"/>
  <c r="BJ89" i="4"/>
  <c r="AO31" i="3"/>
  <c r="AO31" i="4" s="1"/>
  <c r="AN31" i="4"/>
  <c r="AO88" i="3"/>
  <c r="AO88" i="4" s="1"/>
  <c r="AN88" i="4"/>
  <c r="AW39" i="3"/>
  <c r="AW39" i="4" s="1"/>
  <c r="AV39" i="4"/>
  <c r="AW83" i="3"/>
  <c r="AW83" i="4" s="1"/>
  <c r="AV83" i="4"/>
  <c r="BM50" i="3"/>
  <c r="BM50" i="4" s="1"/>
  <c r="BL50" i="4"/>
  <c r="BC10" i="3"/>
  <c r="BC10" i="4" s="1"/>
  <c r="BB10" i="4"/>
  <c r="BD48" i="4"/>
  <c r="P45" i="4"/>
  <c r="AZ89" i="4"/>
  <c r="R5" i="4"/>
  <c r="BH52" i="4"/>
  <c r="AL61" i="4"/>
  <c r="BM13" i="3"/>
  <c r="BM13" i="4" s="1"/>
  <c r="BL13" i="4"/>
  <c r="W51" i="3"/>
  <c r="W51" i="4" s="1"/>
  <c r="V51" i="4"/>
  <c r="W70" i="3"/>
  <c r="W70" i="4" s="1"/>
  <c r="V70" i="4"/>
  <c r="W81" i="3"/>
  <c r="W81" i="4" s="1"/>
  <c r="V81" i="4"/>
  <c r="W4" i="3"/>
  <c r="W4" i="4" s="1"/>
  <c r="V4" i="4"/>
  <c r="BC77" i="3"/>
  <c r="BC77" i="4" s="1"/>
  <c r="BB77" i="4"/>
  <c r="BC45" i="3"/>
  <c r="BC45" i="4" s="1"/>
  <c r="BB45" i="4"/>
  <c r="BC8" i="3"/>
  <c r="BC8" i="4" s="1"/>
  <c r="BB8" i="4"/>
  <c r="K72" i="3"/>
  <c r="K72" i="4" s="1"/>
  <c r="J72" i="4"/>
  <c r="K46" i="3"/>
  <c r="K46" i="4" s="1"/>
  <c r="J46" i="4"/>
  <c r="AK34" i="3"/>
  <c r="AK34" i="4" s="1"/>
  <c r="AJ34" i="4"/>
  <c r="K60" i="3"/>
  <c r="K60" i="4" s="1"/>
  <c r="J60" i="4"/>
  <c r="K78" i="3"/>
  <c r="K78" i="4" s="1"/>
  <c r="J78" i="4"/>
  <c r="AK61" i="3"/>
  <c r="AK61" i="4" s="1"/>
  <c r="AJ61" i="4"/>
  <c r="AY52" i="60"/>
  <c r="AZ52" i="60"/>
  <c r="BK55" i="3"/>
  <c r="BK55" i="4" s="1"/>
  <c r="BJ55" i="4"/>
  <c r="AY59" i="60"/>
  <c r="AZ59" i="60"/>
  <c r="AY25" i="60"/>
  <c r="AZ25" i="60"/>
  <c r="BI14" i="3"/>
  <c r="BI14" i="4" s="1"/>
  <c r="BH14" i="4"/>
  <c r="BI72" i="3"/>
  <c r="BI72" i="4" s="1"/>
  <c r="BH72" i="4"/>
  <c r="AS85" i="3"/>
  <c r="AS85" i="4" s="1"/>
  <c r="AR85" i="4"/>
  <c r="M80" i="3"/>
  <c r="M80" i="4" s="1"/>
  <c r="L80" i="4"/>
  <c r="O3" i="3"/>
  <c r="O3" i="4" s="1"/>
  <c r="N3" i="4"/>
  <c r="O70" i="3"/>
  <c r="O70" i="4" s="1"/>
  <c r="N70" i="4"/>
  <c r="AS88" i="3"/>
  <c r="AS88" i="4" s="1"/>
  <c r="AR88" i="4"/>
  <c r="O31" i="3"/>
  <c r="O31" i="4" s="1"/>
  <c r="N31" i="4"/>
  <c r="AS36" i="3"/>
  <c r="AS36" i="4" s="1"/>
  <c r="AR36" i="4"/>
  <c r="AY71" i="3"/>
  <c r="AY71" i="4" s="1"/>
  <c r="AX71" i="4"/>
  <c r="AQ69" i="3"/>
  <c r="AQ69" i="4" s="1"/>
  <c r="AP69" i="4"/>
  <c r="AQ64" i="3"/>
  <c r="AQ64" i="4" s="1"/>
  <c r="AP64" i="4"/>
  <c r="AQ10" i="3"/>
  <c r="AQ10" i="4" s="1"/>
  <c r="AP10" i="4"/>
  <c r="AZ28" i="60"/>
  <c r="AY28" i="60"/>
  <c r="BM90" i="3"/>
  <c r="BM90" i="4" s="1"/>
  <c r="BL90" i="4"/>
  <c r="AT19" i="4"/>
  <c r="AU19" i="3"/>
  <c r="AU19" i="4" s="1"/>
  <c r="Y11" i="3"/>
  <c r="Y11" i="4" s="1"/>
  <c r="X11" i="4"/>
  <c r="AW6" i="3"/>
  <c r="AW6" i="4" s="1"/>
  <c r="AV6" i="4"/>
  <c r="AO68" i="3"/>
  <c r="AO68" i="4" s="1"/>
  <c r="AN68" i="4"/>
  <c r="AW82" i="3"/>
  <c r="AW82" i="4" s="1"/>
  <c r="AV82" i="4"/>
  <c r="V10" i="4"/>
  <c r="BF66" i="4"/>
  <c r="V64" i="4"/>
  <c r="J62" i="4"/>
  <c r="BH22" i="4"/>
  <c r="BM40" i="3"/>
  <c r="BM40" i="4" s="1"/>
  <c r="BL40" i="4"/>
  <c r="AE40" i="3"/>
  <c r="AE40" i="4" s="1"/>
  <c r="AD40" i="4"/>
  <c r="W72" i="3"/>
  <c r="W72" i="4" s="1"/>
  <c r="V72" i="4"/>
  <c r="BE90" i="3"/>
  <c r="BE90" i="4" s="1"/>
  <c r="BD90" i="4"/>
  <c r="BA84" i="3"/>
  <c r="BA84" i="4" s="1"/>
  <c r="AZ84" i="4"/>
  <c r="Q81" i="3"/>
  <c r="Q81" i="4" s="1"/>
  <c r="P81" i="4"/>
  <c r="BE20" i="3"/>
  <c r="BE20" i="4" s="1"/>
  <c r="BD20" i="4"/>
  <c r="BG45" i="3"/>
  <c r="BG45" i="4" s="1"/>
  <c r="BF45" i="4"/>
  <c r="Q8" i="3"/>
  <c r="Q8" i="4" s="1"/>
  <c r="P8" i="4"/>
  <c r="AY79" i="3"/>
  <c r="AY79" i="4" s="1"/>
  <c r="AX79" i="4"/>
  <c r="K68" i="3"/>
  <c r="K68" i="4" s="1"/>
  <c r="J68" i="4"/>
  <c r="BG20" i="3"/>
  <c r="BG20" i="4" s="1"/>
  <c r="BF20" i="4"/>
  <c r="O74" i="3"/>
  <c r="O74" i="4" s="1"/>
  <c r="N74" i="4"/>
  <c r="AS90" i="3"/>
  <c r="AS90" i="4" s="1"/>
  <c r="AR90" i="4"/>
  <c r="O84" i="3"/>
  <c r="O84" i="4" s="1"/>
  <c r="N84" i="4"/>
  <c r="AG73" i="3"/>
  <c r="AG73" i="4" s="1"/>
  <c r="AF73" i="4"/>
  <c r="M53" i="3"/>
  <c r="M53" i="4" s="1"/>
  <c r="L53" i="4"/>
  <c r="M4" i="3"/>
  <c r="M4" i="4" s="1"/>
  <c r="L4" i="4"/>
  <c r="O43" i="3"/>
  <c r="O43" i="4" s="1"/>
  <c r="N43" i="4"/>
  <c r="M33" i="3"/>
  <c r="M33" i="4" s="1"/>
  <c r="L33" i="4"/>
  <c r="M28" i="3"/>
  <c r="M28" i="4" s="1"/>
  <c r="L28" i="4"/>
  <c r="AS91" i="3"/>
  <c r="AS91" i="4" s="1"/>
  <c r="AR91" i="4"/>
  <c r="AS44" i="3"/>
  <c r="AS44" i="4" s="1"/>
  <c r="AR44" i="4"/>
  <c r="M17" i="3"/>
  <c r="M17" i="4" s="1"/>
  <c r="L17" i="4"/>
  <c r="BE38" i="3"/>
  <c r="BE38" i="4" s="1"/>
  <c r="BD38" i="4"/>
  <c r="AY15" i="3"/>
  <c r="AY15" i="4" s="1"/>
  <c r="AX15" i="4"/>
  <c r="BE76" i="3"/>
  <c r="BE76" i="4" s="1"/>
  <c r="BD76" i="4"/>
  <c r="AQ57" i="3"/>
  <c r="AQ57" i="4" s="1"/>
  <c r="AP57" i="4"/>
  <c r="AQ54" i="3"/>
  <c r="AQ54" i="4" s="1"/>
  <c r="AP54" i="4"/>
  <c r="AQ83" i="3"/>
  <c r="AQ83" i="4" s="1"/>
  <c r="AP83" i="4"/>
  <c r="AQ78" i="3"/>
  <c r="AQ78" i="4" s="1"/>
  <c r="AP78" i="4"/>
  <c r="BM66" i="3"/>
  <c r="BM66" i="4" s="1"/>
  <c r="BL66" i="4"/>
  <c r="AU20" i="3"/>
  <c r="AU20" i="4" s="1"/>
  <c r="AT20" i="4"/>
  <c r="AW14" i="3"/>
  <c r="AW14" i="4" s="1"/>
  <c r="AV14" i="4"/>
  <c r="AW16" i="3"/>
  <c r="AW16" i="4" s="1"/>
  <c r="AV16" i="4"/>
  <c r="K22" i="3"/>
  <c r="K22" i="4" s="1"/>
  <c r="J22" i="4"/>
  <c r="BK61" i="3"/>
  <c r="BK61" i="4" s="1"/>
  <c r="BJ61" i="4"/>
  <c r="S13" i="3"/>
  <c r="S13" i="4" s="1"/>
  <c r="R13" i="4"/>
  <c r="S55" i="3"/>
  <c r="S55" i="4" s="1"/>
  <c r="R55" i="4"/>
  <c r="R42" i="4"/>
  <c r="BL71" i="4"/>
  <c r="BF80" i="4"/>
  <c r="BF38" i="4"/>
  <c r="AJ72" i="4"/>
  <c r="BF3" i="4"/>
  <c r="BH68" i="4"/>
  <c r="BD55" i="4"/>
  <c r="BB36" i="4"/>
  <c r="J43" i="4"/>
  <c r="BF71" i="4"/>
  <c r="BB41" i="4"/>
  <c r="V38" i="4"/>
  <c r="V24" i="4"/>
  <c r="J41" i="4"/>
  <c r="P29" i="4"/>
  <c r="AS57" i="60"/>
  <c r="P26" i="4"/>
  <c r="BM76" i="3"/>
  <c r="BM76" i="4" s="1"/>
  <c r="BL7" i="4"/>
  <c r="R26" i="4"/>
  <c r="BH7" i="4"/>
  <c r="AM91" i="3"/>
  <c r="AM91" i="4" s="1"/>
  <c r="AL91" i="4"/>
  <c r="AM64" i="3"/>
  <c r="AM64" i="4" s="1"/>
  <c r="AL64" i="4"/>
  <c r="W39" i="3"/>
  <c r="W39" i="4" s="1"/>
  <c r="V39" i="4"/>
  <c r="BC89" i="3"/>
  <c r="BC89" i="4" s="1"/>
  <c r="BB89" i="4"/>
  <c r="AK53" i="3"/>
  <c r="AK53" i="4" s="1"/>
  <c r="AJ53" i="4"/>
  <c r="BE81" i="3"/>
  <c r="BE81" i="4" s="1"/>
  <c r="BD81" i="4"/>
  <c r="BL44" i="4"/>
  <c r="R25" i="4"/>
  <c r="BB62" i="4"/>
  <c r="BL80" i="4"/>
  <c r="AJ5" i="4"/>
  <c r="BB76" i="4"/>
  <c r="X40" i="4"/>
  <c r="AZ90" i="4"/>
  <c r="AA83" i="3"/>
  <c r="AA83" i="4" s="1"/>
  <c r="Z83" i="4"/>
  <c r="AE58" i="3"/>
  <c r="AE58" i="4" s="1"/>
  <c r="AD58" i="4"/>
  <c r="AE89" i="3"/>
  <c r="AE89" i="4" s="1"/>
  <c r="AD89" i="4"/>
  <c r="AE75" i="3"/>
  <c r="AE75" i="4" s="1"/>
  <c r="AD75" i="4"/>
  <c r="AM56" i="3"/>
  <c r="AM56" i="4" s="1"/>
  <c r="AL56" i="4"/>
  <c r="S71" i="3"/>
  <c r="S71" i="4" s="1"/>
  <c r="R71" i="4"/>
  <c r="S28" i="3"/>
  <c r="S28" i="4" s="1"/>
  <c r="R28" i="4"/>
  <c r="AW60" i="60"/>
  <c r="AV60" i="60"/>
  <c r="AV61" i="60"/>
  <c r="AW61" i="60"/>
  <c r="BA40" i="3"/>
  <c r="BA40" i="4" s="1"/>
  <c r="AZ40" i="4"/>
  <c r="BG58" i="3"/>
  <c r="BG58" i="4" s="1"/>
  <c r="BF58" i="4"/>
  <c r="BC87" i="3"/>
  <c r="BC87" i="4" s="1"/>
  <c r="BB87" i="4"/>
  <c r="Q80" i="3"/>
  <c r="Q80" i="4" s="1"/>
  <c r="P80" i="4"/>
  <c r="BG81" i="3"/>
  <c r="BG81" i="4" s="1"/>
  <c r="BF81" i="4"/>
  <c r="BE34" i="3"/>
  <c r="BE34" i="4" s="1"/>
  <c r="BD34" i="4"/>
  <c r="BA60" i="3"/>
  <c r="BA60" i="4" s="1"/>
  <c r="AZ60" i="4"/>
  <c r="Q50" i="3"/>
  <c r="Q50" i="4" s="1"/>
  <c r="P50" i="4"/>
  <c r="AY86" i="3"/>
  <c r="AY86" i="4" s="1"/>
  <c r="AX86" i="4"/>
  <c r="BG18" i="3"/>
  <c r="BG18" i="4" s="1"/>
  <c r="BF18" i="4"/>
  <c r="AH80" i="4"/>
  <c r="BD18" i="4"/>
  <c r="P13" i="4"/>
  <c r="K23" i="3"/>
  <c r="K23" i="4" s="1"/>
  <c r="R78" i="4"/>
  <c r="BH84" i="4"/>
  <c r="BH79" i="4"/>
  <c r="BB57" i="4"/>
  <c r="BH4" i="4"/>
  <c r="BH21" i="4"/>
  <c r="BD43" i="4"/>
  <c r="K27" i="3"/>
  <c r="K27" i="4" s="1"/>
  <c r="AV24" i="4"/>
  <c r="AZ78" i="4"/>
  <c r="K26" i="3"/>
  <c r="K26" i="4" s="1"/>
  <c r="K21" i="3"/>
  <c r="K21" i="4" s="1"/>
  <c r="K19" i="3"/>
  <c r="K19" i="4" s="1"/>
  <c r="K17" i="3"/>
  <c r="K17" i="4" s="1"/>
  <c r="K20" i="3"/>
  <c r="K20" i="4" s="1"/>
  <c r="AL10" i="4"/>
  <c r="AF43" i="4"/>
  <c r="AF87" i="4"/>
  <c r="AD90" i="4"/>
  <c r="T72" i="4"/>
  <c r="AR51" i="4"/>
  <c r="P91" i="4"/>
  <c r="AF57" i="4"/>
  <c r="BL54" i="4"/>
  <c r="BL77" i="4"/>
  <c r="AT4" i="4"/>
  <c r="J81" i="4"/>
  <c r="AN22" i="4"/>
  <c r="AD21" i="4"/>
  <c r="AD3" i="4"/>
  <c r="BJ69" i="4"/>
  <c r="AP72" i="4"/>
  <c r="V86" i="4"/>
  <c r="T89" i="4"/>
  <c r="AL41" i="4"/>
  <c r="AR76" i="4"/>
  <c r="K12" i="3"/>
  <c r="K12" i="4" s="1"/>
  <c r="K18" i="3"/>
  <c r="K18" i="4" s="1"/>
  <c r="BJ21" i="4"/>
  <c r="AR64" i="4"/>
  <c r="AX12" i="4"/>
  <c r="J50" i="4"/>
  <c r="AJ73" i="4"/>
  <c r="C98" i="54"/>
  <c r="AL42" i="4"/>
  <c r="X5" i="4"/>
  <c r="L88" i="54"/>
  <c r="V62" i="4"/>
  <c r="T38" i="4"/>
  <c r="AJ80" i="4"/>
  <c r="T74" i="4"/>
  <c r="N5" i="4"/>
  <c r="BF59" i="4"/>
  <c r="AT23" i="4"/>
  <c r="AD4" i="4"/>
  <c r="EV92" i="2"/>
  <c r="Z48" i="4"/>
  <c r="AF46" i="4"/>
  <c r="BJ37" i="4"/>
  <c r="AL72" i="4"/>
  <c r="T21" i="4"/>
  <c r="AX7" i="4"/>
  <c r="Z22" i="4"/>
  <c r="BJ25" i="4"/>
  <c r="AR52" i="4"/>
  <c r="R38" i="4"/>
  <c r="T19" i="4"/>
  <c r="BL29" i="4"/>
  <c r="T12" i="4"/>
  <c r="L87" i="54"/>
  <c r="AR87" i="4"/>
  <c r="AX65" i="4"/>
  <c r="AR75" i="4"/>
  <c r="BB48" i="4"/>
  <c r="BJ24" i="4"/>
  <c r="AD38" i="4"/>
  <c r="AL90" i="4"/>
  <c r="BD44" i="4"/>
  <c r="AN28" i="4"/>
  <c r="AD81" i="4"/>
  <c r="FC92" i="2"/>
  <c r="AL53" i="4"/>
  <c r="EY92" i="2"/>
  <c r="AR9" i="4"/>
  <c r="K13" i="3"/>
  <c r="K13" i="4" s="1"/>
  <c r="K15" i="3"/>
  <c r="K15" i="4" s="1"/>
  <c r="K16" i="3"/>
  <c r="K16" i="4" s="1"/>
  <c r="U58" i="3"/>
  <c r="U58" i="4" s="1"/>
  <c r="T58" i="4"/>
  <c r="AG82" i="3"/>
  <c r="AG82" i="4" s="1"/>
  <c r="AF82" i="4"/>
  <c r="K70" i="3"/>
  <c r="K70" i="4" s="1"/>
  <c r="J70" i="4"/>
  <c r="K56" i="3"/>
  <c r="K56" i="4" s="1"/>
  <c r="J56" i="4"/>
  <c r="Q37" i="3"/>
  <c r="Q37" i="4" s="1"/>
  <c r="P37" i="4"/>
  <c r="Q47" i="3"/>
  <c r="Q47" i="4" s="1"/>
  <c r="P47" i="4"/>
  <c r="BF11" i="4"/>
  <c r="Y32" i="3"/>
  <c r="Y32" i="4" s="1"/>
  <c r="X32" i="4"/>
  <c r="AP62" i="4"/>
  <c r="N54" i="4"/>
  <c r="V37" i="4"/>
  <c r="BF50" i="4"/>
  <c r="AP26" i="4"/>
  <c r="AZ44" i="4"/>
  <c r="AP25" i="4"/>
  <c r="L50" i="4"/>
  <c r="L41" i="4"/>
  <c r="AY42" i="60"/>
  <c r="AY50" i="60"/>
  <c r="BK66" i="3"/>
  <c r="BK66" i="4" s="1"/>
  <c r="BJ66" i="4"/>
  <c r="AK37" i="3"/>
  <c r="AK37" i="4" s="1"/>
  <c r="AJ37" i="4"/>
  <c r="BH16" i="4"/>
  <c r="BM51" i="3"/>
  <c r="BM51" i="4" s="1"/>
  <c r="BL51" i="4"/>
  <c r="BM3" i="3"/>
  <c r="BM3" i="4" s="1"/>
  <c r="BL3" i="4"/>
  <c r="W55" i="3"/>
  <c r="W55" i="4" s="1"/>
  <c r="V55" i="4"/>
  <c r="W87" i="3"/>
  <c r="W87" i="4" s="1"/>
  <c r="V87" i="4"/>
  <c r="BM79" i="3"/>
  <c r="BM79" i="4" s="1"/>
  <c r="BL79" i="4"/>
  <c r="BC91" i="3"/>
  <c r="BC91" i="4" s="1"/>
  <c r="BB91" i="4"/>
  <c r="K58" i="3"/>
  <c r="K58" i="4" s="1"/>
  <c r="J58" i="4"/>
  <c r="O29" i="3"/>
  <c r="O29" i="4" s="1"/>
  <c r="N29" i="4"/>
  <c r="AK70" i="3"/>
  <c r="AK70" i="4" s="1"/>
  <c r="AJ70" i="4"/>
  <c r="AK32" i="3"/>
  <c r="AK32" i="4" s="1"/>
  <c r="AJ32" i="4"/>
  <c r="BA5" i="3"/>
  <c r="BA5" i="4" s="1"/>
  <c r="AZ5" i="4"/>
  <c r="BE52" i="3"/>
  <c r="BE52" i="4" s="1"/>
  <c r="BD52" i="4"/>
  <c r="AG41" i="3"/>
  <c r="AG41" i="4" s="1"/>
  <c r="AF41" i="4"/>
  <c r="BE41" i="3"/>
  <c r="BE41" i="4" s="1"/>
  <c r="BD41" i="4"/>
  <c r="BF54" i="4"/>
  <c r="BF67" i="4"/>
  <c r="AR68" i="4"/>
  <c r="BF25" i="4"/>
  <c r="V75" i="4"/>
  <c r="AF76" i="4"/>
  <c r="BL81" i="4"/>
  <c r="V65" i="4"/>
  <c r="AY33" i="60"/>
  <c r="Y66" i="3"/>
  <c r="Y66" i="4" s="1"/>
  <c r="X66" i="4"/>
  <c r="AE29" i="3"/>
  <c r="AE29" i="4" s="1"/>
  <c r="AD29" i="4"/>
  <c r="AA54" i="3"/>
  <c r="AA54" i="4" s="1"/>
  <c r="Z54" i="4"/>
  <c r="Y77" i="3"/>
  <c r="Y77" i="4" s="1"/>
  <c r="X77" i="4"/>
  <c r="AS53" i="3"/>
  <c r="AS53" i="4" s="1"/>
  <c r="AR53" i="4"/>
  <c r="BC20" i="3"/>
  <c r="BC20" i="4" s="1"/>
  <c r="BB20" i="4"/>
  <c r="AK35" i="3"/>
  <c r="AK35" i="4" s="1"/>
  <c r="AJ35" i="4"/>
  <c r="AK44" i="3"/>
  <c r="AK44" i="4" s="1"/>
  <c r="AJ44" i="4"/>
  <c r="O13" i="3"/>
  <c r="O13" i="4" s="1"/>
  <c r="N13" i="4"/>
  <c r="BC86" i="3"/>
  <c r="BC86" i="4" s="1"/>
  <c r="BB86" i="4"/>
  <c r="AZ41" i="60"/>
  <c r="AY41" i="60"/>
  <c r="AY38" i="3"/>
  <c r="AY38" i="4" s="1"/>
  <c r="AX38" i="4"/>
  <c r="U86" i="3"/>
  <c r="U86" i="4" s="1"/>
  <c r="T86" i="4"/>
  <c r="AY31" i="3"/>
  <c r="AY31" i="4" s="1"/>
  <c r="AX31" i="4"/>
  <c r="Q57" i="3"/>
  <c r="Q57" i="4" s="1"/>
  <c r="P57" i="4"/>
  <c r="BE45" i="3"/>
  <c r="BE45" i="4" s="1"/>
  <c r="BD45" i="4"/>
  <c r="AK20" i="3"/>
  <c r="AK20" i="4" s="1"/>
  <c r="AJ20" i="4"/>
  <c r="M70" i="3"/>
  <c r="M70" i="4" s="1"/>
  <c r="L70" i="4"/>
  <c r="O15" i="3"/>
  <c r="O15" i="4" s="1"/>
  <c r="N15" i="4"/>
  <c r="M69" i="3"/>
  <c r="M69" i="4" s="1"/>
  <c r="L69" i="4"/>
  <c r="AS12" i="3"/>
  <c r="AS12" i="4" s="1"/>
  <c r="AR12" i="4"/>
  <c r="AS42" i="3"/>
  <c r="AS42" i="4" s="1"/>
  <c r="AR42" i="4"/>
  <c r="O71" i="3"/>
  <c r="O71" i="4" s="1"/>
  <c r="N71" i="4"/>
  <c r="M83" i="3"/>
  <c r="M83" i="4" s="1"/>
  <c r="L83" i="4"/>
  <c r="AG33" i="3"/>
  <c r="AG33" i="4" s="1"/>
  <c r="AF33" i="4"/>
  <c r="O34" i="3"/>
  <c r="O34" i="4" s="1"/>
  <c r="N34" i="4"/>
  <c r="AG74" i="3"/>
  <c r="AG74" i="4" s="1"/>
  <c r="AF74" i="4"/>
  <c r="AS77" i="3"/>
  <c r="AS77" i="4" s="1"/>
  <c r="AR77" i="4"/>
  <c r="AG27" i="3"/>
  <c r="AG27" i="4" s="1"/>
  <c r="AF27" i="4"/>
  <c r="M23" i="3"/>
  <c r="M23" i="4" s="1"/>
  <c r="L23" i="4"/>
  <c r="O47" i="3"/>
  <c r="O47" i="4" s="1"/>
  <c r="N47" i="4"/>
  <c r="BA83" i="3"/>
  <c r="BA83" i="4" s="1"/>
  <c r="AZ83" i="4"/>
  <c r="BA37" i="3"/>
  <c r="BA37" i="4" s="1"/>
  <c r="AZ37" i="4"/>
  <c r="BE67" i="3"/>
  <c r="BE67" i="4" s="1"/>
  <c r="BD67" i="4"/>
  <c r="Q39" i="3"/>
  <c r="Q39" i="4" s="1"/>
  <c r="P39" i="4"/>
  <c r="BE32" i="3"/>
  <c r="BE32" i="4" s="1"/>
  <c r="BD32" i="4"/>
  <c r="AY14" i="3"/>
  <c r="AY14" i="4" s="1"/>
  <c r="AX14" i="4"/>
  <c r="BE40" i="3"/>
  <c r="BE40" i="4" s="1"/>
  <c r="BD40" i="4"/>
  <c r="AQ85" i="3"/>
  <c r="AQ85" i="4" s="1"/>
  <c r="AP85" i="4"/>
  <c r="AQ33" i="3"/>
  <c r="AQ33" i="4" s="1"/>
  <c r="AP33" i="4"/>
  <c r="AQ43" i="3"/>
  <c r="AQ43" i="4" s="1"/>
  <c r="AP43" i="4"/>
  <c r="AZ60" i="60"/>
  <c r="AY60" i="60"/>
  <c r="W83" i="3"/>
  <c r="W83" i="4" s="1"/>
  <c r="V83" i="4"/>
  <c r="AI20" i="3"/>
  <c r="AI20" i="4" s="1"/>
  <c r="AH20" i="4"/>
  <c r="AI31" i="3"/>
  <c r="AI31" i="4" s="1"/>
  <c r="AH31" i="4"/>
  <c r="AF85" i="4"/>
  <c r="AR67" i="4"/>
  <c r="BB63" i="4"/>
  <c r="BF10" i="4"/>
  <c r="X69" i="4"/>
  <c r="P46" i="4"/>
  <c r="BH60" i="4"/>
  <c r="BF23" i="4"/>
  <c r="AF71" i="4"/>
  <c r="AZ44" i="60"/>
  <c r="AK57" i="3"/>
  <c r="AK57" i="4" s="1"/>
  <c r="AJ57" i="4"/>
  <c r="BK43" i="3"/>
  <c r="BK43" i="4" s="1"/>
  <c r="BJ43" i="4"/>
  <c r="AM19" i="3"/>
  <c r="AM19" i="4" s="1"/>
  <c r="AL19" i="4"/>
  <c r="AK36" i="3"/>
  <c r="AK36" i="4" s="1"/>
  <c r="AJ36" i="4"/>
  <c r="K51" i="3"/>
  <c r="K51" i="4" s="1"/>
  <c r="J51" i="4"/>
  <c r="Q17" i="3"/>
  <c r="Q17" i="4" s="1"/>
  <c r="P17" i="4"/>
  <c r="BG72" i="3"/>
  <c r="BG72" i="4" s="1"/>
  <c r="BF72" i="4"/>
  <c r="Q24" i="3"/>
  <c r="Q24" i="4" s="1"/>
  <c r="P24" i="4"/>
  <c r="BC14" i="3"/>
  <c r="BC14" i="4" s="1"/>
  <c r="BB14" i="4"/>
  <c r="AY50" i="3"/>
  <c r="AY50" i="4" s="1"/>
  <c r="AX50" i="4"/>
  <c r="V12" i="4"/>
  <c r="U35" i="3"/>
  <c r="U35" i="4" s="1"/>
  <c r="T35" i="4"/>
  <c r="W89" i="3"/>
  <c r="W89" i="4" s="1"/>
  <c r="V89" i="4"/>
  <c r="BM68" i="3"/>
  <c r="BM68" i="4" s="1"/>
  <c r="BL68" i="4"/>
  <c r="BC64" i="3"/>
  <c r="BC64" i="4" s="1"/>
  <c r="BB64" i="4"/>
  <c r="AZ49" i="60"/>
  <c r="AY49" i="60"/>
  <c r="BK70" i="3"/>
  <c r="BK70" i="4" s="1"/>
  <c r="BJ70" i="4"/>
  <c r="AZ12" i="60"/>
  <c r="AY12" i="60"/>
  <c r="BI38" i="3"/>
  <c r="BI38" i="4" s="1"/>
  <c r="BH38" i="4"/>
  <c r="U10" i="3"/>
  <c r="U10" i="4" s="1"/>
  <c r="T10" i="4"/>
  <c r="U31" i="3"/>
  <c r="U31" i="4" s="1"/>
  <c r="T31" i="4"/>
  <c r="U54" i="3"/>
  <c r="U54" i="4" s="1"/>
  <c r="T54" i="4"/>
  <c r="U81" i="3"/>
  <c r="U81" i="4" s="1"/>
  <c r="T81" i="4"/>
  <c r="U47" i="3"/>
  <c r="U47" i="4" s="1"/>
  <c r="T47" i="4"/>
  <c r="BC19" i="3"/>
  <c r="BC19" i="4" s="1"/>
  <c r="BB19" i="4"/>
  <c r="K25" i="3"/>
  <c r="K25" i="4" s="1"/>
  <c r="J25" i="4"/>
  <c r="S34" i="3"/>
  <c r="S34" i="4" s="1"/>
  <c r="R34" i="4"/>
  <c r="AY48" i="3"/>
  <c r="AY48" i="4" s="1"/>
  <c r="AX48" i="4"/>
  <c r="AY61" i="3"/>
  <c r="AY61" i="4" s="1"/>
  <c r="AX61" i="4"/>
  <c r="AX89" i="4"/>
  <c r="AY24" i="60"/>
  <c r="BB42" i="4"/>
  <c r="BL35" i="4"/>
  <c r="AR13" i="4"/>
  <c r="AF83" i="4"/>
  <c r="X18" i="4"/>
  <c r="AP89" i="4"/>
  <c r="AE52" i="3"/>
  <c r="AE52" i="4" s="1"/>
  <c r="AD52" i="4"/>
  <c r="AE6" i="3"/>
  <c r="AE6" i="4" s="1"/>
  <c r="AD6" i="4"/>
  <c r="AE64" i="3"/>
  <c r="AE64" i="4" s="1"/>
  <c r="AD64" i="4"/>
  <c r="AE37" i="3"/>
  <c r="AE37" i="4" s="1"/>
  <c r="AD37" i="4"/>
  <c r="AE77" i="3"/>
  <c r="AE77" i="4" s="1"/>
  <c r="AD77" i="4"/>
  <c r="AE19" i="3"/>
  <c r="AE19" i="4" s="1"/>
  <c r="AD19" i="4"/>
  <c r="AS47" i="3"/>
  <c r="AS47" i="4" s="1"/>
  <c r="AR47" i="4"/>
  <c r="U53" i="3"/>
  <c r="U53" i="4" s="1"/>
  <c r="T53" i="4"/>
  <c r="BM64" i="3"/>
  <c r="BM64" i="4" s="1"/>
  <c r="BL64" i="4"/>
  <c r="K33" i="3"/>
  <c r="K33" i="4" s="1"/>
  <c r="J33" i="4"/>
  <c r="BC15" i="3"/>
  <c r="BC15" i="4" s="1"/>
  <c r="BB15" i="4"/>
  <c r="AK7" i="3"/>
  <c r="AK7" i="4" s="1"/>
  <c r="AJ7" i="4"/>
  <c r="BK44" i="3"/>
  <c r="BK44" i="4" s="1"/>
  <c r="BJ44" i="4"/>
  <c r="BE59" i="3"/>
  <c r="BE59" i="4" s="1"/>
  <c r="BD59" i="4"/>
  <c r="BE10" i="3"/>
  <c r="BE10" i="4" s="1"/>
  <c r="BD10" i="4"/>
  <c r="AY43" i="3"/>
  <c r="AY43" i="4" s="1"/>
  <c r="AX43" i="4"/>
  <c r="BA13" i="3"/>
  <c r="BA13" i="4" s="1"/>
  <c r="AZ13" i="4"/>
  <c r="BG40" i="3"/>
  <c r="BG40" i="4" s="1"/>
  <c r="BF40" i="4"/>
  <c r="AY27" i="3"/>
  <c r="AY27" i="4" s="1"/>
  <c r="AX27" i="4"/>
  <c r="Q56" i="3"/>
  <c r="Q56" i="4" s="1"/>
  <c r="P56" i="4"/>
  <c r="M73" i="3"/>
  <c r="M73" i="4" s="1"/>
  <c r="L73" i="4"/>
  <c r="M24" i="3"/>
  <c r="M24" i="4" s="1"/>
  <c r="L24" i="4"/>
  <c r="AR89" i="4"/>
  <c r="T63" i="4"/>
  <c r="AZ62" i="60"/>
  <c r="AP55" i="4"/>
  <c r="BL47" i="4"/>
  <c r="BD14" i="4"/>
  <c r="V33" i="4"/>
  <c r="AZ57" i="4"/>
  <c r="AY48" i="60"/>
  <c r="AZ18" i="60"/>
  <c r="V7" i="4"/>
  <c r="AA18" i="3"/>
  <c r="AA18" i="4" s="1"/>
  <c r="Z18" i="4"/>
  <c r="U88" i="3"/>
  <c r="U88" i="4" s="1"/>
  <c r="T88" i="4"/>
  <c r="W45" i="3"/>
  <c r="W45" i="4" s="1"/>
  <c r="V45" i="4"/>
  <c r="BM5" i="3"/>
  <c r="BM5" i="4" s="1"/>
  <c r="BL5" i="4"/>
  <c r="W69" i="3"/>
  <c r="W69" i="4" s="1"/>
  <c r="V69" i="4"/>
  <c r="W36" i="3"/>
  <c r="W36" i="4" s="1"/>
  <c r="V36" i="4"/>
  <c r="K37" i="3"/>
  <c r="K37" i="4" s="1"/>
  <c r="J37" i="4"/>
  <c r="BC22" i="3"/>
  <c r="BC22" i="4" s="1"/>
  <c r="BB22" i="4"/>
  <c r="AY20" i="3"/>
  <c r="AY20" i="4" s="1"/>
  <c r="AX20" i="4"/>
  <c r="BG36" i="3"/>
  <c r="BG36" i="4" s="1"/>
  <c r="BF36" i="4"/>
  <c r="AY56" i="3"/>
  <c r="AY56" i="4" s="1"/>
  <c r="AX56" i="4"/>
  <c r="K55" i="3"/>
  <c r="K55" i="4" s="1"/>
  <c r="J55" i="4"/>
  <c r="M60" i="3"/>
  <c r="M60" i="4" s="1"/>
  <c r="L60" i="4"/>
  <c r="AD25" i="4"/>
  <c r="AY57" i="60"/>
  <c r="AP28" i="4"/>
  <c r="BL55" i="4"/>
  <c r="V60" i="4"/>
  <c r="P27" i="4"/>
  <c r="N65" i="4"/>
  <c r="BB65" i="4"/>
  <c r="N80" i="4"/>
  <c r="AD61" i="4"/>
  <c r="AA73" i="3"/>
  <c r="AA73" i="4" s="1"/>
  <c r="Z73" i="4"/>
  <c r="AX30" i="4"/>
  <c r="R90" i="4"/>
  <c r="P76" i="4"/>
  <c r="P18" i="4"/>
  <c r="I69" i="3"/>
  <c r="I69" i="4" s="1"/>
  <c r="Z4" i="4"/>
  <c r="K2" i="3"/>
  <c r="K2" i="4" s="1"/>
  <c r="I72" i="3"/>
  <c r="I72" i="4" s="1"/>
  <c r="BH36" i="4"/>
  <c r="BF12" i="4"/>
  <c r="N48" i="4"/>
  <c r="N37" i="4"/>
  <c r="L7" i="4"/>
  <c r="AP6" i="4"/>
  <c r="X19" i="4"/>
  <c r="BL87" i="4"/>
  <c r="AX62" i="4"/>
  <c r="BD42" i="4"/>
  <c r="L32" i="4"/>
  <c r="AT27" i="4"/>
  <c r="I68" i="3"/>
  <c r="I68" i="4" s="1"/>
  <c r="I77" i="3"/>
  <c r="I77" i="4" s="1"/>
  <c r="AH8" i="4"/>
  <c r="AZ29" i="4"/>
  <c r="BH78" i="4"/>
  <c r="AZ61" i="4"/>
  <c r="R37" i="4"/>
  <c r="P61" i="4"/>
  <c r="BF69" i="4"/>
  <c r="AS52" i="60"/>
  <c r="BH15" i="4"/>
  <c r="BH10" i="4"/>
  <c r="BH5" i="4"/>
  <c r="R12" i="4"/>
  <c r="R40" i="4"/>
  <c r="AZ65" i="4"/>
  <c r="BF56" i="4"/>
  <c r="N60" i="4"/>
  <c r="AX33" i="4"/>
  <c r="L77" i="4"/>
  <c r="AP46" i="4"/>
  <c r="AP80" i="4"/>
  <c r="AX77" i="4"/>
  <c r="BD56" i="4"/>
  <c r="AF25" i="4"/>
  <c r="L91" i="4"/>
  <c r="I70" i="3"/>
  <c r="I70" i="4" s="1"/>
  <c r="I71" i="3"/>
  <c r="I71" i="4" s="1"/>
  <c r="I60" i="3"/>
  <c r="I60" i="4" s="1"/>
  <c r="BD87" i="4"/>
  <c r="AZ50" i="4"/>
  <c r="AP41" i="4"/>
  <c r="BL60" i="4"/>
  <c r="AX11" i="4"/>
  <c r="I54" i="3"/>
  <c r="I54" i="4" s="1"/>
  <c r="AR26" i="4"/>
  <c r="AR27" i="4"/>
  <c r="R11" i="4"/>
  <c r="AX76" i="4"/>
  <c r="BH43" i="4"/>
  <c r="P41" i="4"/>
  <c r="BF24" i="4"/>
  <c r="AF79" i="4"/>
  <c r="N75" i="4"/>
  <c r="BH48" i="4"/>
  <c r="AX80" i="4"/>
  <c r="BB30" i="4"/>
  <c r="I76" i="3"/>
  <c r="I76" i="4" s="1"/>
  <c r="BL39" i="4"/>
  <c r="AF37" i="4"/>
  <c r="V27" i="4"/>
  <c r="BD68" i="4"/>
  <c r="BB2" i="4"/>
  <c r="N88" i="4"/>
  <c r="R91" i="4"/>
  <c r="BF17" i="4"/>
  <c r="AJ12" i="4"/>
  <c r="AZ23" i="4"/>
  <c r="BF34" i="4"/>
  <c r="BB70" i="4"/>
  <c r="AJ77" i="4"/>
  <c r="AJ62" i="4"/>
  <c r="BF31" i="4"/>
  <c r="N25" i="4"/>
  <c r="L25" i="4"/>
  <c r="AZ63" i="4"/>
  <c r="J73" i="4"/>
  <c r="P11" i="4"/>
  <c r="AF14" i="4"/>
  <c r="N63" i="4"/>
  <c r="BD31" i="4"/>
  <c r="BB80" i="4"/>
  <c r="L63" i="54"/>
  <c r="L86" i="4"/>
  <c r="BL26" i="4"/>
  <c r="BJ23" i="4"/>
  <c r="AF88" i="4"/>
  <c r="BL59" i="4"/>
  <c r="N42" i="4"/>
  <c r="R68" i="4"/>
  <c r="BH91" i="4"/>
  <c r="BH70" i="4"/>
  <c r="BD79" i="4"/>
  <c r="AF60" i="4"/>
  <c r="AP86" i="4"/>
  <c r="AF23" i="4"/>
  <c r="R33" i="4"/>
  <c r="BH17" i="4"/>
  <c r="AX26" i="4"/>
  <c r="AF45" i="4"/>
  <c r="AP59" i="4"/>
  <c r="N32" i="4"/>
  <c r="R59" i="4"/>
  <c r="AD36" i="4"/>
  <c r="AR78" i="4"/>
  <c r="AR57" i="4"/>
  <c r="V67" i="4"/>
  <c r="T9" i="4"/>
  <c r="BD54" i="4"/>
  <c r="L90" i="4"/>
  <c r="J29" i="4"/>
  <c r="Z20" i="4"/>
  <c r="N7" i="4"/>
  <c r="BF79" i="4"/>
  <c r="Z91" i="4"/>
  <c r="N64" i="4"/>
  <c r="BB81" i="4"/>
  <c r="AR4" i="4"/>
  <c r="P49" i="4"/>
  <c r="AP82" i="4"/>
  <c r="N62" i="4"/>
  <c r="AX35" i="4"/>
  <c r="AZ9" i="4"/>
  <c r="T34" i="4"/>
  <c r="L22" i="4"/>
  <c r="BD84" i="4"/>
  <c r="L82" i="4"/>
  <c r="J59" i="4"/>
  <c r="AF19" i="4"/>
  <c r="P34" i="4"/>
  <c r="AF59" i="4"/>
  <c r="AP91" i="4"/>
  <c r="BD26" i="4"/>
  <c r="AX36" i="4"/>
  <c r="AD42" i="4"/>
  <c r="V57" i="4"/>
  <c r="T26" i="4"/>
  <c r="J40" i="4"/>
  <c r="AP36" i="4"/>
  <c r="AX21" i="4"/>
  <c r="BB71" i="4"/>
  <c r="T44" i="4"/>
  <c r="X44" i="4"/>
  <c r="P85" i="4"/>
  <c r="AQ3" i="3"/>
  <c r="AQ3" i="4" s="1"/>
  <c r="AZ22" i="60"/>
  <c r="A61" i="54"/>
  <c r="C63" i="54"/>
  <c r="AV55" i="60"/>
  <c r="AS28" i="3"/>
  <c r="AS28" i="4" s="1"/>
  <c r="K9" i="3"/>
  <c r="K9" i="4" s="1"/>
  <c r="AR63" i="4"/>
  <c r="AX73" i="4"/>
  <c r="X49" i="4"/>
  <c r="BF14" i="4"/>
  <c r="BL88" i="4"/>
  <c r="AD39" i="4"/>
  <c r="AX13" i="4"/>
  <c r="V35" i="4"/>
  <c r="P88" i="4"/>
  <c r="BL84" i="4"/>
  <c r="AR35" i="4"/>
  <c r="BH35" i="4"/>
  <c r="AJ55" i="4"/>
  <c r="BB7" i="4"/>
  <c r="BF41" i="4"/>
  <c r="BH2" i="4"/>
  <c r="AR84" i="4"/>
  <c r="R86" i="4"/>
  <c r="AD72" i="4"/>
  <c r="V66" i="4"/>
  <c r="AZ81" i="4"/>
  <c r="BH74" i="4"/>
  <c r="BH11" i="4"/>
  <c r="K8" i="3"/>
  <c r="K8" i="4" s="1"/>
  <c r="P4" i="4"/>
  <c r="V17" i="4"/>
  <c r="AX24" i="4"/>
  <c r="J23" i="4"/>
  <c r="AJ74" i="4"/>
  <c r="AX2" i="4"/>
  <c r="X73" i="4"/>
  <c r="AL63" i="4"/>
  <c r="AZ8" i="4"/>
  <c r="R9" i="4"/>
  <c r="AF32" i="4"/>
  <c r="BD7" i="4"/>
  <c r="BD30" i="4"/>
  <c r="BI76" i="3"/>
  <c r="BI76" i="4" s="1"/>
  <c r="AZ20" i="4"/>
  <c r="BL16" i="4"/>
  <c r="T32" i="4"/>
  <c r="AL33" i="4"/>
  <c r="BD85" i="4"/>
  <c r="AZ48" i="4"/>
  <c r="P65" i="4"/>
  <c r="AR73" i="4"/>
  <c r="V2" i="4"/>
  <c r="AJ84" i="4"/>
  <c r="X68" i="4"/>
  <c r="L62" i="4"/>
  <c r="BF86" i="4"/>
  <c r="AR86" i="4"/>
  <c r="N23" i="4"/>
  <c r="X38" i="4"/>
  <c r="AP79" i="4"/>
  <c r="Z61" i="4"/>
  <c r="BJ7" i="4"/>
  <c r="T6" i="4"/>
  <c r="P60" i="4"/>
  <c r="AY37" i="60"/>
  <c r="BB21" i="4"/>
  <c r="AX74" i="4"/>
  <c r="K10" i="3"/>
  <c r="K10" i="4" s="1"/>
  <c r="K11" i="3"/>
  <c r="K11" i="4" s="1"/>
  <c r="BF48" i="4"/>
  <c r="BF77" i="4"/>
  <c r="Z34" i="4"/>
  <c r="R6" i="4"/>
  <c r="AD63" i="4"/>
  <c r="L46" i="4"/>
  <c r="J44" i="4"/>
  <c r="BF4" i="4"/>
  <c r="AF54" i="4"/>
  <c r="BL52" i="4"/>
  <c r="BB58" i="4"/>
  <c r="AD57" i="4"/>
  <c r="BH67" i="4"/>
  <c r="AL46" i="4"/>
  <c r="AZ32" i="4"/>
  <c r="J21" i="4"/>
  <c r="BL85" i="4"/>
  <c r="BB44" i="4"/>
  <c r="AP74" i="4"/>
  <c r="BD62" i="4"/>
  <c r="BD70" i="4"/>
  <c r="EZ92" i="2"/>
  <c r="L64" i="4"/>
  <c r="P3" i="4"/>
  <c r="BL22" i="4"/>
  <c r="BD37" i="4"/>
  <c r="J66" i="4"/>
  <c r="AP15" i="4"/>
  <c r="BL11" i="4"/>
  <c r="X23" i="4"/>
  <c r="AS55" i="60"/>
  <c r="K6" i="3"/>
  <c r="K6" i="4" s="1"/>
  <c r="X3" i="4"/>
  <c r="AT62" i="60"/>
  <c r="K4" i="3"/>
  <c r="K4" i="4" s="1"/>
  <c r="X47" i="4"/>
  <c r="K3" i="3"/>
  <c r="K3" i="4" s="1"/>
  <c r="K5" i="3"/>
  <c r="K5" i="4" s="1"/>
  <c r="C71" i="54"/>
  <c r="C76" i="54"/>
  <c r="I63" i="3"/>
  <c r="I63" i="4" s="1"/>
  <c r="AS65" i="60"/>
  <c r="AS68" i="60"/>
  <c r="C75" i="54"/>
  <c r="AV65" i="60"/>
  <c r="C79" i="54"/>
  <c r="AV64" i="60"/>
  <c r="AV66" i="60"/>
  <c r="AV69" i="60"/>
  <c r="AS64" i="60"/>
  <c r="C74" i="54"/>
  <c r="C72" i="54"/>
  <c r="C77" i="54"/>
  <c r="I67" i="3"/>
  <c r="I67" i="4" s="1"/>
  <c r="AS72" i="60"/>
  <c r="C73" i="54"/>
  <c r="I64" i="3"/>
  <c r="I64" i="4" s="1"/>
  <c r="I62" i="3"/>
  <c r="I62" i="4" s="1"/>
  <c r="AV68" i="60"/>
  <c r="AS70" i="60"/>
  <c r="AS66" i="60"/>
  <c r="AV70" i="60"/>
  <c r="I65" i="3"/>
  <c r="I65" i="4" s="1"/>
  <c r="I61" i="3"/>
  <c r="I61" i="4" s="1"/>
  <c r="AS71" i="60"/>
  <c r="C78" i="54"/>
  <c r="AV71" i="60"/>
  <c r="I59" i="3"/>
  <c r="I59" i="4" s="1"/>
  <c r="I66" i="3"/>
  <c r="I66" i="4" s="1"/>
  <c r="C67" i="54"/>
  <c r="I57" i="3"/>
  <c r="I57" i="4" s="1"/>
  <c r="AT58" i="60"/>
  <c r="AS61" i="60"/>
  <c r="AV57" i="60"/>
  <c r="I53" i="3"/>
  <c r="I53" i="4" s="1"/>
  <c r="I55" i="3"/>
  <c r="I55" i="4" s="1"/>
  <c r="I50" i="3"/>
  <c r="I50" i="4" s="1"/>
  <c r="I56" i="3"/>
  <c r="I56" i="4" s="1"/>
  <c r="I52" i="3"/>
  <c r="I52" i="4" s="1"/>
  <c r="A68" i="54"/>
  <c r="I51" i="3"/>
  <c r="I51" i="4" s="1"/>
  <c r="AS60" i="60"/>
  <c r="AS48" i="60"/>
  <c r="AW59" i="60"/>
  <c r="AV22" i="60"/>
  <c r="AW9" i="60"/>
  <c r="AV28" i="60"/>
  <c r="AT59" i="60"/>
  <c r="A65" i="54"/>
  <c r="A53" i="54"/>
  <c r="AX67" i="4"/>
  <c r="BJ16" i="4"/>
  <c r="J79" i="4"/>
  <c r="Z43" i="4"/>
  <c r="AX22" i="4"/>
  <c r="AR34" i="4"/>
  <c r="AD45" i="4"/>
  <c r="BL82" i="4"/>
  <c r="AD79" i="4"/>
  <c r="AJ88" i="4"/>
  <c r="AZ15" i="4"/>
  <c r="BF68" i="4"/>
  <c r="FH92" i="2"/>
  <c r="AF20" i="4"/>
  <c r="FE92" i="2"/>
  <c r="P33" i="4"/>
  <c r="BJ9" i="4"/>
  <c r="AV21" i="60"/>
  <c r="AW14" i="60"/>
  <c r="AW44" i="60"/>
  <c r="N22" i="4"/>
  <c r="BB6" i="4"/>
  <c r="BF37" i="4"/>
  <c r="N76" i="4"/>
  <c r="R65" i="4"/>
  <c r="T11" i="4"/>
  <c r="AZ12" i="4"/>
  <c r="V29" i="4"/>
  <c r="V6" i="4"/>
  <c r="R51" i="4"/>
  <c r="BB51" i="4"/>
  <c r="BD66" i="4"/>
  <c r="AZ68" i="4"/>
  <c r="BF21" i="4"/>
  <c r="AD14" i="4"/>
  <c r="AJ54" i="4"/>
  <c r="T20" i="4"/>
  <c r="N77" i="4"/>
  <c r="AX23" i="4"/>
  <c r="L65" i="54"/>
  <c r="A56" i="54"/>
  <c r="AV13" i="60"/>
  <c r="C54" i="54"/>
  <c r="AT44" i="60"/>
  <c r="AV44" i="60"/>
  <c r="AV18" i="60"/>
  <c r="C51" i="54"/>
  <c r="AY34" i="60"/>
  <c r="AV53" i="60"/>
  <c r="AD56" i="4"/>
  <c r="BH37" i="4"/>
  <c r="V9" i="4"/>
  <c r="N6" i="4"/>
  <c r="T49" i="4"/>
  <c r="X87" i="4"/>
  <c r="L74" i="4"/>
  <c r="J71" i="4"/>
  <c r="L15" i="4"/>
  <c r="BB33" i="4"/>
  <c r="R14" i="4"/>
  <c r="P70" i="4"/>
  <c r="BF53" i="4"/>
  <c r="R36" i="4"/>
  <c r="V41" i="4"/>
  <c r="L75" i="4"/>
  <c r="AZ41" i="4"/>
  <c r="P19" i="4"/>
  <c r="AV54" i="60"/>
  <c r="C56" i="54"/>
  <c r="AV47" i="60"/>
  <c r="C65" i="54"/>
  <c r="AV59" i="60"/>
  <c r="AV50" i="60"/>
  <c r="AW23" i="60"/>
  <c r="AY21" i="60"/>
  <c r="AW53" i="60"/>
  <c r="AZ77" i="4"/>
  <c r="I48" i="3"/>
  <c r="I48" i="4" s="1"/>
  <c r="AR20" i="4"/>
  <c r="N45" i="4"/>
  <c r="BB37" i="4"/>
  <c r="BJ48" i="4"/>
  <c r="BB4" i="4"/>
  <c r="J26" i="4"/>
  <c r="AJ45" i="4"/>
  <c r="P73" i="4"/>
  <c r="AF77" i="4"/>
  <c r="AF68" i="4"/>
  <c r="R17" i="4"/>
  <c r="BL49" i="4"/>
  <c r="Z19" i="4"/>
  <c r="N87" i="4"/>
  <c r="V26" i="4"/>
  <c r="T5" i="4"/>
  <c r="P58" i="4"/>
  <c r="BF70" i="4"/>
  <c r="AX59" i="4"/>
  <c r="T55" i="4"/>
  <c r="L20" i="4"/>
  <c r="J65" i="4"/>
  <c r="AF69" i="4"/>
  <c r="R43" i="4"/>
  <c r="J20" i="4"/>
  <c r="AW54" i="60"/>
  <c r="AS53" i="60"/>
  <c r="AW47" i="60"/>
  <c r="AV20" i="60"/>
  <c r="AV17" i="60"/>
  <c r="AW50" i="60"/>
  <c r="AW31" i="60"/>
  <c r="AV46" i="60"/>
  <c r="AV48" i="60"/>
  <c r="AM22" i="3"/>
  <c r="AM22" i="4" s="1"/>
  <c r="BH13" i="4"/>
  <c r="BL24" i="4"/>
  <c r="J15" i="4"/>
  <c r="T59" i="4"/>
  <c r="L70" i="54"/>
  <c r="L49" i="4"/>
  <c r="J36" i="4"/>
  <c r="R54" i="4"/>
  <c r="X89" i="4"/>
  <c r="AL80" i="4"/>
  <c r="L63" i="4"/>
  <c r="BL41" i="4"/>
  <c r="R87" i="4"/>
  <c r="BH32" i="4"/>
  <c r="P55" i="4"/>
  <c r="AX87" i="4"/>
  <c r="AD60" i="4"/>
  <c r="AF6" i="4"/>
  <c r="J16" i="4"/>
  <c r="BB31" i="4"/>
  <c r="AT53" i="60"/>
  <c r="AW33" i="60"/>
  <c r="C53" i="54"/>
  <c r="AW17" i="60"/>
  <c r="AY19" i="60"/>
  <c r="AW46" i="60"/>
  <c r="AW8" i="60"/>
  <c r="P14" i="4"/>
  <c r="J7" i="4"/>
  <c r="L14" i="54"/>
  <c r="BB67" i="4"/>
  <c r="BH65" i="4"/>
  <c r="AZ16" i="4"/>
  <c r="AX17" i="4"/>
  <c r="BF43" i="4"/>
  <c r="Z82" i="4"/>
  <c r="EL92" i="2"/>
  <c r="BB34" i="4"/>
  <c r="AF78" i="4"/>
  <c r="BL25" i="4"/>
  <c r="FD92" i="2"/>
  <c r="BF89" i="4"/>
  <c r="Z45" i="4"/>
  <c r="N58" i="4"/>
  <c r="BJ58" i="4"/>
  <c r="BD60" i="4"/>
  <c r="L67" i="4"/>
  <c r="AZ47" i="4"/>
  <c r="Z74" i="4"/>
  <c r="AZ47" i="60"/>
  <c r="AW49" i="60"/>
  <c r="AT45" i="60"/>
  <c r="AW42" i="60"/>
  <c r="BH3" i="4"/>
  <c r="AZ6" i="4"/>
  <c r="AS3" i="3"/>
  <c r="AS3" i="4" s="1"/>
  <c r="AR3" i="4"/>
  <c r="V88" i="4"/>
  <c r="EK92" i="2"/>
  <c r="J53" i="4"/>
  <c r="Z84" i="4"/>
  <c r="N39" i="4"/>
  <c r="AX49" i="4"/>
  <c r="V34" i="4"/>
  <c r="V11" i="4"/>
  <c r="AZ56" i="4"/>
  <c r="N9" i="4"/>
  <c r="AR66" i="4"/>
  <c r="BH41" i="4"/>
  <c r="V54" i="4"/>
  <c r="L73" i="54"/>
  <c r="J84" i="4"/>
  <c r="AT60" i="60"/>
  <c r="C61" i="54"/>
  <c r="AW41" i="60"/>
  <c r="AW30" i="60"/>
  <c r="AZ71" i="4"/>
  <c r="I43" i="3"/>
  <c r="I43" i="4" s="1"/>
  <c r="I49" i="3"/>
  <c r="I49" i="4" s="1"/>
  <c r="AT50" i="60"/>
  <c r="A54" i="54"/>
  <c r="A52" i="54"/>
  <c r="I45" i="3"/>
  <c r="I45" i="4" s="1"/>
  <c r="AT47" i="60"/>
  <c r="AV49" i="60"/>
  <c r="AW48" i="60"/>
  <c r="AV45" i="60"/>
  <c r="I44" i="3"/>
  <c r="I44" i="4" s="1"/>
  <c r="C57" i="54"/>
  <c r="I40" i="3"/>
  <c r="I40" i="4" s="1"/>
  <c r="AS45" i="60"/>
  <c r="I42" i="3"/>
  <c r="I42" i="4" s="1"/>
  <c r="AT54" i="60"/>
  <c r="I41" i="3"/>
  <c r="I41" i="4" s="1"/>
  <c r="AT48" i="60"/>
  <c r="A49" i="54"/>
  <c r="AT41" i="60"/>
  <c r="AT46" i="60"/>
  <c r="A60" i="54"/>
  <c r="BA27" i="3"/>
  <c r="BA27" i="4" s="1"/>
  <c r="AZ27" i="4"/>
  <c r="AT42" i="60"/>
  <c r="AS44" i="60"/>
  <c r="BJ78" i="4"/>
  <c r="AR7" i="4"/>
  <c r="I38" i="3"/>
  <c r="I38" i="4" s="1"/>
  <c r="AR6" i="4"/>
  <c r="A47" i="54"/>
  <c r="C46" i="54"/>
  <c r="C50" i="54"/>
  <c r="AS42" i="60"/>
  <c r="AL21" i="4"/>
  <c r="I36" i="3"/>
  <c r="I36" i="4" s="1"/>
  <c r="BB5" i="4"/>
  <c r="T27" i="4"/>
  <c r="BA80" i="3"/>
  <c r="BA80" i="4" s="1"/>
  <c r="AZ80" i="4"/>
  <c r="BJ72" i="4"/>
  <c r="BJ75" i="4"/>
  <c r="A50" i="54"/>
  <c r="AM20" i="3"/>
  <c r="AM20" i="4" s="1"/>
  <c r="AW12" i="60"/>
  <c r="AV30" i="60"/>
  <c r="AW27" i="60"/>
  <c r="AV40" i="60"/>
  <c r="AV33" i="60"/>
  <c r="AY3" i="3"/>
  <c r="AY3" i="4" s="1"/>
  <c r="AX3" i="4"/>
  <c r="BA25" i="3"/>
  <c r="BA25" i="4" s="1"/>
  <c r="AZ25" i="4"/>
  <c r="X64" i="4"/>
  <c r="A51" i="54"/>
  <c r="AM27" i="3"/>
  <c r="AM27" i="4" s="1"/>
  <c r="I35" i="3"/>
  <c r="I35" i="4" s="1"/>
  <c r="BA28" i="3"/>
  <c r="BA28" i="4" s="1"/>
  <c r="AZ28" i="4"/>
  <c r="Z40" i="4"/>
  <c r="C43" i="54"/>
  <c r="I37" i="3"/>
  <c r="I37" i="4" s="1"/>
  <c r="A48" i="54"/>
  <c r="A46" i="54"/>
  <c r="H68" i="4"/>
  <c r="AT39" i="60"/>
  <c r="C49" i="54"/>
  <c r="C47" i="54"/>
  <c r="I39" i="3"/>
  <c r="I39" i="4" s="1"/>
  <c r="AS33" i="60"/>
  <c r="AS41" i="60"/>
  <c r="AT40" i="60"/>
  <c r="AT43" i="60"/>
  <c r="R57" i="4"/>
  <c r="L20" i="54"/>
  <c r="T87" i="4"/>
  <c r="AV16" i="60"/>
  <c r="AW13" i="60"/>
  <c r="AV35" i="60"/>
  <c r="AS39" i="60"/>
  <c r="AW25" i="60"/>
  <c r="AW37" i="60"/>
  <c r="AV39" i="60"/>
  <c r="AV7" i="60"/>
  <c r="AV8" i="60"/>
  <c r="AV9" i="60"/>
  <c r="AW28" i="60"/>
  <c r="BH6" i="4"/>
  <c r="AR16" i="4"/>
  <c r="BI27" i="3"/>
  <c r="BI27" i="4" s="1"/>
  <c r="BH27" i="4"/>
  <c r="BI19" i="3"/>
  <c r="BI19" i="4" s="1"/>
  <c r="BH19" i="4"/>
  <c r="BJ41" i="4"/>
  <c r="AL88" i="4"/>
  <c r="BH51" i="4"/>
  <c r="AJ60" i="4"/>
  <c r="Z79" i="4"/>
  <c r="Z57" i="4"/>
  <c r="BL20" i="4"/>
  <c r="T52" i="4"/>
  <c r="BH64" i="4"/>
  <c r="V43" i="4"/>
  <c r="T80" i="4"/>
  <c r="X72" i="4"/>
  <c r="AL16" i="4"/>
  <c r="AJ27" i="4"/>
  <c r="BB61" i="4"/>
  <c r="BJ71" i="4"/>
  <c r="T70" i="4"/>
  <c r="AW43" i="60"/>
  <c r="AW16" i="60"/>
  <c r="AV36" i="60"/>
  <c r="AW19" i="60"/>
  <c r="AW35" i="60"/>
  <c r="AV25" i="60"/>
  <c r="AZ23" i="60"/>
  <c r="AV37" i="60"/>
  <c r="AW39" i="60"/>
  <c r="AW7" i="60"/>
  <c r="BH25" i="4"/>
  <c r="C19" i="54"/>
  <c r="AT37" i="60"/>
  <c r="C35" i="54"/>
  <c r="C34" i="54"/>
  <c r="AT38" i="60"/>
  <c r="BH50" i="4"/>
  <c r="AJ19" i="4"/>
  <c r="Z16" i="4"/>
  <c r="R83" i="4"/>
  <c r="AF44" i="4"/>
  <c r="BL56" i="4"/>
  <c r="BB50" i="4"/>
  <c r="R89" i="4"/>
  <c r="BB72" i="4"/>
  <c r="BJ15" i="4"/>
  <c r="V78" i="4"/>
  <c r="T39" i="4"/>
  <c r="AL69" i="4"/>
  <c r="J52" i="4"/>
  <c r="R45" i="4"/>
  <c r="H41" i="4"/>
  <c r="BL67" i="4"/>
  <c r="R46" i="4"/>
  <c r="BB83" i="4"/>
  <c r="V73" i="4"/>
  <c r="AL50" i="4"/>
  <c r="AV43" i="60"/>
  <c r="AY61" i="60"/>
  <c r="AW36" i="60"/>
  <c r="AW45" i="60"/>
  <c r="Z76" i="4"/>
  <c r="AV26" i="60"/>
  <c r="AY8" i="60"/>
  <c r="AV52" i="60"/>
  <c r="AV38" i="60"/>
  <c r="Z29" i="4"/>
  <c r="P7" i="4"/>
  <c r="AL15" i="4"/>
  <c r="Z3" i="4"/>
  <c r="I33" i="3"/>
  <c r="I33" i="4" s="1"/>
  <c r="BH9" i="4"/>
  <c r="BH73" i="4"/>
  <c r="BI26" i="3"/>
  <c r="BI26" i="4" s="1"/>
  <c r="BH26" i="4"/>
  <c r="J34" i="4"/>
  <c r="R49" i="4"/>
  <c r="X65" i="4"/>
  <c r="AL38" i="4"/>
  <c r="Z58" i="4"/>
  <c r="BL27" i="4"/>
  <c r="R74" i="4"/>
  <c r="AF67" i="4"/>
  <c r="L97" i="54"/>
  <c r="Z50" i="4"/>
  <c r="AD70" i="4"/>
  <c r="BH55" i="4"/>
  <c r="J63" i="4"/>
  <c r="AV11" i="60"/>
  <c r="AW22" i="60"/>
  <c r="AS38" i="60"/>
  <c r="AW26" i="60"/>
  <c r="C33" i="54"/>
  <c r="AV29" i="60"/>
  <c r="AW38" i="60"/>
  <c r="AS40" i="60"/>
  <c r="AW57" i="60"/>
  <c r="I32" i="3"/>
  <c r="I32" i="4" s="1"/>
  <c r="BL19" i="4"/>
  <c r="AS30" i="60"/>
  <c r="C45" i="54"/>
  <c r="N27" i="4"/>
  <c r="BL17" i="4"/>
  <c r="EN92" i="2"/>
  <c r="AJ49" i="4"/>
  <c r="AF56" i="4"/>
  <c r="BH40" i="4"/>
  <c r="V13" i="4"/>
  <c r="X26" i="4"/>
  <c r="BJ32" i="4"/>
  <c r="J35" i="4"/>
  <c r="V20" i="4"/>
  <c r="J32" i="4"/>
  <c r="AW11" i="60"/>
  <c r="AW10" i="60"/>
  <c r="AV32" i="60"/>
  <c r="AV34" i="60"/>
  <c r="AV15" i="60"/>
  <c r="AW24" i="60"/>
  <c r="AW29" i="60"/>
  <c r="AV12" i="60"/>
  <c r="BK30" i="3"/>
  <c r="BK30" i="4" s="1"/>
  <c r="I34" i="3"/>
  <c r="I34" i="4" s="1"/>
  <c r="BL23" i="4"/>
  <c r="BI8" i="3"/>
  <c r="BI8" i="4" s="1"/>
  <c r="BH8" i="4"/>
  <c r="BL57" i="4"/>
  <c r="AL71" i="4"/>
  <c r="BB3" i="4"/>
  <c r="J74" i="4"/>
  <c r="AJ21" i="4"/>
  <c r="V30" i="4"/>
  <c r="AF84" i="4"/>
  <c r="AD34" i="4"/>
  <c r="T79" i="4"/>
  <c r="BH81" i="4"/>
  <c r="AY20" i="60"/>
  <c r="AV10" i="60"/>
  <c r="AW32" i="60"/>
  <c r="AW21" i="60"/>
  <c r="AW34" i="60"/>
  <c r="AW15" i="60"/>
  <c r="AV24" i="60"/>
  <c r="AW40" i="60"/>
  <c r="AW18" i="60"/>
  <c r="AV27" i="60"/>
  <c r="BB26" i="4"/>
  <c r="BB60" i="4"/>
  <c r="Z11" i="4"/>
  <c r="FI92" i="2"/>
  <c r="BH46" i="4"/>
  <c r="BL70" i="4"/>
  <c r="AR82" i="4"/>
  <c r="BB69" i="4"/>
  <c r="AL43" i="4"/>
  <c r="T91" i="4"/>
  <c r="BL73" i="4"/>
  <c r="AW20" i="60"/>
  <c r="Z26" i="4"/>
  <c r="AV14" i="60"/>
  <c r="AV31" i="60"/>
  <c r="AV23" i="60"/>
  <c r="BB11" i="4"/>
  <c r="BH18" i="4"/>
  <c r="AL11" i="4"/>
  <c r="X81" i="4"/>
  <c r="AD88" i="4"/>
  <c r="BB73" i="4"/>
  <c r="V77" i="4"/>
  <c r="AL81" i="4"/>
  <c r="C30" i="54"/>
  <c r="C38" i="54"/>
  <c r="A43" i="54"/>
  <c r="C37" i="54"/>
  <c r="AS10" i="60"/>
  <c r="A66" i="54"/>
  <c r="N8" i="4"/>
  <c r="J18" i="4"/>
  <c r="C41" i="54"/>
  <c r="H38" i="4"/>
  <c r="BJ88" i="4"/>
  <c r="C100" i="54"/>
  <c r="H35" i="4"/>
  <c r="AD46" i="4"/>
  <c r="AD71" i="4"/>
  <c r="V84" i="4"/>
  <c r="T71" i="4"/>
  <c r="AS43" i="60"/>
  <c r="A55" i="54"/>
  <c r="AY14" i="60"/>
  <c r="AS11" i="60"/>
  <c r="AR74" i="4"/>
  <c r="I7" i="3"/>
  <c r="I7" i="4" s="1"/>
  <c r="A40" i="54"/>
  <c r="BJ35" i="4"/>
  <c r="AL44" i="4"/>
  <c r="V59" i="4"/>
  <c r="T78" i="4"/>
  <c r="T42" i="4"/>
  <c r="AL34" i="4"/>
  <c r="J69" i="4"/>
  <c r="AJ87" i="4"/>
  <c r="T84" i="4"/>
  <c r="C55" i="54"/>
  <c r="I29" i="3"/>
  <c r="I29" i="4" s="1"/>
  <c r="I30" i="3"/>
  <c r="I30" i="4" s="1"/>
  <c r="V22" i="4"/>
  <c r="A42" i="54"/>
  <c r="BL31" i="4"/>
  <c r="X46" i="4"/>
  <c r="AL32" i="4"/>
  <c r="L95" i="54"/>
  <c r="L57" i="54"/>
  <c r="C36" i="54"/>
  <c r="AD16" i="4"/>
  <c r="AS21" i="60"/>
  <c r="AL65" i="4"/>
  <c r="AF18" i="4"/>
  <c r="AD73" i="4"/>
  <c r="L19" i="54"/>
  <c r="A57" i="54"/>
  <c r="AZ11" i="60"/>
  <c r="AS12" i="60"/>
  <c r="AY55" i="60"/>
  <c r="AZ46" i="60"/>
  <c r="AY56" i="60"/>
  <c r="A19" i="54"/>
  <c r="AT35" i="60"/>
  <c r="AS36" i="60"/>
  <c r="AJ50" i="4"/>
  <c r="AL73" i="4"/>
  <c r="J75" i="4"/>
  <c r="AS50" i="60"/>
  <c r="C31" i="54"/>
  <c r="AT12" i="60"/>
  <c r="BL75" i="4"/>
  <c r="V49" i="4"/>
  <c r="H62" i="4"/>
  <c r="BL48" i="4"/>
  <c r="BB17" i="4"/>
  <c r="AJ11" i="4"/>
  <c r="J47" i="4"/>
  <c r="I31" i="3"/>
  <c r="I31" i="4" s="1"/>
  <c r="AD13" i="4"/>
  <c r="N19" i="4"/>
  <c r="AT34" i="60"/>
  <c r="AF89" i="4"/>
  <c r="BB82" i="4"/>
  <c r="AJ89" i="4"/>
  <c r="AL67" i="4"/>
  <c r="BL36" i="4"/>
  <c r="BL4" i="4"/>
  <c r="AL36" i="4"/>
  <c r="J48" i="4"/>
  <c r="J42" i="4"/>
  <c r="H51" i="4"/>
  <c r="Z37" i="4"/>
  <c r="V85" i="4"/>
  <c r="EJ92" i="2"/>
  <c r="AT33" i="60"/>
  <c r="C40" i="54"/>
  <c r="P22" i="4"/>
  <c r="J30" i="4"/>
  <c r="K14" i="3"/>
  <c r="K14" i="4" s="1"/>
  <c r="J14" i="4"/>
  <c r="AR38" i="4"/>
  <c r="BL46" i="4"/>
  <c r="AR59" i="4"/>
  <c r="T69" i="4"/>
  <c r="X63" i="4"/>
  <c r="BL61" i="4"/>
  <c r="AR41" i="4"/>
  <c r="V23" i="4"/>
  <c r="AJ17" i="4"/>
  <c r="J82" i="4"/>
  <c r="P15" i="4"/>
  <c r="O28" i="3"/>
  <c r="O28" i="4" s="1"/>
  <c r="N28" i="4"/>
  <c r="J10" i="4"/>
  <c r="J61" i="4"/>
  <c r="V15" i="4"/>
  <c r="T76" i="4"/>
  <c r="FF92" i="2"/>
  <c r="EP92" i="2"/>
  <c r="V63" i="4"/>
  <c r="X35" i="4"/>
  <c r="AF29" i="4"/>
  <c r="J28" i="4"/>
  <c r="FK92" i="2"/>
  <c r="BJ3" i="4"/>
  <c r="A45" i="54"/>
  <c r="J27" i="4"/>
  <c r="AL31" i="4"/>
  <c r="BB28" i="4"/>
  <c r="L45" i="54"/>
  <c r="L71" i="54"/>
  <c r="H60" i="4"/>
  <c r="AJ6" i="4"/>
  <c r="AD69" i="4"/>
  <c r="L42" i="54"/>
  <c r="V46" i="4"/>
  <c r="Z63" i="4"/>
  <c r="BL45" i="4"/>
  <c r="Z5" i="4"/>
  <c r="T46" i="4"/>
  <c r="AL48" i="4"/>
  <c r="FA92" i="2"/>
  <c r="J17" i="4"/>
  <c r="BJ40" i="4"/>
  <c r="BL21" i="4"/>
  <c r="T33" i="4"/>
  <c r="J13" i="4"/>
  <c r="AT36" i="60"/>
  <c r="C42" i="54"/>
  <c r="AL29" i="4"/>
  <c r="BC25" i="3"/>
  <c r="BC25" i="4" s="1"/>
  <c r="BB25" i="4"/>
  <c r="BB23" i="4"/>
  <c r="Z64" i="4"/>
  <c r="J90" i="4"/>
  <c r="BJ50" i="4"/>
  <c r="T48" i="4"/>
  <c r="H70" i="4"/>
  <c r="V76" i="4"/>
  <c r="BL63" i="4"/>
  <c r="AR62" i="4"/>
  <c r="AJ71" i="4"/>
  <c r="AL37" i="4"/>
  <c r="V19" i="4"/>
  <c r="J19" i="4"/>
  <c r="T3" i="4"/>
  <c r="X58" i="4"/>
  <c r="BB68" i="4"/>
  <c r="AJ47" i="4"/>
  <c r="V58" i="4"/>
  <c r="H79" i="4"/>
  <c r="AF49" i="4"/>
  <c r="BB66" i="4"/>
  <c r="BB55" i="4"/>
  <c r="AL47" i="4"/>
  <c r="BL30" i="4"/>
  <c r="BC13" i="3"/>
  <c r="BC13" i="4" s="1"/>
  <c r="BB13" i="4"/>
  <c r="T73" i="4"/>
  <c r="AF61" i="4"/>
  <c r="BL69" i="4"/>
  <c r="BJ36" i="4"/>
  <c r="T14" i="4"/>
  <c r="EM92" i="2"/>
  <c r="AF81" i="4"/>
  <c r="L52" i="54"/>
  <c r="J64" i="4"/>
  <c r="AJ28" i="4"/>
  <c r="J11" i="4"/>
  <c r="BB32" i="4"/>
  <c r="AJ26" i="4"/>
  <c r="BJ10" i="4"/>
  <c r="A64" i="54"/>
  <c r="J6" i="4"/>
  <c r="AR5" i="4"/>
  <c r="N4" i="4"/>
  <c r="AS32" i="60"/>
  <c r="C25" i="54"/>
  <c r="O30" i="3"/>
  <c r="O30" i="4" s="1"/>
  <c r="N30" i="4"/>
  <c r="BC16" i="3"/>
  <c r="BC16" i="4" s="1"/>
  <c r="BB16" i="4"/>
  <c r="AT7" i="60"/>
  <c r="A29" i="54"/>
  <c r="AT29" i="60"/>
  <c r="AT30" i="60"/>
  <c r="AR80" i="4"/>
  <c r="I18" i="3"/>
  <c r="I18" i="4" s="1"/>
  <c r="C29" i="54"/>
  <c r="BM14" i="3"/>
  <c r="BM14" i="4" s="1"/>
  <c r="BL14" i="4"/>
  <c r="BJ62" i="4"/>
  <c r="AT32" i="60"/>
  <c r="AS29" i="60"/>
  <c r="AD27" i="4"/>
  <c r="A36" i="54"/>
  <c r="AD8" i="4"/>
  <c r="I21" i="3"/>
  <c r="I21" i="4" s="1"/>
  <c r="V14" i="4"/>
  <c r="BM72" i="3"/>
  <c r="BM72" i="4" s="1"/>
  <c r="BL72" i="4"/>
  <c r="W25" i="3"/>
  <c r="W25" i="4" s="1"/>
  <c r="V25" i="4"/>
  <c r="C39" i="54"/>
  <c r="I25" i="3"/>
  <c r="I25" i="4" s="1"/>
  <c r="H30" i="4"/>
  <c r="AS31" i="60"/>
  <c r="A39" i="54"/>
  <c r="Q6" i="3"/>
  <c r="Q6" i="4" s="1"/>
  <c r="P6" i="4"/>
  <c r="AJ65" i="4"/>
  <c r="X37" i="4"/>
  <c r="AT31" i="60"/>
  <c r="AT27" i="60"/>
  <c r="X45" i="4"/>
  <c r="A38" i="54"/>
  <c r="A37" i="54"/>
  <c r="V28" i="4"/>
  <c r="BL18" i="4"/>
  <c r="BJ90" i="4"/>
  <c r="L60" i="54"/>
  <c r="EO92" i="2"/>
  <c r="AD80" i="4"/>
  <c r="AD84" i="4"/>
  <c r="AJ66" i="4"/>
  <c r="AJ85" i="4"/>
  <c r="T77" i="4"/>
  <c r="X52" i="4"/>
  <c r="BJ91" i="4"/>
  <c r="AD51" i="4"/>
  <c r="X54" i="4"/>
  <c r="L64" i="54"/>
  <c r="AR33" i="4"/>
  <c r="AJ90" i="4"/>
  <c r="A41" i="54"/>
  <c r="A31" i="54"/>
  <c r="AS34" i="60"/>
  <c r="AD18" i="4"/>
  <c r="C44" i="54"/>
  <c r="AS28" i="60"/>
  <c r="AS58" i="60"/>
  <c r="AD31" i="4"/>
  <c r="AD78" i="4"/>
  <c r="AS10" i="3"/>
  <c r="AS10" i="4" s="1"/>
  <c r="AR10" i="4"/>
  <c r="AS23" i="3"/>
  <c r="AS23" i="4" s="1"/>
  <c r="AR23" i="4"/>
  <c r="A32" i="54"/>
  <c r="Z10" i="4"/>
  <c r="AL49" i="4"/>
  <c r="AS27" i="60"/>
  <c r="AT28" i="60"/>
  <c r="U15" i="3"/>
  <c r="U15" i="4" s="1"/>
  <c r="T15" i="4"/>
  <c r="AF34" i="4"/>
  <c r="Z55" i="4"/>
  <c r="L24" i="54"/>
  <c r="AJ23" i="4"/>
  <c r="T68" i="4"/>
  <c r="AD5" i="4"/>
  <c r="AD55" i="4"/>
  <c r="X28" i="4"/>
  <c r="AD76" i="4"/>
  <c r="L17" i="54"/>
  <c r="T17" i="4"/>
  <c r="Z44" i="4"/>
  <c r="AD22" i="4"/>
  <c r="T22" i="4"/>
  <c r="AJ31" i="4"/>
  <c r="C22" i="54"/>
  <c r="C52" i="54"/>
  <c r="AS46" i="60"/>
  <c r="A33" i="54"/>
  <c r="A28" i="54"/>
  <c r="I22" i="3"/>
  <c r="I22" i="4" s="1"/>
  <c r="Z23" i="4"/>
  <c r="AS17" i="3"/>
  <c r="AS17" i="4" s="1"/>
  <c r="AR17" i="4"/>
  <c r="A44" i="54"/>
  <c r="AF15" i="4"/>
  <c r="AJ16" i="4"/>
  <c r="EU92" i="2"/>
  <c r="AL39" i="4"/>
  <c r="Z70" i="4"/>
  <c r="T41" i="4"/>
  <c r="T16" i="4"/>
  <c r="BJ68" i="4"/>
  <c r="AL45" i="4"/>
  <c r="AL77" i="4"/>
  <c r="AL60" i="4"/>
  <c r="H21" i="4"/>
  <c r="Z81" i="4"/>
  <c r="Z65" i="4"/>
  <c r="Z78" i="4"/>
  <c r="BJ79" i="4"/>
  <c r="L41" i="54"/>
  <c r="X70" i="4"/>
  <c r="X71" i="4"/>
  <c r="X22" i="4"/>
  <c r="L84" i="54"/>
  <c r="AS24" i="60"/>
  <c r="AS26" i="60"/>
  <c r="A30" i="54"/>
  <c r="AS51" i="60"/>
  <c r="C60" i="54"/>
  <c r="AS54" i="60"/>
  <c r="AS47" i="60"/>
  <c r="BJ28" i="4"/>
  <c r="T4" i="4"/>
  <c r="C28" i="54"/>
  <c r="Y80" i="3"/>
  <c r="Y80" i="4" s="1"/>
  <c r="AL4" i="4"/>
  <c r="AR18" i="4"/>
  <c r="I23" i="3"/>
  <c r="I23" i="4" s="1"/>
  <c r="AS8" i="3"/>
  <c r="AS8" i="4" s="1"/>
  <c r="AR8" i="4"/>
  <c r="AS21" i="3"/>
  <c r="AS21" i="4" s="1"/>
  <c r="AR21" i="4"/>
  <c r="FG92" i="2"/>
  <c r="Z87" i="4"/>
  <c r="T25" i="4"/>
  <c r="BJ83" i="4"/>
  <c r="BJ52" i="4"/>
  <c r="AD48" i="4"/>
  <c r="T64" i="4"/>
  <c r="Z59" i="4"/>
  <c r="X53" i="4"/>
  <c r="AL85" i="4"/>
  <c r="C96" i="54"/>
  <c r="H46" i="4"/>
  <c r="AF35" i="4"/>
  <c r="BJ81" i="4"/>
  <c r="T85" i="4"/>
  <c r="X82" i="4"/>
  <c r="L80" i="54"/>
  <c r="X27" i="4"/>
  <c r="AF38" i="4"/>
  <c r="BJ63" i="4"/>
  <c r="AD44" i="4"/>
  <c r="AJ46" i="4"/>
  <c r="T50" i="4"/>
  <c r="X60" i="4"/>
  <c r="H74" i="4"/>
  <c r="AT25" i="60"/>
  <c r="AT24" i="60"/>
  <c r="AT26" i="60"/>
  <c r="A35" i="54"/>
  <c r="A34" i="54"/>
  <c r="C27" i="54"/>
  <c r="C26" i="54"/>
  <c r="I20" i="3"/>
  <c r="I20" i="4" s="1"/>
  <c r="BD21" i="4"/>
  <c r="AS22" i="3"/>
  <c r="AS22" i="4" s="1"/>
  <c r="AR22" i="4"/>
  <c r="AF65" i="4"/>
  <c r="BJ42" i="4"/>
  <c r="Z13" i="4"/>
  <c r="T45" i="4"/>
  <c r="Z24" i="4"/>
  <c r="AR39" i="4"/>
  <c r="AR71" i="4"/>
  <c r="AJ33" i="4"/>
  <c r="AL57" i="4"/>
  <c r="AS25" i="60"/>
  <c r="C24" i="54"/>
  <c r="AS23" i="60"/>
  <c r="AT21" i="60"/>
  <c r="AL78" i="4"/>
  <c r="AR31" i="4"/>
  <c r="AS14" i="3"/>
  <c r="AS14" i="4" s="1"/>
  <c r="AR14" i="4"/>
  <c r="AF48" i="4"/>
  <c r="AR48" i="4"/>
  <c r="T60" i="4"/>
  <c r="Z21" i="4"/>
  <c r="AF39" i="4"/>
  <c r="AR32" i="4"/>
  <c r="BJ51" i="4"/>
  <c r="AD11" i="4"/>
  <c r="T82" i="4"/>
  <c r="AL82" i="4"/>
  <c r="H56" i="4"/>
  <c r="BJ47" i="4"/>
  <c r="AD26" i="4"/>
  <c r="X56" i="4"/>
  <c r="X50" i="4"/>
  <c r="H90" i="4"/>
  <c r="Z56" i="4"/>
  <c r="BJ13" i="4"/>
  <c r="X10" i="4"/>
  <c r="BJ60" i="4"/>
  <c r="AD68" i="4"/>
  <c r="X91" i="4"/>
  <c r="Z38" i="4"/>
  <c r="BJ39" i="4"/>
  <c r="AT23" i="60"/>
  <c r="I19" i="3"/>
  <c r="I19" i="4" s="1"/>
  <c r="C32" i="54"/>
  <c r="AT22" i="60"/>
  <c r="AS17" i="60"/>
  <c r="C18" i="54"/>
  <c r="AS16" i="60"/>
  <c r="I17" i="3"/>
  <c r="I17" i="4" s="1"/>
  <c r="I16" i="3"/>
  <c r="I16" i="4" s="1"/>
  <c r="AJ14" i="4"/>
  <c r="L59" i="54"/>
  <c r="AJ68" i="4"/>
  <c r="X39" i="4"/>
  <c r="AT17" i="60"/>
  <c r="AT13" i="60"/>
  <c r="C16" i="54"/>
  <c r="A18" i="54"/>
  <c r="AT16" i="60"/>
  <c r="AS9" i="60"/>
  <c r="L83" i="54"/>
  <c r="X62" i="4"/>
  <c r="H49" i="4"/>
  <c r="AS7" i="60"/>
  <c r="AT9" i="60"/>
  <c r="A26" i="54"/>
  <c r="L74" i="54"/>
  <c r="AJ30" i="4"/>
  <c r="BJ80" i="4"/>
  <c r="A24" i="54"/>
  <c r="AS22" i="60"/>
  <c r="A15" i="54"/>
  <c r="AS15" i="60"/>
  <c r="A21" i="54"/>
  <c r="C14" i="54"/>
  <c r="A22" i="54"/>
  <c r="AS35" i="60"/>
  <c r="AT8" i="60"/>
  <c r="A17" i="54"/>
  <c r="A20" i="54"/>
  <c r="AT11" i="60"/>
  <c r="AT10" i="60"/>
  <c r="AM13" i="3"/>
  <c r="AM13" i="4" s="1"/>
  <c r="AL13" i="4"/>
  <c r="AM17" i="3"/>
  <c r="AM17" i="4" s="1"/>
  <c r="AL17" i="4"/>
  <c r="L48" i="54"/>
  <c r="AL14" i="4"/>
  <c r="AL75" i="4"/>
  <c r="C15" i="54"/>
  <c r="AT15" i="60"/>
  <c r="C21" i="54"/>
  <c r="A14" i="54"/>
  <c r="AS8" i="60"/>
  <c r="C17" i="54"/>
  <c r="C20" i="54"/>
  <c r="AS18" i="60"/>
  <c r="H84" i="4"/>
  <c r="Z86" i="4"/>
  <c r="L67" i="54"/>
  <c r="H52" i="4"/>
  <c r="H89" i="4"/>
  <c r="A67" i="54"/>
  <c r="AS19" i="60"/>
  <c r="AS14" i="60"/>
  <c r="A59" i="54"/>
  <c r="AT20" i="60"/>
  <c r="C23" i="54"/>
  <c r="AT18" i="60"/>
  <c r="Y21" i="3"/>
  <c r="Y21" i="4" s="1"/>
  <c r="C48" i="54"/>
  <c r="BJ8" i="4"/>
  <c r="AL86" i="4"/>
  <c r="AL84" i="4"/>
  <c r="H69" i="4"/>
  <c r="BJ12" i="4"/>
  <c r="AT19" i="60"/>
  <c r="A25" i="54"/>
  <c r="AT14" i="60"/>
  <c r="AS20" i="60"/>
  <c r="A23" i="54"/>
  <c r="A27" i="54"/>
  <c r="X74" i="4"/>
  <c r="BJ46" i="4"/>
  <c r="AL66" i="4"/>
  <c r="L79" i="54"/>
  <c r="H81" i="4"/>
  <c r="AL70" i="4"/>
  <c r="AS13" i="60"/>
  <c r="A16" i="54"/>
  <c r="ET92" i="2"/>
  <c r="BJ67" i="4"/>
  <c r="AD49" i="4"/>
  <c r="X51" i="4"/>
  <c r="X75" i="4"/>
  <c r="BJ17" i="4"/>
  <c r="H29" i="4"/>
  <c r="X31" i="4"/>
  <c r="AJ9" i="4"/>
  <c r="AD54" i="4"/>
  <c r="BJ49" i="4"/>
  <c r="AJ15" i="4"/>
  <c r="X33" i="4"/>
  <c r="AE20" i="3"/>
  <c r="AE20" i="4" s="1"/>
  <c r="Z27" i="4"/>
  <c r="Z80" i="4"/>
  <c r="AD23" i="4"/>
  <c r="H37" i="4"/>
  <c r="Z69" i="4"/>
  <c r="AD32" i="4"/>
  <c r="AD10" i="4"/>
  <c r="X86" i="4"/>
  <c r="H76" i="4"/>
  <c r="H86" i="4"/>
  <c r="AD53" i="4"/>
  <c r="H53" i="4"/>
  <c r="Z66" i="4"/>
  <c r="BJ57" i="4"/>
  <c r="H57" i="4"/>
  <c r="AD86" i="4"/>
  <c r="H23" i="4"/>
  <c r="Z89" i="4"/>
  <c r="AD47" i="4"/>
  <c r="AJ41" i="4"/>
  <c r="BJ76" i="4"/>
  <c r="AD30" i="4"/>
  <c r="ER92" i="2"/>
  <c r="AJ67" i="4"/>
  <c r="X85" i="4"/>
  <c r="X15" i="4"/>
  <c r="AD82" i="4"/>
  <c r="AJ56" i="4"/>
  <c r="I12" i="3"/>
  <c r="I12" i="4" s="1"/>
  <c r="AJ52" i="4"/>
  <c r="AD62" i="4"/>
  <c r="AJ24" i="4"/>
  <c r="BJ77" i="4"/>
  <c r="AD85" i="4"/>
  <c r="Z51" i="4"/>
  <c r="Z68" i="4"/>
  <c r="AD15" i="4"/>
  <c r="H40" i="4"/>
  <c r="I13" i="3"/>
  <c r="I13" i="4" s="1"/>
  <c r="AA15" i="3"/>
  <c r="AA15" i="4" s="1"/>
  <c r="Z15" i="4"/>
  <c r="BJ82" i="4"/>
  <c r="Z35" i="4"/>
  <c r="Z60" i="4"/>
  <c r="H31" i="4"/>
  <c r="X36" i="4"/>
  <c r="H55" i="4"/>
  <c r="I11" i="3"/>
  <c r="I11" i="4" s="1"/>
  <c r="H20" i="4"/>
  <c r="BJ18" i="4"/>
  <c r="H34" i="4"/>
  <c r="AJ3" i="4"/>
  <c r="AA14" i="3"/>
  <c r="AA14" i="4" s="1"/>
  <c r="Z14" i="4"/>
  <c r="AA30" i="3"/>
  <c r="AA30" i="4" s="1"/>
  <c r="Z30" i="4"/>
  <c r="AA31" i="3"/>
  <c r="AA31" i="4" s="1"/>
  <c r="Z31" i="4"/>
  <c r="H33" i="4"/>
  <c r="BK20" i="3"/>
  <c r="BK20" i="4" s="1"/>
  <c r="X30" i="4"/>
  <c r="Z62" i="4"/>
  <c r="BJ73" i="4"/>
  <c r="X8" i="4"/>
  <c r="X25" i="4"/>
  <c r="AE28" i="3"/>
  <c r="AE28" i="4" s="1"/>
  <c r="AD28" i="4"/>
  <c r="AJ86" i="4"/>
  <c r="Z53" i="4"/>
  <c r="BJ22" i="4"/>
  <c r="I26" i="3"/>
  <c r="I26" i="4" s="1"/>
  <c r="H22" i="4"/>
  <c r="Z41" i="4"/>
  <c r="AM8" i="3"/>
  <c r="AM8" i="4" s="1"/>
  <c r="Z9" i="4"/>
  <c r="AE24" i="3"/>
  <c r="AE24" i="4" s="1"/>
  <c r="AD24" i="4"/>
  <c r="BJ54" i="4"/>
  <c r="Z32" i="4"/>
  <c r="I10" i="3"/>
  <c r="I10" i="4" s="1"/>
  <c r="AE12" i="3"/>
  <c r="AE12" i="4" s="1"/>
  <c r="AD12" i="4"/>
  <c r="AE7" i="3"/>
  <c r="AE7" i="4" s="1"/>
  <c r="AD7" i="4"/>
  <c r="I9" i="3"/>
  <c r="I9" i="4" s="1"/>
  <c r="X55" i="4"/>
  <c r="H88" i="4"/>
  <c r="I2" i="3"/>
  <c r="I2" i="4" s="1"/>
  <c r="H83" i="4"/>
  <c r="H7" i="4"/>
  <c r="I8" i="3"/>
  <c r="I8" i="4" s="1"/>
  <c r="H78" i="4"/>
  <c r="AJ40" i="4"/>
  <c r="H65" i="4"/>
  <c r="X76" i="4"/>
  <c r="AL18" i="4"/>
  <c r="BK5" i="3"/>
  <c r="BK5" i="4" s="1"/>
  <c r="BJ5" i="4"/>
  <c r="AM3" i="3"/>
  <c r="AM3" i="4" s="1"/>
  <c r="AL3" i="4"/>
  <c r="Y13" i="3"/>
  <c r="Y13" i="4" s="1"/>
  <c r="X13" i="4"/>
  <c r="BK4" i="3"/>
  <c r="BK4" i="4" s="1"/>
  <c r="BJ4" i="4"/>
  <c r="H43" i="4"/>
  <c r="X57" i="4"/>
  <c r="AM28" i="3"/>
  <c r="AM28" i="4" s="1"/>
  <c r="AL28" i="4"/>
  <c r="Y29" i="3"/>
  <c r="Y29" i="4" s="1"/>
  <c r="X29" i="4"/>
  <c r="Y17" i="3"/>
  <c r="Y17" i="4" s="1"/>
  <c r="X17" i="4"/>
  <c r="X88" i="4"/>
  <c r="AJ51" i="4"/>
  <c r="X59" i="4"/>
  <c r="AJ81" i="4"/>
  <c r="X41" i="4"/>
  <c r="H19" i="4"/>
  <c r="Y9" i="3"/>
  <c r="Y9" i="4" s="1"/>
  <c r="X9" i="4"/>
  <c r="AM25" i="3"/>
  <c r="AM25" i="4" s="1"/>
  <c r="AL25" i="4"/>
  <c r="BJ87" i="4"/>
  <c r="H63" i="4"/>
  <c r="EQ92" i="2"/>
  <c r="BJ59" i="4"/>
  <c r="BJ38" i="4"/>
  <c r="X24" i="4"/>
  <c r="BJ19" i="4"/>
  <c r="AM9" i="3"/>
  <c r="AM9" i="4" s="1"/>
  <c r="AL9" i="4"/>
  <c r="EW92" i="2"/>
  <c r="AJ48" i="4"/>
  <c r="X42" i="4"/>
  <c r="FJ92" i="2"/>
  <c r="AJ13" i="4"/>
  <c r="BJ65" i="4"/>
  <c r="BJ31" i="4"/>
  <c r="AJ59" i="4"/>
  <c r="X43" i="4"/>
  <c r="BJ84" i="4"/>
  <c r="AJ39" i="4"/>
  <c r="H42" i="4"/>
  <c r="AL74" i="4"/>
  <c r="Y12" i="3"/>
  <c r="Y12" i="4" s="1"/>
  <c r="X12" i="4"/>
  <c r="AM6" i="3"/>
  <c r="AM6" i="4" s="1"/>
  <c r="AL6" i="4"/>
  <c r="AM26" i="3"/>
  <c r="AM26" i="4" s="1"/>
  <c r="AL26" i="4"/>
  <c r="BK29" i="3"/>
  <c r="BK29" i="4" s="1"/>
  <c r="BJ29" i="4"/>
  <c r="X7" i="4"/>
  <c r="AJ18" i="4"/>
  <c r="BJ33" i="4"/>
  <c r="X6" i="4"/>
  <c r="BJ64" i="4"/>
  <c r="EX92" i="2"/>
  <c r="AJ83" i="4"/>
  <c r="AJ10" i="4"/>
  <c r="X14" i="4"/>
  <c r="AJ25" i="4"/>
  <c r="BJ14" i="4"/>
  <c r="AM12" i="3"/>
  <c r="AM12" i="4" s="1"/>
  <c r="AL12" i="4"/>
  <c r="AM30" i="3"/>
  <c r="AM30" i="4" s="1"/>
  <c r="AL30" i="4"/>
  <c r="BK26" i="3"/>
  <c r="BK26" i="4" s="1"/>
  <c r="BJ26" i="4"/>
  <c r="BK27" i="3"/>
  <c r="BK27" i="4" s="1"/>
  <c r="BJ27" i="4"/>
  <c r="H17" i="4"/>
  <c r="H47" i="4"/>
  <c r="H67" i="4"/>
  <c r="H39" i="4"/>
  <c r="I5" i="3"/>
  <c r="I5" i="4" s="1"/>
  <c r="H36" i="4"/>
  <c r="H71" i="4"/>
  <c r="H85" i="4"/>
  <c r="H64" i="4"/>
  <c r="H61" i="4"/>
  <c r="I3" i="3"/>
  <c r="I3" i="4" s="1"/>
  <c r="I15" i="3"/>
  <c r="I15" i="4" s="1"/>
  <c r="H15" i="4"/>
  <c r="H77" i="4"/>
  <c r="H45" i="4"/>
  <c r="H82" i="4"/>
  <c r="I4" i="3"/>
  <c r="I4" i="4" s="1"/>
  <c r="EI92" i="2"/>
  <c r="H54" i="4"/>
  <c r="I24" i="3"/>
  <c r="I24" i="4" s="1"/>
  <c r="H24" i="4"/>
  <c r="I28" i="3"/>
  <c r="I28" i="4" s="1"/>
  <c r="H28" i="4"/>
  <c r="I14" i="3"/>
  <c r="I14" i="4" s="1"/>
  <c r="H14" i="4"/>
  <c r="H80" i="4"/>
  <c r="I6" i="3"/>
  <c r="I6" i="4" s="1"/>
  <c r="H6" i="4"/>
  <c r="I27" i="3"/>
  <c r="I27" i="4" s="1"/>
  <c r="H27" i="4"/>
  <c r="G11" i="3"/>
  <c r="G11" i="4" s="1"/>
  <c r="G10" i="3"/>
  <c r="G10" i="4" s="1"/>
  <c r="G9" i="3"/>
  <c r="G9" i="4" s="1"/>
  <c r="G3" i="3"/>
  <c r="G3" i="4" s="1"/>
  <c r="G4" i="3"/>
  <c r="G4" i="4" s="1"/>
  <c r="G7" i="3"/>
  <c r="G7" i="4" s="1"/>
  <c r="G5" i="3"/>
  <c r="G5" i="4" s="1"/>
  <c r="G6" i="3"/>
  <c r="G6" i="4" s="1"/>
  <c r="G8" i="3"/>
  <c r="G8" i="4" s="1"/>
  <c r="H2" i="4"/>
  <c r="AS2" i="4"/>
  <c r="AR2" i="4"/>
  <c r="P2" i="4"/>
  <c r="N2" i="4"/>
  <c r="AB2" i="4"/>
  <c r="L2" i="4"/>
  <c r="BE2" i="4"/>
  <c r="BD2" i="4"/>
  <c r="BG2" i="4"/>
  <c r="BF2" i="4"/>
  <c r="AJ2" i="4"/>
  <c r="AK2" i="4"/>
  <c r="AD2" i="4"/>
  <c r="AE2" i="4"/>
  <c r="J2" i="4"/>
  <c r="F2" i="4"/>
  <c r="G2" i="4"/>
  <c r="T2" i="4"/>
  <c r="AI2" i="4"/>
  <c r="AH2" i="4"/>
  <c r="AW2" i="4"/>
  <c r="AV2" i="4"/>
  <c r="AO2" i="4"/>
  <c r="AN2" i="4"/>
  <c r="AZ2" i="4"/>
  <c r="BA2" i="4"/>
  <c r="AG2" i="4"/>
  <c r="AF2" i="4"/>
  <c r="X2" i="4"/>
  <c r="Y2" i="4"/>
  <c r="AM2" i="4"/>
  <c r="AL2" i="4"/>
  <c r="BL2" i="4"/>
  <c r="BM2" i="4"/>
  <c r="Z50" i="45" l="1"/>
  <c r="G50" i="45" s="1"/>
  <c r="W51" i="45"/>
  <c r="W75" i="43"/>
  <c r="Z51" i="45" l="1"/>
  <c r="G51" i="45" s="1"/>
  <c r="W52" i="45"/>
  <c r="W74" i="45"/>
  <c r="Z75" i="43"/>
  <c r="G75" i="43" s="1"/>
  <c r="W76" i="43"/>
  <c r="Z76" i="43" s="1"/>
  <c r="G76" i="43" s="1"/>
  <c r="Z52" i="45" l="1"/>
  <c r="G52" i="45" s="1"/>
  <c r="W53" i="45"/>
  <c r="Z74" i="45"/>
  <c r="G74" i="45" s="1"/>
  <c r="W75" i="45"/>
  <c r="Z53" i="45" l="1"/>
  <c r="G53" i="45" s="1"/>
  <c r="W54" i="45"/>
  <c r="Z75" i="45"/>
  <c r="G75" i="45" s="1"/>
  <c r="W76" i="45"/>
  <c r="Z76" i="45" s="1"/>
  <c r="G76" i="45" s="1"/>
  <c r="Z54" i="45" l="1"/>
  <c r="G54" i="45" s="1"/>
  <c r="W55" i="45"/>
  <c r="Z55" i="45" l="1"/>
  <c r="G55" i="45" s="1"/>
  <c r="W56" i="45"/>
  <c r="Z56" i="45" l="1"/>
  <c r="G56" i="45" s="1"/>
  <c r="W57" i="45"/>
  <c r="Z57" i="45" l="1"/>
  <c r="G57" i="45" s="1"/>
  <c r="W58" i="45"/>
  <c r="Z58" i="45" l="1"/>
  <c r="G58" i="45" s="1"/>
  <c r="W59" i="45"/>
  <c r="Z59" i="45" l="1"/>
  <c r="G59" i="45" s="1"/>
  <c r="W60" i="45"/>
  <c r="Z60" i="45" l="1"/>
  <c r="G60" i="45" s="1"/>
  <c r="W61" i="45"/>
  <c r="Z61" i="45" l="1"/>
  <c r="G61" i="45" s="1"/>
  <c r="W62" i="45"/>
  <c r="Z62" i="45" l="1"/>
  <c r="G62" i="45" s="1"/>
  <c r="W63" i="45"/>
  <c r="Z63" i="45" l="1"/>
  <c r="G63" i="45" s="1"/>
  <c r="W64" i="45"/>
  <c r="Z64" i="45" l="1"/>
  <c r="G64" i="45" s="1"/>
  <c r="W65" i="45"/>
  <c r="Z65" i="45" l="1"/>
  <c r="G65" i="45" s="1"/>
  <c r="W66" i="45"/>
  <c r="Z66" i="45" l="1"/>
  <c r="G66" i="45" s="1"/>
  <c r="W67" i="45"/>
  <c r="Z67" i="45" l="1"/>
  <c r="G67" i="45" s="1"/>
  <c r="W68" i="45"/>
  <c r="Z68" i="45" l="1"/>
  <c r="G68" i="45" s="1"/>
  <c r="W69" i="45"/>
  <c r="Z69" i="45" l="1"/>
  <c r="G69" i="45" s="1"/>
  <c r="W70" i="45"/>
  <c r="Z70" i="45" l="1"/>
  <c r="G70" i="45" s="1"/>
  <c r="W71" i="45"/>
  <c r="Z71" i="45" l="1"/>
  <c r="G71" i="45" s="1"/>
  <c r="W72" i="45"/>
  <c r="Z72" i="45" l="1"/>
  <c r="G72" i="45" s="1"/>
  <c r="W73" i="45"/>
  <c r="Z73" i="45" s="1"/>
  <c r="G73"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忠宜</author>
  </authors>
  <commentList>
    <comment ref="A1" authorId="0" shapeId="0" xr:uid="{00000000-0006-0000-0600-000001000000}">
      <text>
        <r>
          <rPr>
            <b/>
            <sz val="9"/>
            <color indexed="81"/>
            <rFont val="ＭＳ Ｐゴシック"/>
            <family val="3"/>
            <charset val="128"/>
          </rPr>
          <t xml:space="preserve">※行、列を挿入したり削除してはならない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佐藤 忠宜</author>
  </authors>
  <commentList>
    <comment ref="A1" authorId="0" shapeId="0" xr:uid="{00000000-0006-0000-0700-000001000000}">
      <text>
        <r>
          <rPr>
            <b/>
            <sz val="9"/>
            <color indexed="81"/>
            <rFont val="ＭＳ Ｐゴシック"/>
            <family val="3"/>
            <charset val="128"/>
          </rPr>
          <t>※行、列を挿入したり削除してはならない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忠宜</author>
  </authors>
  <commentList>
    <comment ref="Q13" authorId="0" shapeId="0" xr:uid="{00000000-0006-0000-0900-000001000000}">
      <text>
        <r>
          <rPr>
            <b/>
            <sz val="9"/>
            <color indexed="81"/>
            <rFont val="ＭＳ Ｐゴシック"/>
            <family val="3"/>
            <charset val="128"/>
          </rPr>
          <t>ドライバー
ライセンス地域コード</t>
        </r>
        <r>
          <rPr>
            <sz val="9"/>
            <color indexed="81"/>
            <rFont val="ＭＳ Ｐゴシック"/>
            <family val="3"/>
            <charset val="128"/>
          </rPr>
          <t xml:space="preserve">
</t>
        </r>
      </text>
    </comment>
    <comment ref="R13" authorId="0" shapeId="0" xr:uid="{00000000-0006-0000-0900-000002000000}">
      <text>
        <r>
          <rPr>
            <b/>
            <sz val="9"/>
            <color indexed="81"/>
            <rFont val="ＭＳ Ｐゴシック"/>
            <family val="3"/>
            <charset val="128"/>
          </rPr>
          <t>ドライバー
ライセンス番号</t>
        </r>
      </text>
    </comment>
    <comment ref="T13" authorId="0" shapeId="0" xr:uid="{00000000-0006-0000-0900-000003000000}">
      <text>
        <r>
          <rPr>
            <b/>
            <sz val="9"/>
            <color indexed="81"/>
            <rFont val="ＭＳ Ｐゴシック"/>
            <family val="3"/>
            <charset val="128"/>
          </rPr>
          <t>コ・ドライバー
ライセンス地域コード</t>
        </r>
        <r>
          <rPr>
            <sz val="9"/>
            <color indexed="81"/>
            <rFont val="ＭＳ Ｐゴシック"/>
            <family val="3"/>
            <charset val="128"/>
          </rPr>
          <t xml:space="preserve">
</t>
        </r>
      </text>
    </comment>
    <comment ref="U13" authorId="0" shapeId="0" xr:uid="{00000000-0006-0000-0900-000004000000}">
      <text>
        <r>
          <rPr>
            <b/>
            <sz val="9"/>
            <color indexed="81"/>
            <rFont val="ＭＳ Ｐゴシック"/>
            <family val="3"/>
            <charset val="128"/>
          </rPr>
          <t>コ・ドラーバー
ライセンス番号</t>
        </r>
        <r>
          <rPr>
            <sz val="9"/>
            <color indexed="81"/>
            <rFont val="ＭＳ Ｐゴシック"/>
            <family val="3"/>
            <charset val="128"/>
          </rPr>
          <t xml:space="preserve">
</t>
        </r>
      </text>
    </comment>
    <comment ref="W13" authorId="0" shapeId="0" xr:uid="{00000000-0006-0000-0900-000005000000}">
      <text>
        <r>
          <rPr>
            <b/>
            <sz val="9"/>
            <color indexed="81"/>
            <rFont val="ＭＳ Ｐゴシック"/>
            <family val="3"/>
            <charset val="128"/>
          </rPr>
          <t>車両型式</t>
        </r>
        <r>
          <rPr>
            <sz val="9"/>
            <color indexed="81"/>
            <rFont val="ＭＳ Ｐゴシック"/>
            <family val="3"/>
            <charset val="128"/>
          </rPr>
          <t xml:space="preserve">
</t>
        </r>
      </text>
    </comment>
    <comment ref="X13" authorId="0" shapeId="0" xr:uid="{00000000-0006-0000-0900-000006000000}">
      <text>
        <r>
          <rPr>
            <b/>
            <sz val="9"/>
            <color indexed="81"/>
            <rFont val="ＭＳ Ｐゴシック"/>
            <family val="3"/>
            <charset val="128"/>
          </rPr>
          <t>排気量</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sato</author>
  </authors>
  <commentList>
    <comment ref="D6" authorId="0" shapeId="0" xr:uid="{00000000-0006-0000-0A00-000001000000}">
      <text>
        <r>
          <rPr>
            <b/>
            <sz val="9"/>
            <color indexed="81"/>
            <rFont val="ＭＳ Ｐゴシック"/>
            <family val="3"/>
            <charset val="128"/>
          </rPr>
          <t>000011112222
と入力すれば、
0000-1111-2222
と表示される</t>
        </r>
      </text>
    </comment>
    <comment ref="G6" authorId="0" shapeId="0" xr:uid="{00000000-0006-0000-0A00-000002000000}">
      <text>
        <r>
          <rPr>
            <b/>
            <sz val="9"/>
            <color indexed="81"/>
            <rFont val="ＭＳ Ｐゴシック"/>
            <family val="3"/>
            <charset val="128"/>
          </rPr>
          <t>000011112222
と入力すれば、
0000-1111-2222
と表示される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佐藤 忠宜</author>
    <author>佐藤忠宜</author>
  </authors>
  <commentList>
    <comment ref="E1" authorId="0" shapeId="0" xr:uid="{00000000-0006-0000-0B00-000001000000}">
      <text>
        <r>
          <rPr>
            <sz val="9"/>
            <color indexed="81"/>
            <rFont val="ＭＳ Ｐゴシック"/>
            <family val="3"/>
            <charset val="128"/>
          </rPr>
          <t>ペナルティ：秒単位で入力</t>
        </r>
      </text>
    </comment>
    <comment ref="G1" authorId="1" shapeId="0" xr:uid="{00000000-0006-0000-0B00-000002000000}">
      <text>
        <r>
          <rPr>
            <sz val="9"/>
            <color indexed="81"/>
            <rFont val="ＭＳ Ｐゴシック"/>
            <family val="3"/>
            <charset val="128"/>
          </rPr>
          <t>ペナルティ：秒単位で入力</t>
        </r>
      </text>
    </comment>
    <comment ref="I1" authorId="1" shapeId="0" xr:uid="{00000000-0006-0000-0B00-000003000000}">
      <text>
        <r>
          <rPr>
            <sz val="9"/>
            <color indexed="81"/>
            <rFont val="ＭＳ Ｐゴシック"/>
            <family val="3"/>
            <charset val="128"/>
          </rPr>
          <t>ペナルティ：秒単位で入力</t>
        </r>
      </text>
    </comment>
    <comment ref="K1" authorId="1" shapeId="0" xr:uid="{00000000-0006-0000-0B00-000004000000}">
      <text>
        <r>
          <rPr>
            <sz val="9"/>
            <color indexed="81"/>
            <rFont val="ＭＳ Ｐゴシック"/>
            <family val="3"/>
            <charset val="128"/>
          </rPr>
          <t>ペナルティ：秒単位で入力</t>
        </r>
      </text>
    </comment>
    <comment ref="M1" authorId="1" shapeId="0" xr:uid="{00000000-0006-0000-0B00-000005000000}">
      <text>
        <r>
          <rPr>
            <sz val="9"/>
            <color indexed="81"/>
            <rFont val="ＭＳ Ｐゴシック"/>
            <family val="3"/>
            <charset val="128"/>
          </rPr>
          <t>ペナルティ：秒単位で入力</t>
        </r>
      </text>
    </comment>
    <comment ref="O1" authorId="1" shapeId="0" xr:uid="{00000000-0006-0000-0B00-000006000000}">
      <text>
        <r>
          <rPr>
            <sz val="9"/>
            <color indexed="81"/>
            <rFont val="ＭＳ Ｐゴシック"/>
            <family val="3"/>
            <charset val="128"/>
          </rPr>
          <t>ペナルティ：秒単位で入力</t>
        </r>
      </text>
    </comment>
    <comment ref="Q1" authorId="1" shapeId="0" xr:uid="{00000000-0006-0000-0B00-000007000000}">
      <text>
        <r>
          <rPr>
            <sz val="9"/>
            <color indexed="81"/>
            <rFont val="ＭＳ Ｐゴシック"/>
            <family val="3"/>
            <charset val="128"/>
          </rPr>
          <t>ペナルティ：秒単位で入力</t>
        </r>
      </text>
    </comment>
    <comment ref="S1" authorId="1" shapeId="0" xr:uid="{00000000-0006-0000-0B00-000008000000}">
      <text>
        <r>
          <rPr>
            <sz val="9"/>
            <color indexed="81"/>
            <rFont val="ＭＳ Ｐゴシック"/>
            <family val="3"/>
            <charset val="128"/>
          </rPr>
          <t>ペナルティ：秒単位で入力</t>
        </r>
      </text>
    </comment>
    <comment ref="U1" authorId="1" shapeId="0" xr:uid="{00000000-0006-0000-0B00-000009000000}">
      <text>
        <r>
          <rPr>
            <sz val="9"/>
            <color indexed="81"/>
            <rFont val="ＭＳ Ｐゴシック"/>
            <family val="3"/>
            <charset val="128"/>
          </rPr>
          <t>ペナルティ：秒単位で入力</t>
        </r>
      </text>
    </comment>
    <comment ref="W1" authorId="1" shapeId="0" xr:uid="{00000000-0006-0000-0B00-00000A000000}">
      <text>
        <r>
          <rPr>
            <sz val="9"/>
            <color indexed="81"/>
            <rFont val="ＭＳ Ｐゴシック"/>
            <family val="3"/>
            <charset val="128"/>
          </rPr>
          <t>ペナルティ：秒単位で入力</t>
        </r>
      </text>
    </comment>
    <comment ref="Y1" authorId="1" shapeId="0" xr:uid="{00000000-0006-0000-0B00-00000B000000}">
      <text>
        <r>
          <rPr>
            <sz val="9"/>
            <color indexed="81"/>
            <rFont val="ＭＳ Ｐゴシック"/>
            <family val="3"/>
            <charset val="128"/>
          </rPr>
          <t>ペナルティ：秒単位で入力</t>
        </r>
      </text>
    </comment>
    <comment ref="AA1" authorId="1" shapeId="0" xr:uid="{00000000-0006-0000-0B00-00000C000000}">
      <text>
        <r>
          <rPr>
            <sz val="9"/>
            <color indexed="81"/>
            <rFont val="ＭＳ Ｐゴシック"/>
            <family val="3"/>
            <charset val="128"/>
          </rPr>
          <t>ペナルティ：秒単位で入力</t>
        </r>
      </text>
    </comment>
    <comment ref="AC1" authorId="1" shapeId="0" xr:uid="{00000000-0006-0000-0B00-00000D000000}">
      <text>
        <r>
          <rPr>
            <sz val="9"/>
            <color indexed="81"/>
            <rFont val="ＭＳ Ｐゴシック"/>
            <family val="3"/>
            <charset val="128"/>
          </rPr>
          <t>ペナルティ：秒単位で入力</t>
        </r>
      </text>
    </comment>
    <comment ref="AE1" authorId="1" shapeId="0" xr:uid="{00000000-0006-0000-0B00-00000E000000}">
      <text>
        <r>
          <rPr>
            <sz val="9"/>
            <color indexed="81"/>
            <rFont val="ＭＳ Ｐゴシック"/>
            <family val="3"/>
            <charset val="128"/>
          </rPr>
          <t>ペナルティ：秒単位で入力</t>
        </r>
      </text>
    </comment>
    <comment ref="AG1" authorId="1" shapeId="0" xr:uid="{00000000-0006-0000-0B00-00000F000000}">
      <text>
        <r>
          <rPr>
            <sz val="9"/>
            <color indexed="81"/>
            <rFont val="ＭＳ Ｐゴシック"/>
            <family val="3"/>
            <charset val="128"/>
          </rPr>
          <t>ペナルティ：秒単位で入力</t>
        </r>
      </text>
    </comment>
    <comment ref="AI1" authorId="1" shapeId="0" xr:uid="{00000000-0006-0000-0B00-000010000000}">
      <text>
        <r>
          <rPr>
            <sz val="9"/>
            <color indexed="81"/>
            <rFont val="ＭＳ Ｐゴシック"/>
            <family val="3"/>
            <charset val="128"/>
          </rPr>
          <t>ペナルティ：秒単位で入力</t>
        </r>
      </text>
    </comment>
    <comment ref="AK1" authorId="1" shapeId="0" xr:uid="{00000000-0006-0000-0B00-000011000000}">
      <text>
        <r>
          <rPr>
            <sz val="9"/>
            <color indexed="81"/>
            <rFont val="ＭＳ Ｐゴシック"/>
            <family val="3"/>
            <charset val="128"/>
          </rPr>
          <t>ペナルティ：秒単位で入力</t>
        </r>
      </text>
    </comment>
    <comment ref="AM1" authorId="1" shapeId="0" xr:uid="{00000000-0006-0000-0B00-000012000000}">
      <text>
        <r>
          <rPr>
            <sz val="9"/>
            <color indexed="81"/>
            <rFont val="ＭＳ Ｐゴシック"/>
            <family val="3"/>
            <charset val="128"/>
          </rPr>
          <t>ペナルティ：秒単位で入力</t>
        </r>
      </text>
    </comment>
    <comment ref="AO1" authorId="1" shapeId="0" xr:uid="{00000000-0006-0000-0B00-000013000000}">
      <text>
        <r>
          <rPr>
            <sz val="9"/>
            <color indexed="81"/>
            <rFont val="ＭＳ Ｐゴシック"/>
            <family val="3"/>
            <charset val="128"/>
          </rPr>
          <t>ペナルティ：秒単位で入力</t>
        </r>
      </text>
    </comment>
    <comment ref="AQ1" authorId="1" shapeId="0" xr:uid="{00000000-0006-0000-0B00-000014000000}">
      <text>
        <r>
          <rPr>
            <sz val="9"/>
            <color indexed="81"/>
            <rFont val="ＭＳ Ｐゴシック"/>
            <family val="3"/>
            <charset val="128"/>
          </rPr>
          <t>ペナルティ：秒単位で入力</t>
        </r>
      </text>
    </comment>
    <comment ref="AS1" authorId="1" shapeId="0" xr:uid="{00000000-0006-0000-0B00-000015000000}">
      <text>
        <r>
          <rPr>
            <sz val="9"/>
            <color indexed="81"/>
            <rFont val="ＭＳ Ｐゴシック"/>
            <family val="3"/>
            <charset val="128"/>
          </rPr>
          <t>ペナルティ：秒単位で入力</t>
        </r>
      </text>
    </comment>
    <comment ref="AU1" authorId="1" shapeId="0" xr:uid="{00000000-0006-0000-0B00-000016000000}">
      <text>
        <r>
          <rPr>
            <sz val="9"/>
            <color indexed="81"/>
            <rFont val="ＭＳ Ｐゴシック"/>
            <family val="3"/>
            <charset val="128"/>
          </rPr>
          <t>ペナルティ：秒単位で入力</t>
        </r>
      </text>
    </comment>
    <comment ref="AW1" authorId="1" shapeId="0" xr:uid="{00000000-0006-0000-0B00-000017000000}">
      <text>
        <r>
          <rPr>
            <sz val="9"/>
            <color indexed="81"/>
            <rFont val="ＭＳ Ｐゴシック"/>
            <family val="3"/>
            <charset val="128"/>
          </rPr>
          <t>ペナルティ：秒単位で入力</t>
        </r>
      </text>
    </comment>
    <comment ref="AY1" authorId="1" shapeId="0" xr:uid="{00000000-0006-0000-0B00-000018000000}">
      <text>
        <r>
          <rPr>
            <sz val="9"/>
            <color indexed="81"/>
            <rFont val="ＭＳ Ｐゴシック"/>
            <family val="3"/>
            <charset val="128"/>
          </rPr>
          <t>ペナルティ：秒単位で入力</t>
        </r>
      </text>
    </comment>
    <comment ref="BA1" authorId="1" shapeId="0" xr:uid="{00000000-0006-0000-0B00-000019000000}">
      <text>
        <r>
          <rPr>
            <sz val="9"/>
            <color indexed="81"/>
            <rFont val="ＭＳ Ｐゴシック"/>
            <family val="3"/>
            <charset val="128"/>
          </rPr>
          <t>ペナルティ：秒単位で入力</t>
        </r>
      </text>
    </comment>
    <comment ref="BC1" authorId="1" shapeId="0" xr:uid="{00000000-0006-0000-0B00-00001A000000}">
      <text>
        <r>
          <rPr>
            <sz val="9"/>
            <color indexed="81"/>
            <rFont val="ＭＳ Ｐゴシック"/>
            <family val="3"/>
            <charset val="128"/>
          </rPr>
          <t>ペナルティ：秒単位で入力</t>
        </r>
      </text>
    </comment>
    <comment ref="BE1" authorId="1" shapeId="0" xr:uid="{00000000-0006-0000-0B00-00001B000000}">
      <text>
        <r>
          <rPr>
            <sz val="9"/>
            <color indexed="81"/>
            <rFont val="ＭＳ Ｐゴシック"/>
            <family val="3"/>
            <charset val="128"/>
          </rPr>
          <t>ペナルティ：秒単位で入力</t>
        </r>
      </text>
    </comment>
    <comment ref="BG1" authorId="1" shapeId="0" xr:uid="{00000000-0006-0000-0B00-00001C000000}">
      <text>
        <r>
          <rPr>
            <sz val="9"/>
            <color indexed="81"/>
            <rFont val="ＭＳ Ｐゴシック"/>
            <family val="3"/>
            <charset val="128"/>
          </rPr>
          <t>ペナルティ：秒単位で入力</t>
        </r>
      </text>
    </comment>
    <comment ref="BI1" authorId="1" shapeId="0" xr:uid="{00000000-0006-0000-0B00-00001D000000}">
      <text>
        <r>
          <rPr>
            <sz val="9"/>
            <color indexed="81"/>
            <rFont val="ＭＳ Ｐゴシック"/>
            <family val="3"/>
            <charset val="128"/>
          </rPr>
          <t>ペナルティ：秒単位で入力</t>
        </r>
      </text>
    </comment>
    <comment ref="BK1" authorId="1" shapeId="0" xr:uid="{00000000-0006-0000-0B00-00001E000000}">
      <text>
        <r>
          <rPr>
            <sz val="9"/>
            <color indexed="81"/>
            <rFont val="ＭＳ Ｐゴシック"/>
            <family val="3"/>
            <charset val="128"/>
          </rPr>
          <t>ペナルティ：秒単位で入力</t>
        </r>
      </text>
    </comment>
  </commentList>
</comments>
</file>

<file path=xl/sharedStrings.xml><?xml version="1.0" encoding="utf-8"?>
<sst xmlns="http://schemas.openxmlformats.org/spreadsheetml/2006/main" count="7267" uniqueCount="780">
  <si>
    <t>P</t>
    <phoneticPr fontId="2"/>
  </si>
  <si>
    <t>No.</t>
    <phoneticPr fontId="2"/>
  </si>
  <si>
    <t>dist(km)</t>
  </si>
  <si>
    <t>ave(km/h)</t>
  </si>
  <si>
    <t>Driver</t>
  </si>
  <si>
    <t>Driver</t>
    <phoneticPr fontId="2"/>
  </si>
  <si>
    <t>CoDriver</t>
  </si>
  <si>
    <t>CoDriver</t>
    <phoneticPr fontId="2"/>
  </si>
  <si>
    <t>Class</t>
  </si>
  <si>
    <t>Class</t>
    <phoneticPr fontId="2"/>
  </si>
  <si>
    <t>Vehicle</t>
  </si>
  <si>
    <t>Vehicle</t>
    <phoneticPr fontId="2"/>
  </si>
  <si>
    <t>STAGE CLASSIFICATION</t>
    <phoneticPr fontId="2"/>
  </si>
  <si>
    <t>OVERALL CLASSIFICATION</t>
    <phoneticPr fontId="2"/>
  </si>
  <si>
    <t>DIFF LEADER(SEC)</t>
    <phoneticPr fontId="2"/>
  </si>
  <si>
    <t>DIFF LEADER</t>
    <phoneticPr fontId="2"/>
  </si>
  <si>
    <t>DIFF PREV(SEC)</t>
    <phoneticPr fontId="2"/>
  </si>
  <si>
    <t>DIFF PREV</t>
    <phoneticPr fontId="2"/>
  </si>
  <si>
    <t>POS</t>
    <phoneticPr fontId="2"/>
  </si>
  <si>
    <t>NO.</t>
    <phoneticPr fontId="2"/>
  </si>
  <si>
    <t>STAGE
TIME</t>
    <phoneticPr fontId="2"/>
  </si>
  <si>
    <t>DIFF</t>
    <phoneticPr fontId="2"/>
  </si>
  <si>
    <t>OVERALL
TIME</t>
    <phoneticPr fontId="2"/>
  </si>
  <si>
    <t>STAGE
DIFF</t>
    <phoneticPr fontId="2"/>
  </si>
  <si>
    <t>OVERALL
DIFF</t>
    <phoneticPr fontId="2"/>
  </si>
  <si>
    <t>STAGE</t>
    <phoneticPr fontId="2"/>
  </si>
  <si>
    <t>OVERALL</t>
    <phoneticPr fontId="2"/>
  </si>
  <si>
    <t>DRIVER/CO DRIVER
CAR</t>
    <phoneticPr fontId="2"/>
  </si>
  <si>
    <t>CLS</t>
    <phoneticPr fontId="2"/>
  </si>
  <si>
    <t>CLS
POS</t>
    <phoneticPr fontId="2"/>
  </si>
  <si>
    <t>SS(sec)</t>
    <phoneticPr fontId="2"/>
  </si>
  <si>
    <t>Pena(sec)</t>
    <phoneticPr fontId="2"/>
  </si>
  <si>
    <t>FinStgs</t>
    <phoneticPr fontId="2"/>
  </si>
  <si>
    <t>SS+P(sec)</t>
    <phoneticPr fontId="2"/>
  </si>
  <si>
    <t>SS</t>
    <phoneticPr fontId="2"/>
  </si>
  <si>
    <t>Penalty</t>
    <phoneticPr fontId="2"/>
  </si>
  <si>
    <t>SS+P</t>
    <phoneticPr fontId="2"/>
  </si>
  <si>
    <t>NO.</t>
    <phoneticPr fontId="2"/>
  </si>
  <si>
    <t>DRIVER</t>
    <phoneticPr fontId="2"/>
  </si>
  <si>
    <t>CO DRIVER</t>
    <phoneticPr fontId="2"/>
  </si>
  <si>
    <t>CAR</t>
    <phoneticPr fontId="2"/>
  </si>
  <si>
    <t>SS</t>
    <phoneticPr fontId="2"/>
  </si>
  <si>
    <t>PENALTY</t>
    <phoneticPr fontId="2"/>
  </si>
  <si>
    <t>TOTAL</t>
    <phoneticPr fontId="2"/>
  </si>
  <si>
    <t>CLASS</t>
    <phoneticPr fontId="2"/>
  </si>
  <si>
    <t>STAGE NAME</t>
    <phoneticPr fontId="2"/>
  </si>
  <si>
    <t>DIST(km)</t>
    <phoneticPr fontId="2"/>
  </si>
  <si>
    <t>EVENT NAME</t>
    <phoneticPr fontId="2"/>
  </si>
  <si>
    <t>DATE</t>
    <phoneticPr fontId="2"/>
  </si>
  <si>
    <t>ORGANIZER</t>
    <phoneticPr fontId="2"/>
  </si>
  <si>
    <t>TITLE</t>
    <phoneticPr fontId="2"/>
  </si>
  <si>
    <t>CONTROL</t>
    <phoneticPr fontId="2"/>
  </si>
  <si>
    <t>PENALTY REASON</t>
    <phoneticPr fontId="2"/>
  </si>
  <si>
    <t>TOTAL</t>
    <phoneticPr fontId="2"/>
  </si>
  <si>
    <t>NO.</t>
    <phoneticPr fontId="2"/>
  </si>
  <si>
    <t>DRIVER/CO DRIVER
CAR</t>
    <phoneticPr fontId="2"/>
  </si>
  <si>
    <t>CLASS</t>
    <phoneticPr fontId="2"/>
  </si>
  <si>
    <t>CONTROL</t>
    <phoneticPr fontId="2"/>
  </si>
  <si>
    <t>RETIREMENTS REASON</t>
    <phoneticPr fontId="2"/>
  </si>
  <si>
    <t>START
TIME</t>
    <phoneticPr fontId="2"/>
  </si>
  <si>
    <t>ODR</t>
    <phoneticPr fontId="2"/>
  </si>
  <si>
    <t>OV</t>
    <phoneticPr fontId="2"/>
  </si>
  <si>
    <t>STAGE CLASSIFICATION</t>
    <phoneticPr fontId="2"/>
  </si>
  <si>
    <t>OVERALL CLASSIFICATION</t>
    <phoneticPr fontId="2"/>
  </si>
  <si>
    <t>DIFF LEADER(SEC)</t>
    <phoneticPr fontId="2"/>
  </si>
  <si>
    <t>DIFF LEADER</t>
    <phoneticPr fontId="2"/>
  </si>
  <si>
    <t>DIFF PREV(SEC)</t>
    <phoneticPr fontId="2"/>
  </si>
  <si>
    <t>DIFF PREV</t>
    <phoneticPr fontId="2"/>
  </si>
  <si>
    <t>POS</t>
    <phoneticPr fontId="2"/>
  </si>
  <si>
    <t>NO.</t>
    <phoneticPr fontId="2"/>
  </si>
  <si>
    <t>DRIVER/CO DRIVER
CAR</t>
    <phoneticPr fontId="2"/>
  </si>
  <si>
    <t>CLS</t>
    <phoneticPr fontId="2"/>
  </si>
  <si>
    <t>STAGE
TIME</t>
    <phoneticPr fontId="2"/>
  </si>
  <si>
    <t>CLS
POS</t>
    <phoneticPr fontId="2"/>
  </si>
  <si>
    <t>DIFF</t>
    <phoneticPr fontId="2"/>
  </si>
  <si>
    <t>OVERALL
TIME</t>
    <phoneticPr fontId="2"/>
  </si>
  <si>
    <t>STAGE
DIFF</t>
    <phoneticPr fontId="2"/>
  </si>
  <si>
    <t>OVERALL
DIFF</t>
    <phoneticPr fontId="2"/>
  </si>
  <si>
    <t>STAGE</t>
    <phoneticPr fontId="2"/>
  </si>
  <si>
    <t>OVERALL</t>
    <phoneticPr fontId="2"/>
  </si>
  <si>
    <t>STAGE CLASSIFICATION</t>
    <phoneticPr fontId="2"/>
  </si>
  <si>
    <t>OVERALL CLASSIFICATION</t>
    <phoneticPr fontId="2"/>
  </si>
  <si>
    <t>DIFF LEADER(SEC)</t>
    <phoneticPr fontId="2"/>
  </si>
  <si>
    <t>DIFF LEADER</t>
    <phoneticPr fontId="2"/>
  </si>
  <si>
    <t>DIFF PREV(SEC)</t>
    <phoneticPr fontId="2"/>
  </si>
  <si>
    <t>DIFF PREV</t>
    <phoneticPr fontId="2"/>
  </si>
  <si>
    <t>POS</t>
    <phoneticPr fontId="2"/>
  </si>
  <si>
    <t>NO.</t>
    <phoneticPr fontId="2"/>
  </si>
  <si>
    <t>DRIVER/CO DRIVER
CAR</t>
    <phoneticPr fontId="2"/>
  </si>
  <si>
    <t>CLS</t>
    <phoneticPr fontId="2"/>
  </si>
  <si>
    <t>STAGE
TIME</t>
    <phoneticPr fontId="2"/>
  </si>
  <si>
    <t>CLS
POS</t>
    <phoneticPr fontId="2"/>
  </si>
  <si>
    <t>DIFF</t>
    <phoneticPr fontId="2"/>
  </si>
  <si>
    <t>OVERALL
TIME</t>
    <phoneticPr fontId="2"/>
  </si>
  <si>
    <t>STAGE
DIFF</t>
    <phoneticPr fontId="2"/>
  </si>
  <si>
    <t>OVERALL
DIFF</t>
    <phoneticPr fontId="2"/>
  </si>
  <si>
    <t>STAGE</t>
    <phoneticPr fontId="2"/>
  </si>
  <si>
    <t>OVERALL</t>
    <phoneticPr fontId="2"/>
  </si>
  <si>
    <t>STAGE CLASSIFICATION</t>
    <phoneticPr fontId="2"/>
  </si>
  <si>
    <t>OVERALL CLASSIFICATION</t>
    <phoneticPr fontId="2"/>
  </si>
  <si>
    <t>DIFF LEADER(SEC)</t>
    <phoneticPr fontId="2"/>
  </si>
  <si>
    <t>DIFF LEADER</t>
    <phoneticPr fontId="2"/>
  </si>
  <si>
    <t>DIFF PREV(SEC)</t>
    <phoneticPr fontId="2"/>
  </si>
  <si>
    <t>DIFF PREV</t>
    <phoneticPr fontId="2"/>
  </si>
  <si>
    <t>POS</t>
    <phoneticPr fontId="2"/>
  </si>
  <si>
    <t>NO.</t>
    <phoneticPr fontId="2"/>
  </si>
  <si>
    <t>DRIVER/CO DRIVER
CAR</t>
    <phoneticPr fontId="2"/>
  </si>
  <si>
    <t>CLS</t>
    <phoneticPr fontId="2"/>
  </si>
  <si>
    <t>STAGE
TIME</t>
    <phoneticPr fontId="2"/>
  </si>
  <si>
    <t>CLS
POS</t>
    <phoneticPr fontId="2"/>
  </si>
  <si>
    <t>DIFF</t>
    <phoneticPr fontId="2"/>
  </si>
  <si>
    <t>OVERALL
TIME</t>
    <phoneticPr fontId="2"/>
  </si>
  <si>
    <t>STAGE
DIFF</t>
    <phoneticPr fontId="2"/>
  </si>
  <si>
    <t>OVERALL
DIFF</t>
    <phoneticPr fontId="2"/>
  </si>
  <si>
    <t>STAGE</t>
    <phoneticPr fontId="2"/>
  </si>
  <si>
    <t>OVERALL</t>
    <phoneticPr fontId="2"/>
  </si>
  <si>
    <t>STAGE CLASSIFICATION</t>
    <phoneticPr fontId="2"/>
  </si>
  <si>
    <t>OVERALL CLASSIFICATION</t>
    <phoneticPr fontId="2"/>
  </si>
  <si>
    <t>DIFF LEADER(SEC)</t>
    <phoneticPr fontId="2"/>
  </si>
  <si>
    <t>DIFF LEADER</t>
    <phoneticPr fontId="2"/>
  </si>
  <si>
    <t>DIFF PREV(SEC)</t>
    <phoneticPr fontId="2"/>
  </si>
  <si>
    <t>DIFF PREV</t>
    <phoneticPr fontId="2"/>
  </si>
  <si>
    <t>POS</t>
    <phoneticPr fontId="2"/>
  </si>
  <si>
    <t>NO.</t>
    <phoneticPr fontId="2"/>
  </si>
  <si>
    <t>DRIVER/CO DRIVER
CAR</t>
    <phoneticPr fontId="2"/>
  </si>
  <si>
    <t>CLS</t>
    <phoneticPr fontId="2"/>
  </si>
  <si>
    <t>STAGE
TIME</t>
    <phoneticPr fontId="2"/>
  </si>
  <si>
    <t>CLS
POS</t>
    <phoneticPr fontId="2"/>
  </si>
  <si>
    <t>DIFF</t>
    <phoneticPr fontId="2"/>
  </si>
  <si>
    <t>OVERALL
TIME</t>
    <phoneticPr fontId="2"/>
  </si>
  <si>
    <t>STAGE
DIFF</t>
    <phoneticPr fontId="2"/>
  </si>
  <si>
    <t>OVERALL
DIFF</t>
    <phoneticPr fontId="2"/>
  </si>
  <si>
    <t>STAGE</t>
    <phoneticPr fontId="2"/>
  </si>
  <si>
    <t>OVERALL</t>
    <phoneticPr fontId="2"/>
  </si>
  <si>
    <t>ＪＡＦ提出用</t>
    <rPh sb="3" eb="5">
      <t>テイシュツ</t>
    </rPh>
    <rPh sb="5" eb="6">
      <t>ヨウ</t>
    </rPh>
    <phoneticPr fontId="2"/>
  </si>
  <si>
    <t>競技結果成績表</t>
    <rPh sb="0" eb="2">
      <t>キョウギ</t>
    </rPh>
    <rPh sb="2" eb="4">
      <t>ケッカ</t>
    </rPh>
    <rPh sb="4" eb="6">
      <t>セイセキ</t>
    </rPh>
    <rPh sb="6" eb="7">
      <t>ヒョウ</t>
    </rPh>
    <phoneticPr fontId="2"/>
  </si>
  <si>
    <t>開催日</t>
    <rPh sb="0" eb="3">
      <t>カイサイビ</t>
    </rPh>
    <phoneticPr fontId="2"/>
  </si>
  <si>
    <t>競技会名称</t>
    <rPh sb="0" eb="3">
      <t>キョウギカイ</t>
    </rPh>
    <rPh sb="3" eb="5">
      <t>メイショウ</t>
    </rPh>
    <phoneticPr fontId="2"/>
  </si>
  <si>
    <t>ラリー競技</t>
    <rPh sb="3" eb="5">
      <t>キョウギ</t>
    </rPh>
    <phoneticPr fontId="2"/>
  </si>
  <si>
    <t>種別</t>
    <rPh sb="0" eb="2">
      <t>シュベツ</t>
    </rPh>
    <phoneticPr fontId="2"/>
  </si>
  <si>
    <t>ｵｰｶﾞﾅｲｻﾞｰｺｰﾄﾞ：</t>
    <phoneticPr fontId="2"/>
  </si>
  <si>
    <t>　　　</t>
    <phoneticPr fontId="2"/>
  </si>
  <si>
    <t>競技会格式：</t>
    <rPh sb="0" eb="3">
      <t>キョウギカイ</t>
    </rPh>
    <rPh sb="3" eb="5">
      <t>カクシキ</t>
    </rPh>
    <phoneticPr fontId="2"/>
  </si>
  <si>
    <t>公認番号：</t>
    <rPh sb="0" eb="2">
      <t>コウニン</t>
    </rPh>
    <rPh sb="2" eb="4">
      <t>バンゴウ</t>
    </rPh>
    <phoneticPr fontId="2"/>
  </si>
  <si>
    <t>天候：</t>
    <rPh sb="0" eb="2">
      <t>テンコウ</t>
    </rPh>
    <phoneticPr fontId="2"/>
  </si>
  <si>
    <t>ｺ-ｽｺﾝﾃﾞｼｮﾝ：</t>
    <phoneticPr fontId="2"/>
  </si>
  <si>
    <t>カテゴリー：</t>
    <phoneticPr fontId="2"/>
  </si>
  <si>
    <t>参加台数</t>
    <rPh sb="0" eb="2">
      <t>サンカ</t>
    </rPh>
    <rPh sb="2" eb="4">
      <t>ダイスウ</t>
    </rPh>
    <phoneticPr fontId="2"/>
  </si>
  <si>
    <t>台</t>
    <rPh sb="0" eb="1">
      <t>ダイ</t>
    </rPh>
    <phoneticPr fontId="2"/>
  </si>
  <si>
    <t>出走台数</t>
    <rPh sb="0" eb="2">
      <t>シュッソウ</t>
    </rPh>
    <rPh sb="2" eb="4">
      <t>ダイスウ</t>
    </rPh>
    <phoneticPr fontId="2"/>
  </si>
  <si>
    <t>順位</t>
  </si>
  <si>
    <t>クラス</t>
  </si>
  <si>
    <t>クラス順位</t>
  </si>
  <si>
    <t>車番</t>
  </si>
  <si>
    <t>1.ドライバー</t>
  </si>
  <si>
    <t>氏 名</t>
    <phoneticPr fontId="2"/>
  </si>
  <si>
    <t>ライセンス番号</t>
  </si>
  <si>
    <t>＊2</t>
  </si>
  <si>
    <t>車名</t>
  </si>
  <si>
    <t>車両型式</t>
  </si>
  <si>
    <t>排気量</t>
  </si>
  <si>
    <t>減点</t>
  </si>
  <si>
    <t>備考</t>
  </si>
  <si>
    <t>2.副ドライバー</t>
  </si>
  <si>
    <t>地域</t>
  </si>
  <si>
    <t>No.</t>
    <phoneticPr fontId="2"/>
  </si>
  <si>
    <t>Cls</t>
    <phoneticPr fontId="2"/>
  </si>
  <si>
    <t>Driver</t>
    <phoneticPr fontId="2"/>
  </si>
  <si>
    <t>Lo</t>
    <phoneticPr fontId="2"/>
  </si>
  <si>
    <t>License</t>
    <phoneticPr fontId="2"/>
  </si>
  <si>
    <t>CoDriver</t>
    <phoneticPr fontId="2"/>
  </si>
  <si>
    <t>Car</t>
    <phoneticPr fontId="2"/>
  </si>
  <si>
    <t>Type</t>
    <phoneticPr fontId="2"/>
  </si>
  <si>
    <t>Cc</t>
    <phoneticPr fontId="2"/>
  </si>
  <si>
    <t>計時委員長　　　　　　　　　　　　　　　　　　　　　　　　　　　　　　　　　　　　　　　　</t>
    <rPh sb="0" eb="2">
      <t>ケイジ</t>
    </rPh>
    <rPh sb="2" eb="5">
      <t>イインチョウ</t>
    </rPh>
    <phoneticPr fontId="2"/>
  </si>
  <si>
    <t>LEG</t>
    <phoneticPr fontId="2"/>
  </si>
  <si>
    <t>for PC1</t>
    <phoneticPr fontId="2"/>
  </si>
  <si>
    <t>for mobile1</t>
    <phoneticPr fontId="2"/>
  </si>
  <si>
    <t>for PC2</t>
    <phoneticPr fontId="2"/>
  </si>
  <si>
    <t>for mobile2</t>
    <phoneticPr fontId="2"/>
  </si>
  <si>
    <t>審査委員長　　　　　　　　　　　　　　　　　　　　　　　　　　審査委員　　　　　　　　　　　　　　　　　　　　　　　　　　審査委員　　　　　　　　　　　　　　　　　　　　　　　　　　</t>
    <rPh sb="0" eb="2">
      <t>シンサ</t>
    </rPh>
    <rPh sb="2" eb="5">
      <t>イインチョウ</t>
    </rPh>
    <rPh sb="31" eb="33">
      <t>シンサ</t>
    </rPh>
    <rPh sb="33" eb="35">
      <t>イイン</t>
    </rPh>
    <rPh sb="61" eb="63">
      <t>シンサ</t>
    </rPh>
    <rPh sb="63" eb="65">
      <t>イイン</t>
    </rPh>
    <phoneticPr fontId="2"/>
  </si>
  <si>
    <t>競技長　　　　　　　　　　　　　　　　　　　　　　　　　　　　　計時委員長</t>
    <rPh sb="0" eb="2">
      <t>キョウギ</t>
    </rPh>
    <rPh sb="2" eb="3">
      <t>チョウ</t>
    </rPh>
    <rPh sb="32" eb="34">
      <t>ケイジ</t>
    </rPh>
    <rPh sb="34" eb="37">
      <t>イインチョウ</t>
    </rPh>
    <phoneticPr fontId="2"/>
  </si>
  <si>
    <t>※ペナルティの入力について</t>
    <rPh sb="7" eb="9">
      <t>ニュウリョク</t>
    </rPh>
    <phoneticPr fontId="2"/>
  </si>
  <si>
    <t xml:space="preserve">   最終ＳＳの右側の欄に入力しないこと（ステージ速報に反映されません）</t>
    <rPh sb="3" eb="5">
      <t>サイシュウ</t>
    </rPh>
    <rPh sb="8" eb="10">
      <t>ミギガワ</t>
    </rPh>
    <rPh sb="11" eb="12">
      <t>ラン</t>
    </rPh>
    <rPh sb="13" eb="15">
      <t>ニュウリョク</t>
    </rPh>
    <rPh sb="25" eb="27">
      <t>ソクホウ</t>
    </rPh>
    <rPh sb="28" eb="30">
      <t>ハンエイ</t>
    </rPh>
    <phoneticPr fontId="2"/>
  </si>
  <si>
    <t>　 ペナルティを加算すべきＳＳの左側欄に入力のこと</t>
    <rPh sb="8" eb="10">
      <t>カサン</t>
    </rPh>
    <rPh sb="16" eb="18">
      <t>ヒダリガワ</t>
    </rPh>
    <rPh sb="18" eb="19">
      <t>ラン</t>
    </rPh>
    <rPh sb="20" eb="22">
      <t>ニュウリョク</t>
    </rPh>
    <phoneticPr fontId="2"/>
  </si>
  <si>
    <t>車番</t>
    <rPh sb="0" eb="2">
      <t>シャバン</t>
    </rPh>
    <phoneticPr fontId="2"/>
  </si>
  <si>
    <t>ドライバー</t>
    <phoneticPr fontId="2"/>
  </si>
  <si>
    <t>副ドライバー</t>
    <rPh sb="0" eb="1">
      <t>フク</t>
    </rPh>
    <phoneticPr fontId="2"/>
  </si>
  <si>
    <t>地域コード</t>
    <rPh sb="0" eb="2">
      <t>チイキ</t>
    </rPh>
    <phoneticPr fontId="2"/>
  </si>
  <si>
    <t>車名</t>
    <rPh sb="0" eb="2">
      <t>シャメイ</t>
    </rPh>
    <phoneticPr fontId="2"/>
  </si>
  <si>
    <t>クラス</t>
    <phoneticPr fontId="2"/>
  </si>
  <si>
    <t>順位</t>
    <rPh sb="0" eb="2">
      <t>ジュンイ</t>
    </rPh>
    <phoneticPr fontId="2"/>
  </si>
  <si>
    <t>総合</t>
    <rPh sb="0" eb="2">
      <t>ソウゴウ</t>
    </rPh>
    <phoneticPr fontId="2"/>
  </si>
  <si>
    <t>ステージタイム</t>
    <phoneticPr fontId="2"/>
  </si>
  <si>
    <t>ペナルティ</t>
    <phoneticPr fontId="2"/>
  </si>
  <si>
    <t>合計タイム</t>
    <rPh sb="0" eb="2">
      <t>ゴウケイ</t>
    </rPh>
    <phoneticPr fontId="2"/>
  </si>
  <si>
    <t>型式</t>
    <rPh sb="0" eb="2">
      <t>カタシキ</t>
    </rPh>
    <phoneticPr fontId="2"/>
  </si>
  <si>
    <t>排気量</t>
    <rPh sb="0" eb="3">
      <t>ハイキリョウ</t>
    </rPh>
    <phoneticPr fontId="2"/>
  </si>
  <si>
    <t>競技結果成績表</t>
    <rPh sb="0" eb="2">
      <t>キョウギ</t>
    </rPh>
    <rPh sb="2" eb="4">
      <t>ケッカ</t>
    </rPh>
    <rPh sb="4" eb="7">
      <t>セイセキヒョウ</t>
    </rPh>
    <phoneticPr fontId="2"/>
  </si>
  <si>
    <t>種別：</t>
    <rPh sb="0" eb="2">
      <t>シュベツ</t>
    </rPh>
    <phoneticPr fontId="2"/>
  </si>
  <si>
    <t>オーガナイザーコード：</t>
    <phoneticPr fontId="2"/>
  </si>
  <si>
    <t>開催日：</t>
    <rPh sb="0" eb="3">
      <t>カイサイビ</t>
    </rPh>
    <phoneticPr fontId="2"/>
  </si>
  <si>
    <t>コースコンディション：</t>
    <phoneticPr fontId="2"/>
  </si>
  <si>
    <t>参加台数：</t>
    <rPh sb="0" eb="2">
      <t>サンカ</t>
    </rPh>
    <rPh sb="2" eb="4">
      <t>ダイスウ</t>
    </rPh>
    <phoneticPr fontId="2"/>
  </si>
  <si>
    <t>出走台数：</t>
    <rPh sb="0" eb="2">
      <t>シュッソウ</t>
    </rPh>
    <rPh sb="2" eb="4">
      <t>ダイスウ</t>
    </rPh>
    <phoneticPr fontId="2"/>
  </si>
  <si>
    <t>ライセンス番号</t>
    <rPh sb="5" eb="7">
      <t>バンゴウ</t>
    </rPh>
    <phoneticPr fontId="2"/>
  </si>
  <si>
    <t>競技会名称：</t>
    <rPh sb="0" eb="3">
      <t>キョウギカイ</t>
    </rPh>
    <rPh sb="3" eb="5">
      <t>メイショウ</t>
    </rPh>
    <phoneticPr fontId="2"/>
  </si>
  <si>
    <t>年月日～月日</t>
    <rPh sb="0" eb="1">
      <t>ネン</t>
    </rPh>
    <rPh sb="1" eb="3">
      <t>ガッピ</t>
    </rPh>
    <rPh sb="4" eb="6">
      <t>ガッピ</t>
    </rPh>
    <phoneticPr fontId="2"/>
  </si>
  <si>
    <t>STAGE CLASSIFICATION</t>
    <phoneticPr fontId="2"/>
  </si>
  <si>
    <t>OVERALL CLASSIFICATION</t>
    <phoneticPr fontId="2"/>
  </si>
  <si>
    <t>DIFF LEADER(SEC)</t>
    <phoneticPr fontId="2"/>
  </si>
  <si>
    <t>DIFF LEADER</t>
    <phoneticPr fontId="2"/>
  </si>
  <si>
    <t>DIFF PREV(SEC)</t>
    <phoneticPr fontId="2"/>
  </si>
  <si>
    <t>DIFF PREV</t>
    <phoneticPr fontId="2"/>
  </si>
  <si>
    <t>POS</t>
    <phoneticPr fontId="2"/>
  </si>
  <si>
    <t>NO.</t>
    <phoneticPr fontId="2"/>
  </si>
  <si>
    <t>DRIVER/CO DRIVER
CAR</t>
    <phoneticPr fontId="2"/>
  </si>
  <si>
    <t>CLS</t>
    <phoneticPr fontId="2"/>
  </si>
  <si>
    <t>STAGE
TIME</t>
    <phoneticPr fontId="2"/>
  </si>
  <si>
    <t>CLS
POS</t>
    <phoneticPr fontId="2"/>
  </si>
  <si>
    <t>DIFF</t>
    <phoneticPr fontId="2"/>
  </si>
  <si>
    <t>OVERALL
TIME</t>
    <phoneticPr fontId="2"/>
  </si>
  <si>
    <t>STAGE
DIFF</t>
    <phoneticPr fontId="2"/>
  </si>
  <si>
    <t>OVERALL
DIFF</t>
    <phoneticPr fontId="2"/>
  </si>
  <si>
    <t>STAGE</t>
    <phoneticPr fontId="2"/>
  </si>
  <si>
    <t>OVERALL</t>
    <phoneticPr fontId="2"/>
  </si>
  <si>
    <t>DAY</t>
    <phoneticPr fontId="2"/>
  </si>
  <si>
    <t>FinStgDay1</t>
    <phoneticPr fontId="2"/>
  </si>
  <si>
    <t>FinStgDay2</t>
    <phoneticPr fontId="2"/>
  </si>
  <si>
    <t>DAY2</t>
    <phoneticPr fontId="2"/>
  </si>
  <si>
    <t>DAY1</t>
    <phoneticPr fontId="2"/>
  </si>
  <si>
    <t>DAY1HMS</t>
    <phoneticPr fontId="2"/>
  </si>
  <si>
    <t>DAY2HMS</t>
    <phoneticPr fontId="2"/>
  </si>
  <si>
    <t>TIME</t>
    <phoneticPr fontId="2"/>
  </si>
  <si>
    <t>CLS</t>
    <phoneticPr fontId="2"/>
  </si>
  <si>
    <t>OV</t>
    <phoneticPr fontId="2"/>
  </si>
  <si>
    <t>タイム</t>
  </si>
  <si>
    <t>タイム</t>
    <phoneticPr fontId="2"/>
  </si>
  <si>
    <t>LEG1</t>
    <phoneticPr fontId="2"/>
  </si>
  <si>
    <t>LEG2</t>
    <phoneticPr fontId="2"/>
  </si>
  <si>
    <t>ID</t>
    <phoneticPr fontId="2"/>
  </si>
  <si>
    <t xml:space="preserve">2023年 JAF全日本ラリー選手権 第8戦 </t>
    <phoneticPr fontId="2"/>
  </si>
  <si>
    <t>第50回 M.C.S.C.ラリーハイランドマスターズ2023</t>
    <phoneticPr fontId="2"/>
  </si>
  <si>
    <t>2023/10/13-15</t>
    <phoneticPr fontId="2"/>
  </si>
  <si>
    <t>松本カースポーツクラブ</t>
    <phoneticPr fontId="2"/>
  </si>
  <si>
    <t>JN-1</t>
  </si>
  <si>
    <t>JN-2</t>
  </si>
  <si>
    <t>JN-3</t>
  </si>
  <si>
    <t>JN-4</t>
  </si>
  <si>
    <t>JN-5</t>
  </si>
  <si>
    <t>JN-6</t>
  </si>
  <si>
    <t>OP-2</t>
  </si>
  <si>
    <t>OP-1</t>
  </si>
  <si>
    <t>AICELLOラックDL速心FABIA</t>
  </si>
  <si>
    <t>GR YARIS JP4－Rally2</t>
  </si>
  <si>
    <t>アサヒ☆カナックOSAMU555ファビア</t>
  </si>
  <si>
    <t>SUBARU WRX S4</t>
  </si>
  <si>
    <t>Ahead プジョー 208 ラリー4</t>
  </si>
  <si>
    <t>大阪冷研 ファビア</t>
  </si>
  <si>
    <t>GR YARIS GR4RallyDA</t>
  </si>
  <si>
    <t>ラックDLモビリティ東名古屋GRカローラ</t>
  </si>
  <si>
    <t>AKM･MOTORSPORTS･C3R5</t>
  </si>
  <si>
    <t>MATEX－AQTEC DL GRヤリス</t>
  </si>
  <si>
    <t>ADVAN カヤバ KTMS GRヤリス</t>
  </si>
  <si>
    <t>名古屋スバル ラック DL WRX</t>
  </si>
  <si>
    <t>クスコ DL WM KZF TL ヤリス</t>
  </si>
  <si>
    <t>カヤバ GRヤリス</t>
  </si>
  <si>
    <t>ARTAオートバックスGRヤリス</t>
  </si>
  <si>
    <t>SammyK－oneルブロスYHGR86</t>
  </si>
  <si>
    <t>メディトランセDLシャフトカヤバBRZ</t>
  </si>
  <si>
    <t>P.MU☆DL☆SPM☆INGING86</t>
  </si>
  <si>
    <t>エナペタルADVAN久與GR86</t>
  </si>
  <si>
    <t>NTP NAVUL GR86</t>
  </si>
  <si>
    <t>スマッシュDL itzzコマツBRZ</t>
  </si>
  <si>
    <t>RIGIDラリーテックワークスYH86</t>
  </si>
  <si>
    <t>ADVICS多賀製作所K1GR86YH</t>
  </si>
  <si>
    <t>PRS＆オカザえもんR★DL86</t>
  </si>
  <si>
    <t>スマッシュDLモンスターitzzスイフト</t>
  </si>
  <si>
    <t>YHアーリット スイフト</t>
  </si>
  <si>
    <t>el･DL･正和･ANIKI スイフト</t>
  </si>
  <si>
    <t>大東建託WinmaXクスコDLスイフト</t>
  </si>
  <si>
    <t>itzzYHリズミックスANスイフト</t>
  </si>
  <si>
    <t>クスコ･WM･IRS･ラッシュスイフト</t>
  </si>
  <si>
    <t>DL☆あらたや鹿ソニックLOVCAヤリス</t>
  </si>
  <si>
    <t>AISIN GR Yaris CVT</t>
  </si>
  <si>
    <t>itzz DL BRIDE AN ヤリス</t>
  </si>
  <si>
    <t>テイクスDLワコーズBRIGヤリス</t>
  </si>
  <si>
    <t>DL･クスコ･WM･TWR･OTSデミオ</t>
  </si>
  <si>
    <t>ARTAオートバックスヤリスCVT</t>
  </si>
  <si>
    <t>あずさ ヤリス</t>
  </si>
  <si>
    <t>ADVICS 新興 K1 YH ヤリス</t>
  </si>
  <si>
    <t>TOFたちばな運輸ヤリスCVT</t>
  </si>
  <si>
    <t>TWR ヤリス BRIDE DL</t>
  </si>
  <si>
    <t>AMAZEMENT∞DLヤリス</t>
  </si>
  <si>
    <t>エムスポーツデミオ</t>
  </si>
  <si>
    <t>カヤバ WedsSportヤリス</t>
  </si>
  <si>
    <t>まかいの牧場 サンウロコデミオ</t>
  </si>
  <si>
    <t>NRS マーチ ニスモ</t>
  </si>
  <si>
    <t>エムリットヤリス</t>
  </si>
  <si>
    <t>豊田自動織機･DLアクアGR SPORT</t>
  </si>
  <si>
    <t>スマッシュ DL itzz フィット</t>
  </si>
  <si>
    <t>YH･WM･KYB･ORマクゼスCR－Z</t>
  </si>
  <si>
    <t>SYE YARIS HEV</t>
  </si>
  <si>
    <t>ダンロップワコーイッツアストラルCRZ</t>
  </si>
  <si>
    <t>SMaSH クスコ DL WM Gアクア</t>
  </si>
  <si>
    <t>ディクセル ヤリス ハイブリッド</t>
  </si>
  <si>
    <t>カヤバ DUNLOP UPG アクア</t>
  </si>
  <si>
    <t>G－EYES.LD.CVTアクア.DL</t>
  </si>
  <si>
    <t>三菱ランサーエボリューションしち</t>
  </si>
  <si>
    <t>Rasch Lancer EvoⅧ YH</t>
  </si>
  <si>
    <t>VAB MURAKAMI</t>
  </si>
  <si>
    <t>CAST Racingマルトクヤリス</t>
  </si>
  <si>
    <t>日本ヴューテック ダンロップ GRヤリス</t>
  </si>
  <si>
    <t>SRS ランサーエボ2 RAM</t>
  </si>
  <si>
    <t>DokyoRacing86／ACCR</t>
  </si>
  <si>
    <t>MidlandMegaLifeDLマーチ</t>
  </si>
  <si>
    <t>STREETLIFE MAC ヤリス</t>
  </si>
  <si>
    <t>CAST Racingサンコーハイエース</t>
  </si>
  <si>
    <t>豊田自動織機 DL ヴィッツGR</t>
  </si>
  <si>
    <t>ACCR911</t>
  </si>
  <si>
    <t>CAST Racingマルトクハイエース</t>
  </si>
  <si>
    <t>ラッシュスポーツ IRS BRZ</t>
  </si>
  <si>
    <t>HRCR Mini(1)</t>
  </si>
  <si>
    <t>Kist☆金沢科学技術大学校☆Yaris</t>
  </si>
  <si>
    <t>project blue シビック</t>
  </si>
  <si>
    <t>ラリー車乙女号レビンちゃん</t>
  </si>
  <si>
    <t>MINI MarkⅡ</t>
  </si>
  <si>
    <t>HRCR Mini(5)</t>
  </si>
  <si>
    <t>ACCRエスコート</t>
  </si>
  <si>
    <t>若甦DLドリームドライブGRヤリス</t>
    <phoneticPr fontId="2"/>
  </si>
  <si>
    <t>北川 紗衣</t>
  </si>
  <si>
    <t>木村 裕介</t>
  </si>
  <si>
    <t>齊田 美早子</t>
  </si>
  <si>
    <t>保井 隆宏</t>
  </si>
  <si>
    <t>金岡 基成</t>
  </si>
  <si>
    <t>朴木 博則</t>
  </si>
  <si>
    <t>安藤 裕一</t>
  </si>
  <si>
    <t>北田 稔</t>
  </si>
  <si>
    <t>高橋 芙悠</t>
  </si>
  <si>
    <t>竹下 紀子</t>
  </si>
  <si>
    <t>東 駿吾</t>
  </si>
  <si>
    <t>船木 一祥</t>
  </si>
  <si>
    <t>前川 冨哉</t>
  </si>
  <si>
    <t>穴井 謙志郎</t>
  </si>
  <si>
    <t>加勢 直毅</t>
  </si>
  <si>
    <t>大倉 瞳</t>
  </si>
  <si>
    <t>立久井 和子</t>
  </si>
  <si>
    <t>漆戸 あゆみ</t>
  </si>
  <si>
    <t>石田 一輝</t>
  </si>
  <si>
    <t>澤田 耕一</t>
  </si>
  <si>
    <t>大矢 啓太</t>
  </si>
  <si>
    <t>藪本 啓介</t>
  </si>
  <si>
    <t>西﨑 佳代子</t>
  </si>
  <si>
    <t>内田 園美</t>
  </si>
  <si>
    <t>本橋 貴司</t>
  </si>
  <si>
    <t>大高 徹也</t>
  </si>
  <si>
    <t>船木 佐知子</t>
  </si>
  <si>
    <t>槻島 もも</t>
  </si>
  <si>
    <t>松葉 謙介</t>
  </si>
  <si>
    <t>山本 祐也</t>
  </si>
  <si>
    <t>山田 真記子</t>
  </si>
  <si>
    <t>豊田 耕司</t>
  </si>
  <si>
    <t>藤田 めぐみ</t>
  </si>
  <si>
    <t>蔭山 恵</t>
  </si>
  <si>
    <t>有川 大輔</t>
  </si>
  <si>
    <t>里中 謙太</t>
  </si>
  <si>
    <t>山岸 典将</t>
  </si>
  <si>
    <t>山崎 広喜</t>
  </si>
  <si>
    <t>高田 幸治</t>
  </si>
  <si>
    <t>佐々木 裕一</t>
  </si>
  <si>
    <t>湊 比呂美</t>
  </si>
  <si>
    <t>松浦 俊朗</t>
  </si>
  <si>
    <t>田中 直哉</t>
  </si>
  <si>
    <t>萌抜 浩史</t>
  </si>
  <si>
    <t>田巻 明宏</t>
  </si>
  <si>
    <t>美野 友紀</t>
  </si>
  <si>
    <t>井上 裕紀子</t>
  </si>
  <si>
    <t>河西 晴雄</t>
  </si>
  <si>
    <t>山村 浩三</t>
  </si>
  <si>
    <t>山本 磨美</t>
  </si>
  <si>
    <t>鈴木 隆司</t>
  </si>
  <si>
    <t>新井 正和</t>
  </si>
  <si>
    <t>阿部 琢哉</t>
  </si>
  <si>
    <t>小藤 桂一</t>
  </si>
  <si>
    <t>坂井 智幸</t>
  </si>
  <si>
    <t>佐瀬 拓野</t>
  </si>
  <si>
    <t>田辺 紘一</t>
  </si>
  <si>
    <t>多比羅 二三男</t>
  </si>
  <si>
    <t>木原 雅彦</t>
  </si>
  <si>
    <t>草加 浩平</t>
  </si>
  <si>
    <t>河田 秀司</t>
  </si>
  <si>
    <t>明治 慎太郎</t>
  </si>
  <si>
    <t>毛受 広子</t>
  </si>
  <si>
    <t>鍋倉 正彦</t>
  </si>
  <si>
    <t>植草 浩昌</t>
  </si>
  <si>
    <t>田中 佑樹</t>
  </si>
  <si>
    <t>福田 智治</t>
  </si>
  <si>
    <t>鶴巻 駿介</t>
  </si>
  <si>
    <t>氣谷 寛子</t>
  </si>
  <si>
    <t>佐々木 翔</t>
  </si>
  <si>
    <t>郷右近 孝雄</t>
  </si>
  <si>
    <t>奥 翔子</t>
  </si>
  <si>
    <t>保阪 利幸</t>
  </si>
  <si>
    <t>加藤 昭文</t>
  </si>
  <si>
    <t>宇野 哲也</t>
  </si>
  <si>
    <t>Heikki Kovalainen</t>
  </si>
  <si>
    <t>勝田 範彦</t>
  </si>
  <si>
    <t>福永 修</t>
  </si>
  <si>
    <t>新井 敏弘</t>
  </si>
  <si>
    <t>新井 大輝</t>
  </si>
  <si>
    <t>金岡 義樹</t>
  </si>
  <si>
    <t>眞貝 知志</t>
  </si>
  <si>
    <t>松岡 孝典</t>
  </si>
  <si>
    <t>今井 聡</t>
  </si>
  <si>
    <t>柳澤 宏至</t>
  </si>
  <si>
    <t>奴田原 文雄</t>
  </si>
  <si>
    <t>三枝 聖弥</t>
  </si>
  <si>
    <t>川名 賢</t>
  </si>
  <si>
    <t>横尾 芳則</t>
  </si>
  <si>
    <t>小泉 敏志</t>
  </si>
  <si>
    <t>石川 昌平</t>
  </si>
  <si>
    <t>山本 悠太</t>
  </si>
  <si>
    <t>上原 淳</t>
  </si>
  <si>
    <t>曽根 崇仁</t>
  </si>
  <si>
    <t>山口 清司</t>
  </si>
  <si>
    <t>長﨑 雅志</t>
  </si>
  <si>
    <t>鈴木 尚</t>
  </si>
  <si>
    <t>若井 貴之</t>
  </si>
  <si>
    <t>貝原 聖也</t>
  </si>
  <si>
    <t>大橋 渡</t>
  </si>
  <si>
    <t>西川 真太郎</t>
  </si>
  <si>
    <t>内藤 学武</t>
  </si>
  <si>
    <t>鮫島 大湖</t>
  </si>
  <si>
    <t>兼松 由奈</t>
  </si>
  <si>
    <t>黒原 康仁</t>
  </si>
  <si>
    <t>奥村 大地</t>
  </si>
  <si>
    <t>松倉 拓郎</t>
  </si>
  <si>
    <t>大倉 聡</t>
  </si>
  <si>
    <t>小川 剛</t>
  </si>
  <si>
    <t>鎌野 賢志</t>
  </si>
  <si>
    <t>河本 拓哉</t>
  </si>
  <si>
    <t>冨本 諒</t>
  </si>
  <si>
    <t>鶴岡 雄次</t>
  </si>
  <si>
    <t>島根 剛</t>
  </si>
  <si>
    <t>吉田 知史</t>
  </si>
  <si>
    <t>平川 真子</t>
  </si>
  <si>
    <t>本名 修也</t>
  </si>
  <si>
    <t>Rina Ito</t>
  </si>
  <si>
    <t>石黒 一暢</t>
  </si>
  <si>
    <t>いりえもん</t>
  </si>
  <si>
    <t>新井 理之</t>
  </si>
  <si>
    <t>清水 宏保</t>
  </si>
  <si>
    <t>天野 智之</t>
  </si>
  <si>
    <t>海老原 孝敬</t>
  </si>
  <si>
    <t>中西 昌人</t>
  </si>
  <si>
    <t>清水 和夫</t>
  </si>
  <si>
    <t>鷲尾 俊一</t>
  </si>
  <si>
    <t>福島 賢大郞</t>
  </si>
  <si>
    <t>奥田 道裕</t>
  </si>
  <si>
    <t>吉原 將大</t>
  </si>
  <si>
    <t>洪 銘蔚</t>
  </si>
  <si>
    <t>上原 利宏</t>
  </si>
  <si>
    <t>濱井 義郎</t>
  </si>
  <si>
    <t>村上 克彦</t>
  </si>
  <si>
    <t>板倉 麻美</t>
  </si>
  <si>
    <t>松波 登</t>
  </si>
  <si>
    <t>池田 雅彦</t>
  </si>
  <si>
    <t>清 竜也</t>
  </si>
  <si>
    <t>阪口 知洋</t>
  </si>
  <si>
    <t>吉野 政浩</t>
  </si>
  <si>
    <t>喜多見 孝弘</t>
  </si>
  <si>
    <t>塩田 卓史</t>
  </si>
  <si>
    <t>石田 貴之</t>
  </si>
  <si>
    <t>秋浜 鉱治</t>
  </si>
  <si>
    <t>小林 佑輝</t>
  </si>
  <si>
    <t>氣谷 忍</t>
  </si>
  <si>
    <t>大弥 保憲</t>
  </si>
  <si>
    <t>加治 秀一</t>
  </si>
  <si>
    <t>伊藤 はづき</t>
  </si>
  <si>
    <t>隅田 修</t>
  </si>
  <si>
    <t>山本 泰士</t>
  </si>
  <si>
    <t>赤鹿 保生</t>
  </si>
  <si>
    <t>牛牧下り1</t>
    <phoneticPr fontId="2"/>
  </si>
  <si>
    <t>牛牧下り2</t>
    <phoneticPr fontId="2"/>
  </si>
  <si>
    <t>あたがす1</t>
    <phoneticPr fontId="2"/>
  </si>
  <si>
    <t>あたがす2</t>
    <phoneticPr fontId="2"/>
  </si>
  <si>
    <t>アルコピア‐無数河1</t>
    <phoneticPr fontId="2"/>
  </si>
  <si>
    <t>アルコピア‐無数河2</t>
    <phoneticPr fontId="2"/>
  </si>
  <si>
    <t>駄吉下り1</t>
    <phoneticPr fontId="2"/>
  </si>
  <si>
    <t>駄吉下り2</t>
    <phoneticPr fontId="2"/>
  </si>
  <si>
    <t>大山線1</t>
    <phoneticPr fontId="2"/>
  </si>
  <si>
    <t>大山線2</t>
    <phoneticPr fontId="2"/>
  </si>
  <si>
    <t>無数河‐アルコピア1</t>
    <phoneticPr fontId="2"/>
  </si>
  <si>
    <t>無数河‐アルコピア2</t>
    <phoneticPr fontId="2"/>
  </si>
  <si>
    <t>&lt;center&gt;&lt;br&gt;&lt;a href="http://trics.fiw-web.net/trics/"&gt;&lt;img height="35" width="108" alt="trics" src="https://accorde.jp/trics/trics.gif" border="1"&gt;&lt;/a&gt;&lt;br&gt;&lt;br&gt;&lt;/center&gt;</t>
    <phoneticPr fontId="2"/>
  </si>
  <si>
    <t>&lt;center&gt;&lt;br&gt;&lt;a href="http://trics.fiw-web.net/trics/m"&gt;&lt;img height="35" width="108" alt="trics" src="https://accorde.jp/trics/trics.gif" border="1"&gt;&lt;/a&gt;&lt;br&gt;&lt;br&gt;&lt;/center&gt;</t>
    <phoneticPr fontId="2"/>
  </si>
  <si>
    <t>&lt;center&gt;&lt;br&gt;&lt;a href="http://trics.fiw-web.net/trics/"&gt;&lt;img height="35" width="108" alt="trics" src="https://accorde.jp/trics/trics2.gif" border="1"&gt;&lt;/a&gt;&lt;br&gt;&lt;br&gt;&lt;/center&gt;</t>
    <phoneticPr fontId="2"/>
  </si>
  <si>
    <t>&lt;center&gt;&lt;br&gt;&lt;a href="http://trics.fiw-web.net/trics/m"&gt;&lt;img height="35" width="108" alt="trics" src="https://accorde.jp/trics/trics2.gif" border="1"&gt;&lt;/a&gt;&lt;br&gt;&lt;br&gt;&lt;/center&gt;</t>
    <phoneticPr fontId="2"/>
  </si>
  <si>
    <t>Heikki Kovalainen/北川 紗衣
AICELLOラックDL速心FABIA</t>
  </si>
  <si>
    <t>勝田 範彦/木村 裕介
GR YARIS JP4－Rally2</t>
  </si>
  <si>
    <t>福永 修/齊田 美早子
アサヒ☆カナックOSAMU555ファビア</t>
  </si>
  <si>
    <t>新井 敏弘/保井 隆宏
SUBARU WRX S4</t>
  </si>
  <si>
    <t>新井 大輝/金岡 基成
Ahead プジョー 208 ラリー4</t>
  </si>
  <si>
    <t>金岡 義樹/朴木 博則
大阪冷研 ファビア</t>
  </si>
  <si>
    <t>眞貝 知志/安藤 裕一
GR YARIS GR4RallyDA</t>
  </si>
  <si>
    <t>松岡 孝典/北田 稔
ラックDLモビリティ東名古屋GRカローラ</t>
  </si>
  <si>
    <t>今井 聡/高橋 芙悠
AKM･MOTORSPORTS･C3R5</t>
  </si>
  <si>
    <t>柳澤 宏至/竹下 紀子
MATEX－AQTEC DL GRヤリス</t>
  </si>
  <si>
    <t>奴田原 文雄/東 駿吾
ADVAN カヤバ KTMS GRヤリス</t>
  </si>
  <si>
    <t>三枝 聖弥/船木 一祥
名古屋スバル ラック DL WRX</t>
  </si>
  <si>
    <t>川名 賢/前川 冨哉
クスコ DL WM KZF TL ヤリス</t>
  </si>
  <si>
    <t>横尾 芳則/穴井 謙志郎
カヤバ GRヤリス</t>
  </si>
  <si>
    <t>小泉 敏志/加勢 直毅
若甦DLドリームドライブGRヤリス</t>
  </si>
  <si>
    <t>石川 昌平/大倉 瞳
ARTAオートバックスGRヤリス</t>
  </si>
  <si>
    <t>山本 悠太/立久井 和子
SammyK－oneルブロスYHGR86</t>
  </si>
  <si>
    <t>上原 淳/漆戸 あゆみ
メディトランセDLシャフトカヤバBRZ</t>
  </si>
  <si>
    <t>曽根 崇仁/石田 一輝
P.MU☆DL☆SPM☆INGING86</t>
  </si>
  <si>
    <t>山口 清司/澤田 耕一
エナペタルADVAN久與GR86</t>
  </si>
  <si>
    <t>長﨑 雅志/大矢 啓太
NTP NAVUL GR86</t>
  </si>
  <si>
    <t>若井 貴之/藪本 啓介
RIGIDラリーテックワークスYH86</t>
  </si>
  <si>
    <t>貝原 聖也/西﨑 佳代子
ADVICS多賀製作所K1GR86YH</t>
  </si>
  <si>
    <t>大橋 渡/内田 園美
PRS＆オカザえもんR★DL86</t>
  </si>
  <si>
    <t>西川 真太郎/本橋 貴司
スマッシュDLモンスターitzzスイフト</t>
  </si>
  <si>
    <t>内藤 学武/大高 徹也
YHアーリット スイフト</t>
  </si>
  <si>
    <t>鮫島 大湖/船木 佐知子
el･DL･正和･ANIKI スイフト</t>
  </si>
  <si>
    <t>兼松 由奈/槻島 もも
大東建託WinmaXクスコDLスイフト</t>
  </si>
  <si>
    <t>黒原 康仁/松葉 謙介
itzzYHリズミックスANスイフト</t>
  </si>
  <si>
    <t>奥村 大地/山本 祐也
クスコ･WM･IRS･ラッシュスイフト</t>
  </si>
  <si>
    <t>松倉 拓郎/山田 真記子
DL☆あらたや鹿ソニックLOVCAヤリス</t>
  </si>
  <si>
    <t>大倉 聡/豊田 耕司
AISIN GR Yaris CVT</t>
  </si>
  <si>
    <t>小川 剛/藤田 めぐみ
itzz DL BRIDE AN ヤリス</t>
  </si>
  <si>
    <t>鎌野 賢志/蔭山 恵
テイクスDLワコーズBRIGヤリス</t>
  </si>
  <si>
    <t>河本 拓哉/有川 大輔
DL･クスコ･WM･TWR･OTSデミオ</t>
  </si>
  <si>
    <t>冨本 諒/里中 謙太
ARTAオートバックスヤリスCVT</t>
  </si>
  <si>
    <t>鶴岡 雄次/山岸 典将
あずさ ヤリス</t>
  </si>
  <si>
    <t>島根 剛/山崎 広喜
ADVICS 新興 K1 YH ヤリス</t>
  </si>
  <si>
    <t>吉田 知史/高田 幸治
TOFたちばな運輸ヤリスCVT</t>
  </si>
  <si>
    <t>平川 真子/佐々木 裕一
TWR ヤリス BRIDE DL</t>
  </si>
  <si>
    <t>本名 修也/湊 比呂美
AMAZEMENT∞DLヤリス</t>
  </si>
  <si>
    <t>Rina Ito/松浦 俊朗
エムスポーツデミオ</t>
  </si>
  <si>
    <t>石黒 一暢/田中 直哉
カヤバ WedsSportヤリス</t>
  </si>
  <si>
    <t>新井 理之/田巻 明宏
NRS マーチ ニスモ</t>
  </si>
  <si>
    <t>清水 宏保/美野 友紀
エムリットヤリス</t>
  </si>
  <si>
    <t>天野 智之/井上 裕紀子
豊田自動織機･DLアクアGR SPORT</t>
  </si>
  <si>
    <t>海老原 孝敬/河西 晴雄
スマッシュ DL itzz フィット</t>
  </si>
  <si>
    <t>中西 昌人/山村 浩三
YH･WM･KYB･ORマクゼスCR－Z</t>
  </si>
  <si>
    <t>清水 和夫/山本 磨美
SYE YARIS HEV</t>
  </si>
  <si>
    <t>鷲尾 俊一/鈴木 隆司
ダンロップワコーイッツアストラルCRZ</t>
  </si>
  <si>
    <t>福島 賢大郞/新井 正和
SMaSH クスコ DL WM Gアクア</t>
  </si>
  <si>
    <t>奥田 道裕/阿部 琢哉
ディクセル ヤリス ハイブリッド</t>
  </si>
  <si>
    <t>吉原 將大/小藤 桂一
カヤバ DUNLOP UPG アクア</t>
  </si>
  <si>
    <t>洪 銘蔚/坂井 智幸
G－EYES.LD.CVTアクア.DL</t>
  </si>
  <si>
    <t>濱井 義郎/田辺 紘一
Rasch Lancer EvoⅧ YH</t>
  </si>
  <si>
    <t>村上 克彦/多比羅 二三男
VAB MURAKAMI</t>
  </si>
  <si>
    <t>板倉 麻美/木原 雅彦
CAST Racingマルトクヤリス</t>
  </si>
  <si>
    <t>松波 登/草加 浩平
日本ヴューテック ダンロップ GRヤリス</t>
  </si>
  <si>
    <t>池田 雅彦/河田 秀司
SRS ランサーエボ2 RAM</t>
  </si>
  <si>
    <t>清 竜也/明治 慎太郎
DokyoRacing86／ACCR</t>
  </si>
  <si>
    <t>阪口 知洋/毛受 広子
MidlandMegaLifeDLマーチ</t>
  </si>
  <si>
    <t>吉野 政浩/鍋倉 正彦
STREETLIFE MAC ヤリス</t>
  </si>
  <si>
    <t>喜多見 孝弘/植草 浩昌
CAST Racingサンコーハイエース</t>
  </si>
  <si>
    <t>石田 貴之/田中 佑樹
ACCR911</t>
  </si>
  <si>
    <t>秋浜 鉱治/福田 智治
CAST Racingマルトクハイエース</t>
  </si>
  <si>
    <t>小林 佑輝/鶴巻 駿介
ラッシュスポーツ IRS BRZ</t>
  </si>
  <si>
    <t>氣谷 忍/氣谷 寛子
HRCR Mini(1)</t>
  </si>
  <si>
    <t>大弥 保憲/佐々木 翔
Kist☆金沢科学技術大学校☆Yaris</t>
  </si>
  <si>
    <t>伊藤 はづき/奥 翔子
ラリー車乙女号レビンちゃん</t>
  </si>
  <si>
    <t>隅田 修/保阪 利幸
MINI MarkⅡ</t>
  </si>
  <si>
    <t>山本 泰士/加藤 昭文
HRCR Mini(5)</t>
  </si>
  <si>
    <t>遠藤 彰</t>
    <rPh sb="0" eb="2">
      <t>エンドウ</t>
    </rPh>
    <rPh sb="3" eb="4">
      <t>アキラ</t>
    </rPh>
    <phoneticPr fontId="2"/>
  </si>
  <si>
    <t>柿津 健一郎</t>
    <rPh sb="0" eb="1">
      <t>カキ</t>
    </rPh>
    <rPh sb="1" eb="2">
      <t>ツ</t>
    </rPh>
    <rPh sb="3" eb="6">
      <t>ケンイチロウ</t>
    </rPh>
    <phoneticPr fontId="2"/>
  </si>
  <si>
    <t>鈴木 尚/遠藤 彰
スマッシュDL itzzコマツBRZ</t>
  </si>
  <si>
    <t>塩田 卓史/柿津 健一郎
豊田自動織機 DL ヴィッツGR</t>
  </si>
  <si>
    <t>R</t>
    <phoneticPr fontId="2"/>
  </si>
  <si>
    <t>不参加</t>
    <rPh sb="0" eb="3">
      <t>フサンカ</t>
    </rPh>
    <phoneticPr fontId="2"/>
  </si>
  <si>
    <t>不出走</t>
    <rPh sb="0" eb="3">
      <t>フシュッソウ</t>
    </rPh>
    <phoneticPr fontId="2"/>
  </si>
  <si>
    <t>国内</t>
    <rPh sb="0" eb="2">
      <t>コクナイ</t>
    </rPh>
    <phoneticPr fontId="2"/>
  </si>
  <si>
    <t>晴れ-雨-曇り</t>
    <rPh sb="0" eb="1">
      <t>ハ</t>
    </rPh>
    <rPh sb="3" eb="4">
      <t>アメ</t>
    </rPh>
    <rPh sb="5" eb="6">
      <t>クモ</t>
    </rPh>
    <phoneticPr fontId="2"/>
  </si>
  <si>
    <t>2023-1119</t>
    <phoneticPr fontId="2"/>
  </si>
  <si>
    <t>AKK 22150349</t>
  </si>
  <si>
    <t>2202 3882 0580</t>
  </si>
  <si>
    <t>3276 8787 0170</t>
  </si>
  <si>
    <t>1261 1119 0340</t>
  </si>
  <si>
    <t>7649 2715 0480</t>
  </si>
  <si>
    <t>3372 6813 1100</t>
  </si>
  <si>
    <t>0002 5944 0500</t>
  </si>
  <si>
    <t>3591 7751 1160</t>
  </si>
  <si>
    <t>1514 4430 0440</t>
  </si>
  <si>
    <t>1336 5573 0580</t>
  </si>
  <si>
    <t>1256 3616 0170</t>
  </si>
  <si>
    <t>7930 3314 0330</t>
  </si>
  <si>
    <t>7082 5920 0350</t>
  </si>
  <si>
    <t>1699 6386 0250</t>
  </si>
  <si>
    <t>7368 0103 1260</t>
  </si>
  <si>
    <t>0038 8759 0530</t>
  </si>
  <si>
    <t>7312 5836 0440</t>
  </si>
  <si>
    <t>5087 6634 1020</t>
  </si>
  <si>
    <t>5079 0097 0650</t>
  </si>
  <si>
    <t>5768 3386 0770</t>
  </si>
  <si>
    <t>7607 8593 1010</t>
  </si>
  <si>
    <t>8475 7876 0120</t>
  </si>
  <si>
    <t>1514 5519 0330</t>
  </si>
  <si>
    <t>0636 5605 0720</t>
  </si>
  <si>
    <t>2611 7393 0240</t>
  </si>
  <si>
    <t>8606 5182 0870</t>
  </si>
  <si>
    <t>8618 5807 0140</t>
  </si>
  <si>
    <t>8043 3173 1240</t>
  </si>
  <si>
    <t>0602 4793 0590</t>
  </si>
  <si>
    <t>5407 9409 1260</t>
  </si>
  <si>
    <t>7469 4310 0390</t>
  </si>
  <si>
    <t>8046 7243 0740</t>
  </si>
  <si>
    <t>8374 1062 0300</t>
  </si>
  <si>
    <t>5505 2856 1160</t>
  </si>
  <si>
    <t>1514 5151 0950</t>
  </si>
  <si>
    <t>7813 6042 0150</t>
  </si>
  <si>
    <t>7731 1301 0240</t>
  </si>
  <si>
    <t>1474 9938 0680</t>
  </si>
  <si>
    <t>8002 2769 0160</t>
  </si>
  <si>
    <t>3384 0617 0360</t>
  </si>
  <si>
    <t>0334 2624 0880</t>
  </si>
  <si>
    <t>1110 3671 1210</t>
  </si>
  <si>
    <t>7250 7932 0710</t>
  </si>
  <si>
    <t>7588 5052 0730</t>
  </si>
  <si>
    <t>7513 3518 1030</t>
  </si>
  <si>
    <t>8279 9835 1120</t>
  </si>
  <si>
    <t>7794 2901 1180</t>
  </si>
  <si>
    <t>3269 8602 1230</t>
  </si>
  <si>
    <t>8614 4921 1130</t>
  </si>
  <si>
    <t>5005 2939 0610</t>
  </si>
  <si>
    <t>1058 1817 0630</t>
  </si>
  <si>
    <t>1940 2790 0100</t>
  </si>
  <si>
    <t>7659 5938 0520</t>
  </si>
  <si>
    <t>1475 8487 0640</t>
  </si>
  <si>
    <t>7628 5045 0110</t>
  </si>
  <si>
    <t>7755 2970 0540</t>
  </si>
  <si>
    <t>1429 9202 0430</t>
  </si>
  <si>
    <t>8491 7825 0760</t>
  </si>
  <si>
    <t>0077 4026 0590</t>
  </si>
  <si>
    <t>7490 2642 0630</t>
  </si>
  <si>
    <t>1015 0910 1270</t>
  </si>
  <si>
    <t>2065 4003 0710</t>
  </si>
  <si>
    <t>0022 7869 0150</t>
  </si>
  <si>
    <t>7736 3206 0300</t>
  </si>
  <si>
    <t>1176 9961 0810</t>
  </si>
  <si>
    <t>7773 1255 0840</t>
  </si>
  <si>
    <t>7068 0716 0110</t>
  </si>
  <si>
    <t>8552 5625 1210</t>
  </si>
  <si>
    <t>8437 6176 1280</t>
  </si>
  <si>
    <t>7951 7601 0750</t>
  </si>
  <si>
    <t>1297 8879 0600</t>
  </si>
  <si>
    <t>2116 1967 1210</t>
  </si>
  <si>
    <t>0338 8788 0360</t>
  </si>
  <si>
    <t>0027 9009 0450</t>
  </si>
  <si>
    <t>1366 2918 0150</t>
  </si>
  <si>
    <t>0644 5279 0900</t>
  </si>
  <si>
    <t>8263 5623 0290</t>
  </si>
  <si>
    <t>5822 2533 1100</t>
  </si>
  <si>
    <t>8018 9917 1000</t>
  </si>
  <si>
    <t>7723 5194 0160</t>
  </si>
  <si>
    <t>2611 3393 1280</t>
  </si>
  <si>
    <t>7939 1327 0580</t>
  </si>
  <si>
    <t>7275 5001 1140</t>
  </si>
  <si>
    <t>2600 3886 0540</t>
  </si>
  <si>
    <t>2064 3436 0470</t>
  </si>
  <si>
    <t>0300 8782 1290</t>
  </si>
  <si>
    <t>1512 4303 1270</t>
  </si>
  <si>
    <t>0304 3747 0890</t>
  </si>
  <si>
    <t>1433 6689 1260</t>
  </si>
  <si>
    <t>7399 5642 0530</t>
  </si>
  <si>
    <t>7563 5938 0460</t>
  </si>
  <si>
    <t>1336 8061 0310</t>
  </si>
  <si>
    <t>7809 5227 0110</t>
  </si>
  <si>
    <t>8453 0301 0550</t>
  </si>
  <si>
    <t>8300 4596 0690</t>
  </si>
  <si>
    <t>0039 0666 0660</t>
  </si>
  <si>
    <t>3054 8021 0320</t>
  </si>
  <si>
    <t>7829 8861 0320</t>
  </si>
  <si>
    <t>1062 5803 0310</t>
  </si>
  <si>
    <t>8221 5883 0980</t>
  </si>
  <si>
    <t>8239 0200 0820</t>
  </si>
  <si>
    <t>2629 3870 0370</t>
  </si>
  <si>
    <t>0010 1437 0120</t>
  </si>
  <si>
    <t>1260 3496 0360</t>
  </si>
  <si>
    <t>3653 4524 1280</t>
  </si>
  <si>
    <t>7920 7643 0320</t>
  </si>
  <si>
    <t>5429 8731 1080</t>
  </si>
  <si>
    <t>6206 0650 1150</t>
  </si>
  <si>
    <t>2665 0142 0280</t>
  </si>
  <si>
    <t>1506 9674 0380</t>
  </si>
  <si>
    <t>5801 0508 0980</t>
  </si>
  <si>
    <t>7051 0961 1190</t>
  </si>
  <si>
    <t>7000 0072 1220</t>
  </si>
  <si>
    <t>7924 2411 0310</t>
  </si>
  <si>
    <t>1271 5522 1240</t>
  </si>
  <si>
    <t>7967 0876 0960</t>
  </si>
  <si>
    <t>3708 9965 0600</t>
  </si>
  <si>
    <t>1429 4089 0190</t>
  </si>
  <si>
    <t>1505 8323 1250</t>
  </si>
  <si>
    <t>1305 1105 0880</t>
  </si>
  <si>
    <t>8374-9935-0490</t>
  </si>
  <si>
    <t>1338 8026 0400</t>
  </si>
  <si>
    <t>1695 0937 0190</t>
  </si>
  <si>
    <t>7316 8674 0570</t>
  </si>
  <si>
    <t>2490 6266 1020</t>
  </si>
  <si>
    <t>8475 2030 0110</t>
  </si>
  <si>
    <t>2550 3614 1170</t>
  </si>
  <si>
    <t>7522 5021 1170</t>
  </si>
  <si>
    <t>4111 9546 0240</t>
  </si>
  <si>
    <t>1216 2661 0780</t>
  </si>
  <si>
    <t>7494 7149 0760</t>
  </si>
  <si>
    <t>1601 4527 0220</t>
  </si>
  <si>
    <t>2682 9359 0240</t>
  </si>
  <si>
    <t>8247 3460 0320</t>
  </si>
  <si>
    <t>7409 6661 0690</t>
  </si>
  <si>
    <t>1075 4374 1260</t>
  </si>
  <si>
    <t>1227 2150 0290</t>
  </si>
  <si>
    <t>1059 5423 0840</t>
  </si>
  <si>
    <t>0091 8001 0590</t>
  </si>
  <si>
    <t>8325 3913 0140</t>
  </si>
  <si>
    <t>0028 9606 0760</t>
  </si>
  <si>
    <t>3573 6305 0300</t>
  </si>
  <si>
    <t>0580 9191 0690</t>
  </si>
  <si>
    <t>0570 1655 0520</t>
  </si>
  <si>
    <t>0330 7089 1270</t>
  </si>
  <si>
    <t>8488 2658 0620</t>
  </si>
  <si>
    <t>7920 6337 0320</t>
  </si>
  <si>
    <t>1618 6035 0680</t>
  </si>
  <si>
    <t>2666 2536 0470</t>
  </si>
  <si>
    <t>1255 5777 1270</t>
  </si>
  <si>
    <t>0303 4709 0600</t>
  </si>
  <si>
    <t>0308 1686 0520</t>
  </si>
  <si>
    <t>7582 4245 0770</t>
  </si>
  <si>
    <t>1337 6195 0970</t>
  </si>
  <si>
    <t>ABCUFX11</t>
  </si>
  <si>
    <t>MXPA12</t>
  </si>
  <si>
    <t>ABCUFX11/R5</t>
  </si>
  <si>
    <t>VBH</t>
  </si>
  <si>
    <t>HNSS-J1BG00</t>
  </si>
  <si>
    <t>GXPA16</t>
  </si>
  <si>
    <t>GZEA14H</t>
  </si>
  <si>
    <t>C3</t>
  </si>
  <si>
    <t>VAB</t>
  </si>
  <si>
    <t>ZN8</t>
  </si>
  <si>
    <t>ZD8</t>
  </si>
  <si>
    <t>ZC6</t>
  </si>
  <si>
    <t>ZN6</t>
  </si>
  <si>
    <t>ZC33S</t>
  </si>
  <si>
    <t>MXPA10</t>
  </si>
  <si>
    <t>DJLFS</t>
  </si>
  <si>
    <t>DJFLS</t>
  </si>
  <si>
    <t>DE5FS</t>
  </si>
  <si>
    <t>K13改</t>
  </si>
  <si>
    <t>MXPK11</t>
  </si>
  <si>
    <t>GP5</t>
  </si>
  <si>
    <t>ZF1</t>
  </si>
  <si>
    <t>MXPH10</t>
  </si>
  <si>
    <t>NHP10</t>
  </si>
  <si>
    <t>10</t>
  </si>
  <si>
    <t>CT9A</t>
  </si>
  <si>
    <t>VAB改</t>
  </si>
  <si>
    <t>CE9A</t>
  </si>
  <si>
    <t>AK12</t>
  </si>
  <si>
    <t>TRH200V</t>
  </si>
  <si>
    <t>NCP131</t>
  </si>
  <si>
    <t>99679</t>
  </si>
  <si>
    <t>XN12</t>
  </si>
  <si>
    <t>EG6</t>
  </si>
  <si>
    <t>AE111</t>
  </si>
  <si>
    <t>不明</t>
  </si>
  <si>
    <t>1.27kw</t>
  </si>
  <si>
    <t>2023-20002</t>
    <phoneticPr fontId="2"/>
  </si>
  <si>
    <t>ラリー</t>
    <phoneticPr fontId="2"/>
  </si>
  <si>
    <t xml:space="preserve">2023年 JAF全日本ラリー選手権 第8戦 </t>
  </si>
  <si>
    <t>第50回 M.C.S.C.ラリーハイランドマスターズ2023</t>
  </si>
  <si>
    <t>2023/10/13-15</t>
  </si>
  <si>
    <t/>
  </si>
  <si>
    <t>若甦DLドリームドライブGRヤリス</t>
  </si>
  <si>
    <t>遠藤 彰</t>
  </si>
  <si>
    <t>柿津 健一郎</t>
  </si>
  <si>
    <t>松本カースポーツクラブ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</si>
</sst>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quot;:&quot;00.0"/>
    <numFmt numFmtId="177" formatCode="&quot;SS&quot;0"/>
    <numFmt numFmtId="178" formatCode="0.0_ "/>
    <numFmt numFmtId="179" formatCode="&quot;after SS&quot;0"/>
    <numFmt numFmtId="180" formatCode="0&quot;:&quot;00&quot;:&quot;00.0"/>
    <numFmt numFmtId="181" formatCode="0.0_);[Red]\(0.0\)"/>
    <numFmt numFmtId="182" formatCode="0.00_ "/>
    <numFmt numFmtId="183" formatCode="0&quot;:&quot;00.0#"/>
    <numFmt numFmtId="184" formatCode="0.00&quot;km&quot;"/>
    <numFmt numFmtId="185" formatCode="[&lt;10000]#0&quot;:&quot;00.0;0&quot;:&quot;00&quot;:&quot;00.0"/>
    <numFmt numFmtId="186" formatCode="[&lt;100]#0.0;[&lt;10000]#0&quot;:&quot;00.0;0&quot;:&quot;00&quot;:&quot;00.0"/>
    <numFmt numFmtId="187" formatCode="0.0#"/>
    <numFmt numFmtId="188" formatCode="#0&quot;:&quot;00"/>
    <numFmt numFmtId="189" formatCode="####\-####\-####"/>
    <numFmt numFmtId="190" formatCode="yyyy&quot;年&quot;m&quot;月&quot;d&quot;日&quot;;@"/>
    <numFmt numFmtId="191" formatCode="&quot;～&quot;yyyy&quot;年&quot;m&quot;月&quot;d&quot;日&quot;"/>
    <numFmt numFmtId="192" formatCode="0.E+00"/>
    <numFmt numFmtId="193" formatCode="0000\-0000\-0000"/>
    <numFmt numFmtId="194" formatCode="&quot;=&quot;0"/>
  </numFmts>
  <fonts count="16">
    <font>
      <sz val="11"/>
      <name val="ＭＳ Ｐゴシック"/>
      <family val="3"/>
      <charset val="128"/>
    </font>
    <font>
      <sz val="11"/>
      <name val="ＭＳ Ｐゴシック"/>
      <family val="3"/>
      <charset val="128"/>
    </font>
    <font>
      <sz val="6"/>
      <name val="ＭＳ Ｐゴシック"/>
      <family val="3"/>
      <charset val="128"/>
    </font>
    <font>
      <sz val="9"/>
      <color indexed="81"/>
      <name val="ＭＳ Ｐゴシック"/>
      <family val="3"/>
      <charset val="128"/>
    </font>
    <font>
      <sz val="14"/>
      <name val="ＭＳ Ｐゴシック"/>
      <family val="3"/>
      <charset val="128"/>
    </font>
    <font>
      <sz val="12"/>
      <name val="ＭＳ Ｐゴシック"/>
      <family val="3"/>
      <charset val="128"/>
    </font>
    <font>
      <b/>
      <sz val="9"/>
      <color indexed="81"/>
      <name val="ＭＳ Ｐゴシック"/>
      <family val="3"/>
      <charset val="128"/>
    </font>
    <font>
      <sz val="9"/>
      <name val="ＭＳ Ｐゴシック"/>
      <family val="3"/>
      <charset val="128"/>
    </font>
    <font>
      <b/>
      <sz val="14"/>
      <name val="ＭＳ Ｐゴシック"/>
      <family val="3"/>
      <charset val="128"/>
    </font>
    <font>
      <sz val="10"/>
      <name val="ＭＳ Ｐゴシック"/>
      <family val="3"/>
      <charset val="128"/>
    </font>
    <font>
      <sz val="11"/>
      <name val="ＭＳ Ｐゴシック"/>
      <family val="3"/>
    </font>
    <font>
      <sz val="11"/>
      <color indexed="8"/>
      <name val="ＭＳ Ｐゴシック"/>
      <family val="3"/>
    </font>
    <font>
      <sz val="8"/>
      <color indexed="8"/>
      <name val="ＭＳ Ｐゴシック"/>
      <family val="3"/>
    </font>
    <font>
      <sz val="11"/>
      <color indexed="10"/>
      <name val="ＭＳ Ｐゴシック"/>
      <family val="3"/>
      <charset val="128"/>
    </font>
    <font>
      <u/>
      <sz val="12"/>
      <name val="ＭＳ Ｐゴシック"/>
      <family val="3"/>
      <charset val="128"/>
    </font>
    <font>
      <sz val="11"/>
      <color theme="1"/>
      <name val="ＭＳ ゴシック"/>
      <family val="2"/>
      <charset val="128"/>
    </font>
  </fonts>
  <fills count="8">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7" tint="0.79998168889431442"/>
        <bgColor indexed="64"/>
      </patternFill>
    </fill>
  </fills>
  <borders count="41">
    <border>
      <left/>
      <right/>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thin">
        <color indexed="64"/>
      </top>
      <bottom style="thin">
        <color indexed="64"/>
      </bottom>
      <diagonal/>
    </border>
    <border>
      <left/>
      <right style="medium">
        <color indexed="64"/>
      </right>
      <top style="medium">
        <color indexed="64"/>
      </top>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s>
  <cellStyleXfs count="2">
    <xf numFmtId="0" fontId="0" fillId="0" borderId="0">
      <alignment vertical="center"/>
    </xf>
    <xf numFmtId="0" fontId="15" fillId="0" borderId="0">
      <alignment vertical="center"/>
    </xf>
  </cellStyleXfs>
  <cellXfs count="351">
    <xf numFmtId="0" fontId="0" fillId="0" borderId="0" xfId="0">
      <alignment vertical="center"/>
    </xf>
    <xf numFmtId="0" fontId="0" fillId="0" borderId="0" xfId="0" applyAlignment="1">
      <alignment vertical="top"/>
    </xf>
    <xf numFmtId="0" fontId="0" fillId="2" borderId="0" xfId="0" applyFill="1" applyAlignment="1"/>
    <xf numFmtId="0" fontId="0" fillId="3" borderId="0" xfId="0" applyFill="1">
      <alignment vertical="center"/>
    </xf>
    <xf numFmtId="0" fontId="0" fillId="0" borderId="0" xfId="0" applyAlignment="1">
      <alignment horizontal="center" vertical="center"/>
    </xf>
    <xf numFmtId="0" fontId="0" fillId="2" borderId="0" xfId="0" applyFill="1">
      <alignment vertical="center"/>
    </xf>
    <xf numFmtId="0" fontId="0" fillId="2" borderId="0" xfId="0" applyFill="1" applyAlignment="1">
      <alignment wrapText="1"/>
    </xf>
    <xf numFmtId="0" fontId="0" fillId="0" borderId="0" xfId="0" applyAlignment="1">
      <alignment horizontal="center" vertical="top"/>
    </xf>
    <xf numFmtId="0" fontId="0" fillId="2" borderId="0" xfId="0" applyFill="1" applyAlignment="1">
      <alignment horizontal="center"/>
    </xf>
    <xf numFmtId="0" fontId="0" fillId="0" borderId="0" xfId="0" applyAlignment="1">
      <alignment vertical="top" wrapText="1"/>
    </xf>
    <xf numFmtId="20" fontId="0" fillId="0" borderId="0" xfId="0" applyNumberFormat="1" applyAlignment="1">
      <alignment horizontal="center" vertical="top"/>
    </xf>
    <xf numFmtId="0" fontId="0" fillId="2" borderId="0" xfId="0" applyFill="1" applyAlignment="1">
      <alignment horizontal="center" wrapText="1"/>
    </xf>
    <xf numFmtId="0" fontId="0" fillId="3" borderId="0" xfId="0" applyFill="1" applyAlignment="1">
      <alignment horizontal="center" vertical="top"/>
    </xf>
    <xf numFmtId="0" fontId="0" fillId="3" borderId="0" xfId="0" applyFill="1" applyAlignment="1">
      <alignment vertical="top" wrapText="1"/>
    </xf>
    <xf numFmtId="0" fontId="0" fillId="3" borderId="0" xfId="0" applyFill="1" applyAlignment="1">
      <alignment vertical="top"/>
    </xf>
    <xf numFmtId="20" fontId="0" fillId="3" borderId="0" xfId="0" applyNumberFormat="1" applyFill="1" applyAlignment="1">
      <alignment horizontal="center" vertical="top"/>
    </xf>
    <xf numFmtId="20" fontId="0" fillId="0" borderId="0" xfId="0" applyNumberFormat="1" applyAlignment="1">
      <alignment horizontal="center" vertical="center"/>
    </xf>
    <xf numFmtId="0" fontId="0" fillId="3" borderId="0" xfId="0" applyFill="1" applyAlignment="1">
      <alignment horizontal="center" vertical="center"/>
    </xf>
    <xf numFmtId="20" fontId="0" fillId="3" borderId="0" xfId="0" applyNumberFormat="1" applyFill="1" applyAlignment="1">
      <alignment horizontal="center" vertical="center"/>
    </xf>
    <xf numFmtId="0" fontId="0" fillId="0" borderId="1" xfId="0" applyBorder="1">
      <alignment vertical="center"/>
    </xf>
    <xf numFmtId="0" fontId="0" fillId="0" borderId="0" xfId="0" applyAlignment="1">
      <alignment horizontal="right" vertical="center"/>
    </xf>
    <xf numFmtId="0" fontId="0" fillId="0" borderId="2" xfId="0" applyBorder="1" applyAlignment="1">
      <alignment horizontal="center"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2" borderId="7" xfId="0" applyFill="1" applyBorder="1" applyAlignment="1">
      <alignment horizontal="center" vertical="center"/>
    </xf>
    <xf numFmtId="0" fontId="0" fillId="2" borderId="7" xfId="0" applyFill="1" applyBorder="1">
      <alignment vertical="center"/>
    </xf>
    <xf numFmtId="0" fontId="0" fillId="2" borderId="5" xfId="0" applyFill="1" applyBorder="1">
      <alignment vertical="center"/>
    </xf>
    <xf numFmtId="177" fontId="0" fillId="2" borderId="4" xfId="0" applyNumberFormat="1" applyFill="1" applyBorder="1" applyAlignment="1">
      <alignment horizontal="center" vertical="center"/>
    </xf>
    <xf numFmtId="177" fontId="0" fillId="2" borderId="5" xfId="0" applyNumberFormat="1" applyFill="1" applyBorder="1" applyAlignment="1">
      <alignment horizontal="center" vertical="center"/>
    </xf>
    <xf numFmtId="0" fontId="0" fillId="2" borderId="4" xfId="0" applyFill="1" applyBorder="1">
      <alignment vertical="center"/>
    </xf>
    <xf numFmtId="0" fontId="0" fillId="0" borderId="8" xfId="0" applyBorder="1" applyAlignment="1">
      <alignment horizontal="center" vertical="center"/>
    </xf>
    <xf numFmtId="0" fontId="0" fillId="0" borderId="8" xfId="0" applyBorder="1">
      <alignment vertical="center"/>
    </xf>
    <xf numFmtId="0" fontId="0" fillId="0" borderId="9" xfId="0" applyBorder="1">
      <alignment vertical="center"/>
    </xf>
    <xf numFmtId="186" fontId="0" fillId="0" borderId="9" xfId="0" applyNumberFormat="1" applyBorder="1">
      <alignment vertical="center"/>
    </xf>
    <xf numFmtId="186" fontId="0" fillId="0" borderId="8" xfId="0" applyNumberFormat="1" applyBorder="1">
      <alignment vertical="center"/>
    </xf>
    <xf numFmtId="188" fontId="0" fillId="0" borderId="8" xfId="0" applyNumberFormat="1" applyBorder="1">
      <alignment vertical="center"/>
    </xf>
    <xf numFmtId="0" fontId="0" fillId="3" borderId="8" xfId="0" applyFill="1" applyBorder="1" applyAlignment="1">
      <alignment horizontal="center" vertical="center"/>
    </xf>
    <xf numFmtId="0" fontId="0" fillId="3" borderId="8" xfId="0" applyFill="1" applyBorder="1">
      <alignment vertical="center"/>
    </xf>
    <xf numFmtId="0" fontId="0" fillId="3" borderId="9" xfId="0" applyFill="1" applyBorder="1">
      <alignment vertical="center"/>
    </xf>
    <xf numFmtId="186" fontId="0" fillId="3" borderId="9" xfId="0" applyNumberFormat="1" applyFill="1" applyBorder="1">
      <alignment vertical="center"/>
    </xf>
    <xf numFmtId="186" fontId="0" fillId="3" borderId="8" xfId="0" applyNumberFormat="1" applyFill="1" applyBorder="1">
      <alignment vertical="center"/>
    </xf>
    <xf numFmtId="188" fontId="0" fillId="3" borderId="8" xfId="0" applyNumberFormat="1" applyFill="1" applyBorder="1">
      <alignment vertical="center"/>
    </xf>
    <xf numFmtId="0" fontId="0" fillId="3" borderId="10" xfId="0" applyFill="1" applyBorder="1" applyAlignment="1">
      <alignment horizontal="center" vertical="center"/>
    </xf>
    <xf numFmtId="0" fontId="0" fillId="3" borderId="10" xfId="0" applyFill="1" applyBorder="1">
      <alignment vertical="center"/>
    </xf>
    <xf numFmtId="0" fontId="0" fillId="3" borderId="11" xfId="0" applyFill="1" applyBorder="1">
      <alignment vertical="center"/>
    </xf>
    <xf numFmtId="186" fontId="0" fillId="3" borderId="2" xfId="0" applyNumberFormat="1" applyFill="1" applyBorder="1">
      <alignment vertical="center"/>
    </xf>
    <xf numFmtId="186" fontId="0" fillId="3" borderId="11" xfId="0" applyNumberFormat="1" applyFill="1" applyBorder="1">
      <alignment vertical="center"/>
    </xf>
    <xf numFmtId="186" fontId="0" fillId="3" borderId="10" xfId="0" applyNumberFormat="1" applyFill="1" applyBorder="1">
      <alignment vertical="center"/>
    </xf>
    <xf numFmtId="188" fontId="0" fillId="3" borderId="10" xfId="0" applyNumberFormat="1" applyFill="1" applyBorder="1">
      <alignment vertical="center"/>
    </xf>
    <xf numFmtId="0" fontId="0" fillId="3" borderId="2" xfId="0" applyFill="1" applyBorder="1">
      <alignment vertical="center"/>
    </xf>
    <xf numFmtId="0" fontId="0" fillId="0" borderId="12" xfId="0" applyBorder="1" applyAlignment="1">
      <alignment horizontal="center" vertical="center"/>
    </xf>
    <xf numFmtId="0" fontId="0" fillId="0" borderId="12" xfId="0" applyBorder="1">
      <alignment vertical="center"/>
    </xf>
    <xf numFmtId="0" fontId="0" fillId="0" borderId="13" xfId="0" applyBorder="1">
      <alignment vertical="center"/>
    </xf>
    <xf numFmtId="186" fontId="0" fillId="0" borderId="14" xfId="0" applyNumberFormat="1" applyBorder="1">
      <alignment vertical="center"/>
    </xf>
    <xf numFmtId="186" fontId="0" fillId="0" borderId="13" xfId="0" applyNumberFormat="1" applyBorder="1">
      <alignment vertical="center"/>
    </xf>
    <xf numFmtId="186" fontId="0" fillId="0" borderId="12" xfId="0" applyNumberFormat="1" applyBorder="1">
      <alignment vertical="center"/>
    </xf>
    <xf numFmtId="188" fontId="0" fillId="0" borderId="12" xfId="0" applyNumberFormat="1" applyBorder="1">
      <alignment vertical="center"/>
    </xf>
    <xf numFmtId="0" fontId="0" fillId="0" borderId="14" xfId="0" applyBorder="1">
      <alignment vertical="center"/>
    </xf>
    <xf numFmtId="0" fontId="0" fillId="2" borderId="15" xfId="0" applyFill="1" applyBorder="1">
      <alignment vertical="center"/>
    </xf>
    <xf numFmtId="0" fontId="0" fillId="2" borderId="13" xfId="0" applyFill="1" applyBorder="1">
      <alignment vertical="center"/>
    </xf>
    <xf numFmtId="0" fontId="0" fillId="2" borderId="14" xfId="0" applyFill="1" applyBorder="1">
      <alignment vertical="center"/>
    </xf>
    <xf numFmtId="0" fontId="0" fillId="0" borderId="9" xfId="0" applyBorder="1" applyProtection="1">
      <alignment vertical="center"/>
      <protection locked="0"/>
    </xf>
    <xf numFmtId="0" fontId="0" fillId="0" borderId="11" xfId="0" applyBorder="1" applyProtection="1">
      <alignment vertical="center"/>
      <protection locked="0"/>
    </xf>
    <xf numFmtId="0" fontId="0" fillId="0" borderId="1" xfId="0" applyBorder="1" applyProtection="1">
      <alignment vertical="center"/>
      <protection locked="0"/>
    </xf>
    <xf numFmtId="0" fontId="0" fillId="0" borderId="0" xfId="0" applyProtection="1">
      <alignment vertical="center"/>
      <protection locked="0"/>
    </xf>
    <xf numFmtId="0" fontId="0" fillId="0" borderId="6" xfId="0" applyBorder="1" applyProtection="1">
      <alignment vertical="center"/>
      <protection locked="0"/>
    </xf>
    <xf numFmtId="0" fontId="0" fillId="0" borderId="2" xfId="0" applyBorder="1" applyProtection="1">
      <alignment vertical="center"/>
      <protection locked="0"/>
    </xf>
    <xf numFmtId="0" fontId="0" fillId="2" borderId="0" xfId="0" applyFill="1" applyAlignment="1" applyProtection="1">
      <protection hidden="1"/>
    </xf>
    <xf numFmtId="0" fontId="0" fillId="2" borderId="0" xfId="0" applyFill="1" applyAlignment="1" applyProtection="1">
      <alignment wrapText="1"/>
      <protection hidden="1"/>
    </xf>
    <xf numFmtId="0" fontId="0" fillId="2" borderId="0" xfId="0" applyFill="1" applyProtection="1">
      <alignment vertical="center"/>
      <protection hidden="1"/>
    </xf>
    <xf numFmtId="0" fontId="0" fillId="0" borderId="0" xfId="0" applyAlignment="1" applyProtection="1">
      <alignment vertical="top"/>
      <protection hidden="1"/>
    </xf>
    <xf numFmtId="0" fontId="0" fillId="0" borderId="0" xfId="0" applyAlignment="1" applyProtection="1">
      <alignment vertical="center" wrapText="1"/>
      <protection hidden="1"/>
    </xf>
    <xf numFmtId="0" fontId="0" fillId="0" borderId="0" xfId="0" applyProtection="1">
      <alignment vertical="center"/>
      <protection hidden="1"/>
    </xf>
    <xf numFmtId="0" fontId="0" fillId="0" borderId="7" xfId="0" applyBorder="1" applyProtection="1">
      <alignment vertical="center"/>
      <protection hidden="1"/>
    </xf>
    <xf numFmtId="0" fontId="0" fillId="0" borderId="5" xfId="0" applyBorder="1" applyAlignment="1" applyProtection="1">
      <alignment horizontal="center" vertical="center"/>
      <protection hidden="1"/>
    </xf>
    <xf numFmtId="177" fontId="0" fillId="0" borderId="4" xfId="0" applyNumberFormat="1" applyBorder="1" applyProtection="1">
      <alignment vertical="center"/>
      <protection hidden="1"/>
    </xf>
    <xf numFmtId="0" fontId="0" fillId="0" borderId="5" xfId="0" applyBorder="1" applyProtection="1">
      <alignment vertical="center"/>
      <protection hidden="1"/>
    </xf>
    <xf numFmtId="0" fontId="0" fillId="0" borderId="2" xfId="0" applyBorder="1" applyProtection="1">
      <alignment vertical="center"/>
      <protection hidden="1"/>
    </xf>
    <xf numFmtId="0" fontId="0" fillId="4" borderId="12" xfId="0" applyFill="1" applyBorder="1" applyProtection="1">
      <alignment vertical="center"/>
      <protection hidden="1"/>
    </xf>
    <xf numFmtId="0" fontId="0" fillId="4" borderId="13" xfId="0" applyFill="1" applyBorder="1" applyAlignment="1" applyProtection="1">
      <alignment horizontal="center" vertical="center"/>
      <protection hidden="1"/>
    </xf>
    <xf numFmtId="0" fontId="0" fillId="4" borderId="14" xfId="0" applyFill="1" applyBorder="1" applyProtection="1">
      <alignment vertical="center"/>
      <protection hidden="1"/>
    </xf>
    <xf numFmtId="0" fontId="0" fillId="0" borderId="8" xfId="0" applyBorder="1" applyProtection="1">
      <alignment vertical="center"/>
      <protection hidden="1"/>
    </xf>
    <xf numFmtId="0" fontId="0" fillId="0" borderId="9" xfId="0" applyBorder="1" applyAlignment="1" applyProtection="1">
      <alignment horizontal="center" vertical="center"/>
      <protection hidden="1"/>
    </xf>
    <xf numFmtId="0" fontId="0" fillId="0" borderId="16" xfId="0" applyBorder="1" applyProtection="1">
      <alignment vertical="center"/>
      <protection hidden="1"/>
    </xf>
    <xf numFmtId="0" fontId="0" fillId="4" borderId="8" xfId="0" applyFill="1" applyBorder="1" applyProtection="1">
      <alignment vertical="center"/>
      <protection hidden="1"/>
    </xf>
    <xf numFmtId="0" fontId="0" fillId="4" borderId="9" xfId="0" applyFill="1" applyBorder="1" applyAlignment="1" applyProtection="1">
      <alignment horizontal="center" vertical="center"/>
      <protection hidden="1"/>
    </xf>
    <xf numFmtId="0" fontId="0" fillId="0" borderId="10" xfId="0" applyBorder="1" applyProtection="1">
      <alignment vertical="center"/>
      <protection hidden="1"/>
    </xf>
    <xf numFmtId="0" fontId="0" fillId="0" borderId="11" xfId="0" applyBorder="1" applyAlignment="1" applyProtection="1">
      <alignment horizontal="center" vertical="center"/>
      <protection hidden="1"/>
    </xf>
    <xf numFmtId="0" fontId="0" fillId="0" borderId="17" xfId="0" applyBorder="1" applyProtection="1">
      <alignment vertical="center"/>
      <protection hidden="1"/>
    </xf>
    <xf numFmtId="182" fontId="0" fillId="0" borderId="14" xfId="0" applyNumberFormat="1" applyBorder="1" applyProtection="1">
      <alignment vertical="center"/>
      <protection hidden="1"/>
    </xf>
    <xf numFmtId="182" fontId="0" fillId="0" borderId="14" xfId="0" applyNumberFormat="1" applyBorder="1" applyAlignment="1" applyProtection="1">
      <alignment horizontal="right" vertical="center"/>
      <protection hidden="1"/>
    </xf>
    <xf numFmtId="182" fontId="0" fillId="0" borderId="14" xfId="0" applyNumberFormat="1" applyBorder="1" applyAlignment="1" applyProtection="1">
      <alignment horizontal="center" vertical="center"/>
      <protection hidden="1"/>
    </xf>
    <xf numFmtId="178" fontId="0" fillId="0" borderId="0" xfId="0" applyNumberFormat="1" applyProtection="1">
      <alignment vertical="center"/>
      <protection hidden="1"/>
    </xf>
    <xf numFmtId="178" fontId="0" fillId="0" borderId="0" xfId="0" applyNumberFormat="1" applyAlignment="1" applyProtection="1">
      <alignment horizontal="right" vertical="center"/>
      <protection hidden="1"/>
    </xf>
    <xf numFmtId="178" fontId="0" fillId="0" borderId="0" xfId="0" applyNumberFormat="1" applyAlignment="1" applyProtection="1">
      <alignment horizontal="center" vertical="center"/>
      <protection hidden="1"/>
    </xf>
    <xf numFmtId="183" fontId="0" fillId="4" borderId="14" xfId="0" applyNumberFormat="1" applyFill="1" applyBorder="1" applyProtection="1">
      <alignment vertical="center"/>
      <protection locked="0"/>
    </xf>
    <xf numFmtId="0" fontId="0" fillId="4" borderId="18" xfId="0" applyFill="1" applyBorder="1" applyProtection="1">
      <alignment vertical="center"/>
      <protection locked="0"/>
    </xf>
    <xf numFmtId="176" fontId="0" fillId="4" borderId="14" xfId="0" applyNumberFormat="1" applyFill="1" applyBorder="1" applyProtection="1">
      <alignment vertical="center"/>
      <protection locked="0"/>
    </xf>
    <xf numFmtId="0" fontId="0" fillId="0" borderId="16" xfId="0" applyBorder="1" applyProtection="1">
      <alignment vertical="center"/>
      <protection locked="0"/>
    </xf>
    <xf numFmtId="0" fontId="0" fillId="4" borderId="16" xfId="0" applyFill="1" applyBorder="1" applyProtection="1">
      <alignment vertical="center"/>
      <protection locked="0"/>
    </xf>
    <xf numFmtId="183" fontId="0" fillId="0" borderId="2" xfId="0" applyNumberFormat="1" applyBorder="1" applyProtection="1">
      <alignment vertical="center"/>
      <protection locked="0"/>
    </xf>
    <xf numFmtId="0" fontId="0" fillId="0" borderId="17" xfId="0" applyBorder="1" applyProtection="1">
      <alignment vertical="center"/>
      <protection locked="0"/>
    </xf>
    <xf numFmtId="0" fontId="0" fillId="0" borderId="7" xfId="0" applyBorder="1" applyAlignment="1" applyProtection="1">
      <alignment horizontal="center" vertical="center"/>
      <protection hidden="1"/>
    </xf>
    <xf numFmtId="179" fontId="0" fillId="0" borderId="4" xfId="0" applyNumberFormat="1" applyBorder="1" applyProtection="1">
      <alignment vertical="center"/>
      <protection hidden="1"/>
    </xf>
    <xf numFmtId="0" fontId="0" fillId="3" borderId="12" xfId="0" applyFill="1" applyBorder="1" applyProtection="1">
      <alignment vertical="center"/>
      <protection hidden="1"/>
    </xf>
    <xf numFmtId="0" fontId="0" fillId="3" borderId="12" xfId="0" applyFill="1" applyBorder="1" applyAlignment="1" applyProtection="1">
      <alignment horizontal="center" vertical="center"/>
      <protection hidden="1"/>
    </xf>
    <xf numFmtId="185" fontId="0" fillId="3" borderId="14" xfId="0" applyNumberFormat="1" applyFill="1" applyBorder="1" applyProtection="1">
      <alignment vertical="center"/>
      <protection hidden="1"/>
    </xf>
    <xf numFmtId="0" fontId="0" fillId="3" borderId="18" xfId="0" applyFill="1" applyBorder="1" applyProtection="1">
      <alignment vertical="center"/>
      <protection hidden="1"/>
    </xf>
    <xf numFmtId="0" fontId="0" fillId="3" borderId="14" xfId="0" applyFill="1" applyBorder="1" applyProtection="1">
      <alignment vertical="center"/>
      <protection hidden="1"/>
    </xf>
    <xf numFmtId="0" fontId="0" fillId="0" borderId="8" xfId="0" applyBorder="1" applyAlignment="1" applyProtection="1">
      <alignment horizontal="center" vertical="center"/>
      <protection hidden="1"/>
    </xf>
    <xf numFmtId="0" fontId="0" fillId="3" borderId="8" xfId="0" applyFill="1" applyBorder="1" applyProtection="1">
      <alignment vertical="center"/>
      <protection hidden="1"/>
    </xf>
    <xf numFmtId="0" fontId="0" fillId="3" borderId="8" xfId="0" applyFill="1" applyBorder="1" applyAlignment="1" applyProtection="1">
      <alignment horizontal="center" vertical="center"/>
      <protection hidden="1"/>
    </xf>
    <xf numFmtId="0" fontId="0" fillId="3" borderId="16" xfId="0" applyFill="1" applyBorder="1" applyProtection="1">
      <alignment vertical="center"/>
      <protection hidden="1"/>
    </xf>
    <xf numFmtId="0" fontId="0" fillId="0" borderId="10" xfId="0" applyBorder="1" applyAlignment="1" applyProtection="1">
      <alignment horizontal="center" vertical="center"/>
      <protection hidden="1"/>
    </xf>
    <xf numFmtId="185" fontId="0" fillId="0" borderId="2" xfId="0" applyNumberFormat="1" applyBorder="1" applyProtection="1">
      <alignment vertical="center"/>
      <protection hidden="1"/>
    </xf>
    <xf numFmtId="0" fontId="0" fillId="0" borderId="14" xfId="0" applyBorder="1" applyProtection="1">
      <alignment vertical="center"/>
      <protection hidden="1"/>
    </xf>
    <xf numFmtId="0" fontId="0" fillId="0" borderId="14" xfId="0" applyBorder="1" applyAlignment="1" applyProtection="1">
      <alignment horizontal="center" vertical="center"/>
      <protection hidden="1"/>
    </xf>
    <xf numFmtId="0" fontId="0" fillId="0" borderId="0" xfId="0" applyAlignment="1" applyProtection="1">
      <alignment horizontal="center" vertical="center"/>
      <protection hidden="1"/>
    </xf>
    <xf numFmtId="177" fontId="0" fillId="0" borderId="0" xfId="0" applyNumberFormat="1" applyProtection="1">
      <alignment vertical="center"/>
      <protection hidden="1"/>
    </xf>
    <xf numFmtId="0" fontId="0" fillId="0" borderId="1" xfId="0" applyBorder="1" applyProtection="1">
      <alignment vertical="center"/>
      <protection hidden="1"/>
    </xf>
    <xf numFmtId="187" fontId="0" fillId="0" borderId="0" xfId="0" applyNumberFormat="1" applyProtection="1">
      <alignment vertical="center"/>
      <protection hidden="1"/>
    </xf>
    <xf numFmtId="181" fontId="0" fillId="0" borderId="0" xfId="0" applyNumberFormat="1" applyProtection="1">
      <alignment vertical="center"/>
      <protection hidden="1"/>
    </xf>
    <xf numFmtId="181" fontId="0" fillId="0" borderId="14" xfId="0" applyNumberFormat="1" applyBorder="1" applyProtection="1">
      <alignment vertical="center"/>
      <protection hidden="1"/>
    </xf>
    <xf numFmtId="181" fontId="0" fillId="0" borderId="15" xfId="0" applyNumberFormat="1" applyBorder="1" applyProtection="1">
      <alignment vertical="center"/>
      <protection hidden="1"/>
    </xf>
    <xf numFmtId="0" fontId="0" fillId="0" borderId="0" xfId="0" applyAlignment="1" applyProtection="1">
      <alignment horizontal="center" vertical="center"/>
      <protection locked="0"/>
    </xf>
    <xf numFmtId="181" fontId="0" fillId="0" borderId="14" xfId="0" applyNumberFormat="1" applyBorder="1" applyProtection="1">
      <alignment vertical="center"/>
      <protection locked="0"/>
    </xf>
    <xf numFmtId="179" fontId="0" fillId="0" borderId="0" xfId="0" applyNumberFormat="1" applyProtection="1">
      <alignment vertical="center"/>
      <protection hidden="1"/>
    </xf>
    <xf numFmtId="0" fontId="0" fillId="0" borderId="2" xfId="0" applyBorder="1" applyAlignment="1" applyProtection="1">
      <alignment horizontal="center" vertical="center"/>
      <protection hidden="1"/>
    </xf>
    <xf numFmtId="178" fontId="0" fillId="0" borderId="2" xfId="0" applyNumberFormat="1" applyBorder="1" applyProtection="1">
      <alignment vertical="center"/>
      <protection hidden="1"/>
    </xf>
    <xf numFmtId="0" fontId="0" fillId="0" borderId="6" xfId="0" applyBorder="1" applyProtection="1">
      <alignment vertical="center"/>
      <protection hidden="1"/>
    </xf>
    <xf numFmtId="0" fontId="0" fillId="0" borderId="0" xfId="0" applyAlignment="1" applyProtection="1">
      <alignment horizontal="left" vertical="top"/>
      <protection hidden="1"/>
    </xf>
    <xf numFmtId="180" fontId="0" fillId="0" borderId="0" xfId="0" applyNumberFormat="1" applyAlignment="1" applyProtection="1">
      <alignment vertical="top"/>
      <protection hidden="1"/>
    </xf>
    <xf numFmtId="178" fontId="0" fillId="0" borderId="0" xfId="0" applyNumberFormat="1" applyAlignment="1" applyProtection="1">
      <alignment vertical="top"/>
      <protection hidden="1"/>
    </xf>
    <xf numFmtId="0" fontId="5" fillId="0" borderId="2" xfId="0" applyFont="1" applyBorder="1" applyAlignment="1" applyProtection="1">
      <protection hidden="1"/>
    </xf>
    <xf numFmtId="0" fontId="0" fillId="0" borderId="2" xfId="0" applyBorder="1" applyAlignment="1" applyProtection="1">
      <protection hidden="1"/>
    </xf>
    <xf numFmtId="0" fontId="1" fillId="0" borderId="2" xfId="0" applyFont="1" applyBorder="1" applyAlignment="1" applyProtection="1">
      <alignment vertical="top"/>
      <protection hidden="1"/>
    </xf>
    <xf numFmtId="180" fontId="1" fillId="0" borderId="2" xfId="0" applyNumberFormat="1" applyFont="1" applyBorder="1" applyAlignment="1" applyProtection="1">
      <alignment vertical="top"/>
      <protection hidden="1"/>
    </xf>
    <xf numFmtId="0" fontId="4" fillId="0" borderId="2" xfId="0" applyFont="1" applyBorder="1" applyAlignment="1" applyProtection="1">
      <alignment horizontal="center" vertical="top"/>
      <protection hidden="1"/>
    </xf>
    <xf numFmtId="0" fontId="5" fillId="0" borderId="2" xfId="0" applyFont="1" applyBorder="1" applyAlignment="1" applyProtection="1">
      <alignment horizontal="right"/>
      <protection hidden="1"/>
    </xf>
    <xf numFmtId="0" fontId="4" fillId="2" borderId="3" xfId="0" applyFont="1" applyFill="1" applyBorder="1" applyAlignment="1" applyProtection="1">
      <alignment horizontal="center" vertical="top"/>
      <protection hidden="1"/>
    </xf>
    <xf numFmtId="0" fontId="4" fillId="2" borderId="4" xfId="0" applyFont="1" applyFill="1" applyBorder="1" applyAlignment="1" applyProtection="1">
      <alignment horizontal="center" vertical="top"/>
      <protection hidden="1"/>
    </xf>
    <xf numFmtId="0" fontId="4" fillId="2" borderId="4" xfId="0" applyFont="1" applyFill="1" applyBorder="1" applyAlignment="1" applyProtection="1">
      <alignment horizontal="right" vertical="top"/>
      <protection hidden="1"/>
    </xf>
    <xf numFmtId="0" fontId="4" fillId="2" borderId="4" xfId="0" applyFont="1" applyFill="1" applyBorder="1" applyAlignment="1" applyProtection="1">
      <alignment horizontal="left" vertical="top"/>
      <protection hidden="1"/>
    </xf>
    <xf numFmtId="0" fontId="4" fillId="2" borderId="5" xfId="0" applyFont="1" applyFill="1" applyBorder="1" applyAlignment="1" applyProtection="1">
      <alignment horizontal="center" vertical="top"/>
      <protection hidden="1"/>
    </xf>
    <xf numFmtId="0" fontId="4" fillId="0" borderId="3" xfId="0" applyFont="1" applyBorder="1" applyAlignment="1" applyProtection="1">
      <alignment horizontal="center" vertical="top"/>
      <protection hidden="1"/>
    </xf>
    <xf numFmtId="0" fontId="4" fillId="0" borderId="4" xfId="0" applyFont="1" applyBorder="1" applyAlignment="1" applyProtection="1">
      <alignment horizontal="center" vertical="top"/>
      <protection hidden="1"/>
    </xf>
    <xf numFmtId="177" fontId="4" fillId="0" borderId="4" xfId="0"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184" fontId="4" fillId="0" borderId="4" xfId="0" applyNumberFormat="1" applyFont="1" applyBorder="1" applyAlignment="1" applyProtection="1">
      <alignment horizontal="left" vertical="top"/>
      <protection hidden="1"/>
    </xf>
    <xf numFmtId="0" fontId="4" fillId="0" borderId="5" xfId="0" applyFont="1" applyBorder="1" applyAlignment="1" applyProtection="1">
      <alignment horizontal="center" vertical="top"/>
      <protection hidden="1"/>
    </xf>
    <xf numFmtId="0" fontId="0" fillId="0" borderId="8" xfId="0" applyBorder="1" applyAlignment="1" applyProtection="1">
      <alignment vertical="top"/>
      <protection hidden="1"/>
    </xf>
    <xf numFmtId="0" fontId="0" fillId="3" borderId="7" xfId="0" applyFill="1" applyBorder="1" applyAlignment="1" applyProtection="1">
      <alignment horizontal="center"/>
      <protection hidden="1"/>
    </xf>
    <xf numFmtId="0" fontId="0" fillId="3" borderId="7" xfId="0" applyFill="1" applyBorder="1" applyAlignment="1" applyProtection="1">
      <alignment wrapText="1"/>
      <protection hidden="1"/>
    </xf>
    <xf numFmtId="0" fontId="0" fillId="3" borderId="7" xfId="0" applyFill="1" applyBorder="1" applyAlignment="1" applyProtection="1">
      <alignment horizontal="center" wrapText="1"/>
      <protection hidden="1"/>
    </xf>
    <xf numFmtId="180" fontId="0" fillId="3" borderId="7" xfId="0" applyNumberFormat="1" applyFill="1" applyBorder="1" applyAlignment="1" applyProtection="1">
      <alignment horizontal="center" wrapText="1"/>
      <protection hidden="1"/>
    </xf>
    <xf numFmtId="0" fontId="0" fillId="0" borderId="8" xfId="0" applyBorder="1" applyAlignment="1" applyProtection="1">
      <protection hidden="1"/>
    </xf>
    <xf numFmtId="0" fontId="0" fillId="0" borderId="0" xfId="0" applyAlignment="1" applyProtection="1">
      <protection hidden="1"/>
    </xf>
    <xf numFmtId="178" fontId="0" fillId="0" borderId="0" xfId="0" applyNumberFormat="1" applyAlignment="1" applyProtection="1">
      <alignment wrapText="1"/>
      <protection hidden="1"/>
    </xf>
    <xf numFmtId="0" fontId="5" fillId="0" borderId="7" xfId="0" applyFont="1" applyBorder="1" applyAlignment="1" applyProtection="1">
      <alignment horizontal="center" vertical="top"/>
      <protection hidden="1"/>
    </xf>
    <xf numFmtId="0" fontId="5" fillId="0" borderId="7" xfId="0" applyFont="1" applyBorder="1" applyAlignment="1" applyProtection="1">
      <alignment horizontal="right" vertical="top" wrapText="1"/>
      <protection hidden="1"/>
    </xf>
    <xf numFmtId="181" fontId="0" fillId="0" borderId="0" xfId="0" applyNumberFormat="1" applyAlignment="1" applyProtection="1">
      <alignment vertical="top"/>
      <protection hidden="1"/>
    </xf>
    <xf numFmtId="186" fontId="0" fillId="0" borderId="0" xfId="0" applyNumberFormat="1" applyAlignment="1" applyProtection="1">
      <alignment vertical="top"/>
      <protection hidden="1"/>
    </xf>
    <xf numFmtId="0" fontId="0" fillId="0" borderId="10" xfId="0" applyBorder="1" applyAlignment="1" applyProtection="1">
      <alignment vertical="top"/>
      <protection hidden="1"/>
    </xf>
    <xf numFmtId="0" fontId="5" fillId="0" borderId="7" xfId="0" applyFont="1" applyBorder="1" applyAlignment="1" applyProtection="1">
      <alignment horizontal="center" vertical="top"/>
      <protection locked="0"/>
    </xf>
    <xf numFmtId="0" fontId="0" fillId="0" borderId="7" xfId="0" applyBorder="1" applyAlignment="1" applyProtection="1">
      <alignment vertical="top" wrapText="1"/>
      <protection locked="0"/>
    </xf>
    <xf numFmtId="0" fontId="1" fillId="0" borderId="7" xfId="0" applyFont="1" applyBorder="1" applyAlignment="1" applyProtection="1">
      <alignment horizontal="center" vertical="top"/>
      <protection locked="0"/>
    </xf>
    <xf numFmtId="185" fontId="5" fillId="0" borderId="7" xfId="0" applyNumberFormat="1" applyFont="1" applyBorder="1" applyAlignment="1" applyProtection="1">
      <alignment vertical="top"/>
      <protection locked="0"/>
    </xf>
    <xf numFmtId="0" fontId="0" fillId="0" borderId="7" xfId="0" applyBorder="1" applyAlignment="1" applyProtection="1">
      <alignment horizontal="center" vertical="top"/>
      <protection locked="0"/>
    </xf>
    <xf numFmtId="0" fontId="0" fillId="0" borderId="0" xfId="0" applyAlignment="1"/>
    <xf numFmtId="0" fontId="0" fillId="0" borderId="0" xfId="0" applyAlignment="1">
      <alignment horizontal="center"/>
    </xf>
    <xf numFmtId="0" fontId="0" fillId="0" borderId="0" xfId="0" applyAlignment="1">
      <alignment horizontal="right"/>
    </xf>
    <xf numFmtId="0" fontId="7" fillId="0" borderId="0" xfId="0" applyFont="1" applyAlignment="1"/>
    <xf numFmtId="0" fontId="0" fillId="0" borderId="19" xfId="0" applyBorder="1" applyAlignment="1">
      <alignment horizontal="center" vertical="center"/>
    </xf>
    <xf numFmtId="189" fontId="0" fillId="0" borderId="0" xfId="0" applyNumberFormat="1">
      <alignment vertical="center"/>
    </xf>
    <xf numFmtId="0" fontId="0" fillId="0" borderId="20" xfId="0" applyBorder="1">
      <alignment vertical="center"/>
    </xf>
    <xf numFmtId="0" fontId="0" fillId="0" borderId="21" xfId="0" applyBorder="1">
      <alignment vertical="center"/>
    </xf>
    <xf numFmtId="189" fontId="0" fillId="0" borderId="21" xfId="0" applyNumberFormat="1" applyBorder="1">
      <alignment vertical="center"/>
    </xf>
    <xf numFmtId="0" fontId="0" fillId="0" borderId="22" xfId="0" applyBorder="1">
      <alignment vertical="center"/>
    </xf>
    <xf numFmtId="0" fontId="9" fillId="0" borderId="0" xfId="0" applyFont="1">
      <alignment vertical="center"/>
    </xf>
    <xf numFmtId="0" fontId="0" fillId="0" borderId="23" xfId="0" applyBorder="1">
      <alignment vertical="center"/>
    </xf>
    <xf numFmtId="0" fontId="9" fillId="0" borderId="7" xfId="0" applyFont="1" applyBorder="1" applyAlignment="1">
      <alignment horizontal="center"/>
    </xf>
    <xf numFmtId="0" fontId="0" fillId="2" borderId="3" xfId="0" applyFill="1" applyBorder="1">
      <alignment vertical="center"/>
    </xf>
    <xf numFmtId="189" fontId="9" fillId="0" borderId="0" xfId="0" applyNumberFormat="1" applyFont="1" applyAlignment="1">
      <alignment horizontal="right"/>
    </xf>
    <xf numFmtId="0" fontId="0" fillId="2" borderId="2" xfId="0" applyFill="1" applyBorder="1">
      <alignment vertical="center"/>
    </xf>
    <xf numFmtId="0" fontId="7" fillId="0" borderId="0" xfId="0" applyFont="1" applyAlignment="1">
      <alignment horizontal="right"/>
    </xf>
    <xf numFmtId="0" fontId="0" fillId="2" borderId="2" xfId="0" applyFill="1" applyBorder="1" applyAlignment="1">
      <alignment horizontal="center"/>
    </xf>
    <xf numFmtId="0" fontId="7" fillId="0" borderId="2" xfId="0" applyFont="1" applyBorder="1" applyAlignment="1">
      <alignment horizontal="left"/>
    </xf>
    <xf numFmtId="0" fontId="0" fillId="0" borderId="24" xfId="0" applyBorder="1">
      <alignment vertical="center"/>
    </xf>
    <xf numFmtId="0" fontId="10" fillId="0" borderId="22" xfId="0" applyFont="1" applyBorder="1" applyAlignment="1"/>
    <xf numFmtId="0" fontId="10" fillId="0" borderId="0" xfId="0" applyFont="1" applyAlignment="1"/>
    <xf numFmtId="189" fontId="10" fillId="0" borderId="0" xfId="0" applyNumberFormat="1" applyFont="1" applyAlignment="1"/>
    <xf numFmtId="0" fontId="10" fillId="0" borderId="23" xfId="0" applyFont="1" applyBorder="1" applyAlignment="1"/>
    <xf numFmtId="0" fontId="10" fillId="0" borderId="2" xfId="0" applyFont="1" applyBorder="1" applyAlignment="1"/>
    <xf numFmtId="189" fontId="10" fillId="0" borderId="2" xfId="0" applyNumberFormat="1" applyFont="1" applyBorder="1" applyAlignment="1">
      <alignment horizontal="right"/>
    </xf>
    <xf numFmtId="0" fontId="10" fillId="2" borderId="2" xfId="0" applyFont="1" applyFill="1" applyBorder="1" applyAlignment="1"/>
    <xf numFmtId="0" fontId="12" fillId="0" borderId="15" xfId="0" applyFont="1" applyBorder="1" applyAlignment="1">
      <alignment horizontal="center" vertical="center"/>
    </xf>
    <xf numFmtId="0" fontId="12" fillId="0" borderId="12" xfId="0" applyFont="1" applyBorder="1" applyAlignment="1">
      <alignment horizontal="center" vertical="center"/>
    </xf>
    <xf numFmtId="0" fontId="12" fillId="0" borderId="6" xfId="0" applyFont="1" applyBorder="1" applyAlignment="1">
      <alignment horizontal="center" vertical="center"/>
    </xf>
    <xf numFmtId="0" fontId="12" fillId="0" borderId="10" xfId="0" applyFont="1" applyBorder="1" applyAlignment="1">
      <alignment horizontal="center" vertical="center"/>
    </xf>
    <xf numFmtId="0" fontId="0" fillId="0" borderId="10" xfId="0" applyBorder="1" applyAlignment="1">
      <alignment horizontal="center" vertical="center"/>
    </xf>
    <xf numFmtId="0" fontId="5" fillId="0" borderId="10" xfId="0" applyFont="1" applyBorder="1" applyAlignment="1">
      <alignment horizontal="center" vertical="center" wrapText="1"/>
    </xf>
    <xf numFmtId="0" fontId="9" fillId="0" borderId="10" xfId="0" applyFont="1" applyBorder="1" applyAlignment="1">
      <alignment horizontal="left" vertical="center" wrapText="1"/>
    </xf>
    <xf numFmtId="0" fontId="0" fillId="0" borderId="10" xfId="0" applyBorder="1" applyAlignment="1">
      <alignment horizontal="center" vertical="center" wrapText="1"/>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5" fillId="0" borderId="7" xfId="0" applyFont="1" applyBorder="1" applyAlignment="1">
      <alignment horizontal="center" vertical="center" wrapText="1"/>
    </xf>
    <xf numFmtId="0" fontId="9" fillId="0" borderId="7" xfId="0" applyFont="1" applyBorder="1" applyAlignment="1">
      <alignment horizontal="left" vertical="center" wrapText="1"/>
    </xf>
    <xf numFmtId="0" fontId="0" fillId="0" borderId="7" xfId="0" applyBorder="1" applyAlignment="1">
      <alignment horizontal="center" vertical="center" wrapText="1"/>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5" fillId="0" borderId="29" xfId="0" applyFont="1" applyBorder="1" applyAlignment="1">
      <alignment horizontal="center" vertical="center" wrapText="1"/>
    </xf>
    <xf numFmtId="0" fontId="9" fillId="0" borderId="29" xfId="0" applyFont="1" applyBorder="1" applyAlignment="1">
      <alignment horizontal="left" vertical="center" wrapText="1"/>
    </xf>
    <xf numFmtId="0" fontId="0" fillId="0" borderId="29" xfId="0" applyBorder="1" applyAlignment="1">
      <alignment horizontal="center" vertical="center" wrapText="1"/>
    </xf>
    <xf numFmtId="0" fontId="0" fillId="0" borderId="30" xfId="0" applyBorder="1" applyAlignment="1">
      <alignment horizontal="center" vertical="center"/>
    </xf>
    <xf numFmtId="49" fontId="0" fillId="0" borderId="0" xfId="0" applyNumberFormat="1">
      <alignment vertical="center"/>
    </xf>
    <xf numFmtId="186" fontId="0" fillId="0" borderId="10" xfId="0" applyNumberFormat="1" applyBorder="1" applyAlignment="1">
      <alignment horizontal="center" vertical="center"/>
    </xf>
    <xf numFmtId="186" fontId="0" fillId="0" borderId="7" xfId="0" applyNumberFormat="1" applyBorder="1" applyAlignment="1">
      <alignment horizontal="center" vertical="center"/>
    </xf>
    <xf numFmtId="186" fontId="0" fillId="0" borderId="29" xfId="0" applyNumberFormat="1" applyBorder="1" applyAlignment="1">
      <alignment horizontal="center" vertical="center"/>
    </xf>
    <xf numFmtId="49" fontId="0" fillId="0" borderId="9" xfId="0" applyNumberFormat="1" applyBorder="1" applyProtection="1">
      <alignment vertical="center"/>
      <protection locked="0"/>
    </xf>
    <xf numFmtId="49" fontId="0" fillId="0" borderId="11" xfId="0" applyNumberFormat="1" applyBorder="1" applyProtection="1">
      <alignment vertical="center"/>
      <protection locked="0"/>
    </xf>
    <xf numFmtId="0" fontId="0" fillId="0" borderId="0" xfId="0" applyAlignment="1">
      <alignment horizontal="left" vertical="center"/>
    </xf>
    <xf numFmtId="0" fontId="13" fillId="0" borderId="0" xfId="0" applyFont="1" applyProtection="1">
      <alignment vertical="center"/>
      <protection locked="0"/>
    </xf>
    <xf numFmtId="0" fontId="4" fillId="0" borderId="2" xfId="0" applyFont="1" applyBorder="1" applyAlignment="1">
      <alignment horizontal="center"/>
    </xf>
    <xf numFmtId="49" fontId="0" fillId="0" borderId="13" xfId="0" applyNumberFormat="1" applyBorder="1">
      <alignment vertical="center"/>
    </xf>
    <xf numFmtId="0" fontId="0" fillId="2" borderId="7" xfId="0" applyFill="1" applyBorder="1" applyAlignment="1">
      <alignment horizontal="center" vertical="center" shrinkToFit="1"/>
    </xf>
    <xf numFmtId="0" fontId="4" fillId="0" borderId="0" xfId="0" applyFont="1" applyAlignment="1">
      <alignment horizontal="center"/>
    </xf>
    <xf numFmtId="0" fontId="14" fillId="0" borderId="0" xfId="0" applyFont="1" applyAlignment="1"/>
    <xf numFmtId="0" fontId="0" fillId="0" borderId="0" xfId="0" applyAlignment="1">
      <alignment horizontal="left"/>
    </xf>
    <xf numFmtId="49" fontId="0" fillId="0" borderId="0" xfId="0" applyNumberFormat="1" applyAlignment="1">
      <alignment horizontal="left"/>
    </xf>
    <xf numFmtId="192" fontId="0" fillId="0" borderId="0" xfId="0" applyNumberFormat="1" applyAlignment="1">
      <alignment horizontal="left"/>
    </xf>
    <xf numFmtId="49" fontId="0" fillId="0" borderId="13" xfId="0" applyNumberFormat="1" applyBorder="1" applyAlignment="1">
      <alignment horizontal="center" vertical="center"/>
    </xf>
    <xf numFmtId="49" fontId="0" fillId="3" borderId="9" xfId="0" applyNumberFormat="1" applyFill="1" applyBorder="1" applyAlignment="1">
      <alignment horizontal="center" vertical="center"/>
    </xf>
    <xf numFmtId="49" fontId="0" fillId="0" borderId="9" xfId="0" applyNumberFormat="1" applyBorder="1" applyAlignment="1">
      <alignment horizontal="center" vertical="center"/>
    </xf>
    <xf numFmtId="49" fontId="0" fillId="3" borderId="11" xfId="0" applyNumberFormat="1" applyFill="1" applyBorder="1" applyAlignment="1">
      <alignment horizontal="center" vertical="center"/>
    </xf>
    <xf numFmtId="193" fontId="0" fillId="0" borderId="13" xfId="0" applyNumberFormat="1" applyBorder="1" applyAlignment="1">
      <alignment horizontal="center" vertical="center"/>
    </xf>
    <xf numFmtId="193" fontId="0" fillId="3" borderId="9" xfId="0" applyNumberFormat="1" applyFill="1" applyBorder="1" applyAlignment="1">
      <alignment horizontal="center" vertical="center"/>
    </xf>
    <xf numFmtId="193" fontId="0" fillId="0" borderId="9" xfId="0" applyNumberFormat="1" applyBorder="1" applyAlignment="1">
      <alignment horizontal="center" vertical="center"/>
    </xf>
    <xf numFmtId="193" fontId="0" fillId="3" borderId="11" xfId="0" applyNumberFormat="1" applyFill="1" applyBorder="1" applyAlignment="1">
      <alignment horizontal="center" vertical="center"/>
    </xf>
    <xf numFmtId="0" fontId="0" fillId="2" borderId="5" xfId="0" applyFill="1" applyBorder="1" applyAlignment="1">
      <alignment horizontal="center" vertical="center"/>
    </xf>
    <xf numFmtId="182" fontId="0" fillId="0" borderId="0" xfId="0" applyNumberFormat="1" applyProtection="1">
      <alignment vertical="center"/>
      <protection locked="0"/>
    </xf>
    <xf numFmtId="182" fontId="0" fillId="0" borderId="2" xfId="0" applyNumberFormat="1" applyBorder="1" applyProtection="1">
      <alignment vertical="center"/>
      <protection locked="0"/>
    </xf>
    <xf numFmtId="0" fontId="0" fillId="2" borderId="13" xfId="0" applyFill="1" applyBorder="1" applyAlignment="1">
      <alignment horizontal="center" vertical="center"/>
    </xf>
    <xf numFmtId="0" fontId="0" fillId="0" borderId="9"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2" borderId="3" xfId="0" applyFill="1" applyBorder="1" applyAlignment="1">
      <alignment horizontal="center" vertical="center"/>
    </xf>
    <xf numFmtId="0" fontId="0" fillId="0" borderId="15" xfId="0"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center" vertical="center"/>
    </xf>
    <xf numFmtId="0" fontId="0" fillId="3" borderId="6" xfId="0" applyFill="1" applyBorder="1" applyAlignment="1">
      <alignment horizontal="center" vertical="center"/>
    </xf>
    <xf numFmtId="0" fontId="0" fillId="2" borderId="31" xfId="0" applyFill="1" applyBorder="1" applyAlignment="1">
      <alignment horizontal="center" vertical="center"/>
    </xf>
    <xf numFmtId="186" fontId="0" fillId="0" borderId="32" xfId="0" applyNumberFormat="1" applyBorder="1">
      <alignment vertical="center"/>
    </xf>
    <xf numFmtId="186" fontId="0" fillId="3" borderId="33" xfId="0" applyNumberFormat="1" applyFill="1" applyBorder="1">
      <alignment vertical="center"/>
    </xf>
    <xf numFmtId="186" fontId="0" fillId="0" borderId="33" xfId="0" applyNumberFormat="1" applyBorder="1">
      <alignment vertical="center"/>
    </xf>
    <xf numFmtId="186" fontId="0" fillId="3" borderId="34" xfId="0" applyNumberFormat="1" applyFill="1" applyBorder="1">
      <alignment vertical="center"/>
    </xf>
    <xf numFmtId="49" fontId="0" fillId="0" borderId="0" xfId="0" applyNumberFormat="1" applyAlignment="1">
      <alignment horizontal="right"/>
    </xf>
    <xf numFmtId="49" fontId="0" fillId="0" borderId="0" xfId="0" applyNumberFormat="1" applyAlignment="1">
      <alignment horizontal="right" vertical="center"/>
    </xf>
    <xf numFmtId="0" fontId="0" fillId="3" borderId="9" xfId="0" applyFill="1" applyBorder="1" applyAlignment="1">
      <alignment horizontal="center" vertical="center"/>
    </xf>
    <xf numFmtId="0" fontId="0" fillId="0" borderId="9" xfId="0" applyBorder="1" applyAlignment="1">
      <alignment horizontal="center" vertical="center"/>
    </xf>
    <xf numFmtId="0" fontId="0" fillId="3" borderId="11" xfId="0" applyFill="1" applyBorder="1" applyAlignment="1">
      <alignment horizontal="center" vertical="center"/>
    </xf>
    <xf numFmtId="0" fontId="0" fillId="2" borderId="3" xfId="0" applyFill="1" applyBorder="1" applyAlignment="1">
      <alignment horizontal="center" vertical="center" shrinkToFit="1"/>
    </xf>
    <xf numFmtId="0" fontId="0" fillId="2" borderId="31" xfId="0" applyFill="1" applyBorder="1" applyAlignment="1">
      <alignment horizontal="center" vertical="center" shrinkToFit="1"/>
    </xf>
    <xf numFmtId="0" fontId="0" fillId="2" borderId="5" xfId="0" applyFill="1" applyBorder="1" applyAlignment="1">
      <alignment horizontal="center" vertical="center" shrinkToFit="1"/>
    </xf>
    <xf numFmtId="49" fontId="5" fillId="0" borderId="10"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5" fillId="0" borderId="29" xfId="0" applyNumberFormat="1" applyFont="1" applyBorder="1" applyAlignment="1">
      <alignment horizontal="center" vertical="center" wrapText="1"/>
    </xf>
    <xf numFmtId="0" fontId="0" fillId="0" borderId="5" xfId="0" applyBorder="1" applyProtection="1">
      <alignment vertical="center"/>
      <protection locked="0"/>
    </xf>
    <xf numFmtId="183" fontId="0" fillId="0" borderId="0" xfId="0" applyNumberFormat="1" applyProtection="1">
      <alignment vertical="center"/>
      <protection locked="0"/>
    </xf>
    <xf numFmtId="176" fontId="0" fillId="0" borderId="0" xfId="0" applyNumberFormat="1" applyProtection="1">
      <alignment vertical="center"/>
      <protection locked="0"/>
    </xf>
    <xf numFmtId="183" fontId="0" fillId="4" borderId="0" xfId="0" applyNumberFormat="1" applyFill="1" applyProtection="1">
      <alignment vertical="center"/>
      <protection locked="0"/>
    </xf>
    <xf numFmtId="176" fontId="0" fillId="4" borderId="0" xfId="0" applyNumberFormat="1" applyFill="1" applyProtection="1">
      <alignment vertical="center"/>
      <protection locked="0"/>
    </xf>
    <xf numFmtId="0" fontId="0" fillId="4" borderId="0" xfId="0" applyFill="1" applyProtection="1">
      <alignment vertical="center"/>
      <protection hidden="1"/>
    </xf>
    <xf numFmtId="185" fontId="0" fillId="0" borderId="0" xfId="0" applyNumberFormat="1" applyProtection="1">
      <alignment vertical="center"/>
      <protection hidden="1"/>
    </xf>
    <xf numFmtId="185" fontId="0" fillId="3" borderId="0" xfId="0" applyNumberFormat="1" applyFill="1" applyProtection="1">
      <alignment vertical="center"/>
      <protection hidden="1"/>
    </xf>
    <xf numFmtId="0" fontId="0" fillId="3" borderId="0" xfId="0" applyFill="1" applyProtection="1">
      <alignment vertical="center"/>
      <protection hidden="1"/>
    </xf>
    <xf numFmtId="186" fontId="0" fillId="3" borderId="0" xfId="0" applyNumberFormat="1" applyFill="1">
      <alignment vertical="center"/>
    </xf>
    <xf numFmtId="186" fontId="0" fillId="0" borderId="0" xfId="0" applyNumberFormat="1">
      <alignment vertical="center"/>
    </xf>
    <xf numFmtId="0" fontId="0" fillId="4" borderId="10" xfId="0" applyFill="1" applyBorder="1" applyProtection="1">
      <alignment vertical="center"/>
      <protection hidden="1"/>
    </xf>
    <xf numFmtId="0" fontId="0" fillId="4" borderId="11" xfId="0" applyFill="1" applyBorder="1" applyAlignment="1" applyProtection="1">
      <alignment horizontal="center" vertical="center"/>
      <protection hidden="1"/>
    </xf>
    <xf numFmtId="183" fontId="0" fillId="4" borderId="2" xfId="0" applyNumberFormat="1" applyFill="1" applyBorder="1" applyProtection="1">
      <alignment vertical="center"/>
      <protection locked="0"/>
    </xf>
    <xf numFmtId="0" fontId="0" fillId="4" borderId="17" xfId="0" applyFill="1" applyBorder="1" applyProtection="1">
      <alignment vertical="center"/>
      <protection locked="0"/>
    </xf>
    <xf numFmtId="0" fontId="0" fillId="4" borderId="2" xfId="0" applyFill="1" applyBorder="1" applyProtection="1">
      <alignment vertical="center"/>
      <protection hidden="1"/>
    </xf>
    <xf numFmtId="0" fontId="0" fillId="3" borderId="10" xfId="0" applyFill="1" applyBorder="1" applyProtection="1">
      <alignment vertical="center"/>
      <protection hidden="1"/>
    </xf>
    <xf numFmtId="0" fontId="0" fillId="3" borderId="10" xfId="0" applyFill="1" applyBorder="1" applyAlignment="1" applyProtection="1">
      <alignment horizontal="center" vertical="center"/>
      <protection hidden="1"/>
    </xf>
    <xf numFmtId="185" fontId="0" fillId="3" borderId="2" xfId="0" applyNumberFormat="1" applyFill="1" applyBorder="1" applyProtection="1">
      <alignment vertical="center"/>
      <protection hidden="1"/>
    </xf>
    <xf numFmtId="0" fontId="0" fillId="3" borderId="17" xfId="0" applyFill="1" applyBorder="1" applyProtection="1">
      <alignment vertical="center"/>
      <protection hidden="1"/>
    </xf>
    <xf numFmtId="0" fontId="0" fillId="3" borderId="2" xfId="0" applyFill="1" applyBorder="1" applyProtection="1">
      <alignment vertical="center"/>
      <protection hidden="1"/>
    </xf>
    <xf numFmtId="0" fontId="0" fillId="0" borderId="10" xfId="0" applyBorder="1">
      <alignment vertical="center"/>
    </xf>
    <xf numFmtId="0" fontId="0" fillId="0" borderId="11" xfId="0" applyBorder="1">
      <alignment vertical="center"/>
    </xf>
    <xf numFmtId="186" fontId="0" fillId="0" borderId="2" xfId="0" applyNumberFormat="1" applyBorder="1">
      <alignment vertical="center"/>
    </xf>
    <xf numFmtId="186" fontId="0" fillId="0" borderId="11" xfId="0" applyNumberFormat="1" applyBorder="1">
      <alignment vertical="center"/>
    </xf>
    <xf numFmtId="186" fontId="0" fillId="0" borderId="10" xfId="0" applyNumberFormat="1" applyBorder="1">
      <alignment vertical="center"/>
    </xf>
    <xf numFmtId="188" fontId="0" fillId="0" borderId="10" xfId="0" applyNumberFormat="1" applyBorder="1">
      <alignment vertical="center"/>
    </xf>
    <xf numFmtId="0" fontId="0" fillId="0" borderId="6" xfId="0" applyBorder="1" applyAlignment="1">
      <alignment horizontal="center" vertical="center"/>
    </xf>
    <xf numFmtId="186" fontId="0" fillId="0" borderId="34" xfId="0" applyNumberFormat="1" applyBorder="1">
      <alignment vertical="center"/>
    </xf>
    <xf numFmtId="49" fontId="0" fillId="0" borderId="11" xfId="0" applyNumberFormat="1" applyBorder="1" applyAlignment="1">
      <alignment horizontal="center" vertical="center"/>
    </xf>
    <xf numFmtId="193" fontId="0" fillId="0" borderId="11" xfId="0" applyNumberFormat="1" applyBorder="1" applyAlignment="1">
      <alignment horizontal="center" vertical="center"/>
    </xf>
    <xf numFmtId="177" fontId="0" fillId="2" borderId="37" xfId="0" applyNumberFormat="1" applyFill="1" applyBorder="1" applyAlignment="1">
      <alignment horizontal="center" vertical="center"/>
    </xf>
    <xf numFmtId="194" fontId="5" fillId="0" borderId="7" xfId="0" applyNumberFormat="1" applyFont="1" applyBorder="1" applyAlignment="1" applyProtection="1">
      <alignment horizontal="center" vertical="top"/>
      <protection hidden="1"/>
    </xf>
    <xf numFmtId="194" fontId="5" fillId="0" borderId="7" xfId="0" applyNumberFormat="1" applyFont="1" applyBorder="1" applyAlignment="1" applyProtection="1">
      <alignment horizontal="center" vertical="top"/>
      <protection locked="0"/>
    </xf>
    <xf numFmtId="183" fontId="0" fillId="5" borderId="0" xfId="0" applyNumberFormat="1" applyFill="1" applyProtection="1">
      <alignment vertical="center"/>
      <protection locked="0"/>
    </xf>
    <xf numFmtId="183" fontId="0" fillId="6" borderId="0" xfId="0" applyNumberFormat="1" applyFill="1" applyProtection="1">
      <alignment vertical="center"/>
      <protection locked="0"/>
    </xf>
    <xf numFmtId="183" fontId="0" fillId="7" borderId="0" xfId="0" applyNumberFormat="1" applyFill="1" applyProtection="1">
      <alignment vertical="center"/>
      <protection locked="0"/>
    </xf>
    <xf numFmtId="0" fontId="15" fillId="0" borderId="0" xfId="1">
      <alignment vertical="center"/>
    </xf>
    <xf numFmtId="183" fontId="0" fillId="5" borderId="2" xfId="0" applyNumberFormat="1" applyFill="1" applyBorder="1" applyProtection="1">
      <alignment vertical="center"/>
      <protection locked="0"/>
    </xf>
    <xf numFmtId="0" fontId="0" fillId="0" borderId="12" xfId="0" applyBorder="1" applyAlignment="1">
      <alignment vertical="center" shrinkToFit="1"/>
    </xf>
    <xf numFmtId="186" fontId="0" fillId="0" borderId="38" xfId="0" applyNumberFormat="1" applyBorder="1">
      <alignment vertical="center"/>
    </xf>
    <xf numFmtId="0" fontId="0" fillId="0" borderId="13" xfId="0" applyBorder="1" applyAlignment="1">
      <alignment horizontal="center" vertical="center"/>
    </xf>
    <xf numFmtId="186" fontId="0" fillId="0" borderId="39" xfId="0" applyNumberFormat="1" applyBorder="1">
      <alignment vertical="center"/>
    </xf>
    <xf numFmtId="186" fontId="0" fillId="0" borderId="40" xfId="0" applyNumberFormat="1" applyBorder="1">
      <alignment vertical="center"/>
    </xf>
    <xf numFmtId="0" fontId="0" fillId="0" borderId="11" xfId="0" applyBorder="1" applyAlignment="1">
      <alignment horizontal="center" vertical="center"/>
    </xf>
    <xf numFmtId="186" fontId="0" fillId="0" borderId="8" xfId="0" applyNumberFormat="1" applyBorder="1" applyAlignment="1">
      <alignment horizontal="center" vertical="center"/>
    </xf>
    <xf numFmtId="0" fontId="0" fillId="0" borderId="9" xfId="0" applyBorder="1" applyAlignment="1">
      <alignment vertical="center" shrinkToFit="1"/>
    </xf>
    <xf numFmtId="186" fontId="0" fillId="0" borderId="10" xfId="0" applyNumberFormat="1" applyBorder="1" applyAlignment="1">
      <alignment horizontal="center" vertical="center" shrinkToFit="1"/>
    </xf>
    <xf numFmtId="0" fontId="0" fillId="0" borderId="0" xfId="0" applyAlignment="1">
      <alignment horizontal="center" vertical="center"/>
    </xf>
    <xf numFmtId="0" fontId="0" fillId="0" borderId="0" xfId="0">
      <alignment vertical="center"/>
    </xf>
    <xf numFmtId="0" fontId="4" fillId="0" borderId="2"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35" xfId="0" applyBorder="1" applyAlignment="1">
      <alignment horizontal="center" vertical="center"/>
    </xf>
    <xf numFmtId="0" fontId="0" fillId="0" borderId="5" xfId="0" applyBorder="1" applyAlignment="1">
      <alignment horizontal="center" vertical="center"/>
    </xf>
    <xf numFmtId="0" fontId="11" fillId="0" borderId="27" xfId="0" applyFont="1" applyBorder="1" applyAlignment="1">
      <alignment horizontal="center" vertical="center"/>
    </xf>
    <xf numFmtId="0" fontId="11" fillId="0" borderId="7" xfId="0" applyFont="1" applyBorder="1" applyAlignment="1">
      <alignment horizontal="center" vertical="center"/>
    </xf>
    <xf numFmtId="189" fontId="11" fillId="0" borderId="7" xfId="0" applyNumberFormat="1" applyFont="1" applyBorder="1" applyAlignment="1">
      <alignment horizontal="center" vertical="center"/>
    </xf>
    <xf numFmtId="0" fontId="0" fillId="0" borderId="3" xfId="0" applyBorder="1" applyAlignment="1">
      <alignment horizontal="center"/>
    </xf>
    <xf numFmtId="0" fontId="0" fillId="0" borderId="5" xfId="0" applyBorder="1" applyAlignment="1">
      <alignment horizontal="center"/>
    </xf>
    <xf numFmtId="0" fontId="8" fillId="0" borderId="2" xfId="0" applyFont="1" applyBorder="1" applyAlignment="1">
      <alignment horizontal="center"/>
    </xf>
    <xf numFmtId="0" fontId="0" fillId="0" borderId="21" xfId="0" applyBorder="1" applyAlignment="1">
      <alignment horizontal="center" vertical="center"/>
    </xf>
    <xf numFmtId="190" fontId="0" fillId="2" borderId="21" xfId="0" applyNumberFormat="1" applyFill="1" applyBorder="1" applyAlignment="1">
      <alignment horizontal="right"/>
    </xf>
    <xf numFmtId="190" fontId="0" fillId="2" borderId="36" xfId="0" applyNumberFormat="1" applyFill="1" applyBorder="1" applyAlignment="1">
      <alignment horizontal="right"/>
    </xf>
    <xf numFmtId="0" fontId="0" fillId="2" borderId="0" xfId="0" applyFill="1" applyAlignment="1">
      <alignment horizontal="center"/>
    </xf>
    <xf numFmtId="191" fontId="0" fillId="2" borderId="0" xfId="0" applyNumberFormat="1" applyFill="1" applyAlignment="1">
      <alignment horizontal="right"/>
    </xf>
    <xf numFmtId="191" fontId="0" fillId="2" borderId="23" xfId="0" applyNumberFormat="1" applyFill="1" applyBorder="1" applyAlignment="1">
      <alignment horizontal="right"/>
    </xf>
    <xf numFmtId="0" fontId="10" fillId="2" borderId="2" xfId="0" applyFont="1" applyFill="1" applyBorder="1" applyAlignment="1">
      <alignment horizontal="center"/>
    </xf>
    <xf numFmtId="0" fontId="5" fillId="0" borderId="10" xfId="0" applyFont="1" applyBorder="1" applyAlignment="1">
      <alignment horizontal="center" vertical="justify" wrapText="1"/>
    </xf>
    <xf numFmtId="0" fontId="5" fillId="0" borderId="29" xfId="0" applyFont="1" applyBorder="1" applyAlignment="1">
      <alignment horizontal="center" vertical="justify" wrapText="1"/>
    </xf>
    <xf numFmtId="0" fontId="5" fillId="0" borderId="7" xfId="0" applyFont="1" applyBorder="1" applyAlignment="1">
      <alignment horizontal="center" vertical="justify" wrapText="1"/>
    </xf>
    <xf numFmtId="0" fontId="11" fillId="0" borderId="26" xfId="0" applyFont="1" applyBorder="1" applyAlignment="1">
      <alignment horizontal="center" vertical="center"/>
    </xf>
    <xf numFmtId="0" fontId="11" fillId="0" borderId="13" xfId="0" applyFont="1" applyBorder="1" applyAlignment="1">
      <alignment horizontal="center" vertical="center"/>
    </xf>
    <xf numFmtId="0" fontId="11" fillId="0" borderId="11" xfId="0" applyFont="1" applyBorder="1" applyAlignment="1">
      <alignment horizontal="center" vertical="center"/>
    </xf>
    <xf numFmtId="0" fontId="0" fillId="0" borderId="0" xfId="0" applyAlignment="1" applyProtection="1">
      <alignment horizontal="center" vertical="top"/>
      <protection hidden="1"/>
    </xf>
    <xf numFmtId="0" fontId="0" fillId="2" borderId="0" xfId="0" applyFill="1" applyAlignment="1" applyProtection="1">
      <alignment horizontal="center" vertical="top"/>
      <protection hidden="1"/>
    </xf>
    <xf numFmtId="0" fontId="0" fillId="0" borderId="3" xfId="0" applyBorder="1" applyAlignment="1" applyProtection="1">
      <alignment horizontal="center" vertical="top"/>
      <protection hidden="1"/>
    </xf>
    <xf numFmtId="0" fontId="0" fillId="0" borderId="4" xfId="0" applyBorder="1" applyAlignment="1" applyProtection="1">
      <alignment horizontal="center" vertical="top"/>
      <protection hidden="1"/>
    </xf>
    <xf numFmtId="0" fontId="0" fillId="0" borderId="5" xfId="0" applyBorder="1" applyAlignment="1" applyProtection="1">
      <alignment horizontal="center" vertical="top"/>
      <protection hidden="1"/>
    </xf>
    <xf numFmtId="178" fontId="0" fillId="0" borderId="0" xfId="0" applyNumberFormat="1" applyAlignment="1" applyProtection="1">
      <alignment horizontal="center" vertical="top"/>
      <protection hidden="1"/>
    </xf>
  </cellXfs>
  <cellStyles count="2">
    <cellStyle name="標準" xfId="0" builtinId="0"/>
    <cellStyle name="標準 2" xfId="1" xr:uid="{50354E64-C519-49E0-808C-B9065B78C17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9525</xdr:colOff>
      <xdr:row>32</xdr:row>
      <xdr:rowOff>19050</xdr:rowOff>
    </xdr:from>
    <xdr:to>
      <xdr:col>10</xdr:col>
      <xdr:colOff>481012</xdr:colOff>
      <xdr:row>34</xdr:row>
      <xdr:rowOff>80963</xdr:rowOff>
    </xdr:to>
    <xdr:sp macro="[0]!Init" textlink="">
      <xdr:nvSpPr>
        <xdr:cNvPr id="20481" name="AutoShape 1">
          <a:extLst>
            <a:ext uri="{FF2B5EF4-FFF2-40B4-BE49-F238E27FC236}">
              <a16:creationId xmlns:a16="http://schemas.microsoft.com/office/drawing/2014/main" id="{7D5FB5E3-C687-4DCD-A601-2189372593F0}"/>
            </a:ext>
          </a:extLst>
        </xdr:cNvPr>
        <xdr:cNvSpPr>
          <a:spLocks noChangeArrowheads="1"/>
        </xdr:cNvSpPr>
      </xdr:nvSpPr>
      <xdr:spPr bwMode="auto">
        <a:xfrm>
          <a:off x="8743950" y="55054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初期設定</a:t>
          </a:r>
        </a:p>
      </xdr:txBody>
    </xdr:sp>
    <xdr:clientData/>
  </xdr:twoCellAnchor>
  <xdr:twoCellAnchor>
    <xdr:from>
      <xdr:col>9</xdr:col>
      <xdr:colOff>9525</xdr:colOff>
      <xdr:row>35</xdr:row>
      <xdr:rowOff>61912</xdr:rowOff>
    </xdr:from>
    <xdr:to>
      <xdr:col>12</xdr:col>
      <xdr:colOff>38100</xdr:colOff>
      <xdr:row>49</xdr:row>
      <xdr:rowOff>133350</xdr:rowOff>
    </xdr:to>
    <xdr:sp macro="" textlink="">
      <xdr:nvSpPr>
        <xdr:cNvPr id="20482" name="Text Box 2">
          <a:extLst>
            <a:ext uri="{FF2B5EF4-FFF2-40B4-BE49-F238E27FC236}">
              <a16:creationId xmlns:a16="http://schemas.microsoft.com/office/drawing/2014/main" id="{FA2AB720-0B7D-4B31-81C4-596A7743D6A0}"/>
            </a:ext>
          </a:extLst>
        </xdr:cNvPr>
        <xdr:cNvSpPr txBox="1">
          <a:spLocks noChangeArrowheads="1"/>
        </xdr:cNvSpPr>
      </xdr:nvSpPr>
      <xdr:spPr bwMode="auto">
        <a:xfrm>
          <a:off x="8743950" y="6067425"/>
          <a:ext cx="3286125" cy="24765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lnSpc>
              <a:spcPts val="1300"/>
            </a:lnSpc>
            <a:defRPr sz="1000"/>
          </a:pPr>
          <a:r>
            <a:rPr lang="ja-JP" altLang="en-US" sz="1100" b="0" i="0" strike="noStrike">
              <a:solidFill>
                <a:srgbClr val="000000"/>
              </a:solidFill>
              <a:latin typeface="ＭＳ Ｐゴシック"/>
              <a:ea typeface="ＭＳ Ｐゴシック"/>
            </a:rPr>
            <a:t>イベント名称、エントラント、</a:t>
          </a:r>
          <a:r>
            <a:rPr lang="en-US" altLang="ja-JP" sz="1100" b="0" i="0" strike="noStrike">
              <a:solidFill>
                <a:srgbClr val="000000"/>
              </a:solidFill>
              <a:latin typeface="ＭＳ Ｐゴシック"/>
              <a:ea typeface="ＭＳ Ｐゴシック"/>
            </a:rPr>
            <a:t>SS</a:t>
          </a:r>
          <a:r>
            <a:rPr lang="ja-JP" altLang="en-US" sz="1100" b="0" i="0" strike="noStrike">
              <a:solidFill>
                <a:srgbClr val="000000"/>
              </a:solidFill>
              <a:latin typeface="ＭＳ Ｐゴシック"/>
              <a:ea typeface="ＭＳ Ｐゴシック"/>
            </a:rPr>
            <a:t>情報を入力してから</a:t>
          </a: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初期設定</a:t>
          </a: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ボタンをクリック</a:t>
          </a:r>
        </a:p>
        <a:p>
          <a:pPr algn="l" rtl="1">
            <a:lnSpc>
              <a:spcPts val="1100"/>
            </a:lnSpc>
            <a:defRPr sz="1000"/>
          </a:pPr>
          <a:endParaRPr lang="ja-JP" altLang="en-US" sz="1100" b="0" i="0" strike="noStrike">
            <a:solidFill>
              <a:srgbClr val="000000"/>
            </a:solidFill>
            <a:latin typeface="ＭＳ Ｐゴシック"/>
            <a:ea typeface="ＭＳ Ｐゴシック"/>
          </a:endParaRPr>
        </a:p>
        <a:p>
          <a:pPr algn="l" rtl="1">
            <a:lnSpc>
              <a:spcPts val="1200"/>
            </a:lnSpc>
            <a:defRPr sz="1000"/>
          </a:pPr>
          <a:r>
            <a:rPr lang="ja-JP" altLang="en-US" sz="1100" b="0" i="0" strike="noStrike">
              <a:solidFill>
                <a:srgbClr val="000000"/>
              </a:solidFill>
              <a:latin typeface="ＭＳ Ｐゴシック"/>
              <a:ea typeface="ＭＳ Ｐゴシック"/>
            </a:rPr>
            <a:t>エントラント情報は</a:t>
          </a:r>
          <a:r>
            <a:rPr lang="ja-JP" altLang="en-US" sz="1100" b="0" i="0" strike="noStrike">
              <a:solidFill>
                <a:srgbClr val="FF0000"/>
              </a:solidFill>
              <a:latin typeface="ＭＳ Ｐゴシック"/>
              <a:ea typeface="ＭＳ Ｐゴシック"/>
            </a:rPr>
            <a:t>途中に空白行が入らないよう</a:t>
          </a:r>
          <a:r>
            <a:rPr lang="ja-JP" altLang="en-US" sz="1100" b="0" i="0" strike="noStrike">
              <a:solidFill>
                <a:srgbClr val="000000"/>
              </a:solidFill>
              <a:latin typeface="ＭＳ Ｐゴシック"/>
              <a:ea typeface="ＭＳ Ｐゴシック"/>
            </a:rPr>
            <a:t>設定</a:t>
          </a:r>
        </a:p>
        <a:p>
          <a:pPr algn="l" rtl="1">
            <a:lnSpc>
              <a:spcPts val="1300"/>
            </a:lnSpc>
            <a:defRPr sz="1000"/>
          </a:pPr>
          <a:r>
            <a:rPr lang="ja-JP" altLang="en-US" sz="1100" b="0" i="0" strike="noStrike">
              <a:solidFill>
                <a:srgbClr val="000000"/>
              </a:solidFill>
              <a:latin typeface="ＭＳ Ｐゴシック"/>
              <a:ea typeface="ＭＳ Ｐゴシック"/>
            </a:rPr>
            <a:t>欠番があるときは詰めて入力</a:t>
          </a:r>
        </a:p>
        <a:p>
          <a:pPr algn="l" rtl="1">
            <a:lnSpc>
              <a:spcPts val="1100"/>
            </a:lnSpc>
            <a:defRPr sz="1000"/>
          </a:pPr>
          <a:r>
            <a:rPr lang="en-US" altLang="ja-JP" sz="1100" b="0" i="0" strike="noStrike">
              <a:solidFill>
                <a:srgbClr val="FF0000"/>
              </a:solidFill>
              <a:latin typeface="ＭＳ Ｐゴシック"/>
              <a:ea typeface="ＭＳ Ｐゴシック"/>
            </a:rPr>
            <a:t>※</a:t>
          </a:r>
          <a:r>
            <a:rPr lang="ja-JP" altLang="en-US" sz="1100" b="0" i="0" strike="noStrike">
              <a:solidFill>
                <a:srgbClr val="FF0000"/>
              </a:solidFill>
              <a:latin typeface="ＭＳ Ｐゴシック"/>
              <a:ea typeface="ＭＳ Ｐゴシック"/>
            </a:rPr>
            <a:t>カーナンバー順ではなくクラスごとにまとめる</a:t>
          </a:r>
          <a:endParaRPr lang="ja-JP" altLang="en-US" sz="1100" b="0" i="0" strike="noStrike">
            <a:solidFill>
              <a:srgbClr val="000000"/>
            </a:solidFill>
            <a:latin typeface="ＭＳ Ｐゴシック"/>
            <a:ea typeface="ＭＳ Ｐゴシック"/>
          </a:endParaRPr>
        </a:p>
        <a:p>
          <a:pPr algn="l" rtl="1">
            <a:lnSpc>
              <a:spcPts val="1100"/>
            </a:lnSpc>
            <a:defRPr sz="1000"/>
          </a:pPr>
          <a:endParaRPr lang="ja-JP" altLang="en-US" sz="1100" b="0" i="0" strike="noStrike">
            <a:solidFill>
              <a:srgbClr val="000000"/>
            </a:solidFill>
            <a:latin typeface="ＭＳ Ｐゴシック"/>
            <a:ea typeface="ＭＳ Ｐゴシック"/>
          </a:endParaRPr>
        </a:p>
        <a:p>
          <a:pPr algn="l" rtl="1">
            <a:lnSpc>
              <a:spcPts val="1300"/>
            </a:lnSpc>
            <a:defRPr sz="1000"/>
          </a:pPr>
          <a:r>
            <a:rPr lang="en-US" altLang="ja-JP" sz="1100" b="0" i="0" strike="noStrike">
              <a:solidFill>
                <a:srgbClr val="000000"/>
              </a:solidFill>
              <a:latin typeface="ＭＳ Ｐゴシック"/>
              <a:ea typeface="ＭＳ Ｐゴシック"/>
            </a:rPr>
            <a:t>CLASS</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SS</a:t>
          </a:r>
          <a:r>
            <a:rPr lang="ja-JP" altLang="en-US" sz="1100" b="0" i="0" strike="noStrike">
              <a:solidFill>
                <a:srgbClr val="000000"/>
              </a:solidFill>
              <a:latin typeface="ＭＳ Ｐゴシック"/>
              <a:ea typeface="ＭＳ Ｐゴシック"/>
            </a:rPr>
            <a:t>距離は必須</a:t>
          </a:r>
        </a:p>
        <a:p>
          <a:pPr algn="l" rtl="1">
            <a:lnSpc>
              <a:spcPts val="1100"/>
            </a:lnSpc>
            <a:defRPr sz="1000"/>
          </a:pPr>
          <a:endParaRPr lang="ja-JP" altLang="en-US" sz="1100" b="0" i="0" strike="noStrike">
            <a:solidFill>
              <a:srgbClr val="000000"/>
            </a:solidFill>
            <a:latin typeface="ＭＳ Ｐゴシック"/>
            <a:ea typeface="ＭＳ Ｐゴシック"/>
          </a:endParaRPr>
        </a:p>
        <a:p>
          <a:pPr algn="l" rtl="1">
            <a:lnSpc>
              <a:spcPts val="1300"/>
            </a:lnSpc>
            <a:defRPr sz="1000"/>
          </a:pPr>
          <a:r>
            <a:rPr lang="en-US" altLang="ja-JP" sz="1100" b="0" i="0" strike="noStrike">
              <a:solidFill>
                <a:srgbClr val="000000"/>
              </a:solidFill>
              <a:latin typeface="ＭＳ Ｐゴシック"/>
              <a:ea typeface="ＭＳ Ｐゴシック"/>
            </a:rPr>
            <a:t>CLASS</a:t>
          </a:r>
          <a:r>
            <a:rPr lang="ja-JP" altLang="en-US" sz="1100" b="0" i="0" strike="noStrike">
              <a:solidFill>
                <a:srgbClr val="000000"/>
              </a:solidFill>
              <a:latin typeface="ＭＳ Ｐゴシック"/>
              <a:ea typeface="ＭＳ Ｐゴシック"/>
            </a:rPr>
            <a:t>名は、</a:t>
          </a:r>
          <a:r>
            <a:rPr lang="ja-JP" altLang="en-US" sz="1100" b="0" i="0" strike="noStrike">
              <a:solidFill>
                <a:srgbClr val="FF0000"/>
              </a:solidFill>
              <a:latin typeface="ＭＳ Ｐゴシック"/>
              <a:ea typeface="ＭＳ Ｐゴシック"/>
            </a:rPr>
            <a:t>選手権クラスの場合最初の</a:t>
          </a:r>
          <a:r>
            <a:rPr lang="en-US" altLang="ja-JP" sz="1100" b="0" i="0" strike="noStrike">
              <a:solidFill>
                <a:srgbClr val="FF0000"/>
              </a:solidFill>
              <a:latin typeface="ＭＳ Ｐゴシック"/>
              <a:ea typeface="ＭＳ Ｐゴシック"/>
            </a:rPr>
            <a:t>2</a:t>
          </a:r>
          <a:r>
            <a:rPr lang="ja-JP" altLang="en-US" sz="1100" b="0" i="0" strike="noStrike">
              <a:solidFill>
                <a:srgbClr val="FF0000"/>
              </a:solidFill>
              <a:latin typeface="ＭＳ Ｐゴシック"/>
              <a:ea typeface="ＭＳ Ｐゴシック"/>
            </a:rPr>
            <a:t>文字を同一</a:t>
          </a:r>
          <a:r>
            <a:rPr lang="ja-JP" altLang="en-US" sz="1100" b="0" i="0" strike="noStrike">
              <a:solidFill>
                <a:srgbClr val="000000"/>
              </a:solidFill>
              <a:latin typeface="ＭＳ Ｐゴシック"/>
              <a:ea typeface="ＭＳ Ｐゴシック"/>
            </a:rPr>
            <a:t>とし</a:t>
          </a:r>
          <a:r>
            <a:rPr lang="en-US" altLang="ja-JP" sz="1100" b="0" i="0" strike="noStrike">
              <a:solidFill>
                <a:srgbClr val="000000"/>
              </a:solidFill>
              <a:latin typeface="ＭＳ Ｐゴシック"/>
              <a:ea typeface="ＭＳ Ｐゴシック"/>
            </a:rPr>
            <a:t>(JN4,JN3,JN2,JN1</a:t>
          </a:r>
          <a:r>
            <a:rPr lang="ja-JP" altLang="en-US" sz="1100" b="0" i="0" strike="noStrike">
              <a:solidFill>
                <a:srgbClr val="000000"/>
              </a:solidFill>
              <a:latin typeface="ＭＳ Ｐゴシック"/>
              <a:ea typeface="ＭＳ Ｐゴシック"/>
            </a:rPr>
            <a:t>など</a:t>
          </a: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、総合成績対象外のクラスは選手権クラスとは異なる文字からはじまること</a:t>
          </a:r>
        </a:p>
        <a:p>
          <a:pPr algn="l" rtl="1">
            <a:lnSpc>
              <a:spcPts val="1000"/>
            </a:lnSpc>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最初の</a:t>
          </a:r>
          <a:r>
            <a:rPr lang="en-US" altLang="ja-JP" sz="1100" b="0" i="0" strike="noStrike">
              <a:solidFill>
                <a:srgbClr val="000000"/>
              </a:solidFill>
              <a:latin typeface="ＭＳ Ｐゴシック"/>
              <a:ea typeface="ＭＳ Ｐゴシック"/>
            </a:rPr>
            <a:t>2</a:t>
          </a:r>
          <a:r>
            <a:rPr lang="ja-JP" altLang="en-US" sz="1100" b="0" i="0" strike="noStrike">
              <a:solidFill>
                <a:srgbClr val="000000"/>
              </a:solidFill>
              <a:latin typeface="ＭＳ Ｐゴシック"/>
              <a:ea typeface="ＭＳ Ｐゴシック"/>
            </a:rPr>
            <a:t>文字を同一にできない場合（全日本選手権以外など）は、半角スペースを</a:t>
          </a:r>
          <a:r>
            <a:rPr lang="en-US" altLang="ja-JP" sz="1100" b="0" i="0" strike="noStrike">
              <a:solidFill>
                <a:srgbClr val="000000"/>
              </a:solidFill>
              <a:latin typeface="ＭＳ Ｐゴシック"/>
              <a:ea typeface="ＭＳ Ｐゴシック"/>
            </a:rPr>
            <a:t>2</a:t>
          </a:r>
          <a:r>
            <a:rPr lang="ja-JP" altLang="en-US" sz="1100" b="0" i="0" strike="noStrike">
              <a:solidFill>
                <a:srgbClr val="000000"/>
              </a:solidFill>
              <a:latin typeface="ＭＳ Ｐゴシック"/>
              <a:ea typeface="ＭＳ Ｐゴシック"/>
            </a:rPr>
            <a:t>文字入れる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5" textlink="">
      <xdr:nvSpPr>
        <xdr:cNvPr id="31745" name="AutoShape 1">
          <a:extLst>
            <a:ext uri="{FF2B5EF4-FFF2-40B4-BE49-F238E27FC236}">
              <a16:creationId xmlns:a16="http://schemas.microsoft.com/office/drawing/2014/main" id="{1DE36D4C-E712-4981-9720-A964F8AFE5EB}"/>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31746" name="AutoShape 2">
          <a:extLst>
            <a:ext uri="{FF2B5EF4-FFF2-40B4-BE49-F238E27FC236}">
              <a16:creationId xmlns:a16="http://schemas.microsoft.com/office/drawing/2014/main" id="{90FEBA8C-7EFB-4CB8-98A0-8132DE40708B}"/>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31747" name="AutoShape 3">
          <a:extLst>
            <a:ext uri="{FF2B5EF4-FFF2-40B4-BE49-F238E27FC236}">
              <a16:creationId xmlns:a16="http://schemas.microsoft.com/office/drawing/2014/main" id="{9510431F-D11E-4563-88D9-53D790E11C06}"/>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5" textlink="">
      <xdr:nvSpPr>
        <xdr:cNvPr id="5" name="AutoShape 3">
          <a:extLst>
            <a:ext uri="{FF2B5EF4-FFF2-40B4-BE49-F238E27FC236}">
              <a16:creationId xmlns:a16="http://schemas.microsoft.com/office/drawing/2014/main" id="{C950BCC0-8902-4EA2-B45D-716A2041BF74}"/>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6" textlink="">
      <xdr:nvSpPr>
        <xdr:cNvPr id="32769" name="AutoShape 1">
          <a:extLst>
            <a:ext uri="{FF2B5EF4-FFF2-40B4-BE49-F238E27FC236}">
              <a16:creationId xmlns:a16="http://schemas.microsoft.com/office/drawing/2014/main" id="{A6296D6A-FD15-4A01-882E-9BE1BB0B7138}"/>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32770" name="AutoShape 2">
          <a:extLst>
            <a:ext uri="{FF2B5EF4-FFF2-40B4-BE49-F238E27FC236}">
              <a16:creationId xmlns:a16="http://schemas.microsoft.com/office/drawing/2014/main" id="{32AA1B19-0F4E-464F-A8D1-0784DCDF6BB0}"/>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32771" name="AutoShape 3">
          <a:extLst>
            <a:ext uri="{FF2B5EF4-FFF2-40B4-BE49-F238E27FC236}">
              <a16:creationId xmlns:a16="http://schemas.microsoft.com/office/drawing/2014/main" id="{6A15CDF2-0EA9-42B9-A7B4-FA826800C2DB}"/>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6" textlink="">
      <xdr:nvSpPr>
        <xdr:cNvPr id="5" name="AutoShape 3">
          <a:extLst>
            <a:ext uri="{FF2B5EF4-FFF2-40B4-BE49-F238E27FC236}">
              <a16:creationId xmlns:a16="http://schemas.microsoft.com/office/drawing/2014/main" id="{0D26F6C8-E9E6-46F2-AB3E-F86E391896AF}"/>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7" textlink="">
      <xdr:nvSpPr>
        <xdr:cNvPr id="33793" name="AutoShape 1">
          <a:extLst>
            <a:ext uri="{FF2B5EF4-FFF2-40B4-BE49-F238E27FC236}">
              <a16:creationId xmlns:a16="http://schemas.microsoft.com/office/drawing/2014/main" id="{A4300AAD-06C9-4421-9974-AF6CB0C4D56C}"/>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33794" name="AutoShape 2">
          <a:extLst>
            <a:ext uri="{FF2B5EF4-FFF2-40B4-BE49-F238E27FC236}">
              <a16:creationId xmlns:a16="http://schemas.microsoft.com/office/drawing/2014/main" id="{B93BCC10-0233-4B85-9853-2CA92A837970}"/>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33795" name="AutoShape 3">
          <a:extLst>
            <a:ext uri="{FF2B5EF4-FFF2-40B4-BE49-F238E27FC236}">
              <a16:creationId xmlns:a16="http://schemas.microsoft.com/office/drawing/2014/main" id="{618FA8F9-9322-4908-AE40-31ABE6CFB578}"/>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7" textlink="">
      <xdr:nvSpPr>
        <xdr:cNvPr id="5" name="AutoShape 3">
          <a:extLst>
            <a:ext uri="{FF2B5EF4-FFF2-40B4-BE49-F238E27FC236}">
              <a16:creationId xmlns:a16="http://schemas.microsoft.com/office/drawing/2014/main" id="{6C1E6919-7B2E-4E31-AF6E-11AAA57793A3}"/>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8" textlink="">
      <xdr:nvSpPr>
        <xdr:cNvPr id="34817" name="AutoShape 1">
          <a:extLst>
            <a:ext uri="{FF2B5EF4-FFF2-40B4-BE49-F238E27FC236}">
              <a16:creationId xmlns:a16="http://schemas.microsoft.com/office/drawing/2014/main" id="{00E8239C-C22A-48AD-9DA3-AC5717E9E70E}"/>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34818" name="AutoShape 2">
          <a:extLst>
            <a:ext uri="{FF2B5EF4-FFF2-40B4-BE49-F238E27FC236}">
              <a16:creationId xmlns:a16="http://schemas.microsoft.com/office/drawing/2014/main" id="{2E352952-8555-4E73-91C4-6D333C39559E}"/>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34819" name="AutoShape 3">
          <a:extLst>
            <a:ext uri="{FF2B5EF4-FFF2-40B4-BE49-F238E27FC236}">
              <a16:creationId xmlns:a16="http://schemas.microsoft.com/office/drawing/2014/main" id="{AC1E5193-194D-4FA1-8D41-FE677FB1BA60}"/>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8" textlink="">
      <xdr:nvSpPr>
        <xdr:cNvPr id="5" name="AutoShape 3">
          <a:extLst>
            <a:ext uri="{FF2B5EF4-FFF2-40B4-BE49-F238E27FC236}">
              <a16:creationId xmlns:a16="http://schemas.microsoft.com/office/drawing/2014/main" id="{3A00D573-E08C-40C7-86F5-8066A14C772C}"/>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9" textlink="">
      <xdr:nvSpPr>
        <xdr:cNvPr id="35841" name="AutoShape 1">
          <a:extLst>
            <a:ext uri="{FF2B5EF4-FFF2-40B4-BE49-F238E27FC236}">
              <a16:creationId xmlns:a16="http://schemas.microsoft.com/office/drawing/2014/main" id="{43515993-0901-4421-AB07-70BE9E4AC7D4}"/>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35842" name="AutoShape 2">
          <a:extLst>
            <a:ext uri="{FF2B5EF4-FFF2-40B4-BE49-F238E27FC236}">
              <a16:creationId xmlns:a16="http://schemas.microsoft.com/office/drawing/2014/main" id="{B837F3F0-7B9C-4826-9DB7-932C2656F5DD}"/>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35843" name="AutoShape 3">
          <a:extLst>
            <a:ext uri="{FF2B5EF4-FFF2-40B4-BE49-F238E27FC236}">
              <a16:creationId xmlns:a16="http://schemas.microsoft.com/office/drawing/2014/main" id="{624D4631-BDC4-4AEB-8143-55CAAA2951DE}"/>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9" textlink="">
      <xdr:nvSpPr>
        <xdr:cNvPr id="5" name="AutoShape 3">
          <a:extLst>
            <a:ext uri="{FF2B5EF4-FFF2-40B4-BE49-F238E27FC236}">
              <a16:creationId xmlns:a16="http://schemas.microsoft.com/office/drawing/2014/main" id="{C621A1C4-AAEE-488E-AD68-E23A2F937A2A}"/>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10" textlink="">
      <xdr:nvSpPr>
        <xdr:cNvPr id="36865" name="AutoShape 1">
          <a:extLst>
            <a:ext uri="{FF2B5EF4-FFF2-40B4-BE49-F238E27FC236}">
              <a16:creationId xmlns:a16="http://schemas.microsoft.com/office/drawing/2014/main" id="{E08E791B-833A-416A-B9B3-878E2B2CA977}"/>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36866" name="AutoShape 2">
          <a:extLst>
            <a:ext uri="{FF2B5EF4-FFF2-40B4-BE49-F238E27FC236}">
              <a16:creationId xmlns:a16="http://schemas.microsoft.com/office/drawing/2014/main" id="{88E6FDA5-220D-4D3A-BD04-FD18B7E68695}"/>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36867" name="AutoShape 3">
          <a:extLst>
            <a:ext uri="{FF2B5EF4-FFF2-40B4-BE49-F238E27FC236}">
              <a16:creationId xmlns:a16="http://schemas.microsoft.com/office/drawing/2014/main" id="{DC36CDD0-0A11-41E6-B1A8-25452B771945}"/>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10" textlink="">
      <xdr:nvSpPr>
        <xdr:cNvPr id="5" name="AutoShape 3">
          <a:extLst>
            <a:ext uri="{FF2B5EF4-FFF2-40B4-BE49-F238E27FC236}">
              <a16:creationId xmlns:a16="http://schemas.microsoft.com/office/drawing/2014/main" id="{C456A88C-2A3C-4730-AB70-A51E4C68C128}"/>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11" textlink="">
      <xdr:nvSpPr>
        <xdr:cNvPr id="37889" name="AutoShape 1">
          <a:extLst>
            <a:ext uri="{FF2B5EF4-FFF2-40B4-BE49-F238E27FC236}">
              <a16:creationId xmlns:a16="http://schemas.microsoft.com/office/drawing/2014/main" id="{85482C44-6CE2-40C8-9F96-15EFF6F427D4}"/>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37890" name="AutoShape 2">
          <a:extLst>
            <a:ext uri="{FF2B5EF4-FFF2-40B4-BE49-F238E27FC236}">
              <a16:creationId xmlns:a16="http://schemas.microsoft.com/office/drawing/2014/main" id="{D9E10C07-FA90-43B2-BB77-07C276A1269B}"/>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37891" name="AutoShape 3">
          <a:extLst>
            <a:ext uri="{FF2B5EF4-FFF2-40B4-BE49-F238E27FC236}">
              <a16:creationId xmlns:a16="http://schemas.microsoft.com/office/drawing/2014/main" id="{DAFD6C3F-F1B7-4239-A1F4-207D8A730B1D}"/>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11" textlink="">
      <xdr:nvSpPr>
        <xdr:cNvPr id="5" name="AutoShape 3">
          <a:extLst>
            <a:ext uri="{FF2B5EF4-FFF2-40B4-BE49-F238E27FC236}">
              <a16:creationId xmlns:a16="http://schemas.microsoft.com/office/drawing/2014/main" id="{E3886254-7924-423C-A41A-4B0EDE1875F2}"/>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12" textlink="">
      <xdr:nvSpPr>
        <xdr:cNvPr id="38913" name="AutoShape 1">
          <a:extLst>
            <a:ext uri="{FF2B5EF4-FFF2-40B4-BE49-F238E27FC236}">
              <a16:creationId xmlns:a16="http://schemas.microsoft.com/office/drawing/2014/main" id="{A73AD2A9-B21F-41B0-8365-5C99B71C06E8}"/>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38914" name="AutoShape 2">
          <a:extLst>
            <a:ext uri="{FF2B5EF4-FFF2-40B4-BE49-F238E27FC236}">
              <a16:creationId xmlns:a16="http://schemas.microsoft.com/office/drawing/2014/main" id="{92FA919B-7A78-43D8-9514-4C4EC0FE05DC}"/>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38915" name="AutoShape 3">
          <a:extLst>
            <a:ext uri="{FF2B5EF4-FFF2-40B4-BE49-F238E27FC236}">
              <a16:creationId xmlns:a16="http://schemas.microsoft.com/office/drawing/2014/main" id="{DB0224FB-4EA2-4D39-8E68-EF55D02B06F4}"/>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12" textlink="">
      <xdr:nvSpPr>
        <xdr:cNvPr id="5" name="AutoShape 3">
          <a:extLst>
            <a:ext uri="{FF2B5EF4-FFF2-40B4-BE49-F238E27FC236}">
              <a16:creationId xmlns:a16="http://schemas.microsoft.com/office/drawing/2014/main" id="{3AA3C132-F872-40C0-AB0C-649C015F9F0A}"/>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13" textlink="">
      <xdr:nvSpPr>
        <xdr:cNvPr id="39937" name="AutoShape 1">
          <a:extLst>
            <a:ext uri="{FF2B5EF4-FFF2-40B4-BE49-F238E27FC236}">
              <a16:creationId xmlns:a16="http://schemas.microsoft.com/office/drawing/2014/main" id="{2ADB006A-DA58-4627-8564-D1C4D5158A97}"/>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39938" name="AutoShape 2">
          <a:extLst>
            <a:ext uri="{FF2B5EF4-FFF2-40B4-BE49-F238E27FC236}">
              <a16:creationId xmlns:a16="http://schemas.microsoft.com/office/drawing/2014/main" id="{3359D085-F7B9-4D8E-B32B-F698AAB4B5FB}"/>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39939" name="AutoShape 3">
          <a:extLst>
            <a:ext uri="{FF2B5EF4-FFF2-40B4-BE49-F238E27FC236}">
              <a16:creationId xmlns:a16="http://schemas.microsoft.com/office/drawing/2014/main" id="{5BF7EC90-1F1D-4AC0-9A97-72A8881A7199}"/>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13" textlink="">
      <xdr:nvSpPr>
        <xdr:cNvPr id="5" name="AutoShape 3">
          <a:extLst>
            <a:ext uri="{FF2B5EF4-FFF2-40B4-BE49-F238E27FC236}">
              <a16:creationId xmlns:a16="http://schemas.microsoft.com/office/drawing/2014/main" id="{85671C67-CCD2-467E-A070-0E4AD215C901}"/>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14" textlink="">
      <xdr:nvSpPr>
        <xdr:cNvPr id="40961" name="AutoShape 1">
          <a:extLst>
            <a:ext uri="{FF2B5EF4-FFF2-40B4-BE49-F238E27FC236}">
              <a16:creationId xmlns:a16="http://schemas.microsoft.com/office/drawing/2014/main" id="{89E2CB85-B5C3-4E8A-950D-F5938A81176E}"/>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40962" name="AutoShape 2">
          <a:extLst>
            <a:ext uri="{FF2B5EF4-FFF2-40B4-BE49-F238E27FC236}">
              <a16:creationId xmlns:a16="http://schemas.microsoft.com/office/drawing/2014/main" id="{1892908B-4AC0-45EB-9B69-9C35F867B531}"/>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40963" name="AutoShape 3">
          <a:extLst>
            <a:ext uri="{FF2B5EF4-FFF2-40B4-BE49-F238E27FC236}">
              <a16:creationId xmlns:a16="http://schemas.microsoft.com/office/drawing/2014/main" id="{42ED38F4-4319-4820-BDEF-4F54081127AF}"/>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14" textlink="">
      <xdr:nvSpPr>
        <xdr:cNvPr id="5" name="AutoShape 3">
          <a:extLst>
            <a:ext uri="{FF2B5EF4-FFF2-40B4-BE49-F238E27FC236}">
              <a16:creationId xmlns:a16="http://schemas.microsoft.com/office/drawing/2014/main" id="{4CFE6D25-C18D-4D3F-8797-C64B61A33BF1}"/>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93</xdr:row>
      <xdr:rowOff>28575</xdr:rowOff>
    </xdr:from>
    <xdr:to>
      <xdr:col>4</xdr:col>
      <xdr:colOff>38100</xdr:colOff>
      <xdr:row>95</xdr:row>
      <xdr:rowOff>152400</xdr:rowOff>
    </xdr:to>
    <xdr:grpSp>
      <xdr:nvGrpSpPr>
        <xdr:cNvPr id="74124" name="グループ化 12">
          <a:extLst>
            <a:ext uri="{FF2B5EF4-FFF2-40B4-BE49-F238E27FC236}">
              <a16:creationId xmlns:a16="http://schemas.microsoft.com/office/drawing/2014/main" id="{EF9DA72C-6D27-46A3-B310-51617020E63E}"/>
            </a:ext>
          </a:extLst>
        </xdr:cNvPr>
        <xdr:cNvGrpSpPr>
          <a:grpSpLocks/>
        </xdr:cNvGrpSpPr>
      </xdr:nvGrpSpPr>
      <xdr:grpSpPr bwMode="auto">
        <a:xfrm>
          <a:off x="19050" y="17910175"/>
          <a:ext cx="2444750" cy="479425"/>
          <a:chOff x="19050" y="17859375"/>
          <a:chExt cx="2438400" cy="477838"/>
        </a:xfrm>
      </xdr:grpSpPr>
      <xdr:sp macro="" textlink="">
        <xdr:nvSpPr>
          <xdr:cNvPr id="2" name="テキスト ボックス 1">
            <a:extLst>
              <a:ext uri="{FF2B5EF4-FFF2-40B4-BE49-F238E27FC236}">
                <a16:creationId xmlns:a16="http://schemas.microsoft.com/office/drawing/2014/main" id="{FFB3AEE9-F251-4B65-85FC-34A0B29E52A9}"/>
              </a:ext>
            </a:extLst>
          </xdr:cNvPr>
          <xdr:cNvSpPr txBox="1"/>
        </xdr:nvSpPr>
        <xdr:spPr>
          <a:xfrm>
            <a:off x="39370" y="17859375"/>
            <a:ext cx="1087120" cy="284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審査委員長　　　　　　　　　　　　　　　　　</a:t>
            </a:r>
          </a:p>
        </xdr:txBody>
      </xdr:sp>
      <xdr:cxnSp macro="">
        <xdr:nvCxnSpPr>
          <xdr:cNvPr id="8" name="直線コネクタ 7">
            <a:extLst>
              <a:ext uri="{FF2B5EF4-FFF2-40B4-BE49-F238E27FC236}">
                <a16:creationId xmlns:a16="http://schemas.microsoft.com/office/drawing/2014/main" id="{B45E8320-3D33-4D37-9A0E-C4F91A90CACC}"/>
              </a:ext>
            </a:extLst>
          </xdr:cNvPr>
          <xdr:cNvCxnSpPr/>
        </xdr:nvCxnSpPr>
        <xdr:spPr>
          <a:xfrm>
            <a:off x="19050" y="18337213"/>
            <a:ext cx="2438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204788</xdr:colOff>
      <xdr:row>93</xdr:row>
      <xdr:rowOff>28575</xdr:rowOff>
    </xdr:from>
    <xdr:to>
      <xdr:col>4</xdr:col>
      <xdr:colOff>2533650</xdr:colOff>
      <xdr:row>95</xdr:row>
      <xdr:rowOff>152400</xdr:rowOff>
    </xdr:to>
    <xdr:grpSp>
      <xdr:nvGrpSpPr>
        <xdr:cNvPr id="74125" name="グループ化 13">
          <a:extLst>
            <a:ext uri="{FF2B5EF4-FFF2-40B4-BE49-F238E27FC236}">
              <a16:creationId xmlns:a16="http://schemas.microsoft.com/office/drawing/2014/main" id="{0B0FB5D2-A949-4DFE-BDA2-438970D7C410}"/>
            </a:ext>
          </a:extLst>
        </xdr:cNvPr>
        <xdr:cNvGrpSpPr>
          <a:grpSpLocks/>
        </xdr:cNvGrpSpPr>
      </xdr:nvGrpSpPr>
      <xdr:grpSpPr bwMode="auto">
        <a:xfrm>
          <a:off x="2630488" y="17910175"/>
          <a:ext cx="2328862" cy="479425"/>
          <a:chOff x="2638425" y="17859375"/>
          <a:chExt cx="2486025" cy="477838"/>
        </a:xfrm>
      </xdr:grpSpPr>
      <xdr:cxnSp macro="">
        <xdr:nvCxnSpPr>
          <xdr:cNvPr id="9" name="直線コネクタ 8">
            <a:extLst>
              <a:ext uri="{FF2B5EF4-FFF2-40B4-BE49-F238E27FC236}">
                <a16:creationId xmlns:a16="http://schemas.microsoft.com/office/drawing/2014/main" id="{182D9080-1443-45F8-93D6-25673AB88893}"/>
              </a:ext>
            </a:extLst>
          </xdr:cNvPr>
          <xdr:cNvCxnSpPr/>
        </xdr:nvCxnSpPr>
        <xdr:spPr>
          <a:xfrm>
            <a:off x="2684180" y="18337213"/>
            <a:ext cx="24402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1" name="テキスト ボックス 10">
            <a:extLst>
              <a:ext uri="{FF2B5EF4-FFF2-40B4-BE49-F238E27FC236}">
                <a16:creationId xmlns:a16="http://schemas.microsoft.com/office/drawing/2014/main" id="{051779F1-A3E1-477F-BA11-E57C57515183}"/>
              </a:ext>
            </a:extLst>
          </xdr:cNvPr>
          <xdr:cNvSpPr txBox="1"/>
        </xdr:nvSpPr>
        <xdr:spPr>
          <a:xfrm>
            <a:off x="2638425" y="17859375"/>
            <a:ext cx="1087954" cy="284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審査委員　　　　　　　　　　　　　　　　　</a:t>
            </a:r>
          </a:p>
        </xdr:txBody>
      </xdr:sp>
    </xdr:grpSp>
    <xdr:clientData/>
  </xdr:twoCellAnchor>
  <xdr:twoCellAnchor>
    <xdr:from>
      <xdr:col>4</xdr:col>
      <xdr:colOff>2757488</xdr:colOff>
      <xdr:row>93</xdr:row>
      <xdr:rowOff>28575</xdr:rowOff>
    </xdr:from>
    <xdr:to>
      <xdr:col>8</xdr:col>
      <xdr:colOff>71438</xdr:colOff>
      <xdr:row>95</xdr:row>
      <xdr:rowOff>152400</xdr:rowOff>
    </xdr:to>
    <xdr:grpSp>
      <xdr:nvGrpSpPr>
        <xdr:cNvPr id="74126" name="グループ化 14">
          <a:extLst>
            <a:ext uri="{FF2B5EF4-FFF2-40B4-BE49-F238E27FC236}">
              <a16:creationId xmlns:a16="http://schemas.microsoft.com/office/drawing/2014/main" id="{1BF10280-4628-4588-AF66-C5A5867AD2C6}"/>
            </a:ext>
          </a:extLst>
        </xdr:cNvPr>
        <xdr:cNvGrpSpPr>
          <a:grpSpLocks/>
        </xdr:cNvGrpSpPr>
      </xdr:nvGrpSpPr>
      <xdr:grpSpPr bwMode="auto">
        <a:xfrm>
          <a:off x="5183188" y="17910175"/>
          <a:ext cx="2622550" cy="479425"/>
          <a:chOff x="5362575" y="17859375"/>
          <a:chExt cx="2438400" cy="477838"/>
        </a:xfrm>
      </xdr:grpSpPr>
      <xdr:cxnSp macro="">
        <xdr:nvCxnSpPr>
          <xdr:cNvPr id="10" name="直線コネクタ 9">
            <a:extLst>
              <a:ext uri="{FF2B5EF4-FFF2-40B4-BE49-F238E27FC236}">
                <a16:creationId xmlns:a16="http://schemas.microsoft.com/office/drawing/2014/main" id="{4B32A055-03E4-4AB8-9C36-F64DB2485BB3}"/>
              </a:ext>
            </a:extLst>
          </xdr:cNvPr>
          <xdr:cNvCxnSpPr/>
        </xdr:nvCxnSpPr>
        <xdr:spPr>
          <a:xfrm>
            <a:off x="5362575" y="18337213"/>
            <a:ext cx="2438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2" name="テキスト ボックス 11">
            <a:extLst>
              <a:ext uri="{FF2B5EF4-FFF2-40B4-BE49-F238E27FC236}">
                <a16:creationId xmlns:a16="http://schemas.microsoft.com/office/drawing/2014/main" id="{D6F13A20-C530-42B8-AF25-449B215930FC}"/>
              </a:ext>
            </a:extLst>
          </xdr:cNvPr>
          <xdr:cNvSpPr txBox="1"/>
        </xdr:nvSpPr>
        <xdr:spPr>
          <a:xfrm>
            <a:off x="5362575" y="17859375"/>
            <a:ext cx="1087120" cy="284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審査委員　　　　　　　　　　　　　　　　　</a:t>
            </a:r>
          </a:p>
        </xdr:txBody>
      </xdr:sp>
    </xdr:grpSp>
    <xdr:clientData/>
  </xdr:twoCellAnchor>
  <xdr:twoCellAnchor>
    <xdr:from>
      <xdr:col>0</xdr:col>
      <xdr:colOff>19050</xdr:colOff>
      <xdr:row>97</xdr:row>
      <xdr:rowOff>0</xdr:rowOff>
    </xdr:from>
    <xdr:to>
      <xdr:col>4</xdr:col>
      <xdr:colOff>38100</xdr:colOff>
      <xdr:row>99</xdr:row>
      <xdr:rowOff>123825</xdr:rowOff>
    </xdr:to>
    <xdr:grpSp>
      <xdr:nvGrpSpPr>
        <xdr:cNvPr id="74127" name="グループ化 14">
          <a:extLst>
            <a:ext uri="{FF2B5EF4-FFF2-40B4-BE49-F238E27FC236}">
              <a16:creationId xmlns:a16="http://schemas.microsoft.com/office/drawing/2014/main" id="{C593F688-55E9-4D55-A71D-13D4091617BD}"/>
            </a:ext>
          </a:extLst>
        </xdr:cNvPr>
        <xdr:cNvGrpSpPr>
          <a:grpSpLocks/>
        </xdr:cNvGrpSpPr>
      </xdr:nvGrpSpPr>
      <xdr:grpSpPr bwMode="auto">
        <a:xfrm>
          <a:off x="19050" y="18592800"/>
          <a:ext cx="2444750" cy="479425"/>
          <a:chOff x="5362575" y="17859375"/>
          <a:chExt cx="2438400" cy="477838"/>
        </a:xfrm>
      </xdr:grpSpPr>
      <xdr:cxnSp macro="">
        <xdr:nvCxnSpPr>
          <xdr:cNvPr id="14" name="直線コネクタ 13">
            <a:extLst>
              <a:ext uri="{FF2B5EF4-FFF2-40B4-BE49-F238E27FC236}">
                <a16:creationId xmlns:a16="http://schemas.microsoft.com/office/drawing/2014/main" id="{9D05CBCB-3F5F-453D-93D1-C03693CE767E}"/>
              </a:ext>
            </a:extLst>
          </xdr:cNvPr>
          <xdr:cNvCxnSpPr/>
        </xdr:nvCxnSpPr>
        <xdr:spPr>
          <a:xfrm>
            <a:off x="5362575" y="18337213"/>
            <a:ext cx="2438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5" name="テキスト ボックス 14">
            <a:extLst>
              <a:ext uri="{FF2B5EF4-FFF2-40B4-BE49-F238E27FC236}">
                <a16:creationId xmlns:a16="http://schemas.microsoft.com/office/drawing/2014/main" id="{78D23211-CDED-4801-A77D-28D31AF95181}"/>
              </a:ext>
            </a:extLst>
          </xdr:cNvPr>
          <xdr:cNvSpPr txBox="1"/>
        </xdr:nvSpPr>
        <xdr:spPr>
          <a:xfrm>
            <a:off x="5362575" y="17859375"/>
            <a:ext cx="1087120" cy="284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競技長　　　　　　　　　　　　　　　　　</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15" textlink="">
      <xdr:nvSpPr>
        <xdr:cNvPr id="41985" name="AutoShape 1">
          <a:extLst>
            <a:ext uri="{FF2B5EF4-FFF2-40B4-BE49-F238E27FC236}">
              <a16:creationId xmlns:a16="http://schemas.microsoft.com/office/drawing/2014/main" id="{EBCC32E1-B948-4A92-B5E2-19C1D0A71A81}"/>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41986" name="AutoShape 2">
          <a:extLst>
            <a:ext uri="{FF2B5EF4-FFF2-40B4-BE49-F238E27FC236}">
              <a16:creationId xmlns:a16="http://schemas.microsoft.com/office/drawing/2014/main" id="{9309532F-3085-4817-920F-F75977653DF6}"/>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41987" name="AutoShape 3">
          <a:extLst>
            <a:ext uri="{FF2B5EF4-FFF2-40B4-BE49-F238E27FC236}">
              <a16:creationId xmlns:a16="http://schemas.microsoft.com/office/drawing/2014/main" id="{903672F5-CB3A-4513-8E91-2DE90D3213C9}"/>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15" textlink="">
      <xdr:nvSpPr>
        <xdr:cNvPr id="5" name="AutoShape 3">
          <a:extLst>
            <a:ext uri="{FF2B5EF4-FFF2-40B4-BE49-F238E27FC236}">
              <a16:creationId xmlns:a16="http://schemas.microsoft.com/office/drawing/2014/main" id="{DA73D9B1-4FEB-4705-8755-DF3BC4996DE4}"/>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16" textlink="">
      <xdr:nvSpPr>
        <xdr:cNvPr id="43009" name="AutoShape 1">
          <a:extLst>
            <a:ext uri="{FF2B5EF4-FFF2-40B4-BE49-F238E27FC236}">
              <a16:creationId xmlns:a16="http://schemas.microsoft.com/office/drawing/2014/main" id="{9943CCBB-179C-40AE-8F25-7EB26396A229}"/>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43010" name="AutoShape 2">
          <a:extLst>
            <a:ext uri="{FF2B5EF4-FFF2-40B4-BE49-F238E27FC236}">
              <a16:creationId xmlns:a16="http://schemas.microsoft.com/office/drawing/2014/main" id="{26EBDF27-31A1-406E-8D8B-0F9FC19D46B0}"/>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43011" name="AutoShape 3">
          <a:extLst>
            <a:ext uri="{FF2B5EF4-FFF2-40B4-BE49-F238E27FC236}">
              <a16:creationId xmlns:a16="http://schemas.microsoft.com/office/drawing/2014/main" id="{EFF83099-BAA6-4B66-A604-FA7A65C66292}"/>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16" textlink="">
      <xdr:nvSpPr>
        <xdr:cNvPr id="5" name="AutoShape 3">
          <a:extLst>
            <a:ext uri="{FF2B5EF4-FFF2-40B4-BE49-F238E27FC236}">
              <a16:creationId xmlns:a16="http://schemas.microsoft.com/office/drawing/2014/main" id="{8AECBF31-67A5-4706-A6F7-E471A31D89A8}"/>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17" textlink="">
      <xdr:nvSpPr>
        <xdr:cNvPr id="44033" name="AutoShape 1">
          <a:extLst>
            <a:ext uri="{FF2B5EF4-FFF2-40B4-BE49-F238E27FC236}">
              <a16:creationId xmlns:a16="http://schemas.microsoft.com/office/drawing/2014/main" id="{73DAF714-4A34-4693-9CFF-63D0355399A0}"/>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44034" name="AutoShape 2">
          <a:extLst>
            <a:ext uri="{FF2B5EF4-FFF2-40B4-BE49-F238E27FC236}">
              <a16:creationId xmlns:a16="http://schemas.microsoft.com/office/drawing/2014/main" id="{1E947FC8-5101-4CA2-A126-60FD13EA0B0E}"/>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44035" name="AutoShape 3">
          <a:extLst>
            <a:ext uri="{FF2B5EF4-FFF2-40B4-BE49-F238E27FC236}">
              <a16:creationId xmlns:a16="http://schemas.microsoft.com/office/drawing/2014/main" id="{169F79B3-4556-4740-8917-5C925E43BD8E}"/>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17" textlink="">
      <xdr:nvSpPr>
        <xdr:cNvPr id="5" name="AutoShape 3">
          <a:extLst>
            <a:ext uri="{FF2B5EF4-FFF2-40B4-BE49-F238E27FC236}">
              <a16:creationId xmlns:a16="http://schemas.microsoft.com/office/drawing/2014/main" id="{405F14DA-2C3D-44A1-8A41-38A46D6A3474}"/>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18" textlink="">
      <xdr:nvSpPr>
        <xdr:cNvPr id="45057" name="AutoShape 1">
          <a:extLst>
            <a:ext uri="{FF2B5EF4-FFF2-40B4-BE49-F238E27FC236}">
              <a16:creationId xmlns:a16="http://schemas.microsoft.com/office/drawing/2014/main" id="{288AF474-B614-4EA1-90F0-F36F8E7B757D}"/>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45058" name="AutoShape 2">
          <a:extLst>
            <a:ext uri="{FF2B5EF4-FFF2-40B4-BE49-F238E27FC236}">
              <a16:creationId xmlns:a16="http://schemas.microsoft.com/office/drawing/2014/main" id="{A7DC1CD0-D31B-4BAE-A3E9-FA53824E377B}"/>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45059" name="AutoShape 3">
          <a:extLst>
            <a:ext uri="{FF2B5EF4-FFF2-40B4-BE49-F238E27FC236}">
              <a16:creationId xmlns:a16="http://schemas.microsoft.com/office/drawing/2014/main" id="{0100A330-370E-4CEE-8161-5C4D6127921C}"/>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18" textlink="">
      <xdr:nvSpPr>
        <xdr:cNvPr id="5" name="AutoShape 3">
          <a:extLst>
            <a:ext uri="{FF2B5EF4-FFF2-40B4-BE49-F238E27FC236}">
              <a16:creationId xmlns:a16="http://schemas.microsoft.com/office/drawing/2014/main" id="{BD74A209-4697-4017-846D-804156A57B9B}"/>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19" textlink="">
      <xdr:nvSpPr>
        <xdr:cNvPr id="46081" name="AutoShape 1">
          <a:extLst>
            <a:ext uri="{FF2B5EF4-FFF2-40B4-BE49-F238E27FC236}">
              <a16:creationId xmlns:a16="http://schemas.microsoft.com/office/drawing/2014/main" id="{E2B947AE-2C66-4875-A765-BBBBC42F6149}"/>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46082" name="AutoShape 2">
          <a:extLst>
            <a:ext uri="{FF2B5EF4-FFF2-40B4-BE49-F238E27FC236}">
              <a16:creationId xmlns:a16="http://schemas.microsoft.com/office/drawing/2014/main" id="{19C9011B-C558-4318-8824-BD5578235C0C}"/>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46083" name="AutoShape 3">
          <a:extLst>
            <a:ext uri="{FF2B5EF4-FFF2-40B4-BE49-F238E27FC236}">
              <a16:creationId xmlns:a16="http://schemas.microsoft.com/office/drawing/2014/main" id="{FF06D392-2479-41CD-A1F2-1BF22CA1BDE6}"/>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19" textlink="">
      <xdr:nvSpPr>
        <xdr:cNvPr id="5" name="AutoShape 3">
          <a:extLst>
            <a:ext uri="{FF2B5EF4-FFF2-40B4-BE49-F238E27FC236}">
              <a16:creationId xmlns:a16="http://schemas.microsoft.com/office/drawing/2014/main" id="{C4EA0F17-8ABB-4A18-A537-DC5914B609F2}"/>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20" textlink="">
      <xdr:nvSpPr>
        <xdr:cNvPr id="47105" name="AutoShape 1">
          <a:extLst>
            <a:ext uri="{FF2B5EF4-FFF2-40B4-BE49-F238E27FC236}">
              <a16:creationId xmlns:a16="http://schemas.microsoft.com/office/drawing/2014/main" id="{FC81B88B-A203-4715-98F2-3613158010BB}"/>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47106" name="AutoShape 2">
          <a:extLst>
            <a:ext uri="{FF2B5EF4-FFF2-40B4-BE49-F238E27FC236}">
              <a16:creationId xmlns:a16="http://schemas.microsoft.com/office/drawing/2014/main" id="{9F31D584-81B6-4F41-BBBB-62B0129C71AB}"/>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47107" name="AutoShape 3">
          <a:extLst>
            <a:ext uri="{FF2B5EF4-FFF2-40B4-BE49-F238E27FC236}">
              <a16:creationId xmlns:a16="http://schemas.microsoft.com/office/drawing/2014/main" id="{A56012BA-2356-49ED-8DCF-E267510B9D94}"/>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20" textlink="">
      <xdr:nvSpPr>
        <xdr:cNvPr id="5" name="AutoShape 3">
          <a:extLst>
            <a:ext uri="{FF2B5EF4-FFF2-40B4-BE49-F238E27FC236}">
              <a16:creationId xmlns:a16="http://schemas.microsoft.com/office/drawing/2014/main" id="{21F71766-6093-450E-81EE-0C5A2F6D36B2}"/>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21" textlink="">
      <xdr:nvSpPr>
        <xdr:cNvPr id="47105" name="AutoShape 1">
          <a:extLst>
            <a:ext uri="{FF2B5EF4-FFF2-40B4-BE49-F238E27FC236}">
              <a16:creationId xmlns:a16="http://schemas.microsoft.com/office/drawing/2014/main" id="{B837D8F6-17D6-4ADB-B5D8-5FCEC9133E95}"/>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47106" name="AutoShape 2">
          <a:extLst>
            <a:ext uri="{FF2B5EF4-FFF2-40B4-BE49-F238E27FC236}">
              <a16:creationId xmlns:a16="http://schemas.microsoft.com/office/drawing/2014/main" id="{6BCAE020-1DB0-44BB-903C-385B31DCA6B2}"/>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47107" name="AutoShape 3">
          <a:extLst>
            <a:ext uri="{FF2B5EF4-FFF2-40B4-BE49-F238E27FC236}">
              <a16:creationId xmlns:a16="http://schemas.microsoft.com/office/drawing/2014/main" id="{E3E0033A-4E21-4FB1-83C7-C87775E48662}"/>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21" textlink="">
      <xdr:nvSpPr>
        <xdr:cNvPr id="5" name="AutoShape 3">
          <a:extLst>
            <a:ext uri="{FF2B5EF4-FFF2-40B4-BE49-F238E27FC236}">
              <a16:creationId xmlns:a16="http://schemas.microsoft.com/office/drawing/2014/main" id="{7CD5CC07-00A8-4436-994E-E9FB9E73E19F}"/>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22" textlink="">
      <xdr:nvSpPr>
        <xdr:cNvPr id="47105" name="AutoShape 1">
          <a:extLst>
            <a:ext uri="{FF2B5EF4-FFF2-40B4-BE49-F238E27FC236}">
              <a16:creationId xmlns:a16="http://schemas.microsoft.com/office/drawing/2014/main" id="{A0DF9277-EA92-4B70-B175-B49713E8E94E}"/>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47106" name="AutoShape 2">
          <a:extLst>
            <a:ext uri="{FF2B5EF4-FFF2-40B4-BE49-F238E27FC236}">
              <a16:creationId xmlns:a16="http://schemas.microsoft.com/office/drawing/2014/main" id="{E59AF279-5DFC-4A71-8180-7F2A658AFB05}"/>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47107" name="AutoShape 3">
          <a:extLst>
            <a:ext uri="{FF2B5EF4-FFF2-40B4-BE49-F238E27FC236}">
              <a16:creationId xmlns:a16="http://schemas.microsoft.com/office/drawing/2014/main" id="{6246CFA9-10F1-444F-8536-87F43D50D887}"/>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22" textlink="">
      <xdr:nvSpPr>
        <xdr:cNvPr id="5" name="AutoShape 3">
          <a:extLst>
            <a:ext uri="{FF2B5EF4-FFF2-40B4-BE49-F238E27FC236}">
              <a16:creationId xmlns:a16="http://schemas.microsoft.com/office/drawing/2014/main" id="{3398F36B-58F0-4B0C-8763-58CFAA20B26C}"/>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23" textlink="">
      <xdr:nvSpPr>
        <xdr:cNvPr id="47105" name="AutoShape 1">
          <a:extLst>
            <a:ext uri="{FF2B5EF4-FFF2-40B4-BE49-F238E27FC236}">
              <a16:creationId xmlns:a16="http://schemas.microsoft.com/office/drawing/2014/main" id="{8A9B10DE-CEDD-4018-8782-342BE57768FB}"/>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47106" name="AutoShape 2">
          <a:extLst>
            <a:ext uri="{FF2B5EF4-FFF2-40B4-BE49-F238E27FC236}">
              <a16:creationId xmlns:a16="http://schemas.microsoft.com/office/drawing/2014/main" id="{8AA2AC75-AD8F-4D34-AA79-EB8AA65F1E15}"/>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47107" name="AutoShape 3">
          <a:extLst>
            <a:ext uri="{FF2B5EF4-FFF2-40B4-BE49-F238E27FC236}">
              <a16:creationId xmlns:a16="http://schemas.microsoft.com/office/drawing/2014/main" id="{584B785B-5929-4B97-A46C-C16C3F59E063}"/>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23" textlink="">
      <xdr:nvSpPr>
        <xdr:cNvPr id="5" name="AutoShape 3">
          <a:extLst>
            <a:ext uri="{FF2B5EF4-FFF2-40B4-BE49-F238E27FC236}">
              <a16:creationId xmlns:a16="http://schemas.microsoft.com/office/drawing/2014/main" id="{EB3FC65B-8FDC-4E0C-A259-925A1D6E2AD6}"/>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24" textlink="">
      <xdr:nvSpPr>
        <xdr:cNvPr id="47105" name="AutoShape 1">
          <a:extLst>
            <a:ext uri="{FF2B5EF4-FFF2-40B4-BE49-F238E27FC236}">
              <a16:creationId xmlns:a16="http://schemas.microsoft.com/office/drawing/2014/main" id="{490D9A55-000D-4D98-AC74-7D625929D902}"/>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47106" name="AutoShape 2">
          <a:extLst>
            <a:ext uri="{FF2B5EF4-FFF2-40B4-BE49-F238E27FC236}">
              <a16:creationId xmlns:a16="http://schemas.microsoft.com/office/drawing/2014/main" id="{03ECC137-9881-4444-9CB5-E40839D4BBD2}"/>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47107" name="AutoShape 3">
          <a:extLst>
            <a:ext uri="{FF2B5EF4-FFF2-40B4-BE49-F238E27FC236}">
              <a16:creationId xmlns:a16="http://schemas.microsoft.com/office/drawing/2014/main" id="{98057798-2CC4-4255-9BC3-FF7980AAC655}"/>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24" textlink="">
      <xdr:nvSpPr>
        <xdr:cNvPr id="5" name="AutoShape 3">
          <a:extLst>
            <a:ext uri="{FF2B5EF4-FFF2-40B4-BE49-F238E27FC236}">
              <a16:creationId xmlns:a16="http://schemas.microsoft.com/office/drawing/2014/main" id="{B9BE80F6-FFFD-43EB-BA45-DCFF67022215}"/>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93</xdr:row>
      <xdr:rowOff>28575</xdr:rowOff>
    </xdr:from>
    <xdr:to>
      <xdr:col>4</xdr:col>
      <xdr:colOff>38100</xdr:colOff>
      <xdr:row>95</xdr:row>
      <xdr:rowOff>152400</xdr:rowOff>
    </xdr:to>
    <xdr:grpSp>
      <xdr:nvGrpSpPr>
        <xdr:cNvPr id="76929" name="グループ化 12">
          <a:extLst>
            <a:ext uri="{FF2B5EF4-FFF2-40B4-BE49-F238E27FC236}">
              <a16:creationId xmlns:a16="http://schemas.microsoft.com/office/drawing/2014/main" id="{5A5F16CE-6762-4E05-B7D6-2871901A8734}"/>
            </a:ext>
          </a:extLst>
        </xdr:cNvPr>
        <xdr:cNvGrpSpPr>
          <a:grpSpLocks/>
        </xdr:cNvGrpSpPr>
      </xdr:nvGrpSpPr>
      <xdr:grpSpPr bwMode="auto">
        <a:xfrm>
          <a:off x="19050" y="17910175"/>
          <a:ext cx="2444750" cy="479425"/>
          <a:chOff x="19050" y="17859375"/>
          <a:chExt cx="2438400" cy="477838"/>
        </a:xfrm>
      </xdr:grpSpPr>
      <xdr:sp macro="" textlink="">
        <xdr:nvSpPr>
          <xdr:cNvPr id="3" name="テキスト ボックス 2">
            <a:extLst>
              <a:ext uri="{FF2B5EF4-FFF2-40B4-BE49-F238E27FC236}">
                <a16:creationId xmlns:a16="http://schemas.microsoft.com/office/drawing/2014/main" id="{662D6A04-28A5-49D7-8D3C-C1033CE60D46}"/>
              </a:ext>
            </a:extLst>
          </xdr:cNvPr>
          <xdr:cNvSpPr txBox="1"/>
        </xdr:nvSpPr>
        <xdr:spPr>
          <a:xfrm>
            <a:off x="39370" y="17859375"/>
            <a:ext cx="1087120" cy="284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審査委員長　　　　　　　　　　　　　　　　　</a:t>
            </a:r>
          </a:p>
        </xdr:txBody>
      </xdr:sp>
      <xdr:cxnSp macro="">
        <xdr:nvCxnSpPr>
          <xdr:cNvPr id="4" name="直線コネクタ 3">
            <a:extLst>
              <a:ext uri="{FF2B5EF4-FFF2-40B4-BE49-F238E27FC236}">
                <a16:creationId xmlns:a16="http://schemas.microsoft.com/office/drawing/2014/main" id="{C864B053-ACEF-4309-8DD1-935BA25C7607}"/>
              </a:ext>
            </a:extLst>
          </xdr:cNvPr>
          <xdr:cNvCxnSpPr/>
        </xdr:nvCxnSpPr>
        <xdr:spPr>
          <a:xfrm>
            <a:off x="19050" y="18337213"/>
            <a:ext cx="2438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204788</xdr:colOff>
      <xdr:row>93</xdr:row>
      <xdr:rowOff>28575</xdr:rowOff>
    </xdr:from>
    <xdr:to>
      <xdr:col>4</xdr:col>
      <xdr:colOff>2533650</xdr:colOff>
      <xdr:row>95</xdr:row>
      <xdr:rowOff>152400</xdr:rowOff>
    </xdr:to>
    <xdr:grpSp>
      <xdr:nvGrpSpPr>
        <xdr:cNvPr id="76930" name="グループ化 13">
          <a:extLst>
            <a:ext uri="{FF2B5EF4-FFF2-40B4-BE49-F238E27FC236}">
              <a16:creationId xmlns:a16="http://schemas.microsoft.com/office/drawing/2014/main" id="{AE087B57-91C6-40D8-A512-3A51C7A65984}"/>
            </a:ext>
          </a:extLst>
        </xdr:cNvPr>
        <xdr:cNvGrpSpPr>
          <a:grpSpLocks/>
        </xdr:cNvGrpSpPr>
      </xdr:nvGrpSpPr>
      <xdr:grpSpPr bwMode="auto">
        <a:xfrm>
          <a:off x="2630488" y="17910175"/>
          <a:ext cx="2328862" cy="479425"/>
          <a:chOff x="2638425" y="17859375"/>
          <a:chExt cx="2486025" cy="477838"/>
        </a:xfrm>
      </xdr:grpSpPr>
      <xdr:cxnSp macro="">
        <xdr:nvCxnSpPr>
          <xdr:cNvPr id="6" name="直線コネクタ 5">
            <a:extLst>
              <a:ext uri="{FF2B5EF4-FFF2-40B4-BE49-F238E27FC236}">
                <a16:creationId xmlns:a16="http://schemas.microsoft.com/office/drawing/2014/main" id="{6A22E5CD-CD2D-4E97-8AB5-F5573E91C3CB}"/>
              </a:ext>
            </a:extLst>
          </xdr:cNvPr>
          <xdr:cNvCxnSpPr/>
        </xdr:nvCxnSpPr>
        <xdr:spPr>
          <a:xfrm>
            <a:off x="2684180" y="18337213"/>
            <a:ext cx="244027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5A08AD81-026F-44A8-A598-CA4CE46E5937}"/>
              </a:ext>
            </a:extLst>
          </xdr:cNvPr>
          <xdr:cNvSpPr txBox="1"/>
        </xdr:nvSpPr>
        <xdr:spPr>
          <a:xfrm>
            <a:off x="2638425" y="17859375"/>
            <a:ext cx="1087954" cy="284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審査委員　　　　　　　　　　　　　　　　　</a:t>
            </a:r>
          </a:p>
        </xdr:txBody>
      </xdr:sp>
    </xdr:grpSp>
    <xdr:clientData/>
  </xdr:twoCellAnchor>
  <xdr:twoCellAnchor>
    <xdr:from>
      <xdr:col>4</xdr:col>
      <xdr:colOff>2757488</xdr:colOff>
      <xdr:row>93</xdr:row>
      <xdr:rowOff>28575</xdr:rowOff>
    </xdr:from>
    <xdr:to>
      <xdr:col>8</xdr:col>
      <xdr:colOff>71438</xdr:colOff>
      <xdr:row>95</xdr:row>
      <xdr:rowOff>152400</xdr:rowOff>
    </xdr:to>
    <xdr:grpSp>
      <xdr:nvGrpSpPr>
        <xdr:cNvPr id="76931" name="グループ化 14">
          <a:extLst>
            <a:ext uri="{FF2B5EF4-FFF2-40B4-BE49-F238E27FC236}">
              <a16:creationId xmlns:a16="http://schemas.microsoft.com/office/drawing/2014/main" id="{AC65BA2C-38D7-4C5D-9C4C-367A68C6B98E}"/>
            </a:ext>
          </a:extLst>
        </xdr:cNvPr>
        <xdr:cNvGrpSpPr>
          <a:grpSpLocks/>
        </xdr:cNvGrpSpPr>
      </xdr:nvGrpSpPr>
      <xdr:grpSpPr bwMode="auto">
        <a:xfrm>
          <a:off x="5183188" y="17910175"/>
          <a:ext cx="2622550" cy="479425"/>
          <a:chOff x="5362575" y="17859375"/>
          <a:chExt cx="2438400" cy="477838"/>
        </a:xfrm>
      </xdr:grpSpPr>
      <xdr:cxnSp macro="">
        <xdr:nvCxnSpPr>
          <xdr:cNvPr id="9" name="直線コネクタ 8">
            <a:extLst>
              <a:ext uri="{FF2B5EF4-FFF2-40B4-BE49-F238E27FC236}">
                <a16:creationId xmlns:a16="http://schemas.microsoft.com/office/drawing/2014/main" id="{12517A94-0861-4879-9DAC-2E1FF9D0891A}"/>
              </a:ext>
            </a:extLst>
          </xdr:cNvPr>
          <xdr:cNvCxnSpPr/>
        </xdr:nvCxnSpPr>
        <xdr:spPr>
          <a:xfrm>
            <a:off x="5362575" y="18337213"/>
            <a:ext cx="2438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0" name="テキスト ボックス 9">
            <a:extLst>
              <a:ext uri="{FF2B5EF4-FFF2-40B4-BE49-F238E27FC236}">
                <a16:creationId xmlns:a16="http://schemas.microsoft.com/office/drawing/2014/main" id="{C6ABCEC9-174A-4B03-91B8-8CAA16F8EE89}"/>
              </a:ext>
            </a:extLst>
          </xdr:cNvPr>
          <xdr:cNvSpPr txBox="1"/>
        </xdr:nvSpPr>
        <xdr:spPr>
          <a:xfrm>
            <a:off x="5362575" y="17859375"/>
            <a:ext cx="1087120" cy="284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審査委員　　　　　　　　　　　　　　　　　</a:t>
            </a:r>
          </a:p>
        </xdr:txBody>
      </xdr:sp>
    </xdr:grpSp>
    <xdr:clientData/>
  </xdr:twoCellAnchor>
  <xdr:twoCellAnchor>
    <xdr:from>
      <xdr:col>0</xdr:col>
      <xdr:colOff>19050</xdr:colOff>
      <xdr:row>97</xdr:row>
      <xdr:rowOff>0</xdr:rowOff>
    </xdr:from>
    <xdr:to>
      <xdr:col>4</xdr:col>
      <xdr:colOff>38100</xdr:colOff>
      <xdr:row>99</xdr:row>
      <xdr:rowOff>123825</xdr:rowOff>
    </xdr:to>
    <xdr:grpSp>
      <xdr:nvGrpSpPr>
        <xdr:cNvPr id="76932" name="グループ化 14">
          <a:extLst>
            <a:ext uri="{FF2B5EF4-FFF2-40B4-BE49-F238E27FC236}">
              <a16:creationId xmlns:a16="http://schemas.microsoft.com/office/drawing/2014/main" id="{C4497F6C-B73A-4D97-AAA6-1522B3E1EF6D}"/>
            </a:ext>
          </a:extLst>
        </xdr:cNvPr>
        <xdr:cNvGrpSpPr>
          <a:grpSpLocks/>
        </xdr:cNvGrpSpPr>
      </xdr:nvGrpSpPr>
      <xdr:grpSpPr bwMode="auto">
        <a:xfrm>
          <a:off x="19050" y="18592800"/>
          <a:ext cx="2444750" cy="479425"/>
          <a:chOff x="5362575" y="17859375"/>
          <a:chExt cx="2438400" cy="477838"/>
        </a:xfrm>
      </xdr:grpSpPr>
      <xdr:cxnSp macro="">
        <xdr:nvCxnSpPr>
          <xdr:cNvPr id="12" name="直線コネクタ 11">
            <a:extLst>
              <a:ext uri="{FF2B5EF4-FFF2-40B4-BE49-F238E27FC236}">
                <a16:creationId xmlns:a16="http://schemas.microsoft.com/office/drawing/2014/main" id="{6D091A48-13F9-486C-A30F-21806E4B928E}"/>
              </a:ext>
            </a:extLst>
          </xdr:cNvPr>
          <xdr:cNvCxnSpPr/>
        </xdr:nvCxnSpPr>
        <xdr:spPr>
          <a:xfrm>
            <a:off x="5362575" y="18337213"/>
            <a:ext cx="2438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テキスト ボックス 12">
            <a:extLst>
              <a:ext uri="{FF2B5EF4-FFF2-40B4-BE49-F238E27FC236}">
                <a16:creationId xmlns:a16="http://schemas.microsoft.com/office/drawing/2014/main" id="{17772549-FFCA-4B18-9232-8CB03434206E}"/>
              </a:ext>
            </a:extLst>
          </xdr:cNvPr>
          <xdr:cNvSpPr txBox="1"/>
        </xdr:nvSpPr>
        <xdr:spPr>
          <a:xfrm>
            <a:off x="5362575" y="17859375"/>
            <a:ext cx="1087120" cy="284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競技長　　　　　　　　　　　　　　　　　</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261937</xdr:colOff>
      <xdr:row>98</xdr:row>
      <xdr:rowOff>133350</xdr:rowOff>
    </xdr:from>
    <xdr:to>
      <xdr:col>7</xdr:col>
      <xdr:colOff>19050</xdr:colOff>
      <xdr:row>101</xdr:row>
      <xdr:rowOff>38100</xdr:rowOff>
    </xdr:to>
    <xdr:sp macro="[0]!ListNone" textlink="">
      <xdr:nvSpPr>
        <xdr:cNvPr id="19458" name="AutoShape 2">
          <a:extLst>
            <a:ext uri="{FF2B5EF4-FFF2-40B4-BE49-F238E27FC236}">
              <a16:creationId xmlns:a16="http://schemas.microsoft.com/office/drawing/2014/main" id="{9F28BC7F-DBB5-41D5-91BB-A800CED4B761}"/>
            </a:ext>
          </a:extLst>
        </xdr:cNvPr>
        <xdr:cNvSpPr>
          <a:spLocks noChangeArrowheads="1"/>
        </xdr:cNvSpPr>
      </xdr:nvSpPr>
      <xdr:spPr bwMode="auto">
        <a:xfrm>
          <a:off x="2667000" y="164782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無題</a:t>
          </a:r>
        </a:p>
      </xdr:txBody>
    </xdr:sp>
    <xdr:clientData/>
  </xdr:twoCellAnchor>
  <xdr:twoCellAnchor>
    <xdr:from>
      <xdr:col>7</xdr:col>
      <xdr:colOff>223837</xdr:colOff>
      <xdr:row>98</xdr:row>
      <xdr:rowOff>133350</xdr:rowOff>
    </xdr:from>
    <xdr:to>
      <xdr:col>8</xdr:col>
      <xdr:colOff>500063</xdr:colOff>
      <xdr:row>101</xdr:row>
      <xdr:rowOff>38100</xdr:rowOff>
    </xdr:to>
    <xdr:sp macro="[0]!ListZantei" textlink="">
      <xdr:nvSpPr>
        <xdr:cNvPr id="19459" name="AutoShape 3">
          <a:extLst>
            <a:ext uri="{FF2B5EF4-FFF2-40B4-BE49-F238E27FC236}">
              <a16:creationId xmlns:a16="http://schemas.microsoft.com/office/drawing/2014/main" id="{6CFE653B-741D-4C8D-9EEE-00FD3251D2EC}"/>
            </a:ext>
          </a:extLst>
        </xdr:cNvPr>
        <xdr:cNvSpPr>
          <a:spLocks noChangeArrowheads="1"/>
        </xdr:cNvSpPr>
      </xdr:nvSpPr>
      <xdr:spPr bwMode="auto">
        <a:xfrm>
          <a:off x="3733800" y="164782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暫定結果</a:t>
          </a:r>
        </a:p>
      </xdr:txBody>
    </xdr:sp>
    <xdr:clientData/>
  </xdr:twoCellAnchor>
  <xdr:twoCellAnchor>
    <xdr:from>
      <xdr:col>9</xdr:col>
      <xdr:colOff>214312</xdr:colOff>
      <xdr:row>98</xdr:row>
      <xdr:rowOff>133350</xdr:rowOff>
    </xdr:from>
    <xdr:to>
      <xdr:col>10</xdr:col>
      <xdr:colOff>490538</xdr:colOff>
      <xdr:row>101</xdr:row>
      <xdr:rowOff>38100</xdr:rowOff>
    </xdr:to>
    <xdr:sp macro="[0]!ListSeishiki" textlink="">
      <xdr:nvSpPr>
        <xdr:cNvPr id="19460" name="AutoShape 4">
          <a:extLst>
            <a:ext uri="{FF2B5EF4-FFF2-40B4-BE49-F238E27FC236}">
              <a16:creationId xmlns:a16="http://schemas.microsoft.com/office/drawing/2014/main" id="{9A0E60A0-B845-42E4-BD6E-284ADF7604D0}"/>
            </a:ext>
          </a:extLst>
        </xdr:cNvPr>
        <xdr:cNvSpPr>
          <a:spLocks noChangeArrowheads="1"/>
        </xdr:cNvSpPr>
      </xdr:nvSpPr>
      <xdr:spPr bwMode="auto">
        <a:xfrm>
          <a:off x="4829175" y="164782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正式結果</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13</xdr:row>
      <xdr:rowOff>209550</xdr:rowOff>
    </xdr:from>
    <xdr:to>
      <xdr:col>8</xdr:col>
      <xdr:colOff>0</xdr:colOff>
      <xdr:row>13</xdr:row>
      <xdr:rowOff>209550</xdr:rowOff>
    </xdr:to>
    <xdr:sp macro="" textlink="">
      <xdr:nvSpPr>
        <xdr:cNvPr id="78352" name="Line 1">
          <a:extLst>
            <a:ext uri="{FF2B5EF4-FFF2-40B4-BE49-F238E27FC236}">
              <a16:creationId xmlns:a16="http://schemas.microsoft.com/office/drawing/2014/main" id="{5388892D-FCF2-49B7-8BA3-654AF22D2389}"/>
            </a:ext>
          </a:extLst>
        </xdr:cNvPr>
        <xdr:cNvSpPr>
          <a:spLocks noChangeShapeType="1"/>
        </xdr:cNvSpPr>
      </xdr:nvSpPr>
      <xdr:spPr bwMode="auto">
        <a:xfrm>
          <a:off x="2176463" y="24669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209550</xdr:rowOff>
    </xdr:from>
    <xdr:to>
      <xdr:col>8</xdr:col>
      <xdr:colOff>0</xdr:colOff>
      <xdr:row>14</xdr:row>
      <xdr:rowOff>209550</xdr:rowOff>
    </xdr:to>
    <xdr:sp macro="" textlink="">
      <xdr:nvSpPr>
        <xdr:cNvPr id="78353" name="Line 2">
          <a:extLst>
            <a:ext uri="{FF2B5EF4-FFF2-40B4-BE49-F238E27FC236}">
              <a16:creationId xmlns:a16="http://schemas.microsoft.com/office/drawing/2014/main" id="{FE549FD4-AFBC-41F4-B28B-42E1D837D64C}"/>
            </a:ext>
          </a:extLst>
        </xdr:cNvPr>
        <xdr:cNvSpPr>
          <a:spLocks noChangeShapeType="1"/>
        </xdr:cNvSpPr>
      </xdr:nvSpPr>
      <xdr:spPr bwMode="auto">
        <a:xfrm>
          <a:off x="2176463" y="28717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15</xdr:row>
      <xdr:rowOff>209550</xdr:rowOff>
    </xdr:from>
    <xdr:to>
      <xdr:col>8</xdr:col>
      <xdr:colOff>0</xdr:colOff>
      <xdr:row>15</xdr:row>
      <xdr:rowOff>209550</xdr:rowOff>
    </xdr:to>
    <xdr:sp macro="" textlink="">
      <xdr:nvSpPr>
        <xdr:cNvPr id="78354" name="Line 3">
          <a:extLst>
            <a:ext uri="{FF2B5EF4-FFF2-40B4-BE49-F238E27FC236}">
              <a16:creationId xmlns:a16="http://schemas.microsoft.com/office/drawing/2014/main" id="{3EFC1CB2-5E16-4925-88BB-EB862C0C4211}"/>
            </a:ext>
          </a:extLst>
        </xdr:cNvPr>
        <xdr:cNvSpPr>
          <a:spLocks noChangeShapeType="1"/>
        </xdr:cNvSpPr>
      </xdr:nvSpPr>
      <xdr:spPr bwMode="auto">
        <a:xfrm>
          <a:off x="2176463" y="327660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16</xdr:row>
      <xdr:rowOff>209550</xdr:rowOff>
    </xdr:from>
    <xdr:to>
      <xdr:col>8</xdr:col>
      <xdr:colOff>0</xdr:colOff>
      <xdr:row>16</xdr:row>
      <xdr:rowOff>209550</xdr:rowOff>
    </xdr:to>
    <xdr:sp macro="" textlink="">
      <xdr:nvSpPr>
        <xdr:cNvPr id="78355" name="Line 4">
          <a:extLst>
            <a:ext uri="{FF2B5EF4-FFF2-40B4-BE49-F238E27FC236}">
              <a16:creationId xmlns:a16="http://schemas.microsoft.com/office/drawing/2014/main" id="{75E49FAF-D5E8-4E4B-B8E5-3BAD3C7E9FAD}"/>
            </a:ext>
          </a:extLst>
        </xdr:cNvPr>
        <xdr:cNvSpPr>
          <a:spLocks noChangeShapeType="1"/>
        </xdr:cNvSpPr>
      </xdr:nvSpPr>
      <xdr:spPr bwMode="auto">
        <a:xfrm>
          <a:off x="2176463" y="368141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17</xdr:row>
      <xdr:rowOff>209550</xdr:rowOff>
    </xdr:from>
    <xdr:to>
      <xdr:col>8</xdr:col>
      <xdr:colOff>0</xdr:colOff>
      <xdr:row>17</xdr:row>
      <xdr:rowOff>209550</xdr:rowOff>
    </xdr:to>
    <xdr:sp macro="" textlink="">
      <xdr:nvSpPr>
        <xdr:cNvPr id="78356" name="Line 5">
          <a:extLst>
            <a:ext uri="{FF2B5EF4-FFF2-40B4-BE49-F238E27FC236}">
              <a16:creationId xmlns:a16="http://schemas.microsoft.com/office/drawing/2014/main" id="{424C7E4A-DFAD-49CA-8685-209877C6CE98}"/>
            </a:ext>
          </a:extLst>
        </xdr:cNvPr>
        <xdr:cNvSpPr>
          <a:spLocks noChangeShapeType="1"/>
        </xdr:cNvSpPr>
      </xdr:nvSpPr>
      <xdr:spPr bwMode="auto">
        <a:xfrm>
          <a:off x="2176463" y="408622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18</xdr:row>
      <xdr:rowOff>209550</xdr:rowOff>
    </xdr:from>
    <xdr:to>
      <xdr:col>8</xdr:col>
      <xdr:colOff>0</xdr:colOff>
      <xdr:row>18</xdr:row>
      <xdr:rowOff>209550</xdr:rowOff>
    </xdr:to>
    <xdr:sp macro="" textlink="">
      <xdr:nvSpPr>
        <xdr:cNvPr id="78357" name="Line 6">
          <a:extLst>
            <a:ext uri="{FF2B5EF4-FFF2-40B4-BE49-F238E27FC236}">
              <a16:creationId xmlns:a16="http://schemas.microsoft.com/office/drawing/2014/main" id="{34F2A817-46F8-4046-B1A2-636B765BFF0D}"/>
            </a:ext>
          </a:extLst>
        </xdr:cNvPr>
        <xdr:cNvSpPr>
          <a:spLocks noChangeShapeType="1"/>
        </xdr:cNvSpPr>
      </xdr:nvSpPr>
      <xdr:spPr bwMode="auto">
        <a:xfrm>
          <a:off x="2176463" y="449103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19</xdr:row>
      <xdr:rowOff>209550</xdr:rowOff>
    </xdr:from>
    <xdr:to>
      <xdr:col>8</xdr:col>
      <xdr:colOff>0</xdr:colOff>
      <xdr:row>19</xdr:row>
      <xdr:rowOff>209550</xdr:rowOff>
    </xdr:to>
    <xdr:sp macro="" textlink="">
      <xdr:nvSpPr>
        <xdr:cNvPr id="78358" name="Line 7">
          <a:extLst>
            <a:ext uri="{FF2B5EF4-FFF2-40B4-BE49-F238E27FC236}">
              <a16:creationId xmlns:a16="http://schemas.microsoft.com/office/drawing/2014/main" id="{818F422D-7410-45FD-9A85-3E8241157334}"/>
            </a:ext>
          </a:extLst>
        </xdr:cNvPr>
        <xdr:cNvSpPr>
          <a:spLocks noChangeShapeType="1"/>
        </xdr:cNvSpPr>
      </xdr:nvSpPr>
      <xdr:spPr bwMode="auto">
        <a:xfrm>
          <a:off x="2176463" y="489585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20</xdr:row>
      <xdr:rowOff>209550</xdr:rowOff>
    </xdr:from>
    <xdr:to>
      <xdr:col>8</xdr:col>
      <xdr:colOff>0</xdr:colOff>
      <xdr:row>20</xdr:row>
      <xdr:rowOff>209550</xdr:rowOff>
    </xdr:to>
    <xdr:sp macro="" textlink="">
      <xdr:nvSpPr>
        <xdr:cNvPr id="78359" name="Line 8">
          <a:extLst>
            <a:ext uri="{FF2B5EF4-FFF2-40B4-BE49-F238E27FC236}">
              <a16:creationId xmlns:a16="http://schemas.microsoft.com/office/drawing/2014/main" id="{256270EA-57DF-4D94-A9B7-A5C0ECE5DA33}"/>
            </a:ext>
          </a:extLst>
        </xdr:cNvPr>
        <xdr:cNvSpPr>
          <a:spLocks noChangeShapeType="1"/>
        </xdr:cNvSpPr>
      </xdr:nvSpPr>
      <xdr:spPr bwMode="auto">
        <a:xfrm>
          <a:off x="2176463" y="530066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21</xdr:row>
      <xdr:rowOff>209550</xdr:rowOff>
    </xdr:from>
    <xdr:to>
      <xdr:col>8</xdr:col>
      <xdr:colOff>0</xdr:colOff>
      <xdr:row>21</xdr:row>
      <xdr:rowOff>209550</xdr:rowOff>
    </xdr:to>
    <xdr:sp macro="" textlink="">
      <xdr:nvSpPr>
        <xdr:cNvPr id="78360" name="Line 9">
          <a:extLst>
            <a:ext uri="{FF2B5EF4-FFF2-40B4-BE49-F238E27FC236}">
              <a16:creationId xmlns:a16="http://schemas.microsoft.com/office/drawing/2014/main" id="{05CF2411-3A4B-4E8D-998F-AFCAD61267BA}"/>
            </a:ext>
          </a:extLst>
        </xdr:cNvPr>
        <xdr:cNvSpPr>
          <a:spLocks noChangeShapeType="1"/>
        </xdr:cNvSpPr>
      </xdr:nvSpPr>
      <xdr:spPr bwMode="auto">
        <a:xfrm>
          <a:off x="2176463" y="57054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22</xdr:row>
      <xdr:rowOff>209550</xdr:rowOff>
    </xdr:from>
    <xdr:to>
      <xdr:col>8</xdr:col>
      <xdr:colOff>0</xdr:colOff>
      <xdr:row>22</xdr:row>
      <xdr:rowOff>209550</xdr:rowOff>
    </xdr:to>
    <xdr:sp macro="" textlink="">
      <xdr:nvSpPr>
        <xdr:cNvPr id="78361" name="Line 10">
          <a:extLst>
            <a:ext uri="{FF2B5EF4-FFF2-40B4-BE49-F238E27FC236}">
              <a16:creationId xmlns:a16="http://schemas.microsoft.com/office/drawing/2014/main" id="{7180AF58-4EDC-42F1-BC0B-961D136A8D2D}"/>
            </a:ext>
          </a:extLst>
        </xdr:cNvPr>
        <xdr:cNvSpPr>
          <a:spLocks noChangeShapeType="1"/>
        </xdr:cNvSpPr>
      </xdr:nvSpPr>
      <xdr:spPr bwMode="auto">
        <a:xfrm>
          <a:off x="2176463" y="61102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23</xdr:row>
      <xdr:rowOff>209550</xdr:rowOff>
    </xdr:from>
    <xdr:to>
      <xdr:col>8</xdr:col>
      <xdr:colOff>0</xdr:colOff>
      <xdr:row>23</xdr:row>
      <xdr:rowOff>209550</xdr:rowOff>
    </xdr:to>
    <xdr:sp macro="" textlink="">
      <xdr:nvSpPr>
        <xdr:cNvPr id="78362" name="Line 11">
          <a:extLst>
            <a:ext uri="{FF2B5EF4-FFF2-40B4-BE49-F238E27FC236}">
              <a16:creationId xmlns:a16="http://schemas.microsoft.com/office/drawing/2014/main" id="{95A8E055-59C3-462C-8473-27DC94D6C75F}"/>
            </a:ext>
          </a:extLst>
        </xdr:cNvPr>
        <xdr:cNvSpPr>
          <a:spLocks noChangeShapeType="1"/>
        </xdr:cNvSpPr>
      </xdr:nvSpPr>
      <xdr:spPr bwMode="auto">
        <a:xfrm>
          <a:off x="2176463" y="651510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24</xdr:row>
      <xdr:rowOff>209550</xdr:rowOff>
    </xdr:from>
    <xdr:to>
      <xdr:col>8</xdr:col>
      <xdr:colOff>0</xdr:colOff>
      <xdr:row>24</xdr:row>
      <xdr:rowOff>209550</xdr:rowOff>
    </xdr:to>
    <xdr:sp macro="" textlink="">
      <xdr:nvSpPr>
        <xdr:cNvPr id="78363" name="Line 12">
          <a:extLst>
            <a:ext uri="{FF2B5EF4-FFF2-40B4-BE49-F238E27FC236}">
              <a16:creationId xmlns:a16="http://schemas.microsoft.com/office/drawing/2014/main" id="{3CF8C882-68D6-4927-8A05-9A5C0D0F492D}"/>
            </a:ext>
          </a:extLst>
        </xdr:cNvPr>
        <xdr:cNvSpPr>
          <a:spLocks noChangeShapeType="1"/>
        </xdr:cNvSpPr>
      </xdr:nvSpPr>
      <xdr:spPr bwMode="auto">
        <a:xfrm>
          <a:off x="2176463" y="691991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209550</xdr:rowOff>
    </xdr:from>
    <xdr:to>
      <xdr:col>8</xdr:col>
      <xdr:colOff>0</xdr:colOff>
      <xdr:row>25</xdr:row>
      <xdr:rowOff>209550</xdr:rowOff>
    </xdr:to>
    <xdr:sp macro="" textlink="">
      <xdr:nvSpPr>
        <xdr:cNvPr id="78364" name="Line 13">
          <a:extLst>
            <a:ext uri="{FF2B5EF4-FFF2-40B4-BE49-F238E27FC236}">
              <a16:creationId xmlns:a16="http://schemas.microsoft.com/office/drawing/2014/main" id="{80773A7F-50CB-4197-A2DA-3D6743BB748D}"/>
            </a:ext>
          </a:extLst>
        </xdr:cNvPr>
        <xdr:cNvSpPr>
          <a:spLocks noChangeShapeType="1"/>
        </xdr:cNvSpPr>
      </xdr:nvSpPr>
      <xdr:spPr bwMode="auto">
        <a:xfrm>
          <a:off x="2176463" y="732472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26</xdr:row>
      <xdr:rowOff>209550</xdr:rowOff>
    </xdr:from>
    <xdr:to>
      <xdr:col>8</xdr:col>
      <xdr:colOff>0</xdr:colOff>
      <xdr:row>26</xdr:row>
      <xdr:rowOff>209550</xdr:rowOff>
    </xdr:to>
    <xdr:sp macro="" textlink="">
      <xdr:nvSpPr>
        <xdr:cNvPr id="78365" name="Line 14">
          <a:extLst>
            <a:ext uri="{FF2B5EF4-FFF2-40B4-BE49-F238E27FC236}">
              <a16:creationId xmlns:a16="http://schemas.microsoft.com/office/drawing/2014/main" id="{84D3A770-05EF-4674-BCB3-3E3FCC1F9DA3}"/>
            </a:ext>
          </a:extLst>
        </xdr:cNvPr>
        <xdr:cNvSpPr>
          <a:spLocks noChangeShapeType="1"/>
        </xdr:cNvSpPr>
      </xdr:nvSpPr>
      <xdr:spPr bwMode="auto">
        <a:xfrm>
          <a:off x="2176463" y="772953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209550</xdr:rowOff>
    </xdr:from>
    <xdr:to>
      <xdr:col>8</xdr:col>
      <xdr:colOff>0</xdr:colOff>
      <xdr:row>27</xdr:row>
      <xdr:rowOff>209550</xdr:rowOff>
    </xdr:to>
    <xdr:sp macro="" textlink="">
      <xdr:nvSpPr>
        <xdr:cNvPr id="78366" name="Line 15">
          <a:extLst>
            <a:ext uri="{FF2B5EF4-FFF2-40B4-BE49-F238E27FC236}">
              <a16:creationId xmlns:a16="http://schemas.microsoft.com/office/drawing/2014/main" id="{565FAD7C-C2FD-4557-99A3-93728C535BAF}"/>
            </a:ext>
          </a:extLst>
        </xdr:cNvPr>
        <xdr:cNvSpPr>
          <a:spLocks noChangeShapeType="1"/>
        </xdr:cNvSpPr>
      </xdr:nvSpPr>
      <xdr:spPr bwMode="auto">
        <a:xfrm>
          <a:off x="2176463" y="813435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28</xdr:row>
      <xdr:rowOff>209550</xdr:rowOff>
    </xdr:from>
    <xdr:to>
      <xdr:col>8</xdr:col>
      <xdr:colOff>0</xdr:colOff>
      <xdr:row>28</xdr:row>
      <xdr:rowOff>209550</xdr:rowOff>
    </xdr:to>
    <xdr:sp macro="" textlink="">
      <xdr:nvSpPr>
        <xdr:cNvPr id="78367" name="Line 16">
          <a:extLst>
            <a:ext uri="{FF2B5EF4-FFF2-40B4-BE49-F238E27FC236}">
              <a16:creationId xmlns:a16="http://schemas.microsoft.com/office/drawing/2014/main" id="{99BE2A83-23CF-41AB-BC81-4463E9D9C98F}"/>
            </a:ext>
          </a:extLst>
        </xdr:cNvPr>
        <xdr:cNvSpPr>
          <a:spLocks noChangeShapeType="1"/>
        </xdr:cNvSpPr>
      </xdr:nvSpPr>
      <xdr:spPr bwMode="auto">
        <a:xfrm>
          <a:off x="2176463" y="853916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29</xdr:row>
      <xdr:rowOff>209550</xdr:rowOff>
    </xdr:from>
    <xdr:to>
      <xdr:col>8</xdr:col>
      <xdr:colOff>0</xdr:colOff>
      <xdr:row>29</xdr:row>
      <xdr:rowOff>209550</xdr:rowOff>
    </xdr:to>
    <xdr:sp macro="" textlink="">
      <xdr:nvSpPr>
        <xdr:cNvPr id="78368" name="Line 17">
          <a:extLst>
            <a:ext uri="{FF2B5EF4-FFF2-40B4-BE49-F238E27FC236}">
              <a16:creationId xmlns:a16="http://schemas.microsoft.com/office/drawing/2014/main" id="{31B50586-DC44-4196-B722-9B9973C618A6}"/>
            </a:ext>
          </a:extLst>
        </xdr:cNvPr>
        <xdr:cNvSpPr>
          <a:spLocks noChangeShapeType="1"/>
        </xdr:cNvSpPr>
      </xdr:nvSpPr>
      <xdr:spPr bwMode="auto">
        <a:xfrm>
          <a:off x="2176463" y="89439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30</xdr:row>
      <xdr:rowOff>209550</xdr:rowOff>
    </xdr:from>
    <xdr:to>
      <xdr:col>8</xdr:col>
      <xdr:colOff>0</xdr:colOff>
      <xdr:row>30</xdr:row>
      <xdr:rowOff>209550</xdr:rowOff>
    </xdr:to>
    <xdr:sp macro="" textlink="">
      <xdr:nvSpPr>
        <xdr:cNvPr id="78369" name="Line 18">
          <a:extLst>
            <a:ext uri="{FF2B5EF4-FFF2-40B4-BE49-F238E27FC236}">
              <a16:creationId xmlns:a16="http://schemas.microsoft.com/office/drawing/2014/main" id="{095D4573-6DCD-4AC9-A739-235E6A54D1BD}"/>
            </a:ext>
          </a:extLst>
        </xdr:cNvPr>
        <xdr:cNvSpPr>
          <a:spLocks noChangeShapeType="1"/>
        </xdr:cNvSpPr>
      </xdr:nvSpPr>
      <xdr:spPr bwMode="auto">
        <a:xfrm>
          <a:off x="2176463" y="93487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31</xdr:row>
      <xdr:rowOff>209550</xdr:rowOff>
    </xdr:from>
    <xdr:to>
      <xdr:col>8</xdr:col>
      <xdr:colOff>0</xdr:colOff>
      <xdr:row>31</xdr:row>
      <xdr:rowOff>209550</xdr:rowOff>
    </xdr:to>
    <xdr:sp macro="" textlink="">
      <xdr:nvSpPr>
        <xdr:cNvPr id="78370" name="Line 19">
          <a:extLst>
            <a:ext uri="{FF2B5EF4-FFF2-40B4-BE49-F238E27FC236}">
              <a16:creationId xmlns:a16="http://schemas.microsoft.com/office/drawing/2014/main" id="{900814E4-BA1D-4CAD-B364-0D65CA84F22A}"/>
            </a:ext>
          </a:extLst>
        </xdr:cNvPr>
        <xdr:cNvSpPr>
          <a:spLocks noChangeShapeType="1"/>
        </xdr:cNvSpPr>
      </xdr:nvSpPr>
      <xdr:spPr bwMode="auto">
        <a:xfrm>
          <a:off x="2176463" y="975360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32</xdr:row>
      <xdr:rowOff>209550</xdr:rowOff>
    </xdr:from>
    <xdr:to>
      <xdr:col>8</xdr:col>
      <xdr:colOff>0</xdr:colOff>
      <xdr:row>32</xdr:row>
      <xdr:rowOff>209550</xdr:rowOff>
    </xdr:to>
    <xdr:sp macro="" textlink="">
      <xdr:nvSpPr>
        <xdr:cNvPr id="78371" name="Line 20">
          <a:extLst>
            <a:ext uri="{FF2B5EF4-FFF2-40B4-BE49-F238E27FC236}">
              <a16:creationId xmlns:a16="http://schemas.microsoft.com/office/drawing/2014/main" id="{FE63A371-F19E-4386-9A01-E67C61671372}"/>
            </a:ext>
          </a:extLst>
        </xdr:cNvPr>
        <xdr:cNvSpPr>
          <a:spLocks noChangeShapeType="1"/>
        </xdr:cNvSpPr>
      </xdr:nvSpPr>
      <xdr:spPr bwMode="auto">
        <a:xfrm>
          <a:off x="2176463" y="1015841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33</xdr:row>
      <xdr:rowOff>209550</xdr:rowOff>
    </xdr:from>
    <xdr:to>
      <xdr:col>8</xdr:col>
      <xdr:colOff>0</xdr:colOff>
      <xdr:row>33</xdr:row>
      <xdr:rowOff>209550</xdr:rowOff>
    </xdr:to>
    <xdr:sp macro="" textlink="">
      <xdr:nvSpPr>
        <xdr:cNvPr id="78372" name="Line 21">
          <a:extLst>
            <a:ext uri="{FF2B5EF4-FFF2-40B4-BE49-F238E27FC236}">
              <a16:creationId xmlns:a16="http://schemas.microsoft.com/office/drawing/2014/main" id="{41885B8B-E2FE-409C-9ED6-3CD7DF672628}"/>
            </a:ext>
          </a:extLst>
        </xdr:cNvPr>
        <xdr:cNvSpPr>
          <a:spLocks noChangeShapeType="1"/>
        </xdr:cNvSpPr>
      </xdr:nvSpPr>
      <xdr:spPr bwMode="auto">
        <a:xfrm>
          <a:off x="2176463" y="1056322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34</xdr:row>
      <xdr:rowOff>209550</xdr:rowOff>
    </xdr:from>
    <xdr:to>
      <xdr:col>8</xdr:col>
      <xdr:colOff>0</xdr:colOff>
      <xdr:row>34</xdr:row>
      <xdr:rowOff>209550</xdr:rowOff>
    </xdr:to>
    <xdr:sp macro="" textlink="">
      <xdr:nvSpPr>
        <xdr:cNvPr id="78373" name="Line 22">
          <a:extLst>
            <a:ext uri="{FF2B5EF4-FFF2-40B4-BE49-F238E27FC236}">
              <a16:creationId xmlns:a16="http://schemas.microsoft.com/office/drawing/2014/main" id="{AF7B2F3C-8DCD-48A3-ABFF-93F410B1513A}"/>
            </a:ext>
          </a:extLst>
        </xdr:cNvPr>
        <xdr:cNvSpPr>
          <a:spLocks noChangeShapeType="1"/>
        </xdr:cNvSpPr>
      </xdr:nvSpPr>
      <xdr:spPr bwMode="auto">
        <a:xfrm>
          <a:off x="2176463" y="1096803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35</xdr:row>
      <xdr:rowOff>209550</xdr:rowOff>
    </xdr:from>
    <xdr:to>
      <xdr:col>8</xdr:col>
      <xdr:colOff>0</xdr:colOff>
      <xdr:row>35</xdr:row>
      <xdr:rowOff>209550</xdr:rowOff>
    </xdr:to>
    <xdr:sp macro="" textlink="">
      <xdr:nvSpPr>
        <xdr:cNvPr id="78374" name="Line 23">
          <a:extLst>
            <a:ext uri="{FF2B5EF4-FFF2-40B4-BE49-F238E27FC236}">
              <a16:creationId xmlns:a16="http://schemas.microsoft.com/office/drawing/2014/main" id="{08C89ECD-023C-4A61-8A73-28AA39B90199}"/>
            </a:ext>
          </a:extLst>
        </xdr:cNvPr>
        <xdr:cNvSpPr>
          <a:spLocks noChangeShapeType="1"/>
        </xdr:cNvSpPr>
      </xdr:nvSpPr>
      <xdr:spPr bwMode="auto">
        <a:xfrm>
          <a:off x="2176463" y="1137285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36</xdr:row>
      <xdr:rowOff>209550</xdr:rowOff>
    </xdr:from>
    <xdr:to>
      <xdr:col>8</xdr:col>
      <xdr:colOff>0</xdr:colOff>
      <xdr:row>36</xdr:row>
      <xdr:rowOff>209550</xdr:rowOff>
    </xdr:to>
    <xdr:sp macro="" textlink="">
      <xdr:nvSpPr>
        <xdr:cNvPr id="78375" name="Line 24">
          <a:extLst>
            <a:ext uri="{FF2B5EF4-FFF2-40B4-BE49-F238E27FC236}">
              <a16:creationId xmlns:a16="http://schemas.microsoft.com/office/drawing/2014/main" id="{73E1C803-849A-4310-8DA4-F9D07BC83A94}"/>
            </a:ext>
          </a:extLst>
        </xdr:cNvPr>
        <xdr:cNvSpPr>
          <a:spLocks noChangeShapeType="1"/>
        </xdr:cNvSpPr>
      </xdr:nvSpPr>
      <xdr:spPr bwMode="auto">
        <a:xfrm>
          <a:off x="2176463" y="1177766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37</xdr:row>
      <xdr:rowOff>209550</xdr:rowOff>
    </xdr:from>
    <xdr:to>
      <xdr:col>8</xdr:col>
      <xdr:colOff>0</xdr:colOff>
      <xdr:row>37</xdr:row>
      <xdr:rowOff>209550</xdr:rowOff>
    </xdr:to>
    <xdr:sp macro="" textlink="">
      <xdr:nvSpPr>
        <xdr:cNvPr id="78376" name="Line 25">
          <a:extLst>
            <a:ext uri="{FF2B5EF4-FFF2-40B4-BE49-F238E27FC236}">
              <a16:creationId xmlns:a16="http://schemas.microsoft.com/office/drawing/2014/main" id="{FE086490-D4CD-43CE-814C-735010AE6BD9}"/>
            </a:ext>
          </a:extLst>
        </xdr:cNvPr>
        <xdr:cNvSpPr>
          <a:spLocks noChangeShapeType="1"/>
        </xdr:cNvSpPr>
      </xdr:nvSpPr>
      <xdr:spPr bwMode="auto">
        <a:xfrm>
          <a:off x="2176463" y="121824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38</xdr:row>
      <xdr:rowOff>209550</xdr:rowOff>
    </xdr:from>
    <xdr:to>
      <xdr:col>8</xdr:col>
      <xdr:colOff>0</xdr:colOff>
      <xdr:row>38</xdr:row>
      <xdr:rowOff>209550</xdr:rowOff>
    </xdr:to>
    <xdr:sp macro="" textlink="">
      <xdr:nvSpPr>
        <xdr:cNvPr id="78377" name="Line 26">
          <a:extLst>
            <a:ext uri="{FF2B5EF4-FFF2-40B4-BE49-F238E27FC236}">
              <a16:creationId xmlns:a16="http://schemas.microsoft.com/office/drawing/2014/main" id="{7877E42A-C3BE-4C93-99A6-E19CF8840E5B}"/>
            </a:ext>
          </a:extLst>
        </xdr:cNvPr>
        <xdr:cNvSpPr>
          <a:spLocks noChangeShapeType="1"/>
        </xdr:cNvSpPr>
      </xdr:nvSpPr>
      <xdr:spPr bwMode="auto">
        <a:xfrm>
          <a:off x="2176463" y="125872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39</xdr:row>
      <xdr:rowOff>209550</xdr:rowOff>
    </xdr:from>
    <xdr:to>
      <xdr:col>8</xdr:col>
      <xdr:colOff>0</xdr:colOff>
      <xdr:row>39</xdr:row>
      <xdr:rowOff>209550</xdr:rowOff>
    </xdr:to>
    <xdr:sp macro="" textlink="">
      <xdr:nvSpPr>
        <xdr:cNvPr id="78378" name="Line 27">
          <a:extLst>
            <a:ext uri="{FF2B5EF4-FFF2-40B4-BE49-F238E27FC236}">
              <a16:creationId xmlns:a16="http://schemas.microsoft.com/office/drawing/2014/main" id="{7E095338-CEB9-41C8-B7A9-A660615799D1}"/>
            </a:ext>
          </a:extLst>
        </xdr:cNvPr>
        <xdr:cNvSpPr>
          <a:spLocks noChangeShapeType="1"/>
        </xdr:cNvSpPr>
      </xdr:nvSpPr>
      <xdr:spPr bwMode="auto">
        <a:xfrm>
          <a:off x="2176463" y="1299210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40</xdr:row>
      <xdr:rowOff>209550</xdr:rowOff>
    </xdr:from>
    <xdr:to>
      <xdr:col>8</xdr:col>
      <xdr:colOff>0</xdr:colOff>
      <xdr:row>40</xdr:row>
      <xdr:rowOff>209550</xdr:rowOff>
    </xdr:to>
    <xdr:sp macro="" textlink="">
      <xdr:nvSpPr>
        <xdr:cNvPr id="78379" name="Line 28">
          <a:extLst>
            <a:ext uri="{FF2B5EF4-FFF2-40B4-BE49-F238E27FC236}">
              <a16:creationId xmlns:a16="http://schemas.microsoft.com/office/drawing/2014/main" id="{5B950A44-BFD5-43B9-84C1-42584E883F3D}"/>
            </a:ext>
          </a:extLst>
        </xdr:cNvPr>
        <xdr:cNvSpPr>
          <a:spLocks noChangeShapeType="1"/>
        </xdr:cNvSpPr>
      </xdr:nvSpPr>
      <xdr:spPr bwMode="auto">
        <a:xfrm>
          <a:off x="2176463" y="1339691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41</xdr:row>
      <xdr:rowOff>209550</xdr:rowOff>
    </xdr:from>
    <xdr:to>
      <xdr:col>8</xdr:col>
      <xdr:colOff>0</xdr:colOff>
      <xdr:row>41</xdr:row>
      <xdr:rowOff>209550</xdr:rowOff>
    </xdr:to>
    <xdr:sp macro="" textlink="">
      <xdr:nvSpPr>
        <xdr:cNvPr id="78380" name="Line 29">
          <a:extLst>
            <a:ext uri="{FF2B5EF4-FFF2-40B4-BE49-F238E27FC236}">
              <a16:creationId xmlns:a16="http://schemas.microsoft.com/office/drawing/2014/main" id="{3CBCE587-FEA5-4E9F-9202-D4582DB2BEE3}"/>
            </a:ext>
          </a:extLst>
        </xdr:cNvPr>
        <xdr:cNvSpPr>
          <a:spLocks noChangeShapeType="1"/>
        </xdr:cNvSpPr>
      </xdr:nvSpPr>
      <xdr:spPr bwMode="auto">
        <a:xfrm>
          <a:off x="2176463" y="1380172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42</xdr:row>
      <xdr:rowOff>209550</xdr:rowOff>
    </xdr:from>
    <xdr:to>
      <xdr:col>8</xdr:col>
      <xdr:colOff>0</xdr:colOff>
      <xdr:row>42</xdr:row>
      <xdr:rowOff>209550</xdr:rowOff>
    </xdr:to>
    <xdr:sp macro="" textlink="">
      <xdr:nvSpPr>
        <xdr:cNvPr id="78381" name="Line 30">
          <a:extLst>
            <a:ext uri="{FF2B5EF4-FFF2-40B4-BE49-F238E27FC236}">
              <a16:creationId xmlns:a16="http://schemas.microsoft.com/office/drawing/2014/main" id="{27B56868-49B5-4D7F-9AA3-7B5B6C55D418}"/>
            </a:ext>
          </a:extLst>
        </xdr:cNvPr>
        <xdr:cNvSpPr>
          <a:spLocks noChangeShapeType="1"/>
        </xdr:cNvSpPr>
      </xdr:nvSpPr>
      <xdr:spPr bwMode="auto">
        <a:xfrm>
          <a:off x="2176463" y="1420653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43</xdr:row>
      <xdr:rowOff>209550</xdr:rowOff>
    </xdr:from>
    <xdr:to>
      <xdr:col>8</xdr:col>
      <xdr:colOff>0</xdr:colOff>
      <xdr:row>43</xdr:row>
      <xdr:rowOff>209550</xdr:rowOff>
    </xdr:to>
    <xdr:sp macro="" textlink="">
      <xdr:nvSpPr>
        <xdr:cNvPr id="78382" name="Line 31">
          <a:extLst>
            <a:ext uri="{FF2B5EF4-FFF2-40B4-BE49-F238E27FC236}">
              <a16:creationId xmlns:a16="http://schemas.microsoft.com/office/drawing/2014/main" id="{7EF4D98B-4457-42F2-9488-CBD428C89FD0}"/>
            </a:ext>
          </a:extLst>
        </xdr:cNvPr>
        <xdr:cNvSpPr>
          <a:spLocks noChangeShapeType="1"/>
        </xdr:cNvSpPr>
      </xdr:nvSpPr>
      <xdr:spPr bwMode="auto">
        <a:xfrm>
          <a:off x="2176463" y="1461135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44</xdr:row>
      <xdr:rowOff>209550</xdr:rowOff>
    </xdr:from>
    <xdr:to>
      <xdr:col>8</xdr:col>
      <xdr:colOff>0</xdr:colOff>
      <xdr:row>44</xdr:row>
      <xdr:rowOff>209550</xdr:rowOff>
    </xdr:to>
    <xdr:sp macro="" textlink="">
      <xdr:nvSpPr>
        <xdr:cNvPr id="78383" name="Line 32">
          <a:extLst>
            <a:ext uri="{FF2B5EF4-FFF2-40B4-BE49-F238E27FC236}">
              <a16:creationId xmlns:a16="http://schemas.microsoft.com/office/drawing/2014/main" id="{0510195D-5441-4499-AEE3-E8525BB85D51}"/>
            </a:ext>
          </a:extLst>
        </xdr:cNvPr>
        <xdr:cNvSpPr>
          <a:spLocks noChangeShapeType="1"/>
        </xdr:cNvSpPr>
      </xdr:nvSpPr>
      <xdr:spPr bwMode="auto">
        <a:xfrm>
          <a:off x="2176463" y="1501616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45</xdr:row>
      <xdr:rowOff>209550</xdr:rowOff>
    </xdr:from>
    <xdr:to>
      <xdr:col>8</xdr:col>
      <xdr:colOff>0</xdr:colOff>
      <xdr:row>45</xdr:row>
      <xdr:rowOff>209550</xdr:rowOff>
    </xdr:to>
    <xdr:sp macro="" textlink="">
      <xdr:nvSpPr>
        <xdr:cNvPr id="78384" name="Line 33">
          <a:extLst>
            <a:ext uri="{FF2B5EF4-FFF2-40B4-BE49-F238E27FC236}">
              <a16:creationId xmlns:a16="http://schemas.microsoft.com/office/drawing/2014/main" id="{E4B419E9-4DFE-4FF1-AF7F-034F90E785EF}"/>
            </a:ext>
          </a:extLst>
        </xdr:cNvPr>
        <xdr:cNvSpPr>
          <a:spLocks noChangeShapeType="1"/>
        </xdr:cNvSpPr>
      </xdr:nvSpPr>
      <xdr:spPr bwMode="auto">
        <a:xfrm>
          <a:off x="2176463" y="154209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46</xdr:row>
      <xdr:rowOff>209550</xdr:rowOff>
    </xdr:from>
    <xdr:to>
      <xdr:col>8</xdr:col>
      <xdr:colOff>0</xdr:colOff>
      <xdr:row>46</xdr:row>
      <xdr:rowOff>209550</xdr:rowOff>
    </xdr:to>
    <xdr:sp macro="" textlink="">
      <xdr:nvSpPr>
        <xdr:cNvPr id="78385" name="Line 34">
          <a:extLst>
            <a:ext uri="{FF2B5EF4-FFF2-40B4-BE49-F238E27FC236}">
              <a16:creationId xmlns:a16="http://schemas.microsoft.com/office/drawing/2014/main" id="{582947B3-2CE4-491B-86C5-F82DA924FC5A}"/>
            </a:ext>
          </a:extLst>
        </xdr:cNvPr>
        <xdr:cNvSpPr>
          <a:spLocks noChangeShapeType="1"/>
        </xdr:cNvSpPr>
      </xdr:nvSpPr>
      <xdr:spPr bwMode="auto">
        <a:xfrm>
          <a:off x="2176463" y="158257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47</xdr:row>
      <xdr:rowOff>209550</xdr:rowOff>
    </xdr:from>
    <xdr:to>
      <xdr:col>8</xdr:col>
      <xdr:colOff>0</xdr:colOff>
      <xdr:row>47</xdr:row>
      <xdr:rowOff>209550</xdr:rowOff>
    </xdr:to>
    <xdr:sp macro="" textlink="">
      <xdr:nvSpPr>
        <xdr:cNvPr id="78386" name="Line 35">
          <a:extLst>
            <a:ext uri="{FF2B5EF4-FFF2-40B4-BE49-F238E27FC236}">
              <a16:creationId xmlns:a16="http://schemas.microsoft.com/office/drawing/2014/main" id="{22F668B1-BCB2-4C97-9488-3AC78F4DF299}"/>
            </a:ext>
          </a:extLst>
        </xdr:cNvPr>
        <xdr:cNvSpPr>
          <a:spLocks noChangeShapeType="1"/>
        </xdr:cNvSpPr>
      </xdr:nvSpPr>
      <xdr:spPr bwMode="auto">
        <a:xfrm>
          <a:off x="2176463" y="1623060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48</xdr:row>
      <xdr:rowOff>209550</xdr:rowOff>
    </xdr:from>
    <xdr:to>
      <xdr:col>8</xdr:col>
      <xdr:colOff>0</xdr:colOff>
      <xdr:row>48</xdr:row>
      <xdr:rowOff>209550</xdr:rowOff>
    </xdr:to>
    <xdr:sp macro="" textlink="">
      <xdr:nvSpPr>
        <xdr:cNvPr id="78387" name="Line 36">
          <a:extLst>
            <a:ext uri="{FF2B5EF4-FFF2-40B4-BE49-F238E27FC236}">
              <a16:creationId xmlns:a16="http://schemas.microsoft.com/office/drawing/2014/main" id="{8280CD7B-A727-4F0C-9D2F-FA4DD4CD5DE2}"/>
            </a:ext>
          </a:extLst>
        </xdr:cNvPr>
        <xdr:cNvSpPr>
          <a:spLocks noChangeShapeType="1"/>
        </xdr:cNvSpPr>
      </xdr:nvSpPr>
      <xdr:spPr bwMode="auto">
        <a:xfrm>
          <a:off x="2176463" y="1663541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49</xdr:row>
      <xdr:rowOff>209550</xdr:rowOff>
    </xdr:from>
    <xdr:to>
      <xdr:col>8</xdr:col>
      <xdr:colOff>0</xdr:colOff>
      <xdr:row>49</xdr:row>
      <xdr:rowOff>209550</xdr:rowOff>
    </xdr:to>
    <xdr:sp macro="" textlink="">
      <xdr:nvSpPr>
        <xdr:cNvPr id="78388" name="Line 37">
          <a:extLst>
            <a:ext uri="{FF2B5EF4-FFF2-40B4-BE49-F238E27FC236}">
              <a16:creationId xmlns:a16="http://schemas.microsoft.com/office/drawing/2014/main" id="{815D6D2E-EE36-4647-B459-B5D88B6332ED}"/>
            </a:ext>
          </a:extLst>
        </xdr:cNvPr>
        <xdr:cNvSpPr>
          <a:spLocks noChangeShapeType="1"/>
        </xdr:cNvSpPr>
      </xdr:nvSpPr>
      <xdr:spPr bwMode="auto">
        <a:xfrm>
          <a:off x="2176463" y="1704022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50</xdr:row>
      <xdr:rowOff>209550</xdr:rowOff>
    </xdr:from>
    <xdr:to>
      <xdr:col>8</xdr:col>
      <xdr:colOff>0</xdr:colOff>
      <xdr:row>50</xdr:row>
      <xdr:rowOff>209550</xdr:rowOff>
    </xdr:to>
    <xdr:sp macro="" textlink="">
      <xdr:nvSpPr>
        <xdr:cNvPr id="78389" name="Line 38">
          <a:extLst>
            <a:ext uri="{FF2B5EF4-FFF2-40B4-BE49-F238E27FC236}">
              <a16:creationId xmlns:a16="http://schemas.microsoft.com/office/drawing/2014/main" id="{31D27E5B-A70E-4AEF-A992-B48E3C4B97EA}"/>
            </a:ext>
          </a:extLst>
        </xdr:cNvPr>
        <xdr:cNvSpPr>
          <a:spLocks noChangeShapeType="1"/>
        </xdr:cNvSpPr>
      </xdr:nvSpPr>
      <xdr:spPr bwMode="auto">
        <a:xfrm>
          <a:off x="2176463" y="1744503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51</xdr:row>
      <xdr:rowOff>209550</xdr:rowOff>
    </xdr:from>
    <xdr:to>
      <xdr:col>8</xdr:col>
      <xdr:colOff>0</xdr:colOff>
      <xdr:row>51</xdr:row>
      <xdr:rowOff>209550</xdr:rowOff>
    </xdr:to>
    <xdr:sp macro="" textlink="">
      <xdr:nvSpPr>
        <xdr:cNvPr id="78390" name="Line 39">
          <a:extLst>
            <a:ext uri="{FF2B5EF4-FFF2-40B4-BE49-F238E27FC236}">
              <a16:creationId xmlns:a16="http://schemas.microsoft.com/office/drawing/2014/main" id="{2604236D-E2B8-4D8C-8631-0195F48AA265}"/>
            </a:ext>
          </a:extLst>
        </xdr:cNvPr>
        <xdr:cNvSpPr>
          <a:spLocks noChangeShapeType="1"/>
        </xdr:cNvSpPr>
      </xdr:nvSpPr>
      <xdr:spPr bwMode="auto">
        <a:xfrm>
          <a:off x="2176463" y="1784985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52</xdr:row>
      <xdr:rowOff>209550</xdr:rowOff>
    </xdr:from>
    <xdr:to>
      <xdr:col>8</xdr:col>
      <xdr:colOff>0</xdr:colOff>
      <xdr:row>52</xdr:row>
      <xdr:rowOff>209550</xdr:rowOff>
    </xdr:to>
    <xdr:sp macro="" textlink="">
      <xdr:nvSpPr>
        <xdr:cNvPr id="78391" name="Line 40">
          <a:extLst>
            <a:ext uri="{FF2B5EF4-FFF2-40B4-BE49-F238E27FC236}">
              <a16:creationId xmlns:a16="http://schemas.microsoft.com/office/drawing/2014/main" id="{13C5873D-83EA-4343-A39E-C0968B76A312}"/>
            </a:ext>
          </a:extLst>
        </xdr:cNvPr>
        <xdr:cNvSpPr>
          <a:spLocks noChangeShapeType="1"/>
        </xdr:cNvSpPr>
      </xdr:nvSpPr>
      <xdr:spPr bwMode="auto">
        <a:xfrm>
          <a:off x="2176463" y="1825466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53</xdr:row>
      <xdr:rowOff>209550</xdr:rowOff>
    </xdr:from>
    <xdr:to>
      <xdr:col>8</xdr:col>
      <xdr:colOff>0</xdr:colOff>
      <xdr:row>53</xdr:row>
      <xdr:rowOff>209550</xdr:rowOff>
    </xdr:to>
    <xdr:sp macro="" textlink="">
      <xdr:nvSpPr>
        <xdr:cNvPr id="78392" name="Line 41">
          <a:extLst>
            <a:ext uri="{FF2B5EF4-FFF2-40B4-BE49-F238E27FC236}">
              <a16:creationId xmlns:a16="http://schemas.microsoft.com/office/drawing/2014/main" id="{83247D74-0AF8-4D27-920C-C8BCD1B9F496}"/>
            </a:ext>
          </a:extLst>
        </xdr:cNvPr>
        <xdr:cNvSpPr>
          <a:spLocks noChangeShapeType="1"/>
        </xdr:cNvSpPr>
      </xdr:nvSpPr>
      <xdr:spPr bwMode="auto">
        <a:xfrm>
          <a:off x="2176463" y="186594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54</xdr:row>
      <xdr:rowOff>209550</xdr:rowOff>
    </xdr:from>
    <xdr:to>
      <xdr:col>8</xdr:col>
      <xdr:colOff>0</xdr:colOff>
      <xdr:row>54</xdr:row>
      <xdr:rowOff>209550</xdr:rowOff>
    </xdr:to>
    <xdr:sp macro="" textlink="">
      <xdr:nvSpPr>
        <xdr:cNvPr id="78393" name="Line 42">
          <a:extLst>
            <a:ext uri="{FF2B5EF4-FFF2-40B4-BE49-F238E27FC236}">
              <a16:creationId xmlns:a16="http://schemas.microsoft.com/office/drawing/2014/main" id="{2B8042C4-0A60-4B3A-B034-61AA03F3C779}"/>
            </a:ext>
          </a:extLst>
        </xdr:cNvPr>
        <xdr:cNvSpPr>
          <a:spLocks noChangeShapeType="1"/>
        </xdr:cNvSpPr>
      </xdr:nvSpPr>
      <xdr:spPr bwMode="auto">
        <a:xfrm>
          <a:off x="2176463" y="190642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55</xdr:row>
      <xdr:rowOff>209550</xdr:rowOff>
    </xdr:from>
    <xdr:to>
      <xdr:col>8</xdr:col>
      <xdr:colOff>0</xdr:colOff>
      <xdr:row>55</xdr:row>
      <xdr:rowOff>209550</xdr:rowOff>
    </xdr:to>
    <xdr:sp macro="" textlink="">
      <xdr:nvSpPr>
        <xdr:cNvPr id="78394" name="Line 43">
          <a:extLst>
            <a:ext uri="{FF2B5EF4-FFF2-40B4-BE49-F238E27FC236}">
              <a16:creationId xmlns:a16="http://schemas.microsoft.com/office/drawing/2014/main" id="{E42203B9-7AA3-4C39-87F0-2263E1BBB90B}"/>
            </a:ext>
          </a:extLst>
        </xdr:cNvPr>
        <xdr:cNvSpPr>
          <a:spLocks noChangeShapeType="1"/>
        </xdr:cNvSpPr>
      </xdr:nvSpPr>
      <xdr:spPr bwMode="auto">
        <a:xfrm>
          <a:off x="2176463" y="1946910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56</xdr:row>
      <xdr:rowOff>209550</xdr:rowOff>
    </xdr:from>
    <xdr:to>
      <xdr:col>8</xdr:col>
      <xdr:colOff>0</xdr:colOff>
      <xdr:row>56</xdr:row>
      <xdr:rowOff>209550</xdr:rowOff>
    </xdr:to>
    <xdr:sp macro="" textlink="">
      <xdr:nvSpPr>
        <xdr:cNvPr id="78395" name="Line 44">
          <a:extLst>
            <a:ext uri="{FF2B5EF4-FFF2-40B4-BE49-F238E27FC236}">
              <a16:creationId xmlns:a16="http://schemas.microsoft.com/office/drawing/2014/main" id="{2D5406A5-2F3E-485E-AA01-43D27526278B}"/>
            </a:ext>
          </a:extLst>
        </xdr:cNvPr>
        <xdr:cNvSpPr>
          <a:spLocks noChangeShapeType="1"/>
        </xdr:cNvSpPr>
      </xdr:nvSpPr>
      <xdr:spPr bwMode="auto">
        <a:xfrm>
          <a:off x="2176463" y="1987391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57</xdr:row>
      <xdr:rowOff>209550</xdr:rowOff>
    </xdr:from>
    <xdr:to>
      <xdr:col>8</xdr:col>
      <xdr:colOff>0</xdr:colOff>
      <xdr:row>57</xdr:row>
      <xdr:rowOff>209550</xdr:rowOff>
    </xdr:to>
    <xdr:sp macro="" textlink="">
      <xdr:nvSpPr>
        <xdr:cNvPr id="78396" name="Line 45">
          <a:extLst>
            <a:ext uri="{FF2B5EF4-FFF2-40B4-BE49-F238E27FC236}">
              <a16:creationId xmlns:a16="http://schemas.microsoft.com/office/drawing/2014/main" id="{758B068B-D450-4457-A295-76E0C7B72C86}"/>
            </a:ext>
          </a:extLst>
        </xdr:cNvPr>
        <xdr:cNvSpPr>
          <a:spLocks noChangeShapeType="1"/>
        </xdr:cNvSpPr>
      </xdr:nvSpPr>
      <xdr:spPr bwMode="auto">
        <a:xfrm>
          <a:off x="2176463" y="2027872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58</xdr:row>
      <xdr:rowOff>209550</xdr:rowOff>
    </xdr:from>
    <xdr:to>
      <xdr:col>8</xdr:col>
      <xdr:colOff>0</xdr:colOff>
      <xdr:row>58</xdr:row>
      <xdr:rowOff>209550</xdr:rowOff>
    </xdr:to>
    <xdr:sp macro="" textlink="">
      <xdr:nvSpPr>
        <xdr:cNvPr id="78397" name="Line 46">
          <a:extLst>
            <a:ext uri="{FF2B5EF4-FFF2-40B4-BE49-F238E27FC236}">
              <a16:creationId xmlns:a16="http://schemas.microsoft.com/office/drawing/2014/main" id="{A1636D6C-5296-49E2-AA32-325FE124BAC7}"/>
            </a:ext>
          </a:extLst>
        </xdr:cNvPr>
        <xdr:cNvSpPr>
          <a:spLocks noChangeShapeType="1"/>
        </xdr:cNvSpPr>
      </xdr:nvSpPr>
      <xdr:spPr bwMode="auto">
        <a:xfrm>
          <a:off x="2176463" y="2068353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59</xdr:row>
      <xdr:rowOff>209550</xdr:rowOff>
    </xdr:from>
    <xdr:to>
      <xdr:col>8</xdr:col>
      <xdr:colOff>0</xdr:colOff>
      <xdr:row>59</xdr:row>
      <xdr:rowOff>209550</xdr:rowOff>
    </xdr:to>
    <xdr:sp macro="" textlink="">
      <xdr:nvSpPr>
        <xdr:cNvPr id="78398" name="Line 47">
          <a:extLst>
            <a:ext uri="{FF2B5EF4-FFF2-40B4-BE49-F238E27FC236}">
              <a16:creationId xmlns:a16="http://schemas.microsoft.com/office/drawing/2014/main" id="{B020382D-DBC0-4F93-9435-8D483FFED876}"/>
            </a:ext>
          </a:extLst>
        </xdr:cNvPr>
        <xdr:cNvSpPr>
          <a:spLocks noChangeShapeType="1"/>
        </xdr:cNvSpPr>
      </xdr:nvSpPr>
      <xdr:spPr bwMode="auto">
        <a:xfrm>
          <a:off x="2176463" y="2108835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60</xdr:row>
      <xdr:rowOff>209550</xdr:rowOff>
    </xdr:from>
    <xdr:to>
      <xdr:col>8</xdr:col>
      <xdr:colOff>0</xdr:colOff>
      <xdr:row>60</xdr:row>
      <xdr:rowOff>209550</xdr:rowOff>
    </xdr:to>
    <xdr:sp macro="" textlink="">
      <xdr:nvSpPr>
        <xdr:cNvPr id="78399" name="Line 48">
          <a:extLst>
            <a:ext uri="{FF2B5EF4-FFF2-40B4-BE49-F238E27FC236}">
              <a16:creationId xmlns:a16="http://schemas.microsoft.com/office/drawing/2014/main" id="{F205C45E-977F-4389-835F-A4B2AC140310}"/>
            </a:ext>
          </a:extLst>
        </xdr:cNvPr>
        <xdr:cNvSpPr>
          <a:spLocks noChangeShapeType="1"/>
        </xdr:cNvSpPr>
      </xdr:nvSpPr>
      <xdr:spPr bwMode="auto">
        <a:xfrm>
          <a:off x="2176463" y="2149316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61</xdr:row>
      <xdr:rowOff>209550</xdr:rowOff>
    </xdr:from>
    <xdr:to>
      <xdr:col>8</xdr:col>
      <xdr:colOff>0</xdr:colOff>
      <xdr:row>61</xdr:row>
      <xdr:rowOff>209550</xdr:rowOff>
    </xdr:to>
    <xdr:sp macro="" textlink="">
      <xdr:nvSpPr>
        <xdr:cNvPr id="78400" name="Line 49">
          <a:extLst>
            <a:ext uri="{FF2B5EF4-FFF2-40B4-BE49-F238E27FC236}">
              <a16:creationId xmlns:a16="http://schemas.microsoft.com/office/drawing/2014/main" id="{B1E362B2-6495-4DCB-9FC6-A72A36060624}"/>
            </a:ext>
          </a:extLst>
        </xdr:cNvPr>
        <xdr:cNvSpPr>
          <a:spLocks noChangeShapeType="1"/>
        </xdr:cNvSpPr>
      </xdr:nvSpPr>
      <xdr:spPr bwMode="auto">
        <a:xfrm>
          <a:off x="2176463" y="218979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62</xdr:row>
      <xdr:rowOff>209550</xdr:rowOff>
    </xdr:from>
    <xdr:to>
      <xdr:col>8</xdr:col>
      <xdr:colOff>0</xdr:colOff>
      <xdr:row>62</xdr:row>
      <xdr:rowOff>209550</xdr:rowOff>
    </xdr:to>
    <xdr:sp macro="" textlink="">
      <xdr:nvSpPr>
        <xdr:cNvPr id="78401" name="Line 50">
          <a:extLst>
            <a:ext uri="{FF2B5EF4-FFF2-40B4-BE49-F238E27FC236}">
              <a16:creationId xmlns:a16="http://schemas.microsoft.com/office/drawing/2014/main" id="{DFADA67D-33A9-4FB3-930C-1605D00EA0B2}"/>
            </a:ext>
          </a:extLst>
        </xdr:cNvPr>
        <xdr:cNvSpPr>
          <a:spLocks noChangeShapeType="1"/>
        </xdr:cNvSpPr>
      </xdr:nvSpPr>
      <xdr:spPr bwMode="auto">
        <a:xfrm>
          <a:off x="2176463" y="223027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63</xdr:row>
      <xdr:rowOff>209550</xdr:rowOff>
    </xdr:from>
    <xdr:to>
      <xdr:col>8</xdr:col>
      <xdr:colOff>0</xdr:colOff>
      <xdr:row>63</xdr:row>
      <xdr:rowOff>209550</xdr:rowOff>
    </xdr:to>
    <xdr:sp macro="" textlink="">
      <xdr:nvSpPr>
        <xdr:cNvPr id="78402" name="Line 51">
          <a:extLst>
            <a:ext uri="{FF2B5EF4-FFF2-40B4-BE49-F238E27FC236}">
              <a16:creationId xmlns:a16="http://schemas.microsoft.com/office/drawing/2014/main" id="{CEA20FBA-3577-4E4B-A602-A39F9511AA2B}"/>
            </a:ext>
          </a:extLst>
        </xdr:cNvPr>
        <xdr:cNvSpPr>
          <a:spLocks noChangeShapeType="1"/>
        </xdr:cNvSpPr>
      </xdr:nvSpPr>
      <xdr:spPr bwMode="auto">
        <a:xfrm>
          <a:off x="2176463" y="2270760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64</xdr:row>
      <xdr:rowOff>209550</xdr:rowOff>
    </xdr:from>
    <xdr:to>
      <xdr:col>8</xdr:col>
      <xdr:colOff>0</xdr:colOff>
      <xdr:row>64</xdr:row>
      <xdr:rowOff>209550</xdr:rowOff>
    </xdr:to>
    <xdr:sp macro="" textlink="">
      <xdr:nvSpPr>
        <xdr:cNvPr id="78403" name="Line 52">
          <a:extLst>
            <a:ext uri="{FF2B5EF4-FFF2-40B4-BE49-F238E27FC236}">
              <a16:creationId xmlns:a16="http://schemas.microsoft.com/office/drawing/2014/main" id="{C91C1E2F-CE11-477F-A617-9977655F3576}"/>
            </a:ext>
          </a:extLst>
        </xdr:cNvPr>
        <xdr:cNvSpPr>
          <a:spLocks noChangeShapeType="1"/>
        </xdr:cNvSpPr>
      </xdr:nvSpPr>
      <xdr:spPr bwMode="auto">
        <a:xfrm>
          <a:off x="2176463" y="2311241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65</xdr:row>
      <xdr:rowOff>209550</xdr:rowOff>
    </xdr:from>
    <xdr:to>
      <xdr:col>8</xdr:col>
      <xdr:colOff>0</xdr:colOff>
      <xdr:row>65</xdr:row>
      <xdr:rowOff>209550</xdr:rowOff>
    </xdr:to>
    <xdr:sp macro="" textlink="">
      <xdr:nvSpPr>
        <xdr:cNvPr id="78404" name="Line 53">
          <a:extLst>
            <a:ext uri="{FF2B5EF4-FFF2-40B4-BE49-F238E27FC236}">
              <a16:creationId xmlns:a16="http://schemas.microsoft.com/office/drawing/2014/main" id="{6DB93952-5BA6-4EBC-9EE5-C9F58C312D50}"/>
            </a:ext>
          </a:extLst>
        </xdr:cNvPr>
        <xdr:cNvSpPr>
          <a:spLocks noChangeShapeType="1"/>
        </xdr:cNvSpPr>
      </xdr:nvSpPr>
      <xdr:spPr bwMode="auto">
        <a:xfrm>
          <a:off x="2176463" y="2351722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66</xdr:row>
      <xdr:rowOff>209550</xdr:rowOff>
    </xdr:from>
    <xdr:to>
      <xdr:col>8</xdr:col>
      <xdr:colOff>0</xdr:colOff>
      <xdr:row>66</xdr:row>
      <xdr:rowOff>209550</xdr:rowOff>
    </xdr:to>
    <xdr:sp macro="" textlink="">
      <xdr:nvSpPr>
        <xdr:cNvPr id="78405" name="Line 54">
          <a:extLst>
            <a:ext uri="{FF2B5EF4-FFF2-40B4-BE49-F238E27FC236}">
              <a16:creationId xmlns:a16="http://schemas.microsoft.com/office/drawing/2014/main" id="{55F741DC-E882-4FD0-9F11-F7A52FF2CC8D}"/>
            </a:ext>
          </a:extLst>
        </xdr:cNvPr>
        <xdr:cNvSpPr>
          <a:spLocks noChangeShapeType="1"/>
        </xdr:cNvSpPr>
      </xdr:nvSpPr>
      <xdr:spPr bwMode="auto">
        <a:xfrm>
          <a:off x="2176463" y="2392203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67</xdr:row>
      <xdr:rowOff>209550</xdr:rowOff>
    </xdr:from>
    <xdr:to>
      <xdr:col>8</xdr:col>
      <xdr:colOff>0</xdr:colOff>
      <xdr:row>67</xdr:row>
      <xdr:rowOff>209550</xdr:rowOff>
    </xdr:to>
    <xdr:sp macro="" textlink="">
      <xdr:nvSpPr>
        <xdr:cNvPr id="78406" name="Line 55">
          <a:extLst>
            <a:ext uri="{FF2B5EF4-FFF2-40B4-BE49-F238E27FC236}">
              <a16:creationId xmlns:a16="http://schemas.microsoft.com/office/drawing/2014/main" id="{D3DFFF20-C001-43EA-B8A8-EF5C47C27943}"/>
            </a:ext>
          </a:extLst>
        </xdr:cNvPr>
        <xdr:cNvSpPr>
          <a:spLocks noChangeShapeType="1"/>
        </xdr:cNvSpPr>
      </xdr:nvSpPr>
      <xdr:spPr bwMode="auto">
        <a:xfrm>
          <a:off x="2176463" y="2432685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68</xdr:row>
      <xdr:rowOff>209550</xdr:rowOff>
    </xdr:from>
    <xdr:to>
      <xdr:col>8</xdr:col>
      <xdr:colOff>0</xdr:colOff>
      <xdr:row>68</xdr:row>
      <xdr:rowOff>209550</xdr:rowOff>
    </xdr:to>
    <xdr:sp macro="" textlink="">
      <xdr:nvSpPr>
        <xdr:cNvPr id="78407" name="Line 56">
          <a:extLst>
            <a:ext uri="{FF2B5EF4-FFF2-40B4-BE49-F238E27FC236}">
              <a16:creationId xmlns:a16="http://schemas.microsoft.com/office/drawing/2014/main" id="{D1D60758-5BF9-4BDC-8B23-8ADBD8016E5C}"/>
            </a:ext>
          </a:extLst>
        </xdr:cNvPr>
        <xdr:cNvSpPr>
          <a:spLocks noChangeShapeType="1"/>
        </xdr:cNvSpPr>
      </xdr:nvSpPr>
      <xdr:spPr bwMode="auto">
        <a:xfrm>
          <a:off x="2176463" y="2473166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69</xdr:row>
      <xdr:rowOff>209550</xdr:rowOff>
    </xdr:from>
    <xdr:to>
      <xdr:col>8</xdr:col>
      <xdr:colOff>0</xdr:colOff>
      <xdr:row>69</xdr:row>
      <xdr:rowOff>209550</xdr:rowOff>
    </xdr:to>
    <xdr:sp macro="" textlink="">
      <xdr:nvSpPr>
        <xdr:cNvPr id="78408" name="Line 57">
          <a:extLst>
            <a:ext uri="{FF2B5EF4-FFF2-40B4-BE49-F238E27FC236}">
              <a16:creationId xmlns:a16="http://schemas.microsoft.com/office/drawing/2014/main" id="{5B7D10A3-2A1A-4306-BF93-7B62D11B8B08}"/>
            </a:ext>
          </a:extLst>
        </xdr:cNvPr>
        <xdr:cNvSpPr>
          <a:spLocks noChangeShapeType="1"/>
        </xdr:cNvSpPr>
      </xdr:nvSpPr>
      <xdr:spPr bwMode="auto">
        <a:xfrm>
          <a:off x="2176463" y="251364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70</xdr:row>
      <xdr:rowOff>209550</xdr:rowOff>
    </xdr:from>
    <xdr:to>
      <xdr:col>8</xdr:col>
      <xdr:colOff>0</xdr:colOff>
      <xdr:row>70</xdr:row>
      <xdr:rowOff>209550</xdr:rowOff>
    </xdr:to>
    <xdr:sp macro="" textlink="">
      <xdr:nvSpPr>
        <xdr:cNvPr id="78409" name="Line 58">
          <a:extLst>
            <a:ext uri="{FF2B5EF4-FFF2-40B4-BE49-F238E27FC236}">
              <a16:creationId xmlns:a16="http://schemas.microsoft.com/office/drawing/2014/main" id="{60BD7AF4-F5C6-4F8D-8543-8081FC58D45B}"/>
            </a:ext>
          </a:extLst>
        </xdr:cNvPr>
        <xdr:cNvSpPr>
          <a:spLocks noChangeShapeType="1"/>
        </xdr:cNvSpPr>
      </xdr:nvSpPr>
      <xdr:spPr bwMode="auto">
        <a:xfrm>
          <a:off x="2176463" y="255412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71</xdr:row>
      <xdr:rowOff>209550</xdr:rowOff>
    </xdr:from>
    <xdr:to>
      <xdr:col>8</xdr:col>
      <xdr:colOff>0</xdr:colOff>
      <xdr:row>71</xdr:row>
      <xdr:rowOff>209550</xdr:rowOff>
    </xdr:to>
    <xdr:sp macro="" textlink="">
      <xdr:nvSpPr>
        <xdr:cNvPr id="78410" name="Line 59">
          <a:extLst>
            <a:ext uri="{FF2B5EF4-FFF2-40B4-BE49-F238E27FC236}">
              <a16:creationId xmlns:a16="http://schemas.microsoft.com/office/drawing/2014/main" id="{588C010D-D98C-4C87-A72C-E5299FC6A926}"/>
            </a:ext>
          </a:extLst>
        </xdr:cNvPr>
        <xdr:cNvSpPr>
          <a:spLocks noChangeShapeType="1"/>
        </xdr:cNvSpPr>
      </xdr:nvSpPr>
      <xdr:spPr bwMode="auto">
        <a:xfrm>
          <a:off x="2176463" y="2594610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72</xdr:row>
      <xdr:rowOff>209550</xdr:rowOff>
    </xdr:from>
    <xdr:to>
      <xdr:col>8</xdr:col>
      <xdr:colOff>0</xdr:colOff>
      <xdr:row>72</xdr:row>
      <xdr:rowOff>209550</xdr:rowOff>
    </xdr:to>
    <xdr:sp macro="" textlink="">
      <xdr:nvSpPr>
        <xdr:cNvPr id="78411" name="Line 60">
          <a:extLst>
            <a:ext uri="{FF2B5EF4-FFF2-40B4-BE49-F238E27FC236}">
              <a16:creationId xmlns:a16="http://schemas.microsoft.com/office/drawing/2014/main" id="{CFB54A19-16A2-41C1-8F28-BAC739217078}"/>
            </a:ext>
          </a:extLst>
        </xdr:cNvPr>
        <xdr:cNvSpPr>
          <a:spLocks noChangeShapeType="1"/>
        </xdr:cNvSpPr>
      </xdr:nvSpPr>
      <xdr:spPr bwMode="auto">
        <a:xfrm>
          <a:off x="2176463" y="2635091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73</xdr:row>
      <xdr:rowOff>209550</xdr:rowOff>
    </xdr:from>
    <xdr:to>
      <xdr:col>8</xdr:col>
      <xdr:colOff>0</xdr:colOff>
      <xdr:row>73</xdr:row>
      <xdr:rowOff>209550</xdr:rowOff>
    </xdr:to>
    <xdr:sp macro="" textlink="">
      <xdr:nvSpPr>
        <xdr:cNvPr id="78412" name="Line 61">
          <a:extLst>
            <a:ext uri="{FF2B5EF4-FFF2-40B4-BE49-F238E27FC236}">
              <a16:creationId xmlns:a16="http://schemas.microsoft.com/office/drawing/2014/main" id="{87EF1E1F-37B7-4101-817D-F840EDDA9DAE}"/>
            </a:ext>
          </a:extLst>
        </xdr:cNvPr>
        <xdr:cNvSpPr>
          <a:spLocks noChangeShapeType="1"/>
        </xdr:cNvSpPr>
      </xdr:nvSpPr>
      <xdr:spPr bwMode="auto">
        <a:xfrm>
          <a:off x="2176463" y="2675572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74</xdr:row>
      <xdr:rowOff>209550</xdr:rowOff>
    </xdr:from>
    <xdr:to>
      <xdr:col>8</xdr:col>
      <xdr:colOff>0</xdr:colOff>
      <xdr:row>74</xdr:row>
      <xdr:rowOff>209550</xdr:rowOff>
    </xdr:to>
    <xdr:sp macro="" textlink="">
      <xdr:nvSpPr>
        <xdr:cNvPr id="78413" name="Line 62">
          <a:extLst>
            <a:ext uri="{FF2B5EF4-FFF2-40B4-BE49-F238E27FC236}">
              <a16:creationId xmlns:a16="http://schemas.microsoft.com/office/drawing/2014/main" id="{497B06C2-3A0B-4411-8E70-23E783BB94A1}"/>
            </a:ext>
          </a:extLst>
        </xdr:cNvPr>
        <xdr:cNvSpPr>
          <a:spLocks noChangeShapeType="1"/>
        </xdr:cNvSpPr>
      </xdr:nvSpPr>
      <xdr:spPr bwMode="auto">
        <a:xfrm>
          <a:off x="2176463" y="2716053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75</xdr:row>
      <xdr:rowOff>209550</xdr:rowOff>
    </xdr:from>
    <xdr:to>
      <xdr:col>8</xdr:col>
      <xdr:colOff>0</xdr:colOff>
      <xdr:row>75</xdr:row>
      <xdr:rowOff>209550</xdr:rowOff>
    </xdr:to>
    <xdr:sp macro="" textlink="">
      <xdr:nvSpPr>
        <xdr:cNvPr id="78414" name="Line 63">
          <a:extLst>
            <a:ext uri="{FF2B5EF4-FFF2-40B4-BE49-F238E27FC236}">
              <a16:creationId xmlns:a16="http://schemas.microsoft.com/office/drawing/2014/main" id="{577CC07E-9900-436E-A135-93804D64FCEF}"/>
            </a:ext>
          </a:extLst>
        </xdr:cNvPr>
        <xdr:cNvSpPr>
          <a:spLocks noChangeShapeType="1"/>
        </xdr:cNvSpPr>
      </xdr:nvSpPr>
      <xdr:spPr bwMode="auto">
        <a:xfrm>
          <a:off x="2176463" y="2756535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76</xdr:row>
      <xdr:rowOff>209550</xdr:rowOff>
    </xdr:from>
    <xdr:to>
      <xdr:col>8</xdr:col>
      <xdr:colOff>0</xdr:colOff>
      <xdr:row>76</xdr:row>
      <xdr:rowOff>209550</xdr:rowOff>
    </xdr:to>
    <xdr:sp macro="" textlink="">
      <xdr:nvSpPr>
        <xdr:cNvPr id="78415" name="Line 64">
          <a:extLst>
            <a:ext uri="{FF2B5EF4-FFF2-40B4-BE49-F238E27FC236}">
              <a16:creationId xmlns:a16="http://schemas.microsoft.com/office/drawing/2014/main" id="{A0803412-0364-4B11-B6B5-B6484CB2993C}"/>
            </a:ext>
          </a:extLst>
        </xdr:cNvPr>
        <xdr:cNvSpPr>
          <a:spLocks noChangeShapeType="1"/>
        </xdr:cNvSpPr>
      </xdr:nvSpPr>
      <xdr:spPr bwMode="auto">
        <a:xfrm>
          <a:off x="2176463" y="2797016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77</xdr:row>
      <xdr:rowOff>209550</xdr:rowOff>
    </xdr:from>
    <xdr:to>
      <xdr:col>8</xdr:col>
      <xdr:colOff>0</xdr:colOff>
      <xdr:row>77</xdr:row>
      <xdr:rowOff>209550</xdr:rowOff>
    </xdr:to>
    <xdr:sp macro="" textlink="">
      <xdr:nvSpPr>
        <xdr:cNvPr id="78416" name="Line 65">
          <a:extLst>
            <a:ext uri="{FF2B5EF4-FFF2-40B4-BE49-F238E27FC236}">
              <a16:creationId xmlns:a16="http://schemas.microsoft.com/office/drawing/2014/main" id="{3769DC92-4C8D-4AAF-BCC0-72820BCC31E3}"/>
            </a:ext>
          </a:extLst>
        </xdr:cNvPr>
        <xdr:cNvSpPr>
          <a:spLocks noChangeShapeType="1"/>
        </xdr:cNvSpPr>
      </xdr:nvSpPr>
      <xdr:spPr bwMode="auto">
        <a:xfrm>
          <a:off x="2176463" y="283749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78</xdr:row>
      <xdr:rowOff>209550</xdr:rowOff>
    </xdr:from>
    <xdr:to>
      <xdr:col>8</xdr:col>
      <xdr:colOff>0</xdr:colOff>
      <xdr:row>78</xdr:row>
      <xdr:rowOff>209550</xdr:rowOff>
    </xdr:to>
    <xdr:sp macro="" textlink="">
      <xdr:nvSpPr>
        <xdr:cNvPr id="78417" name="Line 66">
          <a:extLst>
            <a:ext uri="{FF2B5EF4-FFF2-40B4-BE49-F238E27FC236}">
              <a16:creationId xmlns:a16="http://schemas.microsoft.com/office/drawing/2014/main" id="{BE47F821-184A-4CD5-A2F4-8DAC02A36E04}"/>
            </a:ext>
          </a:extLst>
        </xdr:cNvPr>
        <xdr:cNvSpPr>
          <a:spLocks noChangeShapeType="1"/>
        </xdr:cNvSpPr>
      </xdr:nvSpPr>
      <xdr:spPr bwMode="auto">
        <a:xfrm>
          <a:off x="2176463" y="287797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79</xdr:row>
      <xdr:rowOff>209550</xdr:rowOff>
    </xdr:from>
    <xdr:to>
      <xdr:col>8</xdr:col>
      <xdr:colOff>0</xdr:colOff>
      <xdr:row>79</xdr:row>
      <xdr:rowOff>209550</xdr:rowOff>
    </xdr:to>
    <xdr:sp macro="" textlink="">
      <xdr:nvSpPr>
        <xdr:cNvPr id="78418" name="Line 67">
          <a:extLst>
            <a:ext uri="{FF2B5EF4-FFF2-40B4-BE49-F238E27FC236}">
              <a16:creationId xmlns:a16="http://schemas.microsoft.com/office/drawing/2014/main" id="{BEE5432B-33F7-4888-8C96-C3A25F864F38}"/>
            </a:ext>
          </a:extLst>
        </xdr:cNvPr>
        <xdr:cNvSpPr>
          <a:spLocks noChangeShapeType="1"/>
        </xdr:cNvSpPr>
      </xdr:nvSpPr>
      <xdr:spPr bwMode="auto">
        <a:xfrm>
          <a:off x="2176463" y="2918460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80</xdr:row>
      <xdr:rowOff>209550</xdr:rowOff>
    </xdr:from>
    <xdr:to>
      <xdr:col>8</xdr:col>
      <xdr:colOff>0</xdr:colOff>
      <xdr:row>80</xdr:row>
      <xdr:rowOff>209550</xdr:rowOff>
    </xdr:to>
    <xdr:sp macro="" textlink="">
      <xdr:nvSpPr>
        <xdr:cNvPr id="78419" name="Line 68">
          <a:extLst>
            <a:ext uri="{FF2B5EF4-FFF2-40B4-BE49-F238E27FC236}">
              <a16:creationId xmlns:a16="http://schemas.microsoft.com/office/drawing/2014/main" id="{0F0D44F9-74F7-47FA-8F1D-E2D6931FF452}"/>
            </a:ext>
          </a:extLst>
        </xdr:cNvPr>
        <xdr:cNvSpPr>
          <a:spLocks noChangeShapeType="1"/>
        </xdr:cNvSpPr>
      </xdr:nvSpPr>
      <xdr:spPr bwMode="auto">
        <a:xfrm>
          <a:off x="2176463" y="2958941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81</xdr:row>
      <xdr:rowOff>209550</xdr:rowOff>
    </xdr:from>
    <xdr:to>
      <xdr:col>8</xdr:col>
      <xdr:colOff>0</xdr:colOff>
      <xdr:row>81</xdr:row>
      <xdr:rowOff>209550</xdr:rowOff>
    </xdr:to>
    <xdr:sp macro="" textlink="">
      <xdr:nvSpPr>
        <xdr:cNvPr id="78420" name="Line 69">
          <a:extLst>
            <a:ext uri="{FF2B5EF4-FFF2-40B4-BE49-F238E27FC236}">
              <a16:creationId xmlns:a16="http://schemas.microsoft.com/office/drawing/2014/main" id="{9B6FAE65-5E3D-4236-8972-588467362998}"/>
            </a:ext>
          </a:extLst>
        </xdr:cNvPr>
        <xdr:cNvSpPr>
          <a:spLocks noChangeShapeType="1"/>
        </xdr:cNvSpPr>
      </xdr:nvSpPr>
      <xdr:spPr bwMode="auto">
        <a:xfrm>
          <a:off x="2176463" y="2999422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82</xdr:row>
      <xdr:rowOff>209550</xdr:rowOff>
    </xdr:from>
    <xdr:to>
      <xdr:col>8</xdr:col>
      <xdr:colOff>0</xdr:colOff>
      <xdr:row>82</xdr:row>
      <xdr:rowOff>209550</xdr:rowOff>
    </xdr:to>
    <xdr:sp macro="" textlink="">
      <xdr:nvSpPr>
        <xdr:cNvPr id="78421" name="Line 70">
          <a:extLst>
            <a:ext uri="{FF2B5EF4-FFF2-40B4-BE49-F238E27FC236}">
              <a16:creationId xmlns:a16="http://schemas.microsoft.com/office/drawing/2014/main" id="{1B7D838F-56CD-48EF-8777-9FC9463FE59C}"/>
            </a:ext>
          </a:extLst>
        </xdr:cNvPr>
        <xdr:cNvSpPr>
          <a:spLocks noChangeShapeType="1"/>
        </xdr:cNvSpPr>
      </xdr:nvSpPr>
      <xdr:spPr bwMode="auto">
        <a:xfrm>
          <a:off x="2176463" y="3039903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83</xdr:row>
      <xdr:rowOff>209550</xdr:rowOff>
    </xdr:from>
    <xdr:to>
      <xdr:col>8</xdr:col>
      <xdr:colOff>0</xdr:colOff>
      <xdr:row>83</xdr:row>
      <xdr:rowOff>209550</xdr:rowOff>
    </xdr:to>
    <xdr:sp macro="" textlink="">
      <xdr:nvSpPr>
        <xdr:cNvPr id="78422" name="Line 71">
          <a:extLst>
            <a:ext uri="{FF2B5EF4-FFF2-40B4-BE49-F238E27FC236}">
              <a16:creationId xmlns:a16="http://schemas.microsoft.com/office/drawing/2014/main" id="{967A9904-7795-4DAC-A2C6-5773CF10CDE7}"/>
            </a:ext>
          </a:extLst>
        </xdr:cNvPr>
        <xdr:cNvSpPr>
          <a:spLocks noChangeShapeType="1"/>
        </xdr:cNvSpPr>
      </xdr:nvSpPr>
      <xdr:spPr bwMode="auto">
        <a:xfrm>
          <a:off x="2176463" y="3080385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84</xdr:row>
      <xdr:rowOff>209550</xdr:rowOff>
    </xdr:from>
    <xdr:to>
      <xdr:col>8</xdr:col>
      <xdr:colOff>0</xdr:colOff>
      <xdr:row>84</xdr:row>
      <xdr:rowOff>209550</xdr:rowOff>
    </xdr:to>
    <xdr:sp macro="" textlink="">
      <xdr:nvSpPr>
        <xdr:cNvPr id="78423" name="Line 72">
          <a:extLst>
            <a:ext uri="{FF2B5EF4-FFF2-40B4-BE49-F238E27FC236}">
              <a16:creationId xmlns:a16="http://schemas.microsoft.com/office/drawing/2014/main" id="{A1A7EA6A-A290-49F4-8B04-7DCD7AA718CF}"/>
            </a:ext>
          </a:extLst>
        </xdr:cNvPr>
        <xdr:cNvSpPr>
          <a:spLocks noChangeShapeType="1"/>
        </xdr:cNvSpPr>
      </xdr:nvSpPr>
      <xdr:spPr bwMode="auto">
        <a:xfrm>
          <a:off x="2176463" y="3120866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85</xdr:row>
      <xdr:rowOff>209550</xdr:rowOff>
    </xdr:from>
    <xdr:to>
      <xdr:col>8</xdr:col>
      <xdr:colOff>0</xdr:colOff>
      <xdr:row>85</xdr:row>
      <xdr:rowOff>209550</xdr:rowOff>
    </xdr:to>
    <xdr:sp macro="" textlink="">
      <xdr:nvSpPr>
        <xdr:cNvPr id="78424" name="Line 73">
          <a:extLst>
            <a:ext uri="{FF2B5EF4-FFF2-40B4-BE49-F238E27FC236}">
              <a16:creationId xmlns:a16="http://schemas.microsoft.com/office/drawing/2014/main" id="{99B10DF6-DD7A-47C0-A66B-D539DA184833}"/>
            </a:ext>
          </a:extLst>
        </xdr:cNvPr>
        <xdr:cNvSpPr>
          <a:spLocks noChangeShapeType="1"/>
        </xdr:cNvSpPr>
      </xdr:nvSpPr>
      <xdr:spPr bwMode="auto">
        <a:xfrm>
          <a:off x="2176463" y="316134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86</xdr:row>
      <xdr:rowOff>209550</xdr:rowOff>
    </xdr:from>
    <xdr:to>
      <xdr:col>8</xdr:col>
      <xdr:colOff>0</xdr:colOff>
      <xdr:row>86</xdr:row>
      <xdr:rowOff>209550</xdr:rowOff>
    </xdr:to>
    <xdr:sp macro="" textlink="">
      <xdr:nvSpPr>
        <xdr:cNvPr id="78425" name="Line 74">
          <a:extLst>
            <a:ext uri="{FF2B5EF4-FFF2-40B4-BE49-F238E27FC236}">
              <a16:creationId xmlns:a16="http://schemas.microsoft.com/office/drawing/2014/main" id="{A05F937F-BCF7-4EB9-9E6A-0442D7295611}"/>
            </a:ext>
          </a:extLst>
        </xdr:cNvPr>
        <xdr:cNvSpPr>
          <a:spLocks noChangeShapeType="1"/>
        </xdr:cNvSpPr>
      </xdr:nvSpPr>
      <xdr:spPr bwMode="auto">
        <a:xfrm>
          <a:off x="2176463" y="320182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87</xdr:row>
      <xdr:rowOff>209550</xdr:rowOff>
    </xdr:from>
    <xdr:to>
      <xdr:col>8</xdr:col>
      <xdr:colOff>0</xdr:colOff>
      <xdr:row>87</xdr:row>
      <xdr:rowOff>209550</xdr:rowOff>
    </xdr:to>
    <xdr:sp macro="" textlink="">
      <xdr:nvSpPr>
        <xdr:cNvPr id="78426" name="Line 75">
          <a:extLst>
            <a:ext uri="{FF2B5EF4-FFF2-40B4-BE49-F238E27FC236}">
              <a16:creationId xmlns:a16="http://schemas.microsoft.com/office/drawing/2014/main" id="{9F92ABA7-E3A6-46A4-AE6D-94405713C18D}"/>
            </a:ext>
          </a:extLst>
        </xdr:cNvPr>
        <xdr:cNvSpPr>
          <a:spLocks noChangeShapeType="1"/>
        </xdr:cNvSpPr>
      </xdr:nvSpPr>
      <xdr:spPr bwMode="auto">
        <a:xfrm>
          <a:off x="2176463" y="3242310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88</xdr:row>
      <xdr:rowOff>209550</xdr:rowOff>
    </xdr:from>
    <xdr:to>
      <xdr:col>8</xdr:col>
      <xdr:colOff>0</xdr:colOff>
      <xdr:row>88</xdr:row>
      <xdr:rowOff>209550</xdr:rowOff>
    </xdr:to>
    <xdr:sp macro="" textlink="">
      <xdr:nvSpPr>
        <xdr:cNvPr id="78427" name="Line 76">
          <a:extLst>
            <a:ext uri="{FF2B5EF4-FFF2-40B4-BE49-F238E27FC236}">
              <a16:creationId xmlns:a16="http://schemas.microsoft.com/office/drawing/2014/main" id="{09DD5D0A-E8C6-494B-9045-CDD4DBE40CEE}"/>
            </a:ext>
          </a:extLst>
        </xdr:cNvPr>
        <xdr:cNvSpPr>
          <a:spLocks noChangeShapeType="1"/>
        </xdr:cNvSpPr>
      </xdr:nvSpPr>
      <xdr:spPr bwMode="auto">
        <a:xfrm>
          <a:off x="2176463" y="3282791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89</xdr:row>
      <xdr:rowOff>209550</xdr:rowOff>
    </xdr:from>
    <xdr:to>
      <xdr:col>8</xdr:col>
      <xdr:colOff>0</xdr:colOff>
      <xdr:row>89</xdr:row>
      <xdr:rowOff>209550</xdr:rowOff>
    </xdr:to>
    <xdr:sp macro="" textlink="">
      <xdr:nvSpPr>
        <xdr:cNvPr id="78428" name="Line 77">
          <a:extLst>
            <a:ext uri="{FF2B5EF4-FFF2-40B4-BE49-F238E27FC236}">
              <a16:creationId xmlns:a16="http://schemas.microsoft.com/office/drawing/2014/main" id="{50B22319-9313-40BA-B6D3-E6CFEA26A331}"/>
            </a:ext>
          </a:extLst>
        </xdr:cNvPr>
        <xdr:cNvSpPr>
          <a:spLocks noChangeShapeType="1"/>
        </xdr:cNvSpPr>
      </xdr:nvSpPr>
      <xdr:spPr bwMode="auto">
        <a:xfrm>
          <a:off x="2176463" y="3323272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90</xdr:row>
      <xdr:rowOff>209550</xdr:rowOff>
    </xdr:from>
    <xdr:to>
      <xdr:col>8</xdr:col>
      <xdr:colOff>0</xdr:colOff>
      <xdr:row>90</xdr:row>
      <xdr:rowOff>209550</xdr:rowOff>
    </xdr:to>
    <xdr:sp macro="" textlink="">
      <xdr:nvSpPr>
        <xdr:cNvPr id="78429" name="Line 78">
          <a:extLst>
            <a:ext uri="{FF2B5EF4-FFF2-40B4-BE49-F238E27FC236}">
              <a16:creationId xmlns:a16="http://schemas.microsoft.com/office/drawing/2014/main" id="{980FAF97-B7DB-4670-A58A-35F8143D4CFB}"/>
            </a:ext>
          </a:extLst>
        </xdr:cNvPr>
        <xdr:cNvSpPr>
          <a:spLocks noChangeShapeType="1"/>
        </xdr:cNvSpPr>
      </xdr:nvSpPr>
      <xdr:spPr bwMode="auto">
        <a:xfrm>
          <a:off x="2176463" y="3363753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91</xdr:row>
      <xdr:rowOff>209550</xdr:rowOff>
    </xdr:from>
    <xdr:to>
      <xdr:col>8</xdr:col>
      <xdr:colOff>0</xdr:colOff>
      <xdr:row>91</xdr:row>
      <xdr:rowOff>209550</xdr:rowOff>
    </xdr:to>
    <xdr:sp macro="" textlink="">
      <xdr:nvSpPr>
        <xdr:cNvPr id="78430" name="Line 79">
          <a:extLst>
            <a:ext uri="{FF2B5EF4-FFF2-40B4-BE49-F238E27FC236}">
              <a16:creationId xmlns:a16="http://schemas.microsoft.com/office/drawing/2014/main" id="{C70C57FD-D642-4A8D-828D-EC3613BDD008}"/>
            </a:ext>
          </a:extLst>
        </xdr:cNvPr>
        <xdr:cNvSpPr>
          <a:spLocks noChangeShapeType="1"/>
        </xdr:cNvSpPr>
      </xdr:nvSpPr>
      <xdr:spPr bwMode="auto">
        <a:xfrm>
          <a:off x="2176463" y="3404235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92</xdr:row>
      <xdr:rowOff>209550</xdr:rowOff>
    </xdr:from>
    <xdr:to>
      <xdr:col>8</xdr:col>
      <xdr:colOff>0</xdr:colOff>
      <xdr:row>92</xdr:row>
      <xdr:rowOff>209550</xdr:rowOff>
    </xdr:to>
    <xdr:sp macro="" textlink="">
      <xdr:nvSpPr>
        <xdr:cNvPr id="78431" name="Line 80">
          <a:extLst>
            <a:ext uri="{FF2B5EF4-FFF2-40B4-BE49-F238E27FC236}">
              <a16:creationId xmlns:a16="http://schemas.microsoft.com/office/drawing/2014/main" id="{DDC225E2-763A-44C0-B842-39D900570E66}"/>
            </a:ext>
          </a:extLst>
        </xdr:cNvPr>
        <xdr:cNvSpPr>
          <a:spLocks noChangeShapeType="1"/>
        </xdr:cNvSpPr>
      </xdr:nvSpPr>
      <xdr:spPr bwMode="auto">
        <a:xfrm>
          <a:off x="2176463" y="3444716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93</xdr:row>
      <xdr:rowOff>209550</xdr:rowOff>
    </xdr:from>
    <xdr:to>
      <xdr:col>8</xdr:col>
      <xdr:colOff>0</xdr:colOff>
      <xdr:row>93</xdr:row>
      <xdr:rowOff>209550</xdr:rowOff>
    </xdr:to>
    <xdr:sp macro="" textlink="">
      <xdr:nvSpPr>
        <xdr:cNvPr id="78432" name="Line 81">
          <a:extLst>
            <a:ext uri="{FF2B5EF4-FFF2-40B4-BE49-F238E27FC236}">
              <a16:creationId xmlns:a16="http://schemas.microsoft.com/office/drawing/2014/main" id="{70953CF4-B210-43F2-9559-42F3E7999FB6}"/>
            </a:ext>
          </a:extLst>
        </xdr:cNvPr>
        <xdr:cNvSpPr>
          <a:spLocks noChangeShapeType="1"/>
        </xdr:cNvSpPr>
      </xdr:nvSpPr>
      <xdr:spPr bwMode="auto">
        <a:xfrm>
          <a:off x="2176463" y="348519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94</xdr:row>
      <xdr:rowOff>209550</xdr:rowOff>
    </xdr:from>
    <xdr:to>
      <xdr:col>8</xdr:col>
      <xdr:colOff>0</xdr:colOff>
      <xdr:row>94</xdr:row>
      <xdr:rowOff>209550</xdr:rowOff>
    </xdr:to>
    <xdr:sp macro="" textlink="">
      <xdr:nvSpPr>
        <xdr:cNvPr id="78433" name="Line 82">
          <a:extLst>
            <a:ext uri="{FF2B5EF4-FFF2-40B4-BE49-F238E27FC236}">
              <a16:creationId xmlns:a16="http://schemas.microsoft.com/office/drawing/2014/main" id="{2E448DBD-F8DE-47CE-A46A-20017C3DF9D7}"/>
            </a:ext>
          </a:extLst>
        </xdr:cNvPr>
        <xdr:cNvSpPr>
          <a:spLocks noChangeShapeType="1"/>
        </xdr:cNvSpPr>
      </xdr:nvSpPr>
      <xdr:spPr bwMode="auto">
        <a:xfrm>
          <a:off x="2176463" y="352567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95</xdr:row>
      <xdr:rowOff>209550</xdr:rowOff>
    </xdr:from>
    <xdr:to>
      <xdr:col>8</xdr:col>
      <xdr:colOff>0</xdr:colOff>
      <xdr:row>95</xdr:row>
      <xdr:rowOff>209550</xdr:rowOff>
    </xdr:to>
    <xdr:sp macro="" textlink="">
      <xdr:nvSpPr>
        <xdr:cNvPr id="78434" name="Line 83">
          <a:extLst>
            <a:ext uri="{FF2B5EF4-FFF2-40B4-BE49-F238E27FC236}">
              <a16:creationId xmlns:a16="http://schemas.microsoft.com/office/drawing/2014/main" id="{D37F27DE-883D-4AFC-9EEE-36D4947AAD53}"/>
            </a:ext>
          </a:extLst>
        </xdr:cNvPr>
        <xdr:cNvSpPr>
          <a:spLocks noChangeShapeType="1"/>
        </xdr:cNvSpPr>
      </xdr:nvSpPr>
      <xdr:spPr bwMode="auto">
        <a:xfrm>
          <a:off x="2176463" y="3566160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96</xdr:row>
      <xdr:rowOff>209550</xdr:rowOff>
    </xdr:from>
    <xdr:to>
      <xdr:col>8</xdr:col>
      <xdr:colOff>0</xdr:colOff>
      <xdr:row>96</xdr:row>
      <xdr:rowOff>209550</xdr:rowOff>
    </xdr:to>
    <xdr:sp macro="" textlink="">
      <xdr:nvSpPr>
        <xdr:cNvPr id="78435" name="Line 84">
          <a:extLst>
            <a:ext uri="{FF2B5EF4-FFF2-40B4-BE49-F238E27FC236}">
              <a16:creationId xmlns:a16="http://schemas.microsoft.com/office/drawing/2014/main" id="{D0F4C30B-D087-4B32-990B-F3804A545119}"/>
            </a:ext>
          </a:extLst>
        </xdr:cNvPr>
        <xdr:cNvSpPr>
          <a:spLocks noChangeShapeType="1"/>
        </xdr:cNvSpPr>
      </xdr:nvSpPr>
      <xdr:spPr bwMode="auto">
        <a:xfrm>
          <a:off x="2176463" y="3606641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97</xdr:row>
      <xdr:rowOff>209550</xdr:rowOff>
    </xdr:from>
    <xdr:to>
      <xdr:col>8</xdr:col>
      <xdr:colOff>0</xdr:colOff>
      <xdr:row>97</xdr:row>
      <xdr:rowOff>209550</xdr:rowOff>
    </xdr:to>
    <xdr:sp macro="" textlink="">
      <xdr:nvSpPr>
        <xdr:cNvPr id="78436" name="Line 85">
          <a:extLst>
            <a:ext uri="{FF2B5EF4-FFF2-40B4-BE49-F238E27FC236}">
              <a16:creationId xmlns:a16="http://schemas.microsoft.com/office/drawing/2014/main" id="{A7855AF6-64E9-406C-A0DD-D1D362777982}"/>
            </a:ext>
          </a:extLst>
        </xdr:cNvPr>
        <xdr:cNvSpPr>
          <a:spLocks noChangeShapeType="1"/>
        </xdr:cNvSpPr>
      </xdr:nvSpPr>
      <xdr:spPr bwMode="auto">
        <a:xfrm>
          <a:off x="2176463" y="3647122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98</xdr:row>
      <xdr:rowOff>209550</xdr:rowOff>
    </xdr:from>
    <xdr:to>
      <xdr:col>8</xdr:col>
      <xdr:colOff>0</xdr:colOff>
      <xdr:row>98</xdr:row>
      <xdr:rowOff>209550</xdr:rowOff>
    </xdr:to>
    <xdr:sp macro="" textlink="">
      <xdr:nvSpPr>
        <xdr:cNvPr id="78437" name="Line 86">
          <a:extLst>
            <a:ext uri="{FF2B5EF4-FFF2-40B4-BE49-F238E27FC236}">
              <a16:creationId xmlns:a16="http://schemas.microsoft.com/office/drawing/2014/main" id="{3D1A9C2B-94F9-4824-9865-A5072BD83E9F}"/>
            </a:ext>
          </a:extLst>
        </xdr:cNvPr>
        <xdr:cNvSpPr>
          <a:spLocks noChangeShapeType="1"/>
        </xdr:cNvSpPr>
      </xdr:nvSpPr>
      <xdr:spPr bwMode="auto">
        <a:xfrm>
          <a:off x="2176463" y="3687603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99</xdr:row>
      <xdr:rowOff>209550</xdr:rowOff>
    </xdr:from>
    <xdr:to>
      <xdr:col>8</xdr:col>
      <xdr:colOff>0</xdr:colOff>
      <xdr:row>99</xdr:row>
      <xdr:rowOff>209550</xdr:rowOff>
    </xdr:to>
    <xdr:sp macro="" textlink="">
      <xdr:nvSpPr>
        <xdr:cNvPr id="78438" name="Line 87">
          <a:extLst>
            <a:ext uri="{FF2B5EF4-FFF2-40B4-BE49-F238E27FC236}">
              <a16:creationId xmlns:a16="http://schemas.microsoft.com/office/drawing/2014/main" id="{FEEA0301-3405-440F-A70B-361D81FC439C}"/>
            </a:ext>
          </a:extLst>
        </xdr:cNvPr>
        <xdr:cNvSpPr>
          <a:spLocks noChangeShapeType="1"/>
        </xdr:cNvSpPr>
      </xdr:nvSpPr>
      <xdr:spPr bwMode="auto">
        <a:xfrm>
          <a:off x="2176463" y="37280850"/>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100</xdr:row>
      <xdr:rowOff>209550</xdr:rowOff>
    </xdr:from>
    <xdr:to>
      <xdr:col>8</xdr:col>
      <xdr:colOff>0</xdr:colOff>
      <xdr:row>100</xdr:row>
      <xdr:rowOff>209550</xdr:rowOff>
    </xdr:to>
    <xdr:sp macro="" textlink="">
      <xdr:nvSpPr>
        <xdr:cNvPr id="78439" name="Line 88">
          <a:extLst>
            <a:ext uri="{FF2B5EF4-FFF2-40B4-BE49-F238E27FC236}">
              <a16:creationId xmlns:a16="http://schemas.microsoft.com/office/drawing/2014/main" id="{5EF2FD30-32F7-48D9-B9EF-09319C236025}"/>
            </a:ext>
          </a:extLst>
        </xdr:cNvPr>
        <xdr:cNvSpPr>
          <a:spLocks noChangeShapeType="1"/>
        </xdr:cNvSpPr>
      </xdr:nvSpPr>
      <xdr:spPr bwMode="auto">
        <a:xfrm>
          <a:off x="2176463" y="37685663"/>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101</xdr:row>
      <xdr:rowOff>209550</xdr:rowOff>
    </xdr:from>
    <xdr:to>
      <xdr:col>8</xdr:col>
      <xdr:colOff>0</xdr:colOff>
      <xdr:row>101</xdr:row>
      <xdr:rowOff>209550</xdr:rowOff>
    </xdr:to>
    <xdr:sp macro="" textlink="">
      <xdr:nvSpPr>
        <xdr:cNvPr id="78440" name="Line 89">
          <a:extLst>
            <a:ext uri="{FF2B5EF4-FFF2-40B4-BE49-F238E27FC236}">
              <a16:creationId xmlns:a16="http://schemas.microsoft.com/office/drawing/2014/main" id="{214B4608-1FD8-42D6-96D1-3168B1683288}"/>
            </a:ext>
          </a:extLst>
        </xdr:cNvPr>
        <xdr:cNvSpPr>
          <a:spLocks noChangeShapeType="1"/>
        </xdr:cNvSpPr>
      </xdr:nvSpPr>
      <xdr:spPr bwMode="auto">
        <a:xfrm>
          <a:off x="2176463" y="38090475"/>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102</xdr:row>
      <xdr:rowOff>209550</xdr:rowOff>
    </xdr:from>
    <xdr:to>
      <xdr:col>8</xdr:col>
      <xdr:colOff>0</xdr:colOff>
      <xdr:row>102</xdr:row>
      <xdr:rowOff>209550</xdr:rowOff>
    </xdr:to>
    <xdr:sp macro="" textlink="">
      <xdr:nvSpPr>
        <xdr:cNvPr id="78441" name="Line 90">
          <a:extLst>
            <a:ext uri="{FF2B5EF4-FFF2-40B4-BE49-F238E27FC236}">
              <a16:creationId xmlns:a16="http://schemas.microsoft.com/office/drawing/2014/main" id="{A414B4C2-D985-4240-B259-BACABE815CD2}"/>
            </a:ext>
          </a:extLst>
        </xdr:cNvPr>
        <xdr:cNvSpPr>
          <a:spLocks noChangeShapeType="1"/>
        </xdr:cNvSpPr>
      </xdr:nvSpPr>
      <xdr:spPr bwMode="auto">
        <a:xfrm>
          <a:off x="2176463" y="38495288"/>
          <a:ext cx="32146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1" textlink="">
      <xdr:nvSpPr>
        <xdr:cNvPr id="2049" name="AutoShape 1">
          <a:extLst>
            <a:ext uri="{FF2B5EF4-FFF2-40B4-BE49-F238E27FC236}">
              <a16:creationId xmlns:a16="http://schemas.microsoft.com/office/drawing/2014/main" id="{2EE01784-8D02-47BF-8690-9795423E9A95}"/>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2050" name="AutoShape 2">
          <a:extLst>
            <a:ext uri="{FF2B5EF4-FFF2-40B4-BE49-F238E27FC236}">
              <a16:creationId xmlns:a16="http://schemas.microsoft.com/office/drawing/2014/main" id="{354B3BED-C1AE-4DEC-8678-D4CCAE4C091C}"/>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2051" name="AutoShape 3">
          <a:extLst>
            <a:ext uri="{FF2B5EF4-FFF2-40B4-BE49-F238E27FC236}">
              <a16:creationId xmlns:a16="http://schemas.microsoft.com/office/drawing/2014/main" id="{FD04E4EF-C8E1-44A9-82B6-AA2DD975ECB2}"/>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1" textlink="">
      <xdr:nvSpPr>
        <xdr:cNvPr id="5" name="AutoShape 3">
          <a:extLst>
            <a:ext uri="{FF2B5EF4-FFF2-40B4-BE49-F238E27FC236}">
              <a16:creationId xmlns:a16="http://schemas.microsoft.com/office/drawing/2014/main" id="{47CF39F1-C7F2-4FA3-B685-126D7764D3E3}"/>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2" textlink="">
      <xdr:nvSpPr>
        <xdr:cNvPr id="28673" name="AutoShape 1">
          <a:extLst>
            <a:ext uri="{FF2B5EF4-FFF2-40B4-BE49-F238E27FC236}">
              <a16:creationId xmlns:a16="http://schemas.microsoft.com/office/drawing/2014/main" id="{416F6301-2BAD-48F7-BF59-B817D3F80BDE}"/>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28674" name="AutoShape 2">
          <a:extLst>
            <a:ext uri="{FF2B5EF4-FFF2-40B4-BE49-F238E27FC236}">
              <a16:creationId xmlns:a16="http://schemas.microsoft.com/office/drawing/2014/main" id="{EA8C21D6-F984-402A-B356-CCF433A369AB}"/>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28675" name="AutoShape 3">
          <a:extLst>
            <a:ext uri="{FF2B5EF4-FFF2-40B4-BE49-F238E27FC236}">
              <a16:creationId xmlns:a16="http://schemas.microsoft.com/office/drawing/2014/main" id="{98DA4E9A-FC1E-4406-AF15-9D78035746BB}"/>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2" textlink="">
      <xdr:nvSpPr>
        <xdr:cNvPr id="5" name="AutoShape 3">
          <a:extLst>
            <a:ext uri="{FF2B5EF4-FFF2-40B4-BE49-F238E27FC236}">
              <a16:creationId xmlns:a16="http://schemas.microsoft.com/office/drawing/2014/main" id="{65787AEA-89EE-4B5D-A959-E33A30BDC18E}"/>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3" textlink="">
      <xdr:nvSpPr>
        <xdr:cNvPr id="29697" name="AutoShape 1">
          <a:extLst>
            <a:ext uri="{FF2B5EF4-FFF2-40B4-BE49-F238E27FC236}">
              <a16:creationId xmlns:a16="http://schemas.microsoft.com/office/drawing/2014/main" id="{CA3C677F-AB7B-441F-9790-C087CB14DF3D}"/>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29698" name="AutoShape 2">
          <a:extLst>
            <a:ext uri="{FF2B5EF4-FFF2-40B4-BE49-F238E27FC236}">
              <a16:creationId xmlns:a16="http://schemas.microsoft.com/office/drawing/2014/main" id="{83689F75-7204-4A46-928C-B1B9B897FCE5}"/>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29699" name="AutoShape 3">
          <a:extLst>
            <a:ext uri="{FF2B5EF4-FFF2-40B4-BE49-F238E27FC236}">
              <a16:creationId xmlns:a16="http://schemas.microsoft.com/office/drawing/2014/main" id="{9013C15A-B6D7-4D22-8F65-9A82AB6CA529}"/>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3" textlink="">
      <xdr:nvSpPr>
        <xdr:cNvPr id="5" name="AutoShape 3">
          <a:extLst>
            <a:ext uri="{FF2B5EF4-FFF2-40B4-BE49-F238E27FC236}">
              <a16:creationId xmlns:a16="http://schemas.microsoft.com/office/drawing/2014/main" id="{6EC23C43-F334-47AB-9C92-8B4E5A4E9A1B}"/>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233362</xdr:colOff>
      <xdr:row>7</xdr:row>
      <xdr:rowOff>19050</xdr:rowOff>
    </xdr:from>
    <xdr:to>
      <xdr:col>27</xdr:col>
      <xdr:colOff>385762</xdr:colOff>
      <xdr:row>8</xdr:row>
      <xdr:rowOff>85725</xdr:rowOff>
    </xdr:to>
    <xdr:sp macro="[0]!MakeSS4" textlink="">
      <xdr:nvSpPr>
        <xdr:cNvPr id="30721" name="AutoShape 1">
          <a:extLst>
            <a:ext uri="{FF2B5EF4-FFF2-40B4-BE49-F238E27FC236}">
              <a16:creationId xmlns:a16="http://schemas.microsoft.com/office/drawing/2014/main" id="{971B2D02-C634-4FF4-ADF3-CC7EFAA6B035}"/>
            </a:ext>
          </a:extLst>
        </xdr:cNvPr>
        <xdr:cNvSpPr>
          <a:spLocks noChangeArrowheads="1"/>
        </xdr:cNvSpPr>
      </xdr:nvSpPr>
      <xdr:spPr bwMode="auto">
        <a:xfrm>
          <a:off x="10972800" y="66675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セット</a:t>
          </a:r>
        </a:p>
      </xdr:txBody>
    </xdr:sp>
    <xdr:clientData/>
  </xdr:twoCellAnchor>
  <xdr:twoCellAnchor>
    <xdr:from>
      <xdr:col>15</xdr:col>
      <xdr:colOff>233362</xdr:colOff>
      <xdr:row>8</xdr:row>
      <xdr:rowOff>342900</xdr:rowOff>
    </xdr:from>
    <xdr:to>
      <xdr:col>27</xdr:col>
      <xdr:colOff>385762</xdr:colOff>
      <xdr:row>9</xdr:row>
      <xdr:rowOff>371475</xdr:rowOff>
    </xdr:to>
    <xdr:sp macro="[0]!SSclear" textlink="">
      <xdr:nvSpPr>
        <xdr:cNvPr id="30722" name="AutoShape 2">
          <a:extLst>
            <a:ext uri="{FF2B5EF4-FFF2-40B4-BE49-F238E27FC236}">
              <a16:creationId xmlns:a16="http://schemas.microsoft.com/office/drawing/2014/main" id="{F66C5313-1A65-4E1C-B130-3D50E3DC62C7}"/>
            </a:ext>
          </a:extLst>
        </xdr:cNvPr>
        <xdr:cNvSpPr>
          <a:spLocks noChangeArrowheads="1"/>
        </xdr:cNvSpPr>
      </xdr:nvSpPr>
      <xdr:spPr bwMode="auto">
        <a:xfrm>
          <a:off x="10972800" y="13335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クリア</a:t>
          </a:r>
        </a:p>
      </xdr:txBody>
    </xdr:sp>
    <xdr:clientData/>
  </xdr:twoCellAnchor>
  <xdr:twoCellAnchor>
    <xdr:from>
      <xdr:col>15</xdr:col>
      <xdr:colOff>233362</xdr:colOff>
      <xdr:row>10</xdr:row>
      <xdr:rowOff>266700</xdr:rowOff>
    </xdr:from>
    <xdr:to>
      <xdr:col>27</xdr:col>
      <xdr:colOff>385762</xdr:colOff>
      <xdr:row>11</xdr:row>
      <xdr:rowOff>295275</xdr:rowOff>
    </xdr:to>
    <xdr:sp macro="[0]!SSexport" textlink="">
      <xdr:nvSpPr>
        <xdr:cNvPr id="30723" name="AutoShape 3">
          <a:extLst>
            <a:ext uri="{FF2B5EF4-FFF2-40B4-BE49-F238E27FC236}">
              <a16:creationId xmlns:a16="http://schemas.microsoft.com/office/drawing/2014/main" id="{CF30C1E5-47BF-40F1-8957-EC42DBAF78C5}"/>
            </a:ext>
          </a:extLst>
        </xdr:cNvPr>
        <xdr:cNvSpPr>
          <a:spLocks noChangeArrowheads="1"/>
        </xdr:cNvSpPr>
      </xdr:nvSpPr>
      <xdr:spPr bwMode="auto">
        <a:xfrm>
          <a:off x="10972800" y="2019300"/>
          <a:ext cx="847725" cy="409575"/>
        </a:xfrm>
        <a:prstGeom prst="bevel">
          <a:avLst>
            <a:gd name="adj" fmla="val 12500"/>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1">
            <a:defRPr sz="1000"/>
          </a:pPr>
          <a:r>
            <a:rPr lang="ja-JP" altLang="en-US" sz="1100" b="0" i="0" strike="noStrike">
              <a:solidFill>
                <a:srgbClr val="000000"/>
              </a:solidFill>
              <a:latin typeface="ＭＳ Ｐゴシック"/>
              <a:ea typeface="ＭＳ Ｐゴシック"/>
            </a:rPr>
            <a:t>出力</a:t>
          </a:r>
        </a:p>
      </xdr:txBody>
    </xdr:sp>
    <xdr:clientData/>
  </xdr:twoCellAnchor>
  <xdr:twoCellAnchor>
    <xdr:from>
      <xdr:col>15</xdr:col>
      <xdr:colOff>223837</xdr:colOff>
      <xdr:row>12</xdr:row>
      <xdr:rowOff>180975</xdr:rowOff>
    </xdr:from>
    <xdr:to>
      <xdr:col>27</xdr:col>
      <xdr:colOff>376237</xdr:colOff>
      <xdr:row>13</xdr:row>
      <xdr:rowOff>209550</xdr:rowOff>
    </xdr:to>
    <xdr:sp macro="[0]!MkExpSS4" textlink="">
      <xdr:nvSpPr>
        <xdr:cNvPr id="5" name="AutoShape 3">
          <a:extLst>
            <a:ext uri="{FF2B5EF4-FFF2-40B4-BE49-F238E27FC236}">
              <a16:creationId xmlns:a16="http://schemas.microsoft.com/office/drawing/2014/main" id="{29B5B1F6-02B0-4687-A734-CF5369F74B2D}"/>
            </a:ext>
          </a:extLst>
        </xdr:cNvPr>
        <xdr:cNvSpPr>
          <a:spLocks noChangeArrowheads="1"/>
        </xdr:cNvSpPr>
      </xdr:nvSpPr>
      <xdr:spPr bwMode="auto">
        <a:xfrm>
          <a:off x="10963275" y="2695575"/>
          <a:ext cx="847725" cy="409575"/>
        </a:xfrm>
        <a:prstGeom prst="bevel">
          <a:avLst>
            <a:gd name="adj" fmla="val 12500"/>
          </a:avLst>
        </a:prstGeom>
        <a:solidFill>
          <a:schemeClr val="bg1"/>
        </a:solidFill>
        <a:ln w="9525">
          <a:solidFill>
            <a:srgbClr val="000000"/>
          </a:solidFill>
          <a:miter lim="800000"/>
          <a:headEnd/>
          <a:tailEnd/>
        </a:ln>
      </xdr:spPr>
      <xdr:txBody>
        <a:bodyPr vertOverflow="clip" wrap="square" lIns="27432" tIns="18288" rIns="27432" bIns="18288" anchor="ctr" upright="1"/>
        <a:lstStyle/>
        <a:p>
          <a:pPr algn="ctr" rtl="1">
            <a:lnSpc>
              <a:spcPts val="1200"/>
            </a:lnSpc>
            <a:defRPr sz="1000"/>
          </a:pPr>
          <a:r>
            <a:rPr lang="ja-JP" altLang="en-US" sz="1100" b="0" i="0" strike="noStrike">
              <a:solidFill>
                <a:srgbClr val="000000"/>
              </a:solidFill>
              <a:latin typeface="ＭＳ Ｐゴシック"/>
              <a:ea typeface="ＭＳ Ｐゴシック"/>
            </a:rPr>
            <a:t>セット</a:t>
          </a:r>
          <a:r>
            <a:rPr lang="en-US" altLang="ja-JP" sz="1100" b="0" i="0" strike="noStrike">
              <a:solidFill>
                <a:srgbClr val="000000"/>
              </a:solidFill>
              <a:latin typeface="ＭＳ Ｐゴシック"/>
              <a:ea typeface="ＭＳ Ｐゴシック"/>
            </a:rPr>
            <a:t>&amp;</a:t>
          </a:r>
          <a:r>
            <a:rPr lang="ja-JP" altLang="en-US" sz="1100" b="0" i="0" strike="noStrike">
              <a:solidFill>
                <a:srgbClr val="000000"/>
              </a:solidFill>
              <a:latin typeface="ＭＳ Ｐゴシック"/>
              <a:ea typeface="ＭＳ Ｐゴシック"/>
            </a:rPr>
            <a:t>出力</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indexed="43"/>
    <pageSetUpPr fitToPage="1"/>
  </sheetPr>
  <dimension ref="A1:M91"/>
  <sheetViews>
    <sheetView topLeftCell="A42" workbookViewId="0">
      <selection activeCell="F69" sqref="F69"/>
    </sheetView>
  </sheetViews>
  <sheetFormatPr baseColWidth="10" defaultColWidth="9" defaultRowHeight="14"/>
  <cols>
    <col min="1" max="1" width="12.6640625" bestFit="1" customWidth="1"/>
    <col min="2" max="2" width="32.6640625" customWidth="1"/>
    <col min="3" max="3" width="2" customWidth="1"/>
    <col min="4" max="4" width="4.5" bestFit="1" customWidth="1"/>
    <col min="5" max="6" width="11" bestFit="1" customWidth="1"/>
    <col min="7" max="7" width="31.6640625" customWidth="1"/>
    <col min="8" max="8" width="7.1640625" customWidth="1"/>
    <col min="9" max="9" width="2" customWidth="1"/>
    <col min="10" max="10" width="4.5" bestFit="1" customWidth="1"/>
    <col min="11" max="11" width="29.33203125" customWidth="1"/>
  </cols>
  <sheetData>
    <row r="1" spans="1:13" s="5" customFormat="1">
      <c r="A1" s="61"/>
      <c r="B1" s="62"/>
      <c r="D1" s="61" t="s">
        <v>19</v>
      </c>
      <c r="E1" s="63" t="s">
        <v>38</v>
      </c>
      <c r="F1" s="63" t="s">
        <v>39</v>
      </c>
      <c r="G1" s="63" t="s">
        <v>40</v>
      </c>
      <c r="H1" s="62" t="s">
        <v>44</v>
      </c>
      <c r="J1" s="61" t="s">
        <v>19</v>
      </c>
      <c r="K1" s="63" t="s">
        <v>45</v>
      </c>
      <c r="L1" s="63" t="s">
        <v>46</v>
      </c>
      <c r="M1" s="246" t="s">
        <v>226</v>
      </c>
    </row>
    <row r="2" spans="1:13">
      <c r="A2" s="19" t="s">
        <v>47</v>
      </c>
      <c r="B2" s="223" t="s">
        <v>242</v>
      </c>
      <c r="D2" s="66">
        <v>1</v>
      </c>
      <c r="E2" s="67" t="s">
        <v>405</v>
      </c>
      <c r="F2" s="67" t="s">
        <v>330</v>
      </c>
      <c r="G2" s="67" t="s">
        <v>253</v>
      </c>
      <c r="H2" s="64" t="s">
        <v>245</v>
      </c>
      <c r="J2" s="66">
        <v>1</v>
      </c>
      <c r="K2" s="67" t="s">
        <v>482</v>
      </c>
      <c r="L2" s="244">
        <v>6.2</v>
      </c>
      <c r="M2" s="247">
        <v>1</v>
      </c>
    </row>
    <row r="3" spans="1:13">
      <c r="A3" s="19" t="s">
        <v>50</v>
      </c>
      <c r="B3" s="223" t="s">
        <v>241</v>
      </c>
      <c r="D3" s="66">
        <v>2</v>
      </c>
      <c r="E3" s="67" t="s">
        <v>406</v>
      </c>
      <c r="F3" s="67" t="s">
        <v>331</v>
      </c>
      <c r="G3" s="67" t="s">
        <v>254</v>
      </c>
      <c r="H3" s="64" t="s">
        <v>245</v>
      </c>
      <c r="J3" s="66">
        <v>2</v>
      </c>
      <c r="K3" s="67" t="s">
        <v>484</v>
      </c>
      <c r="L3" s="244">
        <v>9.5399999999999991</v>
      </c>
      <c r="M3" s="247">
        <v>1</v>
      </c>
    </row>
    <row r="4" spans="1:13">
      <c r="A4" s="19" t="s">
        <v>48</v>
      </c>
      <c r="B4" s="223" t="s">
        <v>243</v>
      </c>
      <c r="D4" s="66">
        <v>3</v>
      </c>
      <c r="E4" s="67" t="s">
        <v>407</v>
      </c>
      <c r="F4" s="67" t="s">
        <v>332</v>
      </c>
      <c r="G4" s="67" t="s">
        <v>255</v>
      </c>
      <c r="H4" s="64" t="s">
        <v>245</v>
      </c>
      <c r="J4" s="66">
        <v>3</v>
      </c>
      <c r="K4" s="67" t="s">
        <v>486</v>
      </c>
      <c r="L4" s="244">
        <v>6.08</v>
      </c>
      <c r="M4" s="247">
        <v>1</v>
      </c>
    </row>
    <row r="5" spans="1:13">
      <c r="A5" s="26" t="s">
        <v>49</v>
      </c>
      <c r="B5" s="224" t="s">
        <v>244</v>
      </c>
      <c r="D5" s="66">
        <v>4</v>
      </c>
      <c r="E5" s="67" t="s">
        <v>408</v>
      </c>
      <c r="F5" s="67" t="s">
        <v>333</v>
      </c>
      <c r="G5" s="67" t="s">
        <v>256</v>
      </c>
      <c r="H5" s="64" t="s">
        <v>245</v>
      </c>
      <c r="J5" s="66">
        <v>4</v>
      </c>
      <c r="K5" s="67" t="s">
        <v>483</v>
      </c>
      <c r="L5" s="244">
        <v>6.2</v>
      </c>
      <c r="M5" s="247">
        <v>1</v>
      </c>
    </row>
    <row r="6" spans="1:13">
      <c r="D6" s="66">
        <v>5</v>
      </c>
      <c r="E6" s="67" t="s">
        <v>409</v>
      </c>
      <c r="F6" s="67" t="s">
        <v>334</v>
      </c>
      <c r="G6" s="67" t="s">
        <v>257</v>
      </c>
      <c r="H6" s="64" t="s">
        <v>245</v>
      </c>
      <c r="J6" s="66">
        <v>5</v>
      </c>
      <c r="K6" s="67" t="s">
        <v>485</v>
      </c>
      <c r="L6" s="244">
        <v>9.5399999999999991</v>
      </c>
      <c r="M6" s="247">
        <v>1</v>
      </c>
    </row>
    <row r="7" spans="1:13">
      <c r="A7" t="s">
        <v>176</v>
      </c>
      <c r="B7" t="s">
        <v>494</v>
      </c>
      <c r="D7" s="66">
        <v>6</v>
      </c>
      <c r="E7" s="67" t="s">
        <v>410</v>
      </c>
      <c r="F7" s="67" t="s">
        <v>335</v>
      </c>
      <c r="G7" s="67" t="s">
        <v>258</v>
      </c>
      <c r="H7" s="64" t="s">
        <v>245</v>
      </c>
      <c r="J7" s="66">
        <v>6</v>
      </c>
      <c r="K7" s="67" t="s">
        <v>487</v>
      </c>
      <c r="L7" s="244">
        <v>6.08</v>
      </c>
      <c r="M7" s="247">
        <v>1</v>
      </c>
    </row>
    <row r="8" spans="1:13">
      <c r="A8" t="s">
        <v>177</v>
      </c>
      <c r="B8" t="s">
        <v>495</v>
      </c>
      <c r="D8" s="66">
        <v>7</v>
      </c>
      <c r="E8" s="67" t="s">
        <v>411</v>
      </c>
      <c r="F8" s="67" t="s">
        <v>336</v>
      </c>
      <c r="G8" s="67" t="s">
        <v>259</v>
      </c>
      <c r="H8" s="64" t="s">
        <v>245</v>
      </c>
      <c r="J8" s="66">
        <v>7</v>
      </c>
      <c r="K8" s="67" t="s">
        <v>488</v>
      </c>
      <c r="L8" s="244">
        <v>6.24</v>
      </c>
      <c r="M8" s="247">
        <v>2</v>
      </c>
    </row>
    <row r="9" spans="1:13">
      <c r="A9" t="s">
        <v>178</v>
      </c>
      <c r="B9" t="s">
        <v>496</v>
      </c>
      <c r="D9" s="66">
        <v>8</v>
      </c>
      <c r="E9" s="67" t="s">
        <v>412</v>
      </c>
      <c r="F9" s="67" t="s">
        <v>337</v>
      </c>
      <c r="G9" s="67" t="s">
        <v>260</v>
      </c>
      <c r="H9" s="64" t="s">
        <v>245</v>
      </c>
      <c r="J9" s="66">
        <v>8</v>
      </c>
      <c r="K9" s="67" t="s">
        <v>490</v>
      </c>
      <c r="L9" s="244">
        <v>5.1100000000000003</v>
      </c>
      <c r="M9" s="247">
        <v>2</v>
      </c>
    </row>
    <row r="10" spans="1:13">
      <c r="A10" t="s">
        <v>179</v>
      </c>
      <c r="B10" t="s">
        <v>497</v>
      </c>
      <c r="D10" s="66">
        <v>9</v>
      </c>
      <c r="E10" s="67" t="s">
        <v>413</v>
      </c>
      <c r="F10" s="67" t="s">
        <v>338</v>
      </c>
      <c r="G10" s="67" t="s">
        <v>261</v>
      </c>
      <c r="H10" s="64" t="s">
        <v>245</v>
      </c>
      <c r="J10" s="66">
        <v>9</v>
      </c>
      <c r="K10" s="67" t="s">
        <v>492</v>
      </c>
      <c r="L10" s="244">
        <v>6.08</v>
      </c>
      <c r="M10" s="247">
        <v>2</v>
      </c>
    </row>
    <row r="11" spans="1:13">
      <c r="D11" s="66">
        <v>10</v>
      </c>
      <c r="E11" s="67" t="s">
        <v>414</v>
      </c>
      <c r="F11" s="67" t="s">
        <v>339</v>
      </c>
      <c r="G11" s="67" t="s">
        <v>262</v>
      </c>
      <c r="H11" s="64" t="s">
        <v>245</v>
      </c>
      <c r="J11" s="66">
        <v>10</v>
      </c>
      <c r="K11" s="67" t="s">
        <v>489</v>
      </c>
      <c r="L11" s="244">
        <v>6.24</v>
      </c>
      <c r="M11" s="247">
        <v>2</v>
      </c>
    </row>
    <row r="12" spans="1:13">
      <c r="A12" s="23" t="s">
        <v>240</v>
      </c>
      <c r="B12" s="270"/>
      <c r="D12" s="66">
        <v>11</v>
      </c>
      <c r="E12" s="67" t="s">
        <v>415</v>
      </c>
      <c r="F12" s="67" t="s">
        <v>340</v>
      </c>
      <c r="G12" s="67" t="s">
        <v>263</v>
      </c>
      <c r="H12" s="64" t="s">
        <v>246</v>
      </c>
      <c r="J12" s="66">
        <v>11</v>
      </c>
      <c r="K12" s="67" t="s">
        <v>491</v>
      </c>
      <c r="L12" s="244">
        <v>5.1100000000000003</v>
      </c>
      <c r="M12" s="247">
        <v>2</v>
      </c>
    </row>
    <row r="13" spans="1:13">
      <c r="D13" s="66">
        <v>12</v>
      </c>
      <c r="E13" s="67" t="s">
        <v>416</v>
      </c>
      <c r="F13" s="67" t="s">
        <v>341</v>
      </c>
      <c r="G13" s="67" t="s">
        <v>264</v>
      </c>
      <c r="H13" s="64" t="s">
        <v>246</v>
      </c>
      <c r="J13" s="66">
        <v>12</v>
      </c>
      <c r="K13" s="67" t="s">
        <v>493</v>
      </c>
      <c r="L13" s="244">
        <v>6.08</v>
      </c>
      <c r="M13" s="247">
        <v>2</v>
      </c>
    </row>
    <row r="14" spans="1:13">
      <c r="D14" s="66">
        <v>13</v>
      </c>
      <c r="E14" s="67" t="s">
        <v>417</v>
      </c>
      <c r="F14" s="67" t="s">
        <v>342</v>
      </c>
      <c r="G14" s="67" t="s">
        <v>265</v>
      </c>
      <c r="H14" s="64" t="s">
        <v>246</v>
      </c>
      <c r="J14" s="66"/>
      <c r="K14" s="67"/>
      <c r="L14" s="244"/>
      <c r="M14" s="247"/>
    </row>
    <row r="15" spans="1:13">
      <c r="D15" s="66">
        <v>14</v>
      </c>
      <c r="E15" s="67" t="s">
        <v>418</v>
      </c>
      <c r="F15" s="67" t="s">
        <v>343</v>
      </c>
      <c r="G15" s="67" t="s">
        <v>266</v>
      </c>
      <c r="H15" s="64" t="s">
        <v>246</v>
      </c>
      <c r="J15" s="66"/>
      <c r="K15" s="67"/>
      <c r="L15" s="244"/>
      <c r="M15" s="247"/>
    </row>
    <row r="16" spans="1:13">
      <c r="D16" s="66">
        <v>15</v>
      </c>
      <c r="E16" s="67" t="s">
        <v>419</v>
      </c>
      <c r="F16" s="67" t="s">
        <v>344</v>
      </c>
      <c r="G16" s="67" t="s">
        <v>329</v>
      </c>
      <c r="H16" s="64" t="s">
        <v>246</v>
      </c>
      <c r="J16" s="66"/>
      <c r="K16" s="67"/>
      <c r="L16" s="244"/>
      <c r="M16" s="247"/>
    </row>
    <row r="17" spans="4:13">
      <c r="D17" s="66">
        <v>16</v>
      </c>
      <c r="E17" s="67" t="s">
        <v>420</v>
      </c>
      <c r="F17" s="67" t="s">
        <v>345</v>
      </c>
      <c r="G17" s="67" t="s">
        <v>267</v>
      </c>
      <c r="H17" s="64" t="s">
        <v>246</v>
      </c>
      <c r="J17" s="66"/>
      <c r="K17" s="67"/>
      <c r="L17" s="244"/>
      <c r="M17" s="247"/>
    </row>
    <row r="18" spans="4:13">
      <c r="D18" s="66">
        <v>17</v>
      </c>
      <c r="E18" s="67" t="s">
        <v>421</v>
      </c>
      <c r="F18" s="67" t="s">
        <v>346</v>
      </c>
      <c r="G18" s="67" t="s">
        <v>268</v>
      </c>
      <c r="H18" s="64" t="s">
        <v>247</v>
      </c>
      <c r="J18" s="66"/>
      <c r="K18" s="67"/>
      <c r="L18" s="244"/>
      <c r="M18" s="247"/>
    </row>
    <row r="19" spans="4:13">
      <c r="D19" s="66">
        <v>18</v>
      </c>
      <c r="E19" s="67" t="s">
        <v>422</v>
      </c>
      <c r="F19" s="67" t="s">
        <v>347</v>
      </c>
      <c r="G19" s="67" t="s">
        <v>269</v>
      </c>
      <c r="H19" s="64" t="s">
        <v>247</v>
      </c>
      <c r="J19" s="66"/>
      <c r="K19" s="67"/>
      <c r="L19" s="244"/>
      <c r="M19" s="247"/>
    </row>
    <row r="20" spans="4:13">
      <c r="D20" s="66">
        <v>19</v>
      </c>
      <c r="E20" s="67" t="s">
        <v>423</v>
      </c>
      <c r="F20" s="67" t="s">
        <v>348</v>
      </c>
      <c r="G20" s="67" t="s">
        <v>270</v>
      </c>
      <c r="H20" s="64" t="s">
        <v>247</v>
      </c>
      <c r="J20" s="66"/>
      <c r="K20" s="67"/>
      <c r="L20" s="244"/>
      <c r="M20" s="247"/>
    </row>
    <row r="21" spans="4:13">
      <c r="D21" s="66">
        <v>20</v>
      </c>
      <c r="E21" s="67" t="s">
        <v>424</v>
      </c>
      <c r="F21" s="67" t="s">
        <v>349</v>
      </c>
      <c r="G21" s="67" t="s">
        <v>271</v>
      </c>
      <c r="H21" s="64" t="s">
        <v>247</v>
      </c>
      <c r="J21" s="66"/>
      <c r="K21" s="67"/>
      <c r="L21" s="244"/>
      <c r="M21" s="247"/>
    </row>
    <row r="22" spans="4:13">
      <c r="D22" s="66">
        <v>21</v>
      </c>
      <c r="E22" s="67" t="s">
        <v>425</v>
      </c>
      <c r="F22" s="67" t="s">
        <v>350</v>
      </c>
      <c r="G22" s="67" t="s">
        <v>272</v>
      </c>
      <c r="H22" s="64" t="s">
        <v>247</v>
      </c>
      <c r="J22" s="66"/>
      <c r="K22" s="67"/>
      <c r="L22" s="244"/>
      <c r="M22" s="247"/>
    </row>
    <row r="23" spans="4:13">
      <c r="D23" s="66">
        <v>22</v>
      </c>
      <c r="E23" s="67" t="s">
        <v>426</v>
      </c>
      <c r="F23" s="67" t="s">
        <v>569</v>
      </c>
      <c r="G23" s="67" t="s">
        <v>273</v>
      </c>
      <c r="H23" s="64" t="s">
        <v>247</v>
      </c>
      <c r="J23" s="66"/>
      <c r="K23" s="67"/>
      <c r="L23" s="244"/>
      <c r="M23" s="247"/>
    </row>
    <row r="24" spans="4:13">
      <c r="D24" s="66">
        <v>23</v>
      </c>
      <c r="E24" s="67" t="s">
        <v>427</v>
      </c>
      <c r="F24" s="67" t="s">
        <v>351</v>
      </c>
      <c r="G24" s="67" t="s">
        <v>274</v>
      </c>
      <c r="H24" s="64" t="s">
        <v>247</v>
      </c>
      <c r="J24" s="66"/>
      <c r="K24" s="67"/>
      <c r="L24" s="244"/>
      <c r="M24" s="247"/>
    </row>
    <row r="25" spans="4:13">
      <c r="D25" s="66">
        <v>24</v>
      </c>
      <c r="E25" s="67" t="s">
        <v>428</v>
      </c>
      <c r="F25" s="67" t="s">
        <v>352</v>
      </c>
      <c r="G25" s="67" t="s">
        <v>275</v>
      </c>
      <c r="H25" s="64" t="s">
        <v>247</v>
      </c>
      <c r="J25" s="66"/>
      <c r="K25" s="67"/>
      <c r="L25" s="244"/>
      <c r="M25" s="247"/>
    </row>
    <row r="26" spans="4:13">
      <c r="D26" s="66">
        <v>25</v>
      </c>
      <c r="E26" s="67" t="s">
        <v>429</v>
      </c>
      <c r="F26" s="67" t="s">
        <v>353</v>
      </c>
      <c r="G26" s="67" t="s">
        <v>276</v>
      </c>
      <c r="H26" s="64" t="s">
        <v>247</v>
      </c>
      <c r="J26" s="66"/>
      <c r="K26" s="67"/>
      <c r="L26" s="244"/>
      <c r="M26" s="247"/>
    </row>
    <row r="27" spans="4:13">
      <c r="D27" s="66">
        <v>26</v>
      </c>
      <c r="E27" s="67" t="s">
        <v>430</v>
      </c>
      <c r="F27" s="67" t="s">
        <v>354</v>
      </c>
      <c r="G27" s="67" t="s">
        <v>277</v>
      </c>
      <c r="H27" s="64" t="s">
        <v>248</v>
      </c>
      <c r="J27" s="66"/>
      <c r="K27" s="67"/>
      <c r="L27" s="244"/>
      <c r="M27" s="247"/>
    </row>
    <row r="28" spans="4:13">
      <c r="D28" s="66">
        <v>27</v>
      </c>
      <c r="E28" s="67" t="s">
        <v>431</v>
      </c>
      <c r="F28" s="67" t="s">
        <v>355</v>
      </c>
      <c r="G28" s="67" t="s">
        <v>278</v>
      </c>
      <c r="H28" s="64" t="s">
        <v>248</v>
      </c>
      <c r="J28" s="66"/>
      <c r="K28" s="67"/>
      <c r="L28" s="244"/>
      <c r="M28" s="247"/>
    </row>
    <row r="29" spans="4:13">
      <c r="D29" s="66">
        <v>28</v>
      </c>
      <c r="E29" s="67" t="s">
        <v>432</v>
      </c>
      <c r="F29" s="67" t="s">
        <v>356</v>
      </c>
      <c r="G29" s="67" t="s">
        <v>279</v>
      </c>
      <c r="H29" s="64" t="s">
        <v>248</v>
      </c>
      <c r="J29" s="66"/>
      <c r="K29" s="67"/>
      <c r="L29" s="244"/>
      <c r="M29" s="247"/>
    </row>
    <row r="30" spans="4:13">
      <c r="D30" s="66">
        <v>29</v>
      </c>
      <c r="E30" s="67" t="s">
        <v>433</v>
      </c>
      <c r="F30" s="67" t="s">
        <v>357</v>
      </c>
      <c r="G30" s="67" t="s">
        <v>280</v>
      </c>
      <c r="H30" s="64" t="s">
        <v>248</v>
      </c>
      <c r="J30" s="66"/>
      <c r="K30" s="67"/>
      <c r="L30" s="244"/>
      <c r="M30" s="247"/>
    </row>
    <row r="31" spans="4:13">
      <c r="D31" s="66">
        <v>30</v>
      </c>
      <c r="E31" s="67" t="s">
        <v>434</v>
      </c>
      <c r="F31" s="67" t="s">
        <v>358</v>
      </c>
      <c r="G31" s="67" t="s">
        <v>281</v>
      </c>
      <c r="H31" s="64" t="s">
        <v>248</v>
      </c>
      <c r="J31" s="68"/>
      <c r="K31" s="69"/>
      <c r="L31" s="245"/>
      <c r="M31" s="248"/>
    </row>
    <row r="32" spans="4:13">
      <c r="D32" s="66">
        <v>31</v>
      </c>
      <c r="E32" s="67" t="s">
        <v>435</v>
      </c>
      <c r="F32" s="67" t="s">
        <v>359</v>
      </c>
      <c r="G32" s="67" t="s">
        <v>282</v>
      </c>
      <c r="H32" s="64" t="s">
        <v>248</v>
      </c>
    </row>
    <row r="33" spans="4:8">
      <c r="D33" s="66">
        <v>32</v>
      </c>
      <c r="E33" s="67" t="s">
        <v>436</v>
      </c>
      <c r="F33" s="67" t="s">
        <v>360</v>
      </c>
      <c r="G33" s="67" t="s">
        <v>283</v>
      </c>
      <c r="H33" s="64" t="s">
        <v>249</v>
      </c>
    </row>
    <row r="34" spans="4:8">
      <c r="D34" s="66">
        <v>33</v>
      </c>
      <c r="E34" s="67" t="s">
        <v>437</v>
      </c>
      <c r="F34" s="67" t="s">
        <v>361</v>
      </c>
      <c r="G34" s="67" t="s">
        <v>284</v>
      </c>
      <c r="H34" s="64" t="s">
        <v>249</v>
      </c>
    </row>
    <row r="35" spans="4:8">
      <c r="D35" s="66">
        <v>34</v>
      </c>
      <c r="E35" s="67" t="s">
        <v>438</v>
      </c>
      <c r="F35" s="67" t="s">
        <v>362</v>
      </c>
      <c r="G35" s="67" t="s">
        <v>285</v>
      </c>
      <c r="H35" s="64" t="s">
        <v>249</v>
      </c>
    </row>
    <row r="36" spans="4:8">
      <c r="D36" s="66">
        <v>35</v>
      </c>
      <c r="E36" s="67" t="s">
        <v>439</v>
      </c>
      <c r="F36" s="67" t="s">
        <v>363</v>
      </c>
      <c r="G36" s="67" t="s">
        <v>286</v>
      </c>
      <c r="H36" s="64" t="s">
        <v>249</v>
      </c>
    </row>
    <row r="37" spans="4:8">
      <c r="D37" s="66">
        <v>36</v>
      </c>
      <c r="E37" s="67" t="s">
        <v>440</v>
      </c>
      <c r="F37" s="67" t="s">
        <v>364</v>
      </c>
      <c r="G37" s="67" t="s">
        <v>287</v>
      </c>
      <c r="H37" s="64" t="s">
        <v>249</v>
      </c>
    </row>
    <row r="38" spans="4:8">
      <c r="D38" s="66">
        <v>37</v>
      </c>
      <c r="E38" s="67" t="s">
        <v>441</v>
      </c>
      <c r="F38" s="67" t="s">
        <v>365</v>
      </c>
      <c r="G38" s="67" t="s">
        <v>288</v>
      </c>
      <c r="H38" s="64" t="s">
        <v>249</v>
      </c>
    </row>
    <row r="39" spans="4:8">
      <c r="D39" s="66">
        <v>38</v>
      </c>
      <c r="E39" s="67" t="s">
        <v>442</v>
      </c>
      <c r="F39" s="67" t="s">
        <v>366</v>
      </c>
      <c r="G39" s="67" t="s">
        <v>289</v>
      </c>
      <c r="H39" s="64" t="s">
        <v>249</v>
      </c>
    </row>
    <row r="40" spans="4:8">
      <c r="D40" s="66">
        <v>39</v>
      </c>
      <c r="E40" s="67" t="s">
        <v>443</v>
      </c>
      <c r="F40" s="67" t="s">
        <v>367</v>
      </c>
      <c r="G40" s="67" t="s">
        <v>290</v>
      </c>
      <c r="H40" s="64" t="s">
        <v>249</v>
      </c>
    </row>
    <row r="41" spans="4:8">
      <c r="D41" s="66">
        <v>40</v>
      </c>
      <c r="E41" s="67" t="s">
        <v>444</v>
      </c>
      <c r="F41" s="67" t="s">
        <v>368</v>
      </c>
      <c r="G41" s="67" t="s">
        <v>291</v>
      </c>
      <c r="H41" s="64" t="s">
        <v>249</v>
      </c>
    </row>
    <row r="42" spans="4:8">
      <c r="D42" s="66">
        <v>41</v>
      </c>
      <c r="E42" s="67" t="s">
        <v>445</v>
      </c>
      <c r="F42" s="67" t="s">
        <v>369</v>
      </c>
      <c r="G42" s="67" t="s">
        <v>292</v>
      </c>
      <c r="H42" s="64" t="s">
        <v>249</v>
      </c>
    </row>
    <row r="43" spans="4:8">
      <c r="D43" s="66">
        <v>42</v>
      </c>
      <c r="E43" s="67" t="s">
        <v>446</v>
      </c>
      <c r="F43" s="67" t="s">
        <v>370</v>
      </c>
      <c r="G43" s="67" t="s">
        <v>293</v>
      </c>
      <c r="H43" s="64" t="s">
        <v>249</v>
      </c>
    </row>
    <row r="44" spans="4:8">
      <c r="D44" s="66">
        <v>43</v>
      </c>
      <c r="E44" s="67" t="s">
        <v>447</v>
      </c>
      <c r="F44" s="67" t="s">
        <v>371</v>
      </c>
      <c r="G44" s="67" t="s">
        <v>294</v>
      </c>
      <c r="H44" s="64" t="s">
        <v>249</v>
      </c>
    </row>
    <row r="45" spans="4:8">
      <c r="D45" s="66">
        <v>44</v>
      </c>
      <c r="E45" s="67" t="s">
        <v>448</v>
      </c>
      <c r="F45" s="67" t="s">
        <v>372</v>
      </c>
      <c r="G45" s="67" t="s">
        <v>295</v>
      </c>
      <c r="H45" s="64" t="s">
        <v>249</v>
      </c>
    </row>
    <row r="46" spans="4:8">
      <c r="D46" s="66">
        <v>45</v>
      </c>
      <c r="E46" s="67" t="s">
        <v>449</v>
      </c>
      <c r="F46" s="67" t="s">
        <v>373</v>
      </c>
      <c r="G46" s="67" t="s">
        <v>296</v>
      </c>
      <c r="H46" s="64" t="s">
        <v>249</v>
      </c>
    </row>
    <row r="47" spans="4:8">
      <c r="D47" s="66">
        <v>46</v>
      </c>
      <c r="E47" s="67" t="s">
        <v>450</v>
      </c>
      <c r="F47" s="67" t="s">
        <v>374</v>
      </c>
      <c r="G47" s="67" t="s">
        <v>297</v>
      </c>
      <c r="H47" s="64" t="s">
        <v>249</v>
      </c>
    </row>
    <row r="48" spans="4:8">
      <c r="D48" s="66">
        <v>47</v>
      </c>
      <c r="E48" s="67" t="s">
        <v>451</v>
      </c>
      <c r="F48" s="67" t="s">
        <v>375</v>
      </c>
      <c r="G48" s="67" t="s">
        <v>298</v>
      </c>
      <c r="H48" s="64" t="s">
        <v>249</v>
      </c>
    </row>
    <row r="49" spans="4:8">
      <c r="D49" s="66">
        <v>48</v>
      </c>
      <c r="E49" s="67" t="s">
        <v>452</v>
      </c>
      <c r="F49" s="67" t="s">
        <v>376</v>
      </c>
      <c r="G49" s="67" t="s">
        <v>299</v>
      </c>
      <c r="H49" s="64" t="s">
        <v>250</v>
      </c>
    </row>
    <row r="50" spans="4:8">
      <c r="D50" s="66">
        <v>49</v>
      </c>
      <c r="E50" s="67" t="s">
        <v>453</v>
      </c>
      <c r="F50" s="67" t="s">
        <v>377</v>
      </c>
      <c r="G50" s="67" t="s">
        <v>300</v>
      </c>
      <c r="H50" s="64" t="s">
        <v>250</v>
      </c>
    </row>
    <row r="51" spans="4:8">
      <c r="D51" s="66">
        <v>50</v>
      </c>
      <c r="E51" s="67" t="s">
        <v>454</v>
      </c>
      <c r="F51" s="67" t="s">
        <v>378</v>
      </c>
      <c r="G51" s="67" t="s">
        <v>301</v>
      </c>
      <c r="H51" s="64" t="s">
        <v>250</v>
      </c>
    </row>
    <row r="52" spans="4:8">
      <c r="D52" s="66">
        <v>51</v>
      </c>
      <c r="E52" s="67" t="s">
        <v>455</v>
      </c>
      <c r="F52" s="67" t="s">
        <v>379</v>
      </c>
      <c r="G52" s="67" t="s">
        <v>302</v>
      </c>
      <c r="H52" s="64" t="s">
        <v>250</v>
      </c>
    </row>
    <row r="53" spans="4:8">
      <c r="D53" s="66">
        <v>52</v>
      </c>
      <c r="E53" s="67" t="s">
        <v>456</v>
      </c>
      <c r="F53" s="67" t="s">
        <v>380</v>
      </c>
      <c r="G53" s="67" t="s">
        <v>303</v>
      </c>
      <c r="H53" s="64" t="s">
        <v>250</v>
      </c>
    </row>
    <row r="54" spans="4:8">
      <c r="D54" s="66">
        <v>53</v>
      </c>
      <c r="E54" s="67" t="s">
        <v>457</v>
      </c>
      <c r="F54" s="67" t="s">
        <v>381</v>
      </c>
      <c r="G54" s="67" t="s">
        <v>304</v>
      </c>
      <c r="H54" s="64" t="s">
        <v>250</v>
      </c>
    </row>
    <row r="55" spans="4:8">
      <c r="D55" s="66">
        <v>54</v>
      </c>
      <c r="E55" s="67" t="s">
        <v>458</v>
      </c>
      <c r="F55" s="67" t="s">
        <v>382</v>
      </c>
      <c r="G55" s="67" t="s">
        <v>305</v>
      </c>
      <c r="H55" s="64" t="s">
        <v>250</v>
      </c>
    </row>
    <row r="56" spans="4:8">
      <c r="D56" s="66">
        <v>55</v>
      </c>
      <c r="E56" s="67" t="s">
        <v>459</v>
      </c>
      <c r="F56" s="67" t="s">
        <v>383</v>
      </c>
      <c r="G56" s="67" t="s">
        <v>306</v>
      </c>
      <c r="H56" s="64" t="s">
        <v>250</v>
      </c>
    </row>
    <row r="57" spans="4:8">
      <c r="D57" s="66">
        <v>56</v>
      </c>
      <c r="E57" s="67" t="s">
        <v>460</v>
      </c>
      <c r="F57" s="67" t="s">
        <v>384</v>
      </c>
      <c r="G57" s="67" t="s">
        <v>307</v>
      </c>
      <c r="H57" s="64" t="s">
        <v>250</v>
      </c>
    </row>
    <row r="58" spans="4:8">
      <c r="D58" s="66">
        <v>57</v>
      </c>
      <c r="E58" s="67" t="s">
        <v>461</v>
      </c>
      <c r="F58" s="67" t="s">
        <v>385</v>
      </c>
      <c r="G58" s="67" t="s">
        <v>308</v>
      </c>
      <c r="H58" s="64" t="s">
        <v>251</v>
      </c>
    </row>
    <row r="59" spans="4:8">
      <c r="D59" s="66">
        <v>58</v>
      </c>
      <c r="E59" s="67" t="s">
        <v>462</v>
      </c>
      <c r="F59" s="67" t="s">
        <v>386</v>
      </c>
      <c r="G59" s="67" t="s">
        <v>309</v>
      </c>
      <c r="H59" s="64" t="s">
        <v>251</v>
      </c>
    </row>
    <row r="60" spans="4:8">
      <c r="D60" s="66">
        <v>59</v>
      </c>
      <c r="E60" s="67" t="s">
        <v>463</v>
      </c>
      <c r="F60" s="67" t="s">
        <v>387</v>
      </c>
      <c r="G60" s="67" t="s">
        <v>310</v>
      </c>
      <c r="H60" s="64" t="s">
        <v>251</v>
      </c>
    </row>
    <row r="61" spans="4:8">
      <c r="D61" s="66">
        <v>60</v>
      </c>
      <c r="E61" s="67" t="s">
        <v>464</v>
      </c>
      <c r="F61" s="67" t="s">
        <v>388</v>
      </c>
      <c r="G61" s="67" t="s">
        <v>311</v>
      </c>
      <c r="H61" s="64" t="s">
        <v>251</v>
      </c>
    </row>
    <row r="62" spans="4:8">
      <c r="D62" s="66">
        <v>61</v>
      </c>
      <c r="E62" s="67" t="s">
        <v>465</v>
      </c>
      <c r="F62" s="67" t="s">
        <v>389</v>
      </c>
      <c r="G62" s="67" t="s">
        <v>312</v>
      </c>
      <c r="H62" s="64" t="s">
        <v>251</v>
      </c>
    </row>
    <row r="63" spans="4:8">
      <c r="D63" s="66">
        <v>62</v>
      </c>
      <c r="E63" s="67" t="s">
        <v>466</v>
      </c>
      <c r="F63" s="67" t="s">
        <v>390</v>
      </c>
      <c r="G63" s="67" t="s">
        <v>313</v>
      </c>
      <c r="H63" s="64" t="s">
        <v>251</v>
      </c>
    </row>
    <row r="64" spans="4:8">
      <c r="D64" s="66">
        <v>63</v>
      </c>
      <c r="E64" s="67" t="s">
        <v>467</v>
      </c>
      <c r="F64" s="67" t="s">
        <v>391</v>
      </c>
      <c r="G64" s="67" t="s">
        <v>314</v>
      </c>
      <c r="H64" s="64" t="s">
        <v>252</v>
      </c>
    </row>
    <row r="65" spans="4:8">
      <c r="D65" s="66">
        <v>64</v>
      </c>
      <c r="E65" s="67" t="s">
        <v>468</v>
      </c>
      <c r="F65" s="67" t="s">
        <v>392</v>
      </c>
      <c r="G65" s="67" t="s">
        <v>315</v>
      </c>
      <c r="H65" s="64" t="s">
        <v>252</v>
      </c>
    </row>
    <row r="66" spans="4:8">
      <c r="D66" s="66">
        <v>65</v>
      </c>
      <c r="E66" s="67" t="s">
        <v>469</v>
      </c>
      <c r="F66" s="67" t="s">
        <v>393</v>
      </c>
      <c r="G66" s="67" t="s">
        <v>316</v>
      </c>
      <c r="H66" s="64" t="s">
        <v>252</v>
      </c>
    </row>
    <row r="67" spans="4:8">
      <c r="D67" s="66">
        <v>66</v>
      </c>
      <c r="E67" s="67" t="s">
        <v>470</v>
      </c>
      <c r="F67" s="67" t="s">
        <v>394</v>
      </c>
      <c r="G67" s="67" t="s">
        <v>317</v>
      </c>
      <c r="H67" s="64" t="s">
        <v>252</v>
      </c>
    </row>
    <row r="68" spans="4:8">
      <c r="D68" s="66">
        <v>67</v>
      </c>
      <c r="E68" s="67" t="s">
        <v>471</v>
      </c>
      <c r="F68" s="67" t="s">
        <v>570</v>
      </c>
      <c r="G68" s="67" t="s">
        <v>318</v>
      </c>
      <c r="H68" s="64" t="s">
        <v>252</v>
      </c>
    </row>
    <row r="69" spans="4:8">
      <c r="D69" s="66">
        <v>68</v>
      </c>
      <c r="E69" s="67" t="s">
        <v>472</v>
      </c>
      <c r="F69" s="67" t="s">
        <v>395</v>
      </c>
      <c r="G69" s="67" t="s">
        <v>319</v>
      </c>
      <c r="H69" s="64" t="s">
        <v>252</v>
      </c>
    </row>
    <row r="70" spans="4:8">
      <c r="D70" s="66">
        <v>69</v>
      </c>
      <c r="E70" s="67" t="s">
        <v>473</v>
      </c>
      <c r="F70" s="67" t="s">
        <v>396</v>
      </c>
      <c r="G70" s="67" t="s">
        <v>320</v>
      </c>
      <c r="H70" s="64" t="s">
        <v>252</v>
      </c>
    </row>
    <row r="71" spans="4:8">
      <c r="D71" s="66">
        <v>70</v>
      </c>
      <c r="E71" s="67" t="s">
        <v>474</v>
      </c>
      <c r="F71" s="67" t="s">
        <v>397</v>
      </c>
      <c r="G71" s="67" t="s">
        <v>321</v>
      </c>
      <c r="H71" s="64" t="s">
        <v>252</v>
      </c>
    </row>
    <row r="72" spans="4:8">
      <c r="D72" s="66">
        <v>71</v>
      </c>
      <c r="E72" s="67" t="s">
        <v>475</v>
      </c>
      <c r="F72" s="67" t="s">
        <v>398</v>
      </c>
      <c r="G72" s="67" t="s">
        <v>322</v>
      </c>
      <c r="H72" s="64" t="s">
        <v>252</v>
      </c>
    </row>
    <row r="73" spans="4:8">
      <c r="D73" s="66">
        <v>72</v>
      </c>
      <c r="E73" s="67" t="s">
        <v>476</v>
      </c>
      <c r="F73" s="67" t="s">
        <v>399</v>
      </c>
      <c r="G73" s="67" t="s">
        <v>323</v>
      </c>
      <c r="H73" s="64" t="s">
        <v>252</v>
      </c>
    </row>
    <row r="74" spans="4:8">
      <c r="D74" s="66">
        <v>73</v>
      </c>
      <c r="E74" s="67" t="s">
        <v>477</v>
      </c>
      <c r="F74" s="67" t="s">
        <v>400</v>
      </c>
      <c r="G74" s="67" t="s">
        <v>324</v>
      </c>
      <c r="H74" s="64" t="s">
        <v>252</v>
      </c>
    </row>
    <row r="75" spans="4:8">
      <c r="D75" s="66">
        <v>74</v>
      </c>
      <c r="E75" s="67" t="s">
        <v>478</v>
      </c>
      <c r="F75" s="67" t="s">
        <v>401</v>
      </c>
      <c r="G75" s="67" t="s">
        <v>325</v>
      </c>
      <c r="H75" s="64" t="s">
        <v>252</v>
      </c>
    </row>
    <row r="76" spans="4:8">
      <c r="D76" s="66">
        <v>75</v>
      </c>
      <c r="E76" s="67" t="s">
        <v>479</v>
      </c>
      <c r="F76" s="67" t="s">
        <v>402</v>
      </c>
      <c r="G76" s="67" t="s">
        <v>326</v>
      </c>
      <c r="H76" s="64" t="s">
        <v>252</v>
      </c>
    </row>
    <row r="77" spans="4:8">
      <c r="D77" s="66">
        <v>76</v>
      </c>
      <c r="E77" s="67" t="s">
        <v>480</v>
      </c>
      <c r="F77" s="67" t="s">
        <v>403</v>
      </c>
      <c r="G77" s="67" t="s">
        <v>327</v>
      </c>
      <c r="H77" s="64" t="s">
        <v>252</v>
      </c>
    </row>
    <row r="78" spans="4:8">
      <c r="D78" s="66">
        <v>77</v>
      </c>
      <c r="E78" s="67" t="s">
        <v>481</v>
      </c>
      <c r="F78" s="67" t="s">
        <v>404</v>
      </c>
      <c r="G78" s="67" t="s">
        <v>328</v>
      </c>
      <c r="H78" s="64" t="s">
        <v>252</v>
      </c>
    </row>
    <row r="79" spans="4:8">
      <c r="D79" s="66"/>
      <c r="E79" s="67"/>
      <c r="F79" s="67"/>
      <c r="G79" s="67"/>
      <c r="H79" s="64"/>
    </row>
    <row r="80" spans="4:8">
      <c r="D80" s="66"/>
      <c r="E80" s="67"/>
      <c r="F80" s="67"/>
      <c r="G80" s="67"/>
      <c r="H80" s="64"/>
    </row>
    <row r="81" spans="4:8">
      <c r="D81" s="66"/>
      <c r="E81" s="67"/>
      <c r="F81" s="67"/>
      <c r="G81" s="67"/>
      <c r="H81" s="64"/>
    </row>
    <row r="82" spans="4:8">
      <c r="D82" s="66"/>
      <c r="E82" s="67"/>
      <c r="F82" s="67"/>
      <c r="G82" s="67"/>
      <c r="H82" s="64"/>
    </row>
    <row r="83" spans="4:8">
      <c r="D83" s="66"/>
      <c r="E83" s="67"/>
      <c r="F83" s="67"/>
      <c r="G83" s="67"/>
      <c r="H83" s="64"/>
    </row>
    <row r="84" spans="4:8">
      <c r="D84" s="66"/>
      <c r="E84" s="67"/>
      <c r="F84" s="67"/>
      <c r="G84" s="67"/>
      <c r="H84" s="64"/>
    </row>
    <row r="85" spans="4:8">
      <c r="D85" s="66"/>
      <c r="E85" s="67"/>
      <c r="F85" s="67"/>
      <c r="G85" s="67"/>
      <c r="H85" s="64"/>
    </row>
    <row r="86" spans="4:8">
      <c r="D86" s="66"/>
      <c r="E86" s="67"/>
      <c r="F86" s="67"/>
      <c r="G86" s="67"/>
      <c r="H86" s="64"/>
    </row>
    <row r="87" spans="4:8">
      <c r="D87" s="66"/>
      <c r="E87" s="67"/>
      <c r="F87" s="67"/>
      <c r="G87" s="67"/>
      <c r="H87" s="64"/>
    </row>
    <row r="88" spans="4:8">
      <c r="D88" s="66"/>
      <c r="E88" s="67"/>
      <c r="F88" s="67"/>
      <c r="G88" s="67"/>
      <c r="H88" s="64"/>
    </row>
    <row r="89" spans="4:8">
      <c r="D89" s="66"/>
      <c r="E89" s="67"/>
      <c r="F89" s="67"/>
      <c r="G89" s="67"/>
      <c r="H89" s="64"/>
    </row>
    <row r="90" spans="4:8">
      <c r="D90" s="66"/>
      <c r="E90" s="67"/>
      <c r="F90" s="67"/>
      <c r="G90" s="67"/>
      <c r="H90" s="64"/>
    </row>
    <row r="91" spans="4:8">
      <c r="D91" s="68"/>
      <c r="E91" s="69"/>
      <c r="F91" s="69"/>
      <c r="G91" s="69"/>
      <c r="H91" s="65"/>
    </row>
  </sheetData>
  <sheetProtection formatCells="0" formatColumns="0" formatRows="0" sort="0"/>
  <phoneticPr fontId="2"/>
  <pageMargins left="0.78700000000000003" right="0.78700000000000003" top="0.98399999999999999" bottom="0.98399999999999999" header="0.51200000000000001" footer="0.51200000000000001"/>
  <pageSetup paperSize="9" scale="52"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indexed="20"/>
  </sheetPr>
  <dimension ref="A1:X103"/>
  <sheetViews>
    <sheetView workbookViewId="0">
      <pane ySplit="13" topLeftCell="A15" activePane="bottomLeft" state="frozen"/>
      <selection pane="bottomLeft" activeCell="E7" sqref="E7"/>
    </sheetView>
  </sheetViews>
  <sheetFormatPr baseColWidth="10" defaultColWidth="8.83203125" defaultRowHeight="14"/>
  <cols>
    <col min="1" max="1" width="5" customWidth="1"/>
    <col min="3" max="3" width="10.1640625" customWidth="1"/>
    <col min="4" max="4" width="6.33203125" customWidth="1"/>
    <col min="5" max="5" width="10.6640625" customWidth="1"/>
    <col min="6" max="6" width="9.33203125" customWidth="1"/>
    <col min="7" max="7" width="19" style="176" customWidth="1"/>
    <col min="8" max="8" width="6.1640625" customWidth="1"/>
    <col min="9" max="9" width="15" customWidth="1"/>
    <col min="10" max="10" width="13.6640625" customWidth="1"/>
    <col min="11" max="11" width="10.33203125" customWidth="1"/>
    <col min="12" max="12" width="10.6640625" customWidth="1"/>
    <col min="13" max="13" width="9.6640625" customWidth="1"/>
    <col min="14" max="15" width="4.6640625" customWidth="1"/>
    <col min="16" max="16" width="10.33203125" bestFit="1" customWidth="1"/>
    <col min="17" max="17" width="3.5" bestFit="1" customWidth="1"/>
    <col min="18" max="18" width="13.83203125" bestFit="1" customWidth="1"/>
    <col min="19" max="19" width="10.33203125" bestFit="1" customWidth="1"/>
    <col min="20" max="20" width="3.5" bestFit="1" customWidth="1"/>
    <col min="21" max="21" width="13.83203125" bestFit="1" customWidth="1"/>
    <col min="22" max="22" width="34.5" customWidth="1"/>
    <col min="24" max="24" width="7.5" bestFit="1" customWidth="1"/>
  </cols>
  <sheetData>
    <row r="1" spans="1:24" ht="17">
      <c r="B1" s="329" t="s">
        <v>134</v>
      </c>
      <c r="C1" s="330"/>
      <c r="G1" s="331" t="s">
        <v>135</v>
      </c>
      <c r="H1" s="331"/>
      <c r="I1" s="331"/>
    </row>
    <row r="2" spans="1:24" ht="15" thickBot="1"/>
    <row r="3" spans="1:24">
      <c r="A3" s="177"/>
      <c r="B3" s="178"/>
      <c r="C3" s="178"/>
      <c r="D3" s="178"/>
      <c r="E3" s="178"/>
      <c r="F3" s="178"/>
      <c r="G3" s="179"/>
      <c r="H3" s="178"/>
      <c r="I3" s="178"/>
      <c r="J3" s="178"/>
      <c r="K3" s="332" t="s">
        <v>136</v>
      </c>
      <c r="L3" s="333">
        <v>45212</v>
      </c>
      <c r="M3" s="334"/>
    </row>
    <row r="4" spans="1:24">
      <c r="A4" s="180"/>
      <c r="C4" s="181" t="s">
        <v>137</v>
      </c>
      <c r="D4" s="335" t="str">
        <f>IF(ent!B2&lt;&gt;"",ent!B2,"")</f>
        <v>第50回 M.C.S.C.ラリーハイランドマスターズ2023</v>
      </c>
      <c r="E4" s="335"/>
      <c r="F4" s="335"/>
      <c r="G4" s="335"/>
      <c r="H4" s="335"/>
      <c r="I4" s="335"/>
      <c r="K4" s="318"/>
      <c r="L4" s="336">
        <v>45214</v>
      </c>
      <c r="M4" s="337"/>
    </row>
    <row r="5" spans="1:24">
      <c r="A5" s="180"/>
      <c r="M5" s="182"/>
    </row>
    <row r="6" spans="1:24">
      <c r="A6" s="180"/>
      <c r="B6" s="22" t="s">
        <v>138</v>
      </c>
      <c r="D6" s="183" t="s">
        <v>139</v>
      </c>
      <c r="E6" s="184" t="s">
        <v>771</v>
      </c>
      <c r="F6" s="29"/>
      <c r="G6" s="185" t="s">
        <v>140</v>
      </c>
      <c r="H6" s="186" t="s">
        <v>770</v>
      </c>
      <c r="I6" s="186"/>
      <c r="J6" s="173" t="s">
        <v>141</v>
      </c>
      <c r="K6" s="187" t="s">
        <v>142</v>
      </c>
      <c r="L6" s="188" t="s">
        <v>576</v>
      </c>
      <c r="M6" s="182"/>
    </row>
    <row r="7" spans="1:24">
      <c r="A7" s="180"/>
      <c r="K7" s="181"/>
      <c r="M7" s="182"/>
    </row>
    <row r="8" spans="1:24">
      <c r="A8" s="180"/>
      <c r="B8" t="s">
        <v>143</v>
      </c>
      <c r="C8" s="186" t="s">
        <v>578</v>
      </c>
      <c r="D8" s="186"/>
      <c r="H8" s="22" t="s">
        <v>144</v>
      </c>
      <c r="I8" s="22" t="s">
        <v>577</v>
      </c>
      <c r="K8" s="189" t="s">
        <v>145</v>
      </c>
      <c r="L8" s="22"/>
      <c r="M8" s="190"/>
    </row>
    <row r="9" spans="1:24" ht="15" customHeight="1">
      <c r="A9" s="191"/>
      <c r="B9" s="192"/>
      <c r="C9" s="192"/>
      <c r="D9" s="192"/>
      <c r="E9" s="192"/>
      <c r="F9" s="192"/>
      <c r="G9" s="193"/>
      <c r="H9" s="192"/>
      <c r="I9" s="192"/>
      <c r="J9" s="192"/>
      <c r="K9" s="192"/>
      <c r="L9" s="192"/>
      <c r="M9" s="194"/>
    </row>
    <row r="10" spans="1:24">
      <c r="A10" s="191"/>
      <c r="B10" s="195" t="s">
        <v>146</v>
      </c>
      <c r="C10" s="338"/>
      <c r="D10" s="338"/>
      <c r="E10" s="192"/>
      <c r="F10" s="192"/>
      <c r="G10" s="196" t="s">
        <v>147</v>
      </c>
      <c r="H10" s="197">
        <f>IF(COUNTA(ent!E2:E91)&gt;0,COUNTA(ent!E2:E91),"")</f>
        <v>77</v>
      </c>
      <c r="I10" s="192" t="s">
        <v>148</v>
      </c>
      <c r="J10" s="195" t="s">
        <v>149</v>
      </c>
      <c r="K10" s="197">
        <v>74</v>
      </c>
      <c r="L10" s="192" t="s">
        <v>148</v>
      </c>
      <c r="M10" s="194"/>
    </row>
    <row r="11" spans="1:24">
      <c r="A11" s="191"/>
      <c r="B11" s="192"/>
      <c r="C11" s="192"/>
      <c r="D11" s="192"/>
      <c r="E11" s="192"/>
      <c r="F11" s="192"/>
      <c r="G11" s="193"/>
      <c r="H11" s="192"/>
      <c r="I11" s="192"/>
      <c r="J11" s="192"/>
      <c r="K11" s="192"/>
      <c r="L11" s="192"/>
      <c r="M11" s="194"/>
    </row>
    <row r="12" spans="1:24" ht="16" customHeight="1">
      <c r="A12" s="342" t="s">
        <v>150</v>
      </c>
      <c r="B12" s="327" t="s">
        <v>151</v>
      </c>
      <c r="C12" s="327" t="s">
        <v>152</v>
      </c>
      <c r="D12" s="327" t="s">
        <v>153</v>
      </c>
      <c r="E12" s="198" t="s">
        <v>154</v>
      </c>
      <c r="F12" s="343" t="s">
        <v>155</v>
      </c>
      <c r="G12" s="328" t="s">
        <v>156</v>
      </c>
      <c r="H12" s="199" t="s">
        <v>157</v>
      </c>
      <c r="I12" s="327" t="s">
        <v>158</v>
      </c>
      <c r="J12" s="327" t="s">
        <v>159</v>
      </c>
      <c r="K12" s="327" t="s">
        <v>160</v>
      </c>
      <c r="L12" s="327" t="s">
        <v>161</v>
      </c>
      <c r="M12" s="326" t="s">
        <v>162</v>
      </c>
    </row>
    <row r="13" spans="1:24" ht="16" customHeight="1">
      <c r="A13" s="342"/>
      <c r="B13" s="327"/>
      <c r="C13" s="327"/>
      <c r="D13" s="327"/>
      <c r="E13" s="200" t="s">
        <v>163</v>
      </c>
      <c r="F13" s="344"/>
      <c r="G13" s="328"/>
      <c r="H13" s="201" t="s">
        <v>164</v>
      </c>
      <c r="I13" s="327"/>
      <c r="J13" s="327"/>
      <c r="K13" s="327"/>
      <c r="L13" s="327"/>
      <c r="M13" s="326"/>
      <c r="N13" t="s">
        <v>165</v>
      </c>
      <c r="O13" t="s">
        <v>166</v>
      </c>
      <c r="P13" t="s">
        <v>167</v>
      </c>
      <c r="Q13" t="s">
        <v>168</v>
      </c>
      <c r="R13" t="s">
        <v>169</v>
      </c>
      <c r="S13" t="s">
        <v>170</v>
      </c>
      <c r="T13" t="s">
        <v>168</v>
      </c>
      <c r="U13" t="s">
        <v>169</v>
      </c>
      <c r="V13" t="s">
        <v>171</v>
      </c>
      <c r="W13" t="s">
        <v>172</v>
      </c>
      <c r="X13" t="s">
        <v>173</v>
      </c>
    </row>
    <row r="14" spans="1:24" ht="32.25" customHeight="1">
      <c r="A14" s="175">
        <f>IF(list!AN4&lt;&gt;"",list!AN4,"")</f>
        <v>1</v>
      </c>
      <c r="B14" s="202" t="str">
        <f>IF(O14&lt;&gt;"",TRIM(O14),"")</f>
        <v>JN-1</v>
      </c>
      <c r="C14" s="202">
        <f>IF(list!AM4&lt;&gt;"",list!AM4,"")</f>
        <v>1</v>
      </c>
      <c r="D14" s="202">
        <f>IF(N14&lt;&gt;"",N14,"")</f>
        <v>1</v>
      </c>
      <c r="E14" s="339" t="str">
        <f>IF(P14&lt;&gt;"",P14,"")&amp;CHAR(10)&amp;IF(S14&lt;&gt;"",S14,"")</f>
        <v>Heikki Kovalainen
北川 紗衣</v>
      </c>
      <c r="F14" s="339"/>
      <c r="G14" s="203" t="str">
        <f>IF(R14&lt;&gt;"",LEFT(R14,4)&amp;"-"&amp;MID(R14,(LEN(R14)-4)/2+1,4)&amp;"-"&amp;RIGHT(R14,4),"")&amp;CHAR(10)&amp;IF(U14&lt;&gt;"",LEFT(U14,4)&amp;"-"&amp;MID(U14,(LEN(U14)-4)/2+1,4)&amp;"-"&amp;RIGHT(U14,4),"")</f>
        <v>AKK -2215-0349
5822-2533-1100</v>
      </c>
      <c r="H14" s="267" t="str">
        <f>IF(Q14&lt;&gt;"",Q14,"")&amp;CHAR(10)&amp;IF(T14&lt;&gt;"",T14,"")</f>
        <v xml:space="preserve">
</v>
      </c>
      <c r="I14" s="204" t="str">
        <f>IF(V14&lt;&gt;"",V14,"")</f>
        <v>AICELLOラックDL速心FABIA</v>
      </c>
      <c r="J14" s="205" t="str">
        <f>IF(W14&lt;&gt;"",W14,"")</f>
        <v>ABCUFX11</v>
      </c>
      <c r="K14" s="202">
        <f>IF(X14&lt;&gt;"",X14,"")</f>
        <v>1.62</v>
      </c>
      <c r="L14" s="220">
        <f>IF(list!AL4&lt;&gt;"",list!AL4,"")</f>
        <v>5800.5</v>
      </c>
      <c r="M14" s="206"/>
      <c r="N14">
        <f>IF(ent!D2&lt;&gt;"",ent!D2,"")</f>
        <v>1</v>
      </c>
      <c r="O14" t="str">
        <f>IF(ent!H2&lt;&gt;"",ent!H2,"")</f>
        <v>JN-1</v>
      </c>
      <c r="P14" t="str">
        <f>IF(ent!E2&lt;&gt;"",ent!E2,"")</f>
        <v>Heikki Kovalainen</v>
      </c>
      <c r="Q14" s="219"/>
      <c r="R14" s="307" t="s">
        <v>579</v>
      </c>
      <c r="S14" t="str">
        <f>IF(ent!F2&lt;&gt;"",ent!F2,"")</f>
        <v>北川 紗衣</v>
      </c>
      <c r="T14" s="219"/>
      <c r="U14" s="307" t="s">
        <v>656</v>
      </c>
      <c r="V14" t="str">
        <f>IF(ent!G2&lt;&gt;"",ent!G2,"")</f>
        <v>AICELLOラックDL速心FABIA</v>
      </c>
      <c r="W14" s="307" t="s">
        <v>733</v>
      </c>
      <c r="X14" s="307">
        <v>1.62</v>
      </c>
    </row>
    <row r="15" spans="1:24" ht="32.25" customHeight="1">
      <c r="A15" s="207">
        <f>IF(list!AN5&lt;&gt;"",list!AN5,"")</f>
        <v>2</v>
      </c>
      <c r="B15" s="208" t="str">
        <f t="shared" ref="B15:B78" si="0">IF(O15&lt;&gt;"",TRIM(O15),"")</f>
        <v>JN-1</v>
      </c>
      <c r="C15" s="208">
        <f>IF(list!AM5&lt;&gt;"",list!AM5,"")</f>
        <v>2</v>
      </c>
      <c r="D15" s="208">
        <f t="shared" ref="D15:D23" si="1">IF(N15&lt;&gt;"",N15,"")</f>
        <v>2</v>
      </c>
      <c r="E15" s="341" t="str">
        <f t="shared" ref="E15:E23" si="2">IF(P15&lt;&gt;"",P15,"")&amp;CHAR(10)&amp;IF(S15&lt;&gt;"",S15,"")</f>
        <v>勝田 範彦
木村 裕介</v>
      </c>
      <c r="F15" s="341"/>
      <c r="G15" s="209" t="str">
        <f t="shared" ref="G15:G78" si="3">IF(R15&lt;&gt;"",LEFT(R15,4)&amp;"-"&amp;MID(R15,(LEN(R15)-4)/2+1,4)&amp;"-"&amp;RIGHT(R15,4),"")&amp;CHAR(10)&amp;IF(U15&lt;&gt;"",LEFT(U15,4)&amp;"-"&amp;MID(U15,(LEN(U15)-4)/2+1,4)&amp;"-"&amp;RIGHT(U15,4),"")</f>
        <v>2202-3882-0580
8018-9917-1000</v>
      </c>
      <c r="H15" s="268" t="str">
        <f t="shared" ref="H15:H23" si="4">IF(Q15&lt;&gt;"",Q15,"")&amp;CHAR(10)&amp;IF(T15&lt;&gt;"",T15,"")</f>
        <v xml:space="preserve">
</v>
      </c>
      <c r="I15" s="210" t="str">
        <f t="shared" ref="I15:K23" si="5">IF(V15&lt;&gt;"",V15,"")</f>
        <v>GR YARIS JP4－Rally2</v>
      </c>
      <c r="J15" s="211" t="str">
        <f t="shared" si="5"/>
        <v>MXPA12</v>
      </c>
      <c r="K15" s="208">
        <f t="shared" si="5"/>
        <v>1618</v>
      </c>
      <c r="L15" s="221">
        <f>IF(list!AL5&lt;&gt;"",list!AL5,"")</f>
        <v>5809.0999999999995</v>
      </c>
      <c r="M15" s="212"/>
      <c r="N15">
        <f>IF(ent!D3&lt;&gt;"",ent!D3,"")</f>
        <v>2</v>
      </c>
      <c r="O15" t="str">
        <f>IF(ent!H3&lt;&gt;"",ent!H3,"")</f>
        <v>JN-1</v>
      </c>
      <c r="P15" t="str">
        <f>IF(ent!E3&lt;&gt;"",ent!E3,"")</f>
        <v>勝田 範彦</v>
      </c>
      <c r="Q15" s="219"/>
      <c r="R15" s="307" t="s">
        <v>580</v>
      </c>
      <c r="S15" t="str">
        <f>IF(ent!F3&lt;&gt;"",ent!F3,"")</f>
        <v>木村 裕介</v>
      </c>
      <c r="T15" s="219"/>
      <c r="U15" s="307" t="s">
        <v>657</v>
      </c>
      <c r="V15" t="str">
        <f>IF(ent!G3&lt;&gt;"",ent!G3,"")</f>
        <v>GR YARIS JP4－Rally2</v>
      </c>
      <c r="W15" s="307" t="s">
        <v>734</v>
      </c>
      <c r="X15" s="307">
        <v>1618</v>
      </c>
    </row>
    <row r="16" spans="1:24" ht="32.25" customHeight="1">
      <c r="A16" s="207">
        <f>IF(list!AN6&lt;&gt;"",list!AN6,"")</f>
        <v>3</v>
      </c>
      <c r="B16" s="208" t="str">
        <f t="shared" si="0"/>
        <v>JN-1</v>
      </c>
      <c r="C16" s="208">
        <f>IF(list!AM6&lt;&gt;"",list!AM6,"")</f>
        <v>3</v>
      </c>
      <c r="D16" s="208">
        <f t="shared" si="1"/>
        <v>3</v>
      </c>
      <c r="E16" s="341" t="str">
        <f t="shared" si="2"/>
        <v>福永 修
齊田 美早子</v>
      </c>
      <c r="F16" s="341"/>
      <c r="G16" s="209" t="str">
        <f t="shared" si="3"/>
        <v>3276-8787-0170
7723-5194-0160</v>
      </c>
      <c r="H16" s="268" t="str">
        <f t="shared" si="4"/>
        <v xml:space="preserve">
</v>
      </c>
      <c r="I16" s="210" t="str">
        <f t="shared" si="5"/>
        <v>アサヒ☆カナックOSAMU555ファビア</v>
      </c>
      <c r="J16" s="211" t="str">
        <f t="shared" si="5"/>
        <v>ABCUFX11/R5</v>
      </c>
      <c r="K16" s="208">
        <f t="shared" si="5"/>
        <v>2754</v>
      </c>
      <c r="L16" s="221">
        <f>IF(list!AL6&lt;&gt;"",list!AL6,"")</f>
        <v>5834.4</v>
      </c>
      <c r="M16" s="212"/>
      <c r="N16">
        <f>IF(ent!D4&lt;&gt;"",ent!D4,"")</f>
        <v>3</v>
      </c>
      <c r="O16" t="str">
        <f>IF(ent!H4&lt;&gt;"",ent!H4,"")</f>
        <v>JN-1</v>
      </c>
      <c r="P16" t="str">
        <f>IF(ent!E4&lt;&gt;"",ent!E4,"")</f>
        <v>福永 修</v>
      </c>
      <c r="Q16" s="219"/>
      <c r="R16" s="307" t="s">
        <v>581</v>
      </c>
      <c r="S16" t="str">
        <f>IF(ent!F4&lt;&gt;"",ent!F4,"")</f>
        <v>齊田 美早子</v>
      </c>
      <c r="T16" s="219"/>
      <c r="U16" s="307" t="s">
        <v>658</v>
      </c>
      <c r="V16" t="str">
        <f>IF(ent!G4&lt;&gt;"",ent!G4,"")</f>
        <v>アサヒ☆カナックOSAMU555ファビア</v>
      </c>
      <c r="W16" s="307" t="s">
        <v>735</v>
      </c>
      <c r="X16" s="307">
        <v>2754</v>
      </c>
    </row>
    <row r="17" spans="1:24" ht="32.25" customHeight="1">
      <c r="A17" s="207">
        <f>IF(list!AN7&lt;&gt;"",list!AN7,"")</f>
        <v>5</v>
      </c>
      <c r="B17" s="208" t="str">
        <f t="shared" si="0"/>
        <v>JN-1</v>
      </c>
      <c r="C17" s="208">
        <f>IF(list!AM7&lt;&gt;"",list!AM7,"")</f>
        <v>4</v>
      </c>
      <c r="D17" s="208">
        <f t="shared" si="1"/>
        <v>4</v>
      </c>
      <c r="E17" s="341" t="str">
        <f t="shared" si="2"/>
        <v>新井 敏弘
保井 隆宏</v>
      </c>
      <c r="F17" s="341"/>
      <c r="G17" s="209" t="str">
        <f t="shared" si="3"/>
        <v>1261-1119-0340
2611-3393-1280</v>
      </c>
      <c r="H17" s="268" t="str">
        <f t="shared" si="4"/>
        <v xml:space="preserve">
</v>
      </c>
      <c r="I17" s="210" t="str">
        <f t="shared" si="5"/>
        <v>SUBARU WRX S4</v>
      </c>
      <c r="J17" s="211" t="str">
        <f t="shared" si="5"/>
        <v>VBH</v>
      </c>
      <c r="K17" s="208">
        <f t="shared" si="5"/>
        <v>2387</v>
      </c>
      <c r="L17" s="221">
        <f>IF(list!AL7&lt;&gt;"",list!AL7,"")</f>
        <v>10005</v>
      </c>
      <c r="M17" s="212"/>
      <c r="N17">
        <f>IF(ent!D5&lt;&gt;"",ent!D5,"")</f>
        <v>4</v>
      </c>
      <c r="O17" t="str">
        <f>IF(ent!H5&lt;&gt;"",ent!H5,"")</f>
        <v>JN-1</v>
      </c>
      <c r="P17" t="str">
        <f>IF(ent!E5&lt;&gt;"",ent!E5,"")</f>
        <v>新井 敏弘</v>
      </c>
      <c r="Q17" s="219"/>
      <c r="R17" s="307" t="s">
        <v>582</v>
      </c>
      <c r="S17" t="str">
        <f>IF(ent!F5&lt;&gt;"",ent!F5,"")</f>
        <v>保井 隆宏</v>
      </c>
      <c r="T17" s="219"/>
      <c r="U17" s="307" t="s">
        <v>659</v>
      </c>
      <c r="V17" t="str">
        <f>IF(ent!G5&lt;&gt;"",ent!G5,"")</f>
        <v>SUBARU WRX S4</v>
      </c>
      <c r="W17" s="307" t="s">
        <v>736</v>
      </c>
      <c r="X17" s="307">
        <v>2387</v>
      </c>
    </row>
    <row r="18" spans="1:24" ht="32.25" customHeight="1">
      <c r="A18" s="207">
        <f>IF(list!AN8&lt;&gt;"",list!AN8,"")</f>
        <v>6</v>
      </c>
      <c r="B18" s="208" t="str">
        <f t="shared" si="0"/>
        <v>JN-1</v>
      </c>
      <c r="C18" s="208">
        <f>IF(list!AM8&lt;&gt;"",list!AM8,"")</f>
        <v>5</v>
      </c>
      <c r="D18" s="208">
        <f t="shared" si="1"/>
        <v>5</v>
      </c>
      <c r="E18" s="341" t="str">
        <f t="shared" si="2"/>
        <v>新井 大輝
金岡 基成</v>
      </c>
      <c r="F18" s="341"/>
      <c r="G18" s="209" t="str">
        <f t="shared" si="3"/>
        <v>7649-2715-0480
7939-1327-0580</v>
      </c>
      <c r="H18" s="268" t="str">
        <f t="shared" si="4"/>
        <v xml:space="preserve">
</v>
      </c>
      <c r="I18" s="210" t="str">
        <f t="shared" si="5"/>
        <v>Ahead プジョー 208 ラリー4</v>
      </c>
      <c r="J18" s="211" t="str">
        <f t="shared" si="5"/>
        <v>HNSS-J1BG00</v>
      </c>
      <c r="K18" s="208">
        <f t="shared" si="5"/>
        <v>1200</v>
      </c>
      <c r="L18" s="221">
        <f>IF(list!AL8&lt;&gt;"",list!AL8,"")</f>
        <v>10029.6</v>
      </c>
      <c r="M18" s="212"/>
      <c r="N18">
        <f>IF(ent!D6&lt;&gt;"",ent!D6,"")</f>
        <v>5</v>
      </c>
      <c r="O18" t="str">
        <f>IF(ent!H6&lt;&gt;"",ent!H6,"")</f>
        <v>JN-1</v>
      </c>
      <c r="P18" t="str">
        <f>IF(ent!E6&lt;&gt;"",ent!E6,"")</f>
        <v>新井 大輝</v>
      </c>
      <c r="Q18" s="219"/>
      <c r="R18" s="307" t="s">
        <v>583</v>
      </c>
      <c r="S18" t="str">
        <f>IF(ent!F6&lt;&gt;"",ent!F6,"")</f>
        <v>金岡 基成</v>
      </c>
      <c r="T18" s="219"/>
      <c r="U18" s="307" t="s">
        <v>660</v>
      </c>
      <c r="V18" t="str">
        <f>IF(ent!G6&lt;&gt;"",ent!G6,"")</f>
        <v>Ahead プジョー 208 ラリー4</v>
      </c>
      <c r="W18" s="307" t="s">
        <v>737</v>
      </c>
      <c r="X18" s="307">
        <v>1200</v>
      </c>
    </row>
    <row r="19" spans="1:24" ht="32.25" customHeight="1">
      <c r="A19" s="207">
        <f>IF(list!AN9&lt;&gt;"",list!AN9,"")</f>
        <v>7</v>
      </c>
      <c r="B19" s="208" t="str">
        <f t="shared" si="0"/>
        <v>JN-1</v>
      </c>
      <c r="C19" s="208">
        <f>IF(list!AM9&lt;&gt;"",list!AM9,"")</f>
        <v>6</v>
      </c>
      <c r="D19" s="208">
        <f t="shared" si="1"/>
        <v>6</v>
      </c>
      <c r="E19" s="341" t="str">
        <f t="shared" si="2"/>
        <v>金岡 義樹
朴木 博則</v>
      </c>
      <c r="F19" s="341"/>
      <c r="G19" s="209" t="str">
        <f t="shared" si="3"/>
        <v>3372-6813-1100
7275-5001-1140</v>
      </c>
      <c r="H19" s="268" t="str">
        <f t="shared" si="4"/>
        <v xml:space="preserve">
</v>
      </c>
      <c r="I19" s="210" t="str">
        <f t="shared" si="5"/>
        <v>大阪冷研 ファビア</v>
      </c>
      <c r="J19" s="211" t="str">
        <f t="shared" si="5"/>
        <v>ABCUFX11</v>
      </c>
      <c r="K19" s="208">
        <f t="shared" si="5"/>
        <v>2754</v>
      </c>
      <c r="L19" s="221">
        <f>IF(list!AL9&lt;&gt;"",list!AL9,"")</f>
        <v>10030.700000000001</v>
      </c>
      <c r="M19" s="212"/>
      <c r="N19">
        <f>IF(ent!D7&lt;&gt;"",ent!D7,"")</f>
        <v>6</v>
      </c>
      <c r="O19" t="str">
        <f>IF(ent!H7&lt;&gt;"",ent!H7,"")</f>
        <v>JN-1</v>
      </c>
      <c r="P19" t="str">
        <f>IF(ent!E7&lt;&gt;"",ent!E7,"")</f>
        <v>金岡 義樹</v>
      </c>
      <c r="Q19" s="219"/>
      <c r="R19" s="307" t="s">
        <v>584</v>
      </c>
      <c r="S19" t="str">
        <f>IF(ent!F7&lt;&gt;"",ent!F7,"")</f>
        <v>朴木 博則</v>
      </c>
      <c r="T19" s="219"/>
      <c r="U19" s="307" t="s">
        <v>661</v>
      </c>
      <c r="V19" t="str">
        <f>IF(ent!G7&lt;&gt;"",ent!G7,"")</f>
        <v>大阪冷研 ファビア</v>
      </c>
      <c r="W19" s="307" t="s">
        <v>733</v>
      </c>
      <c r="X19" s="307">
        <v>2754</v>
      </c>
    </row>
    <row r="20" spans="1:24" ht="32.25" customHeight="1">
      <c r="A20" s="207">
        <f>IF(list!AN10&lt;&gt;"",list!AN10,"")</f>
        <v>10</v>
      </c>
      <c r="B20" s="208" t="str">
        <f t="shared" si="0"/>
        <v>JN-1</v>
      </c>
      <c r="C20" s="208">
        <f>IF(list!AM10&lt;&gt;"",list!AM10,"")</f>
        <v>7</v>
      </c>
      <c r="D20" s="208">
        <f t="shared" si="1"/>
        <v>7</v>
      </c>
      <c r="E20" s="341" t="str">
        <f t="shared" si="2"/>
        <v>眞貝 知志
安藤 裕一</v>
      </c>
      <c r="F20" s="341"/>
      <c r="G20" s="209" t="str">
        <f t="shared" si="3"/>
        <v>0002-5944-0500
2600-3886-0540</v>
      </c>
      <c r="H20" s="268" t="str">
        <f t="shared" si="4"/>
        <v xml:space="preserve">
</v>
      </c>
      <c r="I20" s="210" t="str">
        <f t="shared" si="5"/>
        <v>GR YARIS GR4RallyDA</v>
      </c>
      <c r="J20" s="211" t="str">
        <f t="shared" si="5"/>
        <v>GXPA16</v>
      </c>
      <c r="K20" s="208">
        <f t="shared" si="5"/>
        <v>1618</v>
      </c>
      <c r="L20" s="221">
        <f>IF(list!AL10&lt;&gt;"",list!AL10,"")</f>
        <v>10121.299999999999</v>
      </c>
      <c r="M20" s="212"/>
      <c r="N20">
        <f>IF(ent!D8&lt;&gt;"",ent!D8,"")</f>
        <v>7</v>
      </c>
      <c r="O20" t="str">
        <f>IF(ent!H8&lt;&gt;"",ent!H8,"")</f>
        <v>JN-1</v>
      </c>
      <c r="P20" t="str">
        <f>IF(ent!E8&lt;&gt;"",ent!E8,"")</f>
        <v>眞貝 知志</v>
      </c>
      <c r="Q20" s="219"/>
      <c r="R20" s="307" t="s">
        <v>585</v>
      </c>
      <c r="S20" t="str">
        <f>IF(ent!F8&lt;&gt;"",ent!F8,"")</f>
        <v>安藤 裕一</v>
      </c>
      <c r="T20" s="219"/>
      <c r="U20" s="307" t="s">
        <v>662</v>
      </c>
      <c r="V20" t="str">
        <f>IF(ent!G8&lt;&gt;"",ent!G8,"")</f>
        <v>GR YARIS GR4RallyDA</v>
      </c>
      <c r="W20" s="307" t="s">
        <v>738</v>
      </c>
      <c r="X20" s="307">
        <v>1618</v>
      </c>
    </row>
    <row r="21" spans="1:24" ht="32.25" customHeight="1">
      <c r="A21" s="207">
        <f>IF(list!AN11&lt;&gt;"",list!AN11,"")</f>
        <v>14</v>
      </c>
      <c r="B21" s="208" t="str">
        <f t="shared" si="0"/>
        <v>JN-1</v>
      </c>
      <c r="C21" s="208">
        <f>IF(list!AM11&lt;&gt;"",list!AM11,"")</f>
        <v>8</v>
      </c>
      <c r="D21" s="208">
        <f t="shared" si="1"/>
        <v>8</v>
      </c>
      <c r="E21" s="341" t="str">
        <f t="shared" si="2"/>
        <v>松岡 孝典
北田 稔</v>
      </c>
      <c r="F21" s="341"/>
      <c r="G21" s="209" t="str">
        <f t="shared" si="3"/>
        <v>3591-7751-1160
2064-3436-0470</v>
      </c>
      <c r="H21" s="268" t="str">
        <f t="shared" si="4"/>
        <v xml:space="preserve">
</v>
      </c>
      <c r="I21" s="210" t="str">
        <f t="shared" si="5"/>
        <v>ラックDLモビリティ東名古屋GRカローラ</v>
      </c>
      <c r="J21" s="211" t="str">
        <f t="shared" si="5"/>
        <v>GZEA14H</v>
      </c>
      <c r="K21" s="208">
        <f t="shared" si="5"/>
        <v>1.6</v>
      </c>
      <c r="L21" s="221">
        <f>IF(list!AL11&lt;&gt;"",list!AL11,"")</f>
        <v>10252.5</v>
      </c>
      <c r="M21" s="212"/>
      <c r="N21">
        <f>IF(ent!D9&lt;&gt;"",ent!D9,"")</f>
        <v>8</v>
      </c>
      <c r="O21" t="str">
        <f>IF(ent!H9&lt;&gt;"",ent!H9,"")</f>
        <v>JN-1</v>
      </c>
      <c r="P21" t="str">
        <f>IF(ent!E9&lt;&gt;"",ent!E9,"")</f>
        <v>松岡 孝典</v>
      </c>
      <c r="Q21" s="219"/>
      <c r="R21" s="307" t="s">
        <v>586</v>
      </c>
      <c r="S21" t="str">
        <f>IF(ent!F9&lt;&gt;"",ent!F9,"")</f>
        <v>北田 稔</v>
      </c>
      <c r="T21" s="219"/>
      <c r="U21" s="307" t="s">
        <v>663</v>
      </c>
      <c r="V21" t="str">
        <f>IF(ent!G9&lt;&gt;"",ent!G9,"")</f>
        <v>ラックDLモビリティ東名古屋GRカローラ</v>
      </c>
      <c r="W21" s="307" t="s">
        <v>739</v>
      </c>
      <c r="X21" s="307">
        <v>1.6</v>
      </c>
    </row>
    <row r="22" spans="1:24" ht="32.25" customHeight="1">
      <c r="A22" s="207">
        <f>IF(list!AN12&lt;&gt;"",list!AN12,"")</f>
        <v>19</v>
      </c>
      <c r="B22" s="208" t="str">
        <f t="shared" si="0"/>
        <v>JN-1</v>
      </c>
      <c r="C22" s="208">
        <f>IF(list!AM12&lt;&gt;"",list!AM12,"")</f>
        <v>9</v>
      </c>
      <c r="D22" s="208">
        <f t="shared" si="1"/>
        <v>9</v>
      </c>
      <c r="E22" s="341" t="str">
        <f t="shared" si="2"/>
        <v>今井 聡
高橋 芙悠</v>
      </c>
      <c r="F22" s="341"/>
      <c r="G22" s="209" t="str">
        <f t="shared" si="3"/>
        <v>1514-4430-0440
0300-8782-1290</v>
      </c>
      <c r="H22" s="268" t="str">
        <f t="shared" si="4"/>
        <v xml:space="preserve">
</v>
      </c>
      <c r="I22" s="210" t="str">
        <f t="shared" si="5"/>
        <v>AKM･MOTORSPORTS･C3R5</v>
      </c>
      <c r="J22" s="211" t="str">
        <f t="shared" si="5"/>
        <v>C3</v>
      </c>
      <c r="K22" s="208">
        <f t="shared" si="5"/>
        <v>1600</v>
      </c>
      <c r="L22" s="221">
        <f>IF(list!AL12&lt;&gt;"",list!AL12,"")</f>
        <v>10340.800000000001</v>
      </c>
      <c r="M22" s="212"/>
      <c r="N22">
        <f>IF(ent!D10&lt;&gt;"",ent!D10,"")</f>
        <v>9</v>
      </c>
      <c r="O22" t="str">
        <f>IF(ent!H10&lt;&gt;"",ent!H10,"")</f>
        <v>JN-1</v>
      </c>
      <c r="P22" t="str">
        <f>IF(ent!E10&lt;&gt;"",ent!E10,"")</f>
        <v>今井 聡</v>
      </c>
      <c r="Q22" s="219"/>
      <c r="R22" s="307" t="s">
        <v>587</v>
      </c>
      <c r="S22" t="str">
        <f>IF(ent!F10&lt;&gt;"",ent!F10,"")</f>
        <v>高橋 芙悠</v>
      </c>
      <c r="T22" s="219"/>
      <c r="U22" s="307" t="s">
        <v>664</v>
      </c>
      <c r="V22" t="str">
        <f>IF(ent!G10&lt;&gt;"",ent!G10,"")</f>
        <v>AKM･MOTORSPORTS･C3R5</v>
      </c>
      <c r="W22" s="307" t="s">
        <v>740</v>
      </c>
      <c r="X22" s="307">
        <v>1600</v>
      </c>
    </row>
    <row r="23" spans="1:24" ht="32.25" customHeight="1" thickBot="1">
      <c r="A23" s="213">
        <f>IF(list!AN13&lt;&gt;"",list!AN13,"")</f>
        <v>38</v>
      </c>
      <c r="B23" s="214" t="str">
        <f t="shared" si="0"/>
        <v>JN-1</v>
      </c>
      <c r="C23" s="214">
        <f>IF(list!AM13&lt;&gt;"",list!AM13,"")</f>
        <v>10</v>
      </c>
      <c r="D23" s="214">
        <f t="shared" si="1"/>
        <v>10</v>
      </c>
      <c r="E23" s="340" t="str">
        <f t="shared" si="2"/>
        <v>柳澤 宏至
竹下 紀子</v>
      </c>
      <c r="F23" s="340"/>
      <c r="G23" s="215" t="str">
        <f t="shared" si="3"/>
        <v>1336-5573-0580
1512-4303-1270</v>
      </c>
      <c r="H23" s="269" t="str">
        <f t="shared" si="4"/>
        <v xml:space="preserve">
</v>
      </c>
      <c r="I23" s="216" t="str">
        <f t="shared" si="5"/>
        <v>MATEX－AQTEC DL GRヤリス</v>
      </c>
      <c r="J23" s="217" t="str">
        <f t="shared" si="5"/>
        <v>GXPA16</v>
      </c>
      <c r="K23" s="214">
        <f t="shared" si="5"/>
        <v>1618</v>
      </c>
      <c r="L23" s="222">
        <f>IF(list!AL13&lt;&gt;"",list!AL13,"")</f>
        <v>10932.8</v>
      </c>
      <c r="M23" s="218"/>
      <c r="N23">
        <f>IF(ent!D11&lt;&gt;"",ent!D11,"")</f>
        <v>10</v>
      </c>
      <c r="O23" t="str">
        <f>IF(ent!H11&lt;&gt;"",ent!H11,"")</f>
        <v>JN-1</v>
      </c>
      <c r="P23" t="str">
        <f>IF(ent!E11&lt;&gt;"",ent!E11,"")</f>
        <v>柳澤 宏至</v>
      </c>
      <c r="Q23" s="219"/>
      <c r="R23" s="307" t="s">
        <v>588</v>
      </c>
      <c r="S23" t="str">
        <f>IF(ent!F11&lt;&gt;"",ent!F11,"")</f>
        <v>竹下 紀子</v>
      </c>
      <c r="T23" s="219"/>
      <c r="U23" s="307" t="s">
        <v>665</v>
      </c>
      <c r="V23" t="str">
        <f>IF(ent!G11&lt;&gt;"",ent!G11,"")</f>
        <v>MATEX－AQTEC DL GRヤリス</v>
      </c>
      <c r="W23" s="307" t="s">
        <v>738</v>
      </c>
      <c r="X23" s="307">
        <v>1618</v>
      </c>
    </row>
    <row r="24" spans="1:24" ht="32.25" customHeight="1">
      <c r="A24" s="175">
        <f>IF(list!AN14&lt;&gt;"",list!AN14,"")</f>
        <v>4</v>
      </c>
      <c r="B24" s="202" t="str">
        <f t="shared" si="0"/>
        <v>JN-2</v>
      </c>
      <c r="C24" s="202">
        <f>IF(list!AM14&lt;&gt;"",list!AM14,"")</f>
        <v>1</v>
      </c>
      <c r="D24" s="202">
        <f>IF(N24&lt;&gt;"",N24,"")</f>
        <v>11</v>
      </c>
      <c r="E24" s="339" t="str">
        <f>IF(P24&lt;&gt;"",P24,"")&amp;CHAR(10)&amp;IF(S24&lt;&gt;"",S24,"")</f>
        <v>奴田原 文雄
東 駿吾</v>
      </c>
      <c r="F24" s="339"/>
      <c r="G24" s="203" t="str">
        <f t="shared" si="3"/>
        <v>1256-3616-0170
0304-3747-0890</v>
      </c>
      <c r="H24" s="267" t="str">
        <f>IF(Q24&lt;&gt;"",Q24,"")&amp;CHAR(10)&amp;IF(T24&lt;&gt;"",T24,"")</f>
        <v xml:space="preserve">
</v>
      </c>
      <c r="I24" s="204" t="str">
        <f>IF(V24&lt;&gt;"",V24,"")</f>
        <v>ADVAN カヤバ KTMS GRヤリス</v>
      </c>
      <c r="J24" s="205" t="str">
        <f>IF(W24&lt;&gt;"",W24,"")</f>
        <v>GXPA16</v>
      </c>
      <c r="K24" s="202">
        <f>IF(X24&lt;&gt;"",X24,"")</f>
        <v>2737</v>
      </c>
      <c r="L24" s="220">
        <f>IF(list!AL14&lt;&gt;"",list!AL14,"")</f>
        <v>5948.8</v>
      </c>
      <c r="M24" s="206"/>
      <c r="N24">
        <f>IF(ent!D12&lt;&gt;"",ent!D12,"")</f>
        <v>11</v>
      </c>
      <c r="O24" t="str">
        <f>IF(ent!H12&lt;&gt;"",ent!H12,"")</f>
        <v>JN-2</v>
      </c>
      <c r="P24" t="str">
        <f>IF(ent!E12&lt;&gt;"",ent!E12,"")</f>
        <v>奴田原 文雄</v>
      </c>
      <c r="Q24" s="219"/>
      <c r="R24" s="307" t="s">
        <v>589</v>
      </c>
      <c r="S24" t="str">
        <f>IF(ent!F12&lt;&gt;"",ent!F12,"")</f>
        <v>東 駿吾</v>
      </c>
      <c r="T24" s="219"/>
      <c r="U24" s="307" t="s">
        <v>666</v>
      </c>
      <c r="V24" t="str">
        <f>IF(ent!G12&lt;&gt;"",ent!G12,"")</f>
        <v>ADVAN カヤバ KTMS GRヤリス</v>
      </c>
      <c r="W24" s="307" t="s">
        <v>738</v>
      </c>
      <c r="X24" s="307">
        <v>2737</v>
      </c>
    </row>
    <row r="25" spans="1:24" ht="32.25" customHeight="1">
      <c r="A25" s="207">
        <f>IF(list!AN15&lt;&gt;"",list!AN15,"")</f>
        <v>8</v>
      </c>
      <c r="B25" s="208" t="str">
        <f t="shared" si="0"/>
        <v>JN-2</v>
      </c>
      <c r="C25" s="208">
        <f>IF(list!AM15&lt;&gt;"",list!AM15,"")</f>
        <v>2</v>
      </c>
      <c r="D25" s="208">
        <f t="shared" ref="D25:D33" si="6">IF(N25&lt;&gt;"",N25,"")</f>
        <v>12</v>
      </c>
      <c r="E25" s="341" t="str">
        <f t="shared" ref="E25:E33" si="7">IF(P25&lt;&gt;"",P25,"")&amp;CHAR(10)&amp;IF(S25&lt;&gt;"",S25,"")</f>
        <v>三枝 聖弥
船木 一祥</v>
      </c>
      <c r="F25" s="341"/>
      <c r="G25" s="209" t="str">
        <f t="shared" si="3"/>
        <v>7930-3314-0330
1433-6689-1260</v>
      </c>
      <c r="H25" s="268" t="str">
        <f t="shared" ref="H25:H33" si="8">IF(Q25&lt;&gt;"",Q25,"")&amp;CHAR(10)&amp;IF(T25&lt;&gt;"",T25,"")</f>
        <v xml:space="preserve">
</v>
      </c>
      <c r="I25" s="210" t="str">
        <f t="shared" ref="I25:K33" si="9">IF(V25&lt;&gt;"",V25,"")</f>
        <v>名古屋スバル ラック DL WRX</v>
      </c>
      <c r="J25" s="211" t="str">
        <f t="shared" si="9"/>
        <v>VAB</v>
      </c>
      <c r="K25" s="208">
        <f t="shared" si="9"/>
        <v>3383</v>
      </c>
      <c r="L25" s="221">
        <f>IF(list!AL15&lt;&gt;"",list!AL15,"")</f>
        <v>10105.1</v>
      </c>
      <c r="M25" s="212"/>
      <c r="N25">
        <f>IF(ent!D13&lt;&gt;"",ent!D13,"")</f>
        <v>12</v>
      </c>
      <c r="O25" t="str">
        <f>IF(ent!H13&lt;&gt;"",ent!H13,"")</f>
        <v>JN-2</v>
      </c>
      <c r="P25" t="str">
        <f>IF(ent!E13&lt;&gt;"",ent!E13,"")</f>
        <v>三枝 聖弥</v>
      </c>
      <c r="Q25" s="219"/>
      <c r="R25" s="307" t="s">
        <v>590</v>
      </c>
      <c r="S25" t="str">
        <f>IF(ent!F13&lt;&gt;"",ent!F13,"")</f>
        <v>船木 一祥</v>
      </c>
      <c r="T25" s="219"/>
      <c r="U25" s="307" t="s">
        <v>667</v>
      </c>
      <c r="V25" t="str">
        <f>IF(ent!G13&lt;&gt;"",ent!G13,"")</f>
        <v>名古屋スバル ラック DL WRX</v>
      </c>
      <c r="W25" s="307" t="s">
        <v>741</v>
      </c>
      <c r="X25" s="307">
        <v>3383</v>
      </c>
    </row>
    <row r="26" spans="1:24" ht="32.25" customHeight="1">
      <c r="A26" s="207">
        <f>IF(list!AN16&lt;&gt;"",list!AN16,"")</f>
        <v>9</v>
      </c>
      <c r="B26" s="208" t="str">
        <f t="shared" si="0"/>
        <v>JN-2</v>
      </c>
      <c r="C26" s="208">
        <f>IF(list!AM16&lt;&gt;"",list!AM16,"")</f>
        <v>3</v>
      </c>
      <c r="D26" s="208">
        <f t="shared" si="6"/>
        <v>13</v>
      </c>
      <c r="E26" s="341" t="str">
        <f t="shared" si="7"/>
        <v>川名 賢
前川 冨哉</v>
      </c>
      <c r="F26" s="341"/>
      <c r="G26" s="209" t="str">
        <f t="shared" si="3"/>
        <v>7082-5920-0350
7399-5642-0530</v>
      </c>
      <c r="H26" s="268" t="str">
        <f t="shared" si="8"/>
        <v xml:space="preserve">
</v>
      </c>
      <c r="I26" s="210" t="str">
        <f t="shared" si="9"/>
        <v>クスコ DL WM KZF TL ヤリス</v>
      </c>
      <c r="J26" s="211" t="str">
        <f t="shared" si="9"/>
        <v>GXPA16</v>
      </c>
      <c r="K26" s="208">
        <f t="shared" si="9"/>
        <v>1.61</v>
      </c>
      <c r="L26" s="221">
        <f>IF(list!AL16&lt;&gt;"",list!AL16,"")</f>
        <v>10111.200000000001</v>
      </c>
      <c r="M26" s="212"/>
      <c r="N26">
        <f>IF(ent!D14&lt;&gt;"",ent!D14,"")</f>
        <v>13</v>
      </c>
      <c r="O26" t="str">
        <f>IF(ent!H14&lt;&gt;"",ent!H14,"")</f>
        <v>JN-2</v>
      </c>
      <c r="P26" t="str">
        <f>IF(ent!E14&lt;&gt;"",ent!E14,"")</f>
        <v>川名 賢</v>
      </c>
      <c r="Q26" s="219"/>
      <c r="R26" s="307" t="s">
        <v>591</v>
      </c>
      <c r="S26" t="str">
        <f>IF(ent!F14&lt;&gt;"",ent!F14,"")</f>
        <v>前川 冨哉</v>
      </c>
      <c r="T26" s="219"/>
      <c r="U26" s="307" t="s">
        <v>668</v>
      </c>
      <c r="V26" t="str">
        <f>IF(ent!G14&lt;&gt;"",ent!G14,"")</f>
        <v>クスコ DL WM KZF TL ヤリス</v>
      </c>
      <c r="W26" s="307" t="s">
        <v>738</v>
      </c>
      <c r="X26" s="307">
        <v>1.61</v>
      </c>
    </row>
    <row r="27" spans="1:24" ht="32.25" customHeight="1">
      <c r="A27" s="207">
        <f>IF(list!AN17&lt;&gt;"",list!AN17,"")</f>
        <v>11</v>
      </c>
      <c r="B27" s="208" t="str">
        <f t="shared" si="0"/>
        <v>JN-2</v>
      </c>
      <c r="C27" s="208">
        <f>IF(list!AM17&lt;&gt;"",list!AM17,"")</f>
        <v>4</v>
      </c>
      <c r="D27" s="208">
        <f t="shared" si="6"/>
        <v>14</v>
      </c>
      <c r="E27" s="341" t="str">
        <f t="shared" si="7"/>
        <v>横尾 芳則
穴井 謙志郎</v>
      </c>
      <c r="F27" s="341"/>
      <c r="G27" s="209" t="str">
        <f t="shared" si="3"/>
        <v>1699-6386-0250
7563-5938-0460</v>
      </c>
      <c r="H27" s="268" t="str">
        <f t="shared" si="8"/>
        <v xml:space="preserve">
</v>
      </c>
      <c r="I27" s="210" t="str">
        <f t="shared" si="9"/>
        <v>カヤバ GRヤリス</v>
      </c>
      <c r="J27" s="211" t="str">
        <f t="shared" si="9"/>
        <v>GXPA16</v>
      </c>
      <c r="K27" s="208">
        <f t="shared" si="9"/>
        <v>1610</v>
      </c>
      <c r="L27" s="221">
        <f>IF(list!AL17&lt;&gt;"",list!AL17,"")</f>
        <v>10133.599999999999</v>
      </c>
      <c r="M27" s="212"/>
      <c r="N27">
        <f>IF(ent!D15&lt;&gt;"",ent!D15,"")</f>
        <v>14</v>
      </c>
      <c r="O27" t="str">
        <f>IF(ent!H15&lt;&gt;"",ent!H15,"")</f>
        <v>JN-2</v>
      </c>
      <c r="P27" t="str">
        <f>IF(ent!E15&lt;&gt;"",ent!E15,"")</f>
        <v>横尾 芳則</v>
      </c>
      <c r="Q27" s="219"/>
      <c r="R27" s="307" t="s">
        <v>592</v>
      </c>
      <c r="S27" t="str">
        <f>IF(ent!F15&lt;&gt;"",ent!F15,"")</f>
        <v>穴井 謙志郎</v>
      </c>
      <c r="T27" s="219"/>
      <c r="U27" s="307" t="s">
        <v>669</v>
      </c>
      <c r="V27" t="str">
        <f>IF(ent!G15&lt;&gt;"",ent!G15,"")</f>
        <v>カヤバ GRヤリス</v>
      </c>
      <c r="W27" s="307" t="s">
        <v>738</v>
      </c>
      <c r="X27" s="307">
        <v>1610</v>
      </c>
    </row>
    <row r="28" spans="1:24" ht="32.25" customHeight="1">
      <c r="A28" s="207">
        <f>IF(list!AN18&lt;&gt;"",list!AN18,"")</f>
        <v>12</v>
      </c>
      <c r="B28" s="208" t="str">
        <f t="shared" si="0"/>
        <v>JN-2</v>
      </c>
      <c r="C28" s="208">
        <f>IF(list!AM18&lt;&gt;"",list!AM18,"")</f>
        <v>5</v>
      </c>
      <c r="D28" s="208">
        <f t="shared" si="6"/>
        <v>15</v>
      </c>
      <c r="E28" s="341" t="str">
        <f t="shared" si="7"/>
        <v>小泉 敏志
加勢 直毅</v>
      </c>
      <c r="F28" s="341"/>
      <c r="G28" s="209" t="str">
        <f t="shared" si="3"/>
        <v>7368-0103-1260
1336-8061-0310</v>
      </c>
      <c r="H28" s="268" t="str">
        <f t="shared" si="8"/>
        <v xml:space="preserve">
</v>
      </c>
      <c r="I28" s="210" t="str">
        <f t="shared" si="9"/>
        <v>若甦DLドリームドライブGRヤリス</v>
      </c>
      <c r="J28" s="211" t="str">
        <f t="shared" si="9"/>
        <v>GXPA16</v>
      </c>
      <c r="K28" s="208">
        <f t="shared" si="9"/>
        <v>1618</v>
      </c>
      <c r="L28" s="221">
        <f>IF(list!AL18&lt;&gt;"",list!AL18,"")</f>
        <v>10159.299999999999</v>
      </c>
      <c r="M28" s="212"/>
      <c r="N28">
        <f>IF(ent!D16&lt;&gt;"",ent!D16,"")</f>
        <v>15</v>
      </c>
      <c r="O28" t="str">
        <f>IF(ent!H16&lt;&gt;"",ent!H16,"")</f>
        <v>JN-2</v>
      </c>
      <c r="P28" t="str">
        <f>IF(ent!E16&lt;&gt;"",ent!E16,"")</f>
        <v>小泉 敏志</v>
      </c>
      <c r="Q28" s="219"/>
      <c r="R28" s="307" t="s">
        <v>593</v>
      </c>
      <c r="S28" t="str">
        <f>IF(ent!F16&lt;&gt;"",ent!F16,"")</f>
        <v>加勢 直毅</v>
      </c>
      <c r="T28" s="219"/>
      <c r="U28" s="307" t="s">
        <v>670</v>
      </c>
      <c r="V28" t="str">
        <f>IF(ent!G16&lt;&gt;"",ent!G16,"")</f>
        <v>若甦DLドリームドライブGRヤリス</v>
      </c>
      <c r="W28" s="307" t="s">
        <v>738</v>
      </c>
      <c r="X28" s="307">
        <v>1618</v>
      </c>
    </row>
    <row r="29" spans="1:24" ht="32.25" customHeight="1">
      <c r="A29" s="207">
        <f>IF(list!AN19&lt;&gt;"",list!AN19,"")</f>
        <v>22</v>
      </c>
      <c r="B29" s="208" t="str">
        <f t="shared" si="0"/>
        <v>JN-2</v>
      </c>
      <c r="C29" s="208">
        <f>IF(list!AM19&lt;&gt;"",list!AM19,"")</f>
        <v>6</v>
      </c>
      <c r="D29" s="208">
        <f t="shared" si="6"/>
        <v>16</v>
      </c>
      <c r="E29" s="341" t="str">
        <f t="shared" si="7"/>
        <v>石川 昌平
大倉 瞳</v>
      </c>
      <c r="F29" s="341"/>
      <c r="G29" s="209" t="str">
        <f t="shared" si="3"/>
        <v>0038-8759-0530
7809-5227-0110</v>
      </c>
      <c r="H29" s="268" t="str">
        <f t="shared" si="8"/>
        <v xml:space="preserve">
</v>
      </c>
      <c r="I29" s="210" t="str">
        <f t="shared" si="9"/>
        <v>ARTAオートバックスGRヤリス</v>
      </c>
      <c r="J29" s="211" t="str">
        <f t="shared" si="9"/>
        <v>GXPA16</v>
      </c>
      <c r="K29" s="208">
        <f t="shared" si="9"/>
        <v>1610</v>
      </c>
      <c r="L29" s="221">
        <f>IF(list!AL19&lt;&gt;"",list!AL19,"")</f>
        <v>10502.599999999999</v>
      </c>
      <c r="M29" s="212"/>
      <c r="N29">
        <f>IF(ent!D17&lt;&gt;"",ent!D17,"")</f>
        <v>16</v>
      </c>
      <c r="O29" t="str">
        <f>IF(ent!H17&lt;&gt;"",ent!H17,"")</f>
        <v>JN-2</v>
      </c>
      <c r="P29" t="str">
        <f>IF(ent!E17&lt;&gt;"",ent!E17,"")</f>
        <v>石川 昌平</v>
      </c>
      <c r="Q29" s="219"/>
      <c r="R29" s="307" t="s">
        <v>594</v>
      </c>
      <c r="S29" t="str">
        <f>IF(ent!F17&lt;&gt;"",ent!F17,"")</f>
        <v>大倉 瞳</v>
      </c>
      <c r="T29" s="219"/>
      <c r="U29" s="307" t="s">
        <v>671</v>
      </c>
      <c r="V29" t="str">
        <f>IF(ent!G17&lt;&gt;"",ent!G17,"")</f>
        <v>ARTAオートバックスGRヤリス</v>
      </c>
      <c r="W29" s="307" t="s">
        <v>738</v>
      </c>
      <c r="X29" s="307">
        <v>1610</v>
      </c>
    </row>
    <row r="30" spans="1:24" ht="32.25" customHeight="1">
      <c r="A30" s="207">
        <f>IF(list!AN20&lt;&gt;"",list!AN20,"")</f>
        <v>16</v>
      </c>
      <c r="B30" s="208" t="str">
        <f t="shared" si="0"/>
        <v>JN-3</v>
      </c>
      <c r="C30" s="208">
        <f>IF(list!AM20&lt;&gt;"",list!AM20,"")</f>
        <v>1</v>
      </c>
      <c r="D30" s="208">
        <f t="shared" si="6"/>
        <v>17</v>
      </c>
      <c r="E30" s="341" t="str">
        <f t="shared" si="7"/>
        <v>山本 悠太
立久井 和子</v>
      </c>
      <c r="F30" s="341"/>
      <c r="G30" s="209" t="str">
        <f t="shared" si="3"/>
        <v>7312-5836-0440
8453-0301-0550</v>
      </c>
      <c r="H30" s="268" t="str">
        <f t="shared" si="8"/>
        <v xml:space="preserve">
</v>
      </c>
      <c r="I30" s="210" t="str">
        <f t="shared" si="9"/>
        <v>SammyK－oneルブロスYHGR86</v>
      </c>
      <c r="J30" s="211" t="str">
        <f t="shared" si="9"/>
        <v>ZN8</v>
      </c>
      <c r="K30" s="208">
        <f t="shared" si="9"/>
        <v>2387</v>
      </c>
      <c r="L30" s="221">
        <f>IF(list!AL20&lt;&gt;"",list!AL20,"")</f>
        <v>10312.200000000001</v>
      </c>
      <c r="M30" s="212"/>
      <c r="N30">
        <f>IF(ent!D18&lt;&gt;"",ent!D18,"")</f>
        <v>17</v>
      </c>
      <c r="O30" t="str">
        <f>IF(ent!H18&lt;&gt;"",ent!H18,"")</f>
        <v>JN-3</v>
      </c>
      <c r="P30" t="str">
        <f>IF(ent!E18&lt;&gt;"",ent!E18,"")</f>
        <v>山本 悠太</v>
      </c>
      <c r="Q30" s="219"/>
      <c r="R30" s="307" t="s">
        <v>595</v>
      </c>
      <c r="S30" t="str">
        <f>IF(ent!F18&lt;&gt;"",ent!F18,"")</f>
        <v>立久井 和子</v>
      </c>
      <c r="T30" s="219"/>
      <c r="U30" s="307" t="s">
        <v>672</v>
      </c>
      <c r="V30" t="str">
        <f>IF(ent!G18&lt;&gt;"",ent!G18,"")</f>
        <v>SammyK－oneルブロスYHGR86</v>
      </c>
      <c r="W30" s="307" t="s">
        <v>742</v>
      </c>
      <c r="X30" s="307">
        <v>2387</v>
      </c>
    </row>
    <row r="31" spans="1:24" ht="32.25" customHeight="1">
      <c r="A31" s="207">
        <f>IF(list!AN21&lt;&gt;"",list!AN21,"")</f>
        <v>17</v>
      </c>
      <c r="B31" s="208" t="str">
        <f t="shared" si="0"/>
        <v>JN-3</v>
      </c>
      <c r="C31" s="208">
        <f>IF(list!AM21&lt;&gt;"",list!AM21,"")</f>
        <v>2</v>
      </c>
      <c r="D31" s="208">
        <f t="shared" si="6"/>
        <v>18</v>
      </c>
      <c r="E31" s="341" t="str">
        <f t="shared" si="7"/>
        <v>上原 淳
漆戸 あゆみ</v>
      </c>
      <c r="F31" s="341"/>
      <c r="G31" s="209" t="str">
        <f t="shared" si="3"/>
        <v>5087-6634-1020
8300-4596-0690</v>
      </c>
      <c r="H31" s="268" t="str">
        <f t="shared" si="8"/>
        <v xml:space="preserve">
</v>
      </c>
      <c r="I31" s="210" t="str">
        <f t="shared" si="9"/>
        <v>メディトランセDLシャフトカヤバBRZ</v>
      </c>
      <c r="J31" s="211" t="str">
        <f t="shared" si="9"/>
        <v>ZD8</v>
      </c>
      <c r="K31" s="208">
        <f t="shared" si="9"/>
        <v>2387</v>
      </c>
      <c r="L31" s="221">
        <f>IF(list!AL21&lt;&gt;"",list!AL21,"")</f>
        <v>10336.400000000001</v>
      </c>
      <c r="M31" s="212"/>
      <c r="N31">
        <f>IF(ent!D19&lt;&gt;"",ent!D19,"")</f>
        <v>18</v>
      </c>
      <c r="O31" t="str">
        <f>IF(ent!H19&lt;&gt;"",ent!H19,"")</f>
        <v>JN-3</v>
      </c>
      <c r="P31" t="str">
        <f>IF(ent!E19&lt;&gt;"",ent!E19,"")</f>
        <v>上原 淳</v>
      </c>
      <c r="Q31" s="219"/>
      <c r="R31" s="307" t="s">
        <v>596</v>
      </c>
      <c r="S31" t="str">
        <f>IF(ent!F19&lt;&gt;"",ent!F19,"")</f>
        <v>漆戸 あゆみ</v>
      </c>
      <c r="T31" s="219"/>
      <c r="U31" s="307" t="s">
        <v>673</v>
      </c>
      <c r="V31" t="str">
        <f>IF(ent!G19&lt;&gt;"",ent!G19,"")</f>
        <v>メディトランセDLシャフトカヤバBRZ</v>
      </c>
      <c r="W31" s="307" t="s">
        <v>743</v>
      </c>
      <c r="X31" s="307">
        <v>2387</v>
      </c>
    </row>
    <row r="32" spans="1:24" ht="32.25" customHeight="1">
      <c r="A32" s="207">
        <f>IF(list!AN22&lt;&gt;"",list!AN22,"")</f>
        <v>18</v>
      </c>
      <c r="B32" s="208" t="str">
        <f t="shared" si="0"/>
        <v>JN-3</v>
      </c>
      <c r="C32" s="208">
        <f>IF(list!AM22&lt;&gt;"",list!AM22,"")</f>
        <v>3</v>
      </c>
      <c r="D32" s="208">
        <f t="shared" si="6"/>
        <v>19</v>
      </c>
      <c r="E32" s="341" t="str">
        <f t="shared" si="7"/>
        <v>曽根 崇仁
石田 一輝</v>
      </c>
      <c r="F32" s="341"/>
      <c r="G32" s="209" t="str">
        <f t="shared" si="3"/>
        <v>5079-0097-0650
0039-0666-0660</v>
      </c>
      <c r="H32" s="268" t="str">
        <f t="shared" si="8"/>
        <v xml:space="preserve">
</v>
      </c>
      <c r="I32" s="210" t="str">
        <f t="shared" si="9"/>
        <v>P.MU☆DL☆SPM☆INGING86</v>
      </c>
      <c r="J32" s="211" t="str">
        <f t="shared" si="9"/>
        <v>ZN8</v>
      </c>
      <c r="K32" s="208">
        <f t="shared" si="9"/>
        <v>2387</v>
      </c>
      <c r="L32" s="221">
        <f>IF(list!AL22&lt;&gt;"",list!AL22,"")</f>
        <v>10336.700000000001</v>
      </c>
      <c r="M32" s="212"/>
      <c r="N32">
        <f>IF(ent!D20&lt;&gt;"",ent!D20,"")</f>
        <v>19</v>
      </c>
      <c r="O32" t="str">
        <f>IF(ent!H20&lt;&gt;"",ent!H20,"")</f>
        <v>JN-3</v>
      </c>
      <c r="P32" t="str">
        <f>IF(ent!E20&lt;&gt;"",ent!E20,"")</f>
        <v>曽根 崇仁</v>
      </c>
      <c r="Q32" s="219"/>
      <c r="R32" s="307" t="s">
        <v>597</v>
      </c>
      <c r="S32" t="str">
        <f>IF(ent!F20&lt;&gt;"",ent!F20,"")</f>
        <v>石田 一輝</v>
      </c>
      <c r="T32" s="219"/>
      <c r="U32" s="307" t="s">
        <v>674</v>
      </c>
      <c r="V32" t="str">
        <f>IF(ent!G20&lt;&gt;"",ent!G20,"")</f>
        <v>P.MU☆DL☆SPM☆INGING86</v>
      </c>
      <c r="W32" s="307" t="s">
        <v>742</v>
      </c>
      <c r="X32" s="307">
        <v>2387</v>
      </c>
    </row>
    <row r="33" spans="1:24" ht="32.25" customHeight="1" thickBot="1">
      <c r="A33" s="213">
        <f>IF(list!AN23&lt;&gt;"",list!AN23,"")</f>
        <v>20</v>
      </c>
      <c r="B33" s="214" t="str">
        <f t="shared" si="0"/>
        <v>JN-3</v>
      </c>
      <c r="C33" s="214">
        <f>IF(list!AM23&lt;&gt;"",list!AM23,"")</f>
        <v>4</v>
      </c>
      <c r="D33" s="214">
        <f t="shared" si="6"/>
        <v>20</v>
      </c>
      <c r="E33" s="340" t="str">
        <f t="shared" si="7"/>
        <v>山口 清司
澤田 耕一</v>
      </c>
      <c r="F33" s="340"/>
      <c r="G33" s="215" t="str">
        <f t="shared" si="3"/>
        <v>5768-3386-0770
3054-8021-0320</v>
      </c>
      <c r="H33" s="269" t="str">
        <f t="shared" si="8"/>
        <v xml:space="preserve">
</v>
      </c>
      <c r="I33" s="216" t="str">
        <f t="shared" si="9"/>
        <v>エナペタルADVAN久與GR86</v>
      </c>
      <c r="J33" s="217" t="str">
        <f t="shared" si="9"/>
        <v>ZN8</v>
      </c>
      <c r="K33" s="214">
        <f t="shared" si="9"/>
        <v>2380</v>
      </c>
      <c r="L33" s="222">
        <f>IF(list!AL23&lt;&gt;"",list!AL23,"")</f>
        <v>10352.700000000001</v>
      </c>
      <c r="M33" s="218"/>
      <c r="N33">
        <f>IF(ent!D21&lt;&gt;"",ent!D21,"")</f>
        <v>20</v>
      </c>
      <c r="O33" t="str">
        <f>IF(ent!H21&lt;&gt;"",ent!H21,"")</f>
        <v>JN-3</v>
      </c>
      <c r="P33" t="str">
        <f>IF(ent!E21&lt;&gt;"",ent!E21,"")</f>
        <v>山口 清司</v>
      </c>
      <c r="Q33" s="219"/>
      <c r="R33" s="307" t="s">
        <v>598</v>
      </c>
      <c r="S33" t="str">
        <f>IF(ent!F21&lt;&gt;"",ent!F21,"")</f>
        <v>澤田 耕一</v>
      </c>
      <c r="T33" s="219"/>
      <c r="U33" s="307" t="s">
        <v>675</v>
      </c>
      <c r="V33" t="str">
        <f>IF(ent!G21&lt;&gt;"",ent!G21,"")</f>
        <v>エナペタルADVAN久與GR86</v>
      </c>
      <c r="W33" s="307" t="s">
        <v>742</v>
      </c>
      <c r="X33" s="307">
        <v>2380</v>
      </c>
    </row>
    <row r="34" spans="1:24" ht="32.25" customHeight="1">
      <c r="A34" s="175">
        <f>IF(list!AN24&lt;&gt;"",list!AN24,"")</f>
        <v>21</v>
      </c>
      <c r="B34" s="202" t="str">
        <f t="shared" si="0"/>
        <v>JN-3</v>
      </c>
      <c r="C34" s="202">
        <f>IF(list!AM24&lt;&gt;"",list!AM24,"")</f>
        <v>5</v>
      </c>
      <c r="D34" s="202">
        <f>IF(N34&lt;&gt;"",N34,"")</f>
        <v>21</v>
      </c>
      <c r="E34" s="339" t="str">
        <f>IF(P34&lt;&gt;"",P34,"")&amp;CHAR(10)&amp;IF(S34&lt;&gt;"",S34,"")</f>
        <v>長﨑 雅志
大矢 啓太</v>
      </c>
      <c r="F34" s="339"/>
      <c r="G34" s="203" t="str">
        <f t="shared" si="3"/>
        <v>7607-8593-1010
7829-8861-0320</v>
      </c>
      <c r="H34" s="267" t="str">
        <f>IF(Q34&lt;&gt;"",Q34,"")&amp;CHAR(10)&amp;IF(T34&lt;&gt;"",T34,"")</f>
        <v xml:space="preserve">
</v>
      </c>
      <c r="I34" s="204" t="str">
        <f>IF(V34&lt;&gt;"",V34,"")</f>
        <v>NTP NAVUL GR86</v>
      </c>
      <c r="J34" s="205" t="str">
        <f>IF(W34&lt;&gt;"",W34,"")</f>
        <v>ZN8</v>
      </c>
      <c r="K34" s="202">
        <f>IF(X34&lt;&gt;"",X34,"")</f>
        <v>2387</v>
      </c>
      <c r="L34" s="220">
        <f>IF(list!AL24&lt;&gt;"",list!AL24,"")</f>
        <v>10409.099999999999</v>
      </c>
      <c r="M34" s="206"/>
      <c r="N34">
        <f>IF(ent!D22&lt;&gt;"",ent!D22,"")</f>
        <v>21</v>
      </c>
      <c r="O34" t="str">
        <f>IF(ent!H22&lt;&gt;"",ent!H22,"")</f>
        <v>JN-3</v>
      </c>
      <c r="P34" t="str">
        <f>IF(ent!E22&lt;&gt;"",ent!E22,"")</f>
        <v>長﨑 雅志</v>
      </c>
      <c r="Q34" s="219"/>
      <c r="R34" s="307" t="s">
        <v>599</v>
      </c>
      <c r="S34" t="str">
        <f>IF(ent!F22&lt;&gt;"",ent!F22,"")</f>
        <v>大矢 啓太</v>
      </c>
      <c r="T34" s="219"/>
      <c r="U34" s="307" t="s">
        <v>676</v>
      </c>
      <c r="V34" t="str">
        <f>IF(ent!G22&lt;&gt;"",ent!G22,"")</f>
        <v>NTP NAVUL GR86</v>
      </c>
      <c r="W34" s="307" t="s">
        <v>742</v>
      </c>
      <c r="X34" s="307">
        <v>2387</v>
      </c>
    </row>
    <row r="35" spans="1:24" ht="32.25" customHeight="1">
      <c r="A35" s="207">
        <f>IF(list!AN25&lt;&gt;"",list!AN25,"")</f>
        <v>36</v>
      </c>
      <c r="B35" s="208" t="str">
        <f t="shared" si="0"/>
        <v>JN-3</v>
      </c>
      <c r="C35" s="208">
        <f>IF(list!AM25&lt;&gt;"",list!AM25,"")</f>
        <v>6</v>
      </c>
      <c r="D35" s="208">
        <f t="shared" ref="D35:D43" si="10">IF(N35&lt;&gt;"",N35,"")</f>
        <v>22</v>
      </c>
      <c r="E35" s="341" t="str">
        <f t="shared" ref="E35:E43" si="11">IF(P35&lt;&gt;"",P35,"")&amp;CHAR(10)&amp;IF(S35&lt;&gt;"",S35,"")</f>
        <v>鈴木 尚
遠藤 彰</v>
      </c>
      <c r="F35" s="341"/>
      <c r="G35" s="209" t="str">
        <f t="shared" si="3"/>
        <v>8475-7876-0120
1062-5803-0310</v>
      </c>
      <c r="H35" s="268" t="str">
        <f t="shared" ref="H35:H43" si="12">IF(Q35&lt;&gt;"",Q35,"")&amp;CHAR(10)&amp;IF(T35&lt;&gt;"",T35,"")</f>
        <v xml:space="preserve">
</v>
      </c>
      <c r="I35" s="210" t="str">
        <f t="shared" ref="I35:K43" si="13">IF(V35&lt;&gt;"",V35,"")</f>
        <v>スマッシュDL itzzコマツBRZ</v>
      </c>
      <c r="J35" s="211" t="str">
        <f t="shared" si="13"/>
        <v>ZC6</v>
      </c>
      <c r="K35" s="208">
        <f t="shared" si="13"/>
        <v>1998</v>
      </c>
      <c r="L35" s="221">
        <f>IF(list!AL25&lt;&gt;"",list!AL25,"")</f>
        <v>10858.1</v>
      </c>
      <c r="M35" s="212"/>
      <c r="N35">
        <f>IF(ent!D23&lt;&gt;"",ent!D23,"")</f>
        <v>22</v>
      </c>
      <c r="O35" t="str">
        <f>IF(ent!H23&lt;&gt;"",ent!H23,"")</f>
        <v>JN-3</v>
      </c>
      <c r="P35" t="str">
        <f>IF(ent!E23&lt;&gt;"",ent!E23,"")</f>
        <v>鈴木 尚</v>
      </c>
      <c r="Q35" s="219"/>
      <c r="R35" s="307" t="s">
        <v>600</v>
      </c>
      <c r="S35" t="str">
        <f>IF(ent!F23&lt;&gt;"",ent!F23,"")</f>
        <v>遠藤 彰</v>
      </c>
      <c r="T35" s="219"/>
      <c r="U35" s="307" t="s">
        <v>677</v>
      </c>
      <c r="V35" t="str">
        <f>IF(ent!G23&lt;&gt;"",ent!G23,"")</f>
        <v>スマッシュDL itzzコマツBRZ</v>
      </c>
      <c r="W35" s="307" t="s">
        <v>744</v>
      </c>
      <c r="X35" s="307">
        <v>1998</v>
      </c>
    </row>
    <row r="36" spans="1:24" ht="32.25" customHeight="1">
      <c r="A36" s="207" t="str">
        <f>IF(list!AN26&lt;&gt;"",list!AN26,"")</f>
        <v/>
      </c>
      <c r="B36" s="208" t="str">
        <f t="shared" si="0"/>
        <v>JN-3</v>
      </c>
      <c r="C36" s="208" t="str">
        <f>IF(list!AM26&lt;&gt;"",list!AM26,"")</f>
        <v/>
      </c>
      <c r="D36" s="208">
        <f t="shared" si="10"/>
        <v>23</v>
      </c>
      <c r="E36" s="341" t="str">
        <f t="shared" si="11"/>
        <v>若井 貴之
藪本 啓介</v>
      </c>
      <c r="F36" s="341"/>
      <c r="G36" s="209" t="str">
        <f t="shared" si="3"/>
        <v>1514-5519-0330
8221-5883-0980</v>
      </c>
      <c r="H36" s="268" t="str">
        <f t="shared" si="12"/>
        <v xml:space="preserve">
</v>
      </c>
      <c r="I36" s="210" t="str">
        <f t="shared" si="13"/>
        <v>RIGIDラリーテックワークスYH86</v>
      </c>
      <c r="J36" s="211" t="str">
        <f t="shared" si="13"/>
        <v>ZN6</v>
      </c>
      <c r="K36" s="208">
        <f t="shared" si="13"/>
        <v>1998</v>
      </c>
      <c r="L36" s="221" t="str">
        <f>IF(list!AL26&lt;&gt;"",list!AL26,"")</f>
        <v>R</v>
      </c>
      <c r="M36" s="212"/>
      <c r="N36">
        <f>IF(ent!D24&lt;&gt;"",ent!D24,"")</f>
        <v>23</v>
      </c>
      <c r="O36" t="str">
        <f>IF(ent!H24&lt;&gt;"",ent!H24,"")</f>
        <v>JN-3</v>
      </c>
      <c r="P36" t="str">
        <f>IF(ent!E24&lt;&gt;"",ent!E24,"")</f>
        <v>若井 貴之</v>
      </c>
      <c r="Q36" s="219"/>
      <c r="R36" s="307" t="s">
        <v>601</v>
      </c>
      <c r="S36" t="str">
        <f>IF(ent!F24&lt;&gt;"",ent!F24,"")</f>
        <v>藪本 啓介</v>
      </c>
      <c r="T36" s="219"/>
      <c r="U36" s="307" t="s">
        <v>678</v>
      </c>
      <c r="V36" t="str">
        <f>IF(ent!G24&lt;&gt;"",ent!G24,"")</f>
        <v>RIGIDラリーテックワークスYH86</v>
      </c>
      <c r="W36" s="307" t="s">
        <v>745</v>
      </c>
      <c r="X36" s="307">
        <v>1998</v>
      </c>
    </row>
    <row r="37" spans="1:24" ht="32.25" customHeight="1">
      <c r="A37" s="207" t="str">
        <f>IF(list!AN27&lt;&gt;"",list!AN27,"")</f>
        <v/>
      </c>
      <c r="B37" s="208" t="str">
        <f t="shared" si="0"/>
        <v>JN-3</v>
      </c>
      <c r="C37" s="208" t="str">
        <f>IF(list!AM27&lt;&gt;"",list!AM27,"")</f>
        <v/>
      </c>
      <c r="D37" s="208">
        <f t="shared" si="10"/>
        <v>24</v>
      </c>
      <c r="E37" s="341" t="str">
        <f t="shared" si="11"/>
        <v>貝原 聖也
西﨑 佳代子</v>
      </c>
      <c r="F37" s="341"/>
      <c r="G37" s="209" t="str">
        <f t="shared" si="3"/>
        <v>0636-5605-0720
8239-0200-0820</v>
      </c>
      <c r="H37" s="268" t="str">
        <f t="shared" si="12"/>
        <v xml:space="preserve">
</v>
      </c>
      <c r="I37" s="210" t="str">
        <f t="shared" si="13"/>
        <v>ADVICS多賀製作所K1GR86YH</v>
      </c>
      <c r="J37" s="211" t="str">
        <f t="shared" si="13"/>
        <v>ZN8</v>
      </c>
      <c r="K37" s="208">
        <f t="shared" si="13"/>
        <v>2387</v>
      </c>
      <c r="L37" s="221" t="str">
        <f>IF(list!AL27&lt;&gt;"",list!AL27,"")</f>
        <v>R</v>
      </c>
      <c r="M37" s="212"/>
      <c r="N37">
        <f>IF(ent!D25&lt;&gt;"",ent!D25,"")</f>
        <v>24</v>
      </c>
      <c r="O37" t="str">
        <f>IF(ent!H25&lt;&gt;"",ent!H25,"")</f>
        <v>JN-3</v>
      </c>
      <c r="P37" t="str">
        <f>IF(ent!E25&lt;&gt;"",ent!E25,"")</f>
        <v>貝原 聖也</v>
      </c>
      <c r="Q37" s="219"/>
      <c r="R37" s="307" t="s">
        <v>602</v>
      </c>
      <c r="S37" t="str">
        <f>IF(ent!F25&lt;&gt;"",ent!F25,"")</f>
        <v>西﨑 佳代子</v>
      </c>
      <c r="T37" s="219"/>
      <c r="U37" s="307" t="s">
        <v>679</v>
      </c>
      <c r="V37" t="str">
        <f>IF(ent!G25&lt;&gt;"",ent!G25,"")</f>
        <v>ADVICS多賀製作所K1GR86YH</v>
      </c>
      <c r="W37" s="307" t="s">
        <v>742</v>
      </c>
      <c r="X37" s="307">
        <v>2387</v>
      </c>
    </row>
    <row r="38" spans="1:24" ht="32.25" customHeight="1">
      <c r="A38" s="207" t="str">
        <f>IF(list!AN28&lt;&gt;"",list!AN28,"")</f>
        <v/>
      </c>
      <c r="B38" s="208" t="str">
        <f t="shared" si="0"/>
        <v>JN-3</v>
      </c>
      <c r="C38" s="208" t="str">
        <f>IF(list!AM28&lt;&gt;"",list!AM28,"")</f>
        <v/>
      </c>
      <c r="D38" s="208">
        <f t="shared" si="10"/>
        <v>25</v>
      </c>
      <c r="E38" s="341" t="str">
        <f t="shared" si="11"/>
        <v>大橋 渡
内田 園美</v>
      </c>
      <c r="F38" s="341"/>
      <c r="G38" s="209" t="str">
        <f t="shared" si="3"/>
        <v>2611-7393-0240
2629-3870-0370</v>
      </c>
      <c r="H38" s="268" t="str">
        <f t="shared" si="12"/>
        <v xml:space="preserve">
</v>
      </c>
      <c r="I38" s="210" t="str">
        <f t="shared" si="13"/>
        <v>PRS＆オカザえもんR★DL86</v>
      </c>
      <c r="J38" s="211" t="str">
        <f t="shared" si="13"/>
        <v>ZN6</v>
      </c>
      <c r="K38" s="208">
        <f t="shared" si="13"/>
        <v>1988</v>
      </c>
      <c r="L38" s="221" t="str">
        <f>IF(list!AL28&lt;&gt;"",list!AL28,"")</f>
        <v>R</v>
      </c>
      <c r="M38" s="212"/>
      <c r="N38">
        <f>IF(ent!D26&lt;&gt;"",ent!D26,"")</f>
        <v>25</v>
      </c>
      <c r="O38" t="str">
        <f>IF(ent!H26&lt;&gt;"",ent!H26,"")</f>
        <v>JN-3</v>
      </c>
      <c r="P38" t="str">
        <f>IF(ent!E26&lt;&gt;"",ent!E26,"")</f>
        <v>大橋 渡</v>
      </c>
      <c r="Q38" s="219"/>
      <c r="R38" s="307" t="s">
        <v>603</v>
      </c>
      <c r="S38" t="str">
        <f>IF(ent!F26&lt;&gt;"",ent!F26,"")</f>
        <v>内田 園美</v>
      </c>
      <c r="T38" s="219"/>
      <c r="U38" s="307" t="s">
        <v>680</v>
      </c>
      <c r="V38" t="str">
        <f>IF(ent!G26&lt;&gt;"",ent!G26,"")</f>
        <v>PRS＆オカザえもんR★DL86</v>
      </c>
      <c r="W38" s="307" t="s">
        <v>745</v>
      </c>
      <c r="X38" s="307">
        <v>1988</v>
      </c>
    </row>
    <row r="39" spans="1:24" ht="32.25" customHeight="1">
      <c r="A39" s="207">
        <f>IF(list!AN29&lt;&gt;"",list!AN29,"")</f>
        <v>13</v>
      </c>
      <c r="B39" s="208" t="str">
        <f t="shared" si="0"/>
        <v>JN-4</v>
      </c>
      <c r="C39" s="208">
        <f>IF(list!AM29&lt;&gt;"",list!AM29,"")</f>
        <v>1</v>
      </c>
      <c r="D39" s="208">
        <f t="shared" si="10"/>
        <v>26</v>
      </c>
      <c r="E39" s="341" t="str">
        <f t="shared" si="11"/>
        <v>西川 真太郎
本橋 貴司</v>
      </c>
      <c r="F39" s="341"/>
      <c r="G39" s="209" t="str">
        <f t="shared" si="3"/>
        <v>8606-5182-0870
0010-1437-0120</v>
      </c>
      <c r="H39" s="268" t="str">
        <f t="shared" si="12"/>
        <v xml:space="preserve">
</v>
      </c>
      <c r="I39" s="210" t="str">
        <f t="shared" si="13"/>
        <v>スマッシュDLモンスターitzzスイフト</v>
      </c>
      <c r="J39" s="211" t="str">
        <f t="shared" si="13"/>
        <v>ZC33S</v>
      </c>
      <c r="K39" s="208">
        <f t="shared" si="13"/>
        <v>1370</v>
      </c>
      <c r="L39" s="221">
        <f>IF(list!AL29&lt;&gt;"",list!AL29,"")</f>
        <v>10240.299999999999</v>
      </c>
      <c r="M39" s="212"/>
      <c r="N39">
        <f>IF(ent!D27&lt;&gt;"",ent!D27,"")</f>
        <v>26</v>
      </c>
      <c r="O39" t="str">
        <f>IF(ent!H27&lt;&gt;"",ent!H27,"")</f>
        <v>JN-4</v>
      </c>
      <c r="P39" t="str">
        <f>IF(ent!E27&lt;&gt;"",ent!E27,"")</f>
        <v>西川 真太郎</v>
      </c>
      <c r="Q39" s="219"/>
      <c r="R39" s="307" t="s">
        <v>604</v>
      </c>
      <c r="S39" t="str">
        <f>IF(ent!F27&lt;&gt;"",ent!F27,"")</f>
        <v>本橋 貴司</v>
      </c>
      <c r="T39" s="219"/>
      <c r="U39" s="307" t="s">
        <v>681</v>
      </c>
      <c r="V39" t="str">
        <f>IF(ent!G27&lt;&gt;"",ent!G27,"")</f>
        <v>スマッシュDLモンスターitzzスイフト</v>
      </c>
      <c r="W39" s="307" t="s">
        <v>746</v>
      </c>
      <c r="X39" s="307">
        <v>1370</v>
      </c>
    </row>
    <row r="40" spans="1:24" ht="32.25" customHeight="1">
      <c r="A40" s="207">
        <f>IF(list!AN30&lt;&gt;"",list!AN30,"")</f>
        <v>15</v>
      </c>
      <c r="B40" s="208" t="str">
        <f t="shared" si="0"/>
        <v>JN-4</v>
      </c>
      <c r="C40" s="208">
        <f>IF(list!AM30&lt;&gt;"",list!AM30,"")</f>
        <v>2</v>
      </c>
      <c r="D40" s="208">
        <f t="shared" si="10"/>
        <v>27</v>
      </c>
      <c r="E40" s="341" t="str">
        <f t="shared" si="11"/>
        <v>内藤 学武
大高 徹也</v>
      </c>
      <c r="F40" s="341"/>
      <c r="G40" s="209" t="str">
        <f t="shared" si="3"/>
        <v>8618-5807-0140
1260-3496-0360</v>
      </c>
      <c r="H40" s="268" t="str">
        <f t="shared" si="12"/>
        <v xml:space="preserve">
</v>
      </c>
      <c r="I40" s="210" t="str">
        <f t="shared" si="13"/>
        <v>YHアーリット スイフト</v>
      </c>
      <c r="J40" s="211" t="str">
        <f t="shared" si="13"/>
        <v>ZC33S</v>
      </c>
      <c r="K40" s="208">
        <f t="shared" si="13"/>
        <v>1371</v>
      </c>
      <c r="L40" s="221">
        <f>IF(list!AL30&lt;&gt;"",list!AL30,"")</f>
        <v>10310.700000000001</v>
      </c>
      <c r="M40" s="212"/>
      <c r="N40">
        <f>IF(ent!D28&lt;&gt;"",ent!D28,"")</f>
        <v>27</v>
      </c>
      <c r="O40" t="str">
        <f>IF(ent!H28&lt;&gt;"",ent!H28,"")</f>
        <v>JN-4</v>
      </c>
      <c r="P40" t="str">
        <f>IF(ent!E28&lt;&gt;"",ent!E28,"")</f>
        <v>内藤 学武</v>
      </c>
      <c r="Q40" s="219"/>
      <c r="R40" s="307" t="s">
        <v>605</v>
      </c>
      <c r="S40" t="str">
        <f>IF(ent!F28&lt;&gt;"",ent!F28,"")</f>
        <v>大高 徹也</v>
      </c>
      <c r="T40" s="219"/>
      <c r="U40" s="307" t="s">
        <v>682</v>
      </c>
      <c r="V40" t="str">
        <f>IF(ent!G28&lt;&gt;"",ent!G28,"")</f>
        <v>YHアーリット スイフト</v>
      </c>
      <c r="W40" s="307" t="s">
        <v>746</v>
      </c>
      <c r="X40" s="307">
        <v>1371</v>
      </c>
    </row>
    <row r="41" spans="1:24" ht="32.25" customHeight="1">
      <c r="A41" s="207">
        <f>IF(list!AN31&lt;&gt;"",list!AN31,"")</f>
        <v>23</v>
      </c>
      <c r="B41" s="208" t="str">
        <f t="shared" si="0"/>
        <v>JN-4</v>
      </c>
      <c r="C41" s="208">
        <f>IF(list!AM31&lt;&gt;"",list!AM31,"")</f>
        <v>3</v>
      </c>
      <c r="D41" s="208">
        <f t="shared" si="10"/>
        <v>28</v>
      </c>
      <c r="E41" s="341" t="str">
        <f t="shared" si="11"/>
        <v>鮫島 大湖
船木 佐知子</v>
      </c>
      <c r="F41" s="341"/>
      <c r="G41" s="209" t="str">
        <f t="shared" si="3"/>
        <v>8043-3173-1240
3653-4524-1280</v>
      </c>
      <c r="H41" s="268" t="str">
        <f t="shared" si="12"/>
        <v xml:space="preserve">
</v>
      </c>
      <c r="I41" s="210" t="str">
        <f t="shared" si="13"/>
        <v>el･DL･正和･ANIKI スイフト</v>
      </c>
      <c r="J41" s="211" t="str">
        <f t="shared" si="13"/>
        <v>ZC33S</v>
      </c>
      <c r="K41" s="208">
        <f t="shared" si="13"/>
        <v>1371</v>
      </c>
      <c r="L41" s="221">
        <f>IF(list!AL31&lt;&gt;"",list!AL31,"")</f>
        <v>10504.4</v>
      </c>
      <c r="M41" s="212"/>
      <c r="N41">
        <f>IF(ent!D29&lt;&gt;"",ent!D29,"")</f>
        <v>28</v>
      </c>
      <c r="O41" t="str">
        <f>IF(ent!H29&lt;&gt;"",ent!H29,"")</f>
        <v>JN-4</v>
      </c>
      <c r="P41" t="str">
        <f>IF(ent!E29&lt;&gt;"",ent!E29,"")</f>
        <v>鮫島 大湖</v>
      </c>
      <c r="Q41" s="219"/>
      <c r="R41" s="307" t="s">
        <v>606</v>
      </c>
      <c r="S41" t="str">
        <f>IF(ent!F29&lt;&gt;"",ent!F29,"")</f>
        <v>船木 佐知子</v>
      </c>
      <c r="T41" s="219"/>
      <c r="U41" s="307" t="s">
        <v>683</v>
      </c>
      <c r="V41" t="str">
        <f>IF(ent!G29&lt;&gt;"",ent!G29,"")</f>
        <v>el･DL･正和･ANIKI スイフト</v>
      </c>
      <c r="W41" s="307" t="s">
        <v>746</v>
      </c>
      <c r="X41" s="307">
        <v>1371</v>
      </c>
    </row>
    <row r="42" spans="1:24" ht="32.25" customHeight="1">
      <c r="A42" s="207">
        <f>IF(list!AN32&lt;&gt;"",list!AN32,"")</f>
        <v>26</v>
      </c>
      <c r="B42" s="208" t="str">
        <f t="shared" si="0"/>
        <v>JN-4</v>
      </c>
      <c r="C42" s="208">
        <f>IF(list!AM32&lt;&gt;"",list!AM32,"")</f>
        <v>4</v>
      </c>
      <c r="D42" s="208">
        <f t="shared" si="10"/>
        <v>29</v>
      </c>
      <c r="E42" s="341" t="str">
        <f t="shared" si="11"/>
        <v>兼松 由奈
槻島 もも</v>
      </c>
      <c r="F42" s="341"/>
      <c r="G42" s="209" t="str">
        <f t="shared" si="3"/>
        <v>0602-4793-0590
7920-7643-0320</v>
      </c>
      <c r="H42" s="268" t="str">
        <f t="shared" si="12"/>
        <v xml:space="preserve">
</v>
      </c>
      <c r="I42" s="210" t="str">
        <f t="shared" si="13"/>
        <v>大東建託WinmaXクスコDLスイフト</v>
      </c>
      <c r="J42" s="211" t="str">
        <f t="shared" si="13"/>
        <v>ZC33S</v>
      </c>
      <c r="K42" s="208">
        <f t="shared" si="13"/>
        <v>1370</v>
      </c>
      <c r="L42" s="221">
        <f>IF(list!AL32&lt;&gt;"",list!AL32,"")</f>
        <v>10515.9</v>
      </c>
      <c r="M42" s="212"/>
      <c r="N42">
        <f>IF(ent!D30&lt;&gt;"",ent!D30,"")</f>
        <v>29</v>
      </c>
      <c r="O42" t="str">
        <f>IF(ent!H30&lt;&gt;"",ent!H30,"")</f>
        <v>JN-4</v>
      </c>
      <c r="P42" t="str">
        <f>IF(ent!E30&lt;&gt;"",ent!E30,"")</f>
        <v>兼松 由奈</v>
      </c>
      <c r="Q42" s="219"/>
      <c r="R42" s="307" t="s">
        <v>607</v>
      </c>
      <c r="S42" t="str">
        <f>IF(ent!F30&lt;&gt;"",ent!F30,"")</f>
        <v>槻島 もも</v>
      </c>
      <c r="T42" s="219"/>
      <c r="U42" s="307" t="s">
        <v>684</v>
      </c>
      <c r="V42" t="str">
        <f>IF(ent!G30&lt;&gt;"",ent!G30,"")</f>
        <v>大東建託WinmaXクスコDLスイフト</v>
      </c>
      <c r="W42" s="307" t="s">
        <v>746</v>
      </c>
      <c r="X42" s="307">
        <v>1370</v>
      </c>
    </row>
    <row r="43" spans="1:24" ht="32.25" customHeight="1" thickBot="1">
      <c r="A43" s="213">
        <f>IF(list!AN33&lt;&gt;"",list!AN33,"")</f>
        <v>27</v>
      </c>
      <c r="B43" s="214" t="str">
        <f t="shared" si="0"/>
        <v>JN-4</v>
      </c>
      <c r="C43" s="214">
        <f>IF(list!AM33&lt;&gt;"",list!AM33,"")</f>
        <v>5</v>
      </c>
      <c r="D43" s="214">
        <f t="shared" si="10"/>
        <v>30</v>
      </c>
      <c r="E43" s="340" t="str">
        <f t="shared" si="11"/>
        <v>黒原 康仁
松葉 謙介</v>
      </c>
      <c r="F43" s="340"/>
      <c r="G43" s="215" t="str">
        <f t="shared" si="3"/>
        <v>5407-9409-1260
5429-8731-1080</v>
      </c>
      <c r="H43" s="269" t="str">
        <f t="shared" si="12"/>
        <v xml:space="preserve">
</v>
      </c>
      <c r="I43" s="216" t="str">
        <f t="shared" si="13"/>
        <v>itzzYHリズミックスANスイフト</v>
      </c>
      <c r="J43" s="217" t="str">
        <f t="shared" si="13"/>
        <v>ZC33S</v>
      </c>
      <c r="K43" s="214">
        <f t="shared" si="13"/>
        <v>2330</v>
      </c>
      <c r="L43" s="222">
        <f>IF(list!AL33&lt;&gt;"",list!AL33,"")</f>
        <v>10548.9</v>
      </c>
      <c r="M43" s="218"/>
      <c r="N43">
        <f>IF(ent!D31&lt;&gt;"",ent!D31,"")</f>
        <v>30</v>
      </c>
      <c r="O43" t="str">
        <f>IF(ent!H31&lt;&gt;"",ent!H31,"")</f>
        <v>JN-4</v>
      </c>
      <c r="P43" t="str">
        <f>IF(ent!E31&lt;&gt;"",ent!E31,"")</f>
        <v>黒原 康仁</v>
      </c>
      <c r="Q43" s="219"/>
      <c r="R43" s="307" t="s">
        <v>608</v>
      </c>
      <c r="S43" t="str">
        <f>IF(ent!F31&lt;&gt;"",ent!F31,"")</f>
        <v>松葉 謙介</v>
      </c>
      <c r="T43" s="219"/>
      <c r="U43" s="307" t="s">
        <v>685</v>
      </c>
      <c r="V43" t="str">
        <f>IF(ent!G31&lt;&gt;"",ent!G31,"")</f>
        <v>itzzYHリズミックスANスイフト</v>
      </c>
      <c r="W43" s="307" t="s">
        <v>746</v>
      </c>
      <c r="X43" s="307">
        <v>2330</v>
      </c>
    </row>
    <row r="44" spans="1:24" ht="32.25" customHeight="1">
      <c r="A44" s="175">
        <f>IF(list!AN34&lt;&gt;"",list!AN34,"")</f>
        <v>29</v>
      </c>
      <c r="B44" s="202" t="str">
        <f t="shared" si="0"/>
        <v>JN-4</v>
      </c>
      <c r="C44" s="202">
        <f>IF(list!AM34&lt;&gt;"",list!AM34,"")</f>
        <v>6</v>
      </c>
      <c r="D44" s="202">
        <f>IF(N44&lt;&gt;"",N44,"")</f>
        <v>31</v>
      </c>
      <c r="E44" s="339" t="str">
        <f>IF(P44&lt;&gt;"",P44,"")&amp;CHAR(10)&amp;IF(S44&lt;&gt;"",S44,"")</f>
        <v>奥村 大地
山本 祐也</v>
      </c>
      <c r="F44" s="339"/>
      <c r="G44" s="203" t="str">
        <f t="shared" si="3"/>
        <v>7469-4310-0390
6206-0650-1150</v>
      </c>
      <c r="H44" s="267" t="str">
        <f>IF(Q44&lt;&gt;"",Q44,"")&amp;CHAR(10)&amp;IF(T44&lt;&gt;"",T44,"")</f>
        <v xml:space="preserve">
</v>
      </c>
      <c r="I44" s="204" t="str">
        <f>IF(V44&lt;&gt;"",V44,"")</f>
        <v>クスコ･WM･IRS･ラッシュスイフト</v>
      </c>
      <c r="J44" s="205" t="str">
        <f>IF(W44&lt;&gt;"",W44,"")</f>
        <v>ZC33S</v>
      </c>
      <c r="K44" s="202">
        <f>IF(X44&lt;&gt;"",X44,"")</f>
        <v>1370</v>
      </c>
      <c r="L44" s="220">
        <f>IF(list!AL34&lt;&gt;"",list!AL34,"")</f>
        <v>10642.2</v>
      </c>
      <c r="M44" s="206"/>
      <c r="N44">
        <f>IF(ent!D32&lt;&gt;"",ent!D32,"")</f>
        <v>31</v>
      </c>
      <c r="O44" t="str">
        <f>IF(ent!H32&lt;&gt;"",ent!H32,"")</f>
        <v>JN-4</v>
      </c>
      <c r="P44" t="str">
        <f>IF(ent!E32&lt;&gt;"",ent!E32,"")</f>
        <v>奥村 大地</v>
      </c>
      <c r="Q44" s="219"/>
      <c r="R44" s="307" t="s">
        <v>609</v>
      </c>
      <c r="S44" t="str">
        <f>IF(ent!F32&lt;&gt;"",ent!F32,"")</f>
        <v>山本 祐也</v>
      </c>
      <c r="T44" s="219"/>
      <c r="U44" s="307" t="s">
        <v>686</v>
      </c>
      <c r="V44" t="str">
        <f>IF(ent!G32&lt;&gt;"",ent!G32,"")</f>
        <v>クスコ･WM･IRS･ラッシュスイフト</v>
      </c>
      <c r="W44" s="307" t="s">
        <v>746</v>
      </c>
      <c r="X44" s="307">
        <v>1370</v>
      </c>
    </row>
    <row r="45" spans="1:24" ht="32.25" customHeight="1">
      <c r="A45" s="207">
        <f>IF(list!AN35&lt;&gt;"",list!AN35,"")</f>
        <v>24</v>
      </c>
      <c r="B45" s="208" t="str">
        <f t="shared" si="0"/>
        <v>JN-5</v>
      </c>
      <c r="C45" s="208">
        <f>IF(list!AM35&lt;&gt;"",list!AM35,"")</f>
        <v>1</v>
      </c>
      <c r="D45" s="208">
        <f t="shared" ref="D45:D53" si="14">IF(N45&lt;&gt;"",N45,"")</f>
        <v>32</v>
      </c>
      <c r="E45" s="341" t="str">
        <f t="shared" ref="E45:E53" si="15">IF(P45&lt;&gt;"",P45,"")&amp;CHAR(10)&amp;IF(S45&lt;&gt;"",S45,"")</f>
        <v>松倉 拓郎
山田 真記子</v>
      </c>
      <c r="F45" s="341"/>
      <c r="G45" s="209" t="str">
        <f t="shared" si="3"/>
        <v>8046-7243-0740
2665-0142-0280</v>
      </c>
      <c r="H45" s="268" t="str">
        <f t="shared" ref="H45:H53" si="16">IF(Q45&lt;&gt;"",Q45,"")&amp;CHAR(10)&amp;IF(T45&lt;&gt;"",T45,"")</f>
        <v xml:space="preserve">
</v>
      </c>
      <c r="I45" s="210" t="str">
        <f t="shared" ref="I45:K53" si="17">IF(V45&lt;&gt;"",V45,"")</f>
        <v>DL☆あらたや鹿ソニックLOVCAヤリス</v>
      </c>
      <c r="J45" s="211" t="str">
        <f t="shared" si="17"/>
        <v>MXPA10</v>
      </c>
      <c r="K45" s="208">
        <f t="shared" si="17"/>
        <v>1490</v>
      </c>
      <c r="L45" s="221">
        <f>IF(list!AL35&lt;&gt;"",list!AL35,"")</f>
        <v>10507.9</v>
      </c>
      <c r="M45" s="212"/>
      <c r="N45">
        <f>IF(ent!D33&lt;&gt;"",ent!D33,"")</f>
        <v>32</v>
      </c>
      <c r="O45" t="str">
        <f>IF(ent!H33&lt;&gt;"",ent!H33,"")</f>
        <v>JN-5</v>
      </c>
      <c r="P45" t="str">
        <f>IF(ent!E33&lt;&gt;"",ent!E33,"")</f>
        <v>松倉 拓郎</v>
      </c>
      <c r="Q45" s="219"/>
      <c r="R45" s="307" t="s">
        <v>610</v>
      </c>
      <c r="S45" t="str">
        <f>IF(ent!F33&lt;&gt;"",ent!F33,"")</f>
        <v>山田 真記子</v>
      </c>
      <c r="T45" s="219"/>
      <c r="U45" s="307" t="s">
        <v>687</v>
      </c>
      <c r="V45" t="str">
        <f>IF(ent!G33&lt;&gt;"",ent!G33,"")</f>
        <v>DL☆あらたや鹿ソニックLOVCAヤリス</v>
      </c>
      <c r="W45" s="307" t="s">
        <v>747</v>
      </c>
      <c r="X45" s="307">
        <v>1490</v>
      </c>
    </row>
    <row r="46" spans="1:24" ht="32.25" customHeight="1">
      <c r="A46" s="207">
        <f>IF(list!AN36&lt;&gt;"",list!AN36,"")</f>
        <v>25</v>
      </c>
      <c r="B46" s="208" t="str">
        <f t="shared" si="0"/>
        <v>JN-5</v>
      </c>
      <c r="C46" s="208">
        <f>IF(list!AM36&lt;&gt;"",list!AM36,"")</f>
        <v>2</v>
      </c>
      <c r="D46" s="208">
        <f t="shared" si="14"/>
        <v>33</v>
      </c>
      <c r="E46" s="341" t="str">
        <f t="shared" si="15"/>
        <v>大倉 聡
豊田 耕司</v>
      </c>
      <c r="F46" s="341"/>
      <c r="G46" s="209" t="str">
        <f t="shared" si="3"/>
        <v>8374-1062-0300
1506-9674-0380</v>
      </c>
      <c r="H46" s="268" t="str">
        <f t="shared" si="16"/>
        <v xml:space="preserve">
</v>
      </c>
      <c r="I46" s="210" t="str">
        <f t="shared" si="17"/>
        <v>AISIN GR Yaris CVT</v>
      </c>
      <c r="J46" s="211" t="str">
        <f t="shared" si="17"/>
        <v>MXPA12</v>
      </c>
      <c r="K46" s="208">
        <f t="shared" si="17"/>
        <v>1490</v>
      </c>
      <c r="L46" s="221">
        <f>IF(list!AL36&lt;&gt;"",list!AL36,"")</f>
        <v>10511</v>
      </c>
      <c r="M46" s="212"/>
      <c r="N46">
        <f>IF(ent!D34&lt;&gt;"",ent!D34,"")</f>
        <v>33</v>
      </c>
      <c r="O46" t="str">
        <f>IF(ent!H34&lt;&gt;"",ent!H34,"")</f>
        <v>JN-5</v>
      </c>
      <c r="P46" t="str">
        <f>IF(ent!E34&lt;&gt;"",ent!E34,"")</f>
        <v>大倉 聡</v>
      </c>
      <c r="Q46" s="219"/>
      <c r="R46" s="307" t="s">
        <v>611</v>
      </c>
      <c r="S46" t="str">
        <f>IF(ent!F34&lt;&gt;"",ent!F34,"")</f>
        <v>豊田 耕司</v>
      </c>
      <c r="T46" s="219"/>
      <c r="U46" s="307" t="s">
        <v>688</v>
      </c>
      <c r="V46" t="str">
        <f>IF(ent!G34&lt;&gt;"",ent!G34,"")</f>
        <v>AISIN GR Yaris CVT</v>
      </c>
      <c r="W46" s="307" t="s">
        <v>734</v>
      </c>
      <c r="X46" s="307">
        <v>1490</v>
      </c>
    </row>
    <row r="47" spans="1:24" ht="32.25" customHeight="1">
      <c r="A47" s="207">
        <f>IF(list!AN37&lt;&gt;"",list!AN37,"")</f>
        <v>28</v>
      </c>
      <c r="B47" s="208" t="str">
        <f t="shared" si="0"/>
        <v>JN-5</v>
      </c>
      <c r="C47" s="208">
        <f>IF(list!AM37&lt;&gt;"",list!AM37,"")</f>
        <v>3</v>
      </c>
      <c r="D47" s="208">
        <f t="shared" si="14"/>
        <v>34</v>
      </c>
      <c r="E47" s="341" t="str">
        <f t="shared" si="15"/>
        <v>小川 剛
藤田 めぐみ</v>
      </c>
      <c r="F47" s="341"/>
      <c r="G47" s="209" t="str">
        <f t="shared" si="3"/>
        <v>5505-2856-1160
5801-0508-0980</v>
      </c>
      <c r="H47" s="268" t="str">
        <f t="shared" si="16"/>
        <v xml:space="preserve">
</v>
      </c>
      <c r="I47" s="210" t="str">
        <f t="shared" si="17"/>
        <v>itzz DL BRIDE AN ヤリス</v>
      </c>
      <c r="J47" s="211" t="str">
        <f t="shared" si="17"/>
        <v>MXPA10</v>
      </c>
      <c r="K47" s="208">
        <f t="shared" si="17"/>
        <v>1490</v>
      </c>
      <c r="L47" s="221">
        <f>IF(list!AL37&lt;&gt;"",list!AL37,"")</f>
        <v>10634.1</v>
      </c>
      <c r="M47" s="212"/>
      <c r="N47">
        <f>IF(ent!D35&lt;&gt;"",ent!D35,"")</f>
        <v>34</v>
      </c>
      <c r="O47" t="str">
        <f>IF(ent!H35&lt;&gt;"",ent!H35,"")</f>
        <v>JN-5</v>
      </c>
      <c r="P47" t="str">
        <f>IF(ent!E35&lt;&gt;"",ent!E35,"")</f>
        <v>小川 剛</v>
      </c>
      <c r="Q47" s="219"/>
      <c r="R47" s="307" t="s">
        <v>612</v>
      </c>
      <c r="S47" t="str">
        <f>IF(ent!F35&lt;&gt;"",ent!F35,"")</f>
        <v>藤田 めぐみ</v>
      </c>
      <c r="T47" s="219"/>
      <c r="U47" s="307" t="s">
        <v>689</v>
      </c>
      <c r="V47" t="str">
        <f>IF(ent!G35&lt;&gt;"",ent!G35,"")</f>
        <v>itzz DL BRIDE AN ヤリス</v>
      </c>
      <c r="W47" s="307" t="s">
        <v>747</v>
      </c>
      <c r="X47" s="307">
        <v>1490</v>
      </c>
    </row>
    <row r="48" spans="1:24" ht="32.25" customHeight="1">
      <c r="A48" s="207">
        <f>IF(list!AN38&lt;&gt;"",list!AN38,"")</f>
        <v>30</v>
      </c>
      <c r="B48" s="208" t="str">
        <f t="shared" si="0"/>
        <v>JN-5</v>
      </c>
      <c r="C48" s="208">
        <f>IF(list!AM38&lt;&gt;"",list!AM38,"")</f>
        <v>4</v>
      </c>
      <c r="D48" s="208">
        <f t="shared" si="14"/>
        <v>35</v>
      </c>
      <c r="E48" s="341" t="str">
        <f t="shared" si="15"/>
        <v>鎌野 賢志
蔭山 恵</v>
      </c>
      <c r="F48" s="341"/>
      <c r="G48" s="209" t="str">
        <f t="shared" si="3"/>
        <v>1514-5151-0950
7051-0961-1190</v>
      </c>
      <c r="H48" s="268" t="str">
        <f t="shared" si="16"/>
        <v xml:space="preserve">
</v>
      </c>
      <c r="I48" s="210" t="str">
        <f t="shared" si="17"/>
        <v>テイクスDLワコーズBRIGヤリス</v>
      </c>
      <c r="J48" s="211" t="str">
        <f t="shared" si="17"/>
        <v>MXPA10</v>
      </c>
      <c r="K48" s="208">
        <f t="shared" si="17"/>
        <v>1490</v>
      </c>
      <c r="L48" s="221">
        <f>IF(list!AL38&lt;&gt;"",list!AL38,"")</f>
        <v>10648.8</v>
      </c>
      <c r="M48" s="212"/>
      <c r="N48">
        <f>IF(ent!D36&lt;&gt;"",ent!D36,"")</f>
        <v>35</v>
      </c>
      <c r="O48" t="str">
        <f>IF(ent!H36&lt;&gt;"",ent!H36,"")</f>
        <v>JN-5</v>
      </c>
      <c r="P48" t="str">
        <f>IF(ent!E36&lt;&gt;"",ent!E36,"")</f>
        <v>鎌野 賢志</v>
      </c>
      <c r="Q48" s="219"/>
      <c r="R48" s="307" t="s">
        <v>613</v>
      </c>
      <c r="S48" t="str">
        <f>IF(ent!F36&lt;&gt;"",ent!F36,"")</f>
        <v>蔭山 恵</v>
      </c>
      <c r="T48" s="219"/>
      <c r="U48" s="307" t="s">
        <v>690</v>
      </c>
      <c r="V48" t="str">
        <f>IF(ent!G36&lt;&gt;"",ent!G36,"")</f>
        <v>テイクスDLワコーズBRIGヤリス</v>
      </c>
      <c r="W48" s="307" t="s">
        <v>747</v>
      </c>
      <c r="X48" s="307">
        <v>1490</v>
      </c>
    </row>
    <row r="49" spans="1:24" ht="32.25" customHeight="1">
      <c r="A49" s="207">
        <f>IF(list!AN39&lt;&gt;"",list!AN39,"")</f>
        <v>33</v>
      </c>
      <c r="B49" s="208" t="str">
        <f t="shared" si="0"/>
        <v>JN-5</v>
      </c>
      <c r="C49" s="208">
        <f>IF(list!AM39&lt;&gt;"",list!AM39,"")</f>
        <v>5</v>
      </c>
      <c r="D49" s="208">
        <f t="shared" si="14"/>
        <v>36</v>
      </c>
      <c r="E49" s="341" t="str">
        <f t="shared" si="15"/>
        <v>河本 拓哉
有川 大輔</v>
      </c>
      <c r="F49" s="341"/>
      <c r="G49" s="209" t="str">
        <f t="shared" si="3"/>
        <v>7813-6042-0150
7000-0072-1220</v>
      </c>
      <c r="H49" s="268" t="str">
        <f t="shared" si="16"/>
        <v xml:space="preserve">
</v>
      </c>
      <c r="I49" s="210" t="str">
        <f t="shared" si="17"/>
        <v>DL･クスコ･WM･TWR･OTSデミオ</v>
      </c>
      <c r="J49" s="211" t="str">
        <f t="shared" si="17"/>
        <v>DJLFS</v>
      </c>
      <c r="K49" s="208">
        <f t="shared" si="17"/>
        <v>1496</v>
      </c>
      <c r="L49" s="221">
        <f>IF(list!AL39&lt;&gt;"",list!AL39,"")</f>
        <v>10823.5</v>
      </c>
      <c r="M49" s="212"/>
      <c r="N49">
        <f>IF(ent!D37&lt;&gt;"",ent!D37,"")</f>
        <v>36</v>
      </c>
      <c r="O49" t="str">
        <f>IF(ent!H37&lt;&gt;"",ent!H37,"")</f>
        <v>JN-5</v>
      </c>
      <c r="P49" t="str">
        <f>IF(ent!E37&lt;&gt;"",ent!E37,"")</f>
        <v>河本 拓哉</v>
      </c>
      <c r="Q49" s="219"/>
      <c r="R49" s="307" t="s">
        <v>614</v>
      </c>
      <c r="S49" t="str">
        <f>IF(ent!F37&lt;&gt;"",ent!F37,"")</f>
        <v>有川 大輔</v>
      </c>
      <c r="T49" s="219"/>
      <c r="U49" s="307" t="s">
        <v>691</v>
      </c>
      <c r="V49" t="str">
        <f>IF(ent!G37&lt;&gt;"",ent!G37,"")</f>
        <v>DL･クスコ･WM･TWR･OTSデミオ</v>
      </c>
      <c r="W49" s="307" t="s">
        <v>748</v>
      </c>
      <c r="X49" s="307">
        <v>1496</v>
      </c>
    </row>
    <row r="50" spans="1:24" ht="32.25" customHeight="1">
      <c r="A50" s="207">
        <f>IF(list!AN40&lt;&gt;"",list!AN40,"")</f>
        <v>34</v>
      </c>
      <c r="B50" s="208" t="str">
        <f t="shared" si="0"/>
        <v>JN-5</v>
      </c>
      <c r="C50" s="208">
        <f>IF(list!AM40&lt;&gt;"",list!AM40,"")</f>
        <v>6</v>
      </c>
      <c r="D50" s="208">
        <f t="shared" si="14"/>
        <v>37</v>
      </c>
      <c r="E50" s="341" t="str">
        <f t="shared" si="15"/>
        <v>冨本 諒
里中 謙太</v>
      </c>
      <c r="F50" s="341"/>
      <c r="G50" s="209" t="str">
        <f t="shared" si="3"/>
        <v>7731-1301-0240
7924-2411-0310</v>
      </c>
      <c r="H50" s="268" t="str">
        <f t="shared" si="16"/>
        <v xml:space="preserve">
</v>
      </c>
      <c r="I50" s="210" t="str">
        <f t="shared" si="17"/>
        <v>ARTAオートバックスヤリスCVT</v>
      </c>
      <c r="J50" s="211" t="str">
        <f t="shared" si="17"/>
        <v>MXPA10</v>
      </c>
      <c r="K50" s="208">
        <f t="shared" si="17"/>
        <v>1496</v>
      </c>
      <c r="L50" s="221">
        <f>IF(list!AL40&lt;&gt;"",list!AL40,"")</f>
        <v>10846.599999999999</v>
      </c>
      <c r="M50" s="212"/>
      <c r="N50">
        <f>IF(ent!D38&lt;&gt;"",ent!D38,"")</f>
        <v>37</v>
      </c>
      <c r="O50" t="str">
        <f>IF(ent!H38&lt;&gt;"",ent!H38,"")</f>
        <v>JN-5</v>
      </c>
      <c r="P50" t="str">
        <f>IF(ent!E38&lt;&gt;"",ent!E38,"")</f>
        <v>冨本 諒</v>
      </c>
      <c r="Q50" s="219"/>
      <c r="R50" s="307" t="s">
        <v>615</v>
      </c>
      <c r="S50" t="str">
        <f>IF(ent!F38&lt;&gt;"",ent!F38,"")</f>
        <v>里中 謙太</v>
      </c>
      <c r="T50" s="219"/>
      <c r="U50" s="307" t="s">
        <v>692</v>
      </c>
      <c r="V50" t="str">
        <f>IF(ent!G38&lt;&gt;"",ent!G38,"")</f>
        <v>ARTAオートバックスヤリスCVT</v>
      </c>
      <c r="W50" s="307" t="s">
        <v>747</v>
      </c>
      <c r="X50" s="307">
        <v>1496</v>
      </c>
    </row>
    <row r="51" spans="1:24" ht="32.25" customHeight="1">
      <c r="A51" s="207">
        <f>IF(list!AN41&lt;&gt;"",list!AN41,"")</f>
        <v>35</v>
      </c>
      <c r="B51" s="208" t="str">
        <f t="shared" si="0"/>
        <v>JN-5</v>
      </c>
      <c r="C51" s="208">
        <f>IF(list!AM41&lt;&gt;"",list!AM41,"")</f>
        <v>7</v>
      </c>
      <c r="D51" s="208">
        <f t="shared" si="14"/>
        <v>38</v>
      </c>
      <c r="E51" s="341" t="str">
        <f t="shared" si="15"/>
        <v>鶴岡 雄次
山岸 典将</v>
      </c>
      <c r="F51" s="341"/>
      <c r="G51" s="209" t="str">
        <f t="shared" si="3"/>
        <v>1474-9938-0680
1271-5522-1240</v>
      </c>
      <c r="H51" s="268" t="str">
        <f t="shared" si="16"/>
        <v xml:space="preserve">
</v>
      </c>
      <c r="I51" s="210" t="str">
        <f t="shared" si="17"/>
        <v>あずさ ヤリス</v>
      </c>
      <c r="J51" s="211" t="str">
        <f t="shared" si="17"/>
        <v>MXPA10</v>
      </c>
      <c r="K51" s="208">
        <f t="shared" si="17"/>
        <v>1490</v>
      </c>
      <c r="L51" s="221">
        <f>IF(list!AL41&lt;&gt;"",list!AL41,"")</f>
        <v>10851.8</v>
      </c>
      <c r="M51" s="212"/>
      <c r="N51">
        <f>IF(ent!D39&lt;&gt;"",ent!D39,"")</f>
        <v>38</v>
      </c>
      <c r="O51" t="str">
        <f>IF(ent!H39&lt;&gt;"",ent!H39,"")</f>
        <v>JN-5</v>
      </c>
      <c r="P51" t="str">
        <f>IF(ent!E39&lt;&gt;"",ent!E39,"")</f>
        <v>鶴岡 雄次</v>
      </c>
      <c r="Q51" s="219"/>
      <c r="R51" s="307" t="s">
        <v>616</v>
      </c>
      <c r="S51" t="str">
        <f>IF(ent!F39&lt;&gt;"",ent!F39,"")</f>
        <v>山岸 典将</v>
      </c>
      <c r="T51" s="219"/>
      <c r="U51" s="307" t="s">
        <v>693</v>
      </c>
      <c r="V51" t="str">
        <f>IF(ent!G39&lt;&gt;"",ent!G39,"")</f>
        <v>あずさ ヤリス</v>
      </c>
      <c r="W51" s="307" t="s">
        <v>747</v>
      </c>
      <c r="X51" s="307">
        <v>1490</v>
      </c>
    </row>
    <row r="52" spans="1:24" ht="32.25" customHeight="1">
      <c r="A52" s="207">
        <f>IF(list!AN42&lt;&gt;"",list!AN42,"")</f>
        <v>37</v>
      </c>
      <c r="B52" s="208" t="str">
        <f t="shared" si="0"/>
        <v>JN-5</v>
      </c>
      <c r="C52" s="208">
        <f>IF(list!AM42&lt;&gt;"",list!AM42,"")</f>
        <v>8</v>
      </c>
      <c r="D52" s="208">
        <f t="shared" si="14"/>
        <v>39</v>
      </c>
      <c r="E52" s="341" t="str">
        <f t="shared" si="15"/>
        <v>島根 剛
山崎 広喜</v>
      </c>
      <c r="F52" s="341"/>
      <c r="G52" s="209" t="str">
        <f t="shared" si="3"/>
        <v>8002-2769-0160
7967-0876-0960</v>
      </c>
      <c r="H52" s="268" t="str">
        <f t="shared" si="16"/>
        <v xml:space="preserve">
</v>
      </c>
      <c r="I52" s="210" t="str">
        <f t="shared" si="17"/>
        <v>ADVICS 新興 K1 YH ヤリス</v>
      </c>
      <c r="J52" s="211" t="str">
        <f t="shared" si="17"/>
        <v>MXPA10</v>
      </c>
      <c r="K52" s="208">
        <f t="shared" si="17"/>
        <v>1490</v>
      </c>
      <c r="L52" s="221">
        <f>IF(list!AL42&lt;&gt;"",list!AL42,"")</f>
        <v>10914.1</v>
      </c>
      <c r="M52" s="212"/>
      <c r="N52">
        <f>IF(ent!D40&lt;&gt;"",ent!D40,"")</f>
        <v>39</v>
      </c>
      <c r="O52" t="str">
        <f>IF(ent!H40&lt;&gt;"",ent!H40,"")</f>
        <v>JN-5</v>
      </c>
      <c r="P52" t="str">
        <f>IF(ent!E40&lt;&gt;"",ent!E40,"")</f>
        <v>島根 剛</v>
      </c>
      <c r="Q52" s="219"/>
      <c r="R52" s="307" t="s">
        <v>617</v>
      </c>
      <c r="S52" t="str">
        <f>IF(ent!F40&lt;&gt;"",ent!F40,"")</f>
        <v>山崎 広喜</v>
      </c>
      <c r="T52" s="219"/>
      <c r="U52" s="307" t="s">
        <v>694</v>
      </c>
      <c r="V52" t="str">
        <f>IF(ent!G40&lt;&gt;"",ent!G40,"")</f>
        <v>ADVICS 新興 K1 YH ヤリス</v>
      </c>
      <c r="W52" s="307" t="s">
        <v>747</v>
      </c>
      <c r="X52" s="307">
        <v>1490</v>
      </c>
    </row>
    <row r="53" spans="1:24" ht="32.25" customHeight="1" thickBot="1">
      <c r="A53" s="213">
        <f>IF(list!AN43&lt;&gt;"",list!AN43,"")</f>
        <v>40</v>
      </c>
      <c r="B53" s="214" t="str">
        <f t="shared" si="0"/>
        <v>JN-5</v>
      </c>
      <c r="C53" s="214">
        <f>IF(list!AM43&lt;&gt;"",list!AM43,"")</f>
        <v>9</v>
      </c>
      <c r="D53" s="214">
        <f t="shared" si="14"/>
        <v>40</v>
      </c>
      <c r="E53" s="340" t="str">
        <f t="shared" si="15"/>
        <v>吉田 知史
高田 幸治</v>
      </c>
      <c r="F53" s="340"/>
      <c r="G53" s="215" t="str">
        <f t="shared" si="3"/>
        <v>3384-0617-0360
3708-9965-0600</v>
      </c>
      <c r="H53" s="269" t="str">
        <f t="shared" si="16"/>
        <v xml:space="preserve">
</v>
      </c>
      <c r="I53" s="216" t="str">
        <f t="shared" si="17"/>
        <v>TOFたちばな運輸ヤリスCVT</v>
      </c>
      <c r="J53" s="217" t="str">
        <f t="shared" si="17"/>
        <v>MXPA10</v>
      </c>
      <c r="K53" s="214">
        <f t="shared" si="17"/>
        <v>1490</v>
      </c>
      <c r="L53" s="222">
        <f>IF(list!AL43&lt;&gt;"",list!AL43,"")</f>
        <v>11041.8</v>
      </c>
      <c r="M53" s="218"/>
      <c r="N53">
        <f>IF(ent!D41&lt;&gt;"",ent!D41,"")</f>
        <v>40</v>
      </c>
      <c r="O53" t="str">
        <f>IF(ent!H41&lt;&gt;"",ent!H41,"")</f>
        <v>JN-5</v>
      </c>
      <c r="P53" t="str">
        <f>IF(ent!E41&lt;&gt;"",ent!E41,"")</f>
        <v>吉田 知史</v>
      </c>
      <c r="Q53" s="219"/>
      <c r="R53" s="307" t="s">
        <v>618</v>
      </c>
      <c r="S53" t="str">
        <f>IF(ent!F41&lt;&gt;"",ent!F41,"")</f>
        <v>高田 幸治</v>
      </c>
      <c r="T53" s="219"/>
      <c r="U53" s="307" t="s">
        <v>695</v>
      </c>
      <c r="V53" t="str">
        <f>IF(ent!G41&lt;&gt;"",ent!G41,"")</f>
        <v>TOFたちばな運輸ヤリスCVT</v>
      </c>
      <c r="W53" s="307" t="s">
        <v>747</v>
      </c>
      <c r="X53" s="307">
        <v>1490</v>
      </c>
    </row>
    <row r="54" spans="1:24" ht="32.25" customHeight="1">
      <c r="A54" s="175">
        <f>IF(list!AN44&lt;&gt;"",list!AN44,"")</f>
        <v>41</v>
      </c>
      <c r="B54" s="202" t="str">
        <f t="shared" si="0"/>
        <v>JN-5</v>
      </c>
      <c r="C54" s="202">
        <f>IF(list!AM44&lt;&gt;"",list!AM44,"")</f>
        <v>10</v>
      </c>
      <c r="D54" s="202">
        <f>IF(N54&lt;&gt;"",N54,"")</f>
        <v>41</v>
      </c>
      <c r="E54" s="339" t="str">
        <f>IF(P54&lt;&gt;"",P54,"")&amp;CHAR(10)&amp;IF(S54&lt;&gt;"",S54,"")</f>
        <v>平川 真子
佐々木 裕一</v>
      </c>
      <c r="F54" s="339"/>
      <c r="G54" s="203" t="str">
        <f t="shared" si="3"/>
        <v>0334-2624-0880
1429-4089-0190</v>
      </c>
      <c r="H54" s="267" t="str">
        <f>IF(Q54&lt;&gt;"",Q54,"")&amp;CHAR(10)&amp;IF(T54&lt;&gt;"",T54,"")</f>
        <v xml:space="preserve">
</v>
      </c>
      <c r="I54" s="204" t="str">
        <f>IF(V54&lt;&gt;"",V54,"")</f>
        <v>TWR ヤリス BRIDE DL</v>
      </c>
      <c r="J54" s="205" t="str">
        <f>IF(W54&lt;&gt;"",W54,"")</f>
        <v>MXPA10</v>
      </c>
      <c r="K54" s="202">
        <f>IF(X54&lt;&gt;"",X54,"")</f>
        <v>1490</v>
      </c>
      <c r="L54" s="220">
        <f>IF(list!AL44&lt;&gt;"",list!AL44,"")</f>
        <v>11116.8</v>
      </c>
      <c r="M54" s="206"/>
      <c r="N54">
        <f>IF(ent!D42&lt;&gt;"",ent!D42,"")</f>
        <v>41</v>
      </c>
      <c r="O54" t="str">
        <f>IF(ent!H42&lt;&gt;"",ent!H42,"")</f>
        <v>JN-5</v>
      </c>
      <c r="P54" t="str">
        <f>IF(ent!E42&lt;&gt;"",ent!E42,"")</f>
        <v>平川 真子</v>
      </c>
      <c r="Q54" s="219"/>
      <c r="R54" s="307" t="s">
        <v>619</v>
      </c>
      <c r="S54" t="str">
        <f>IF(ent!F42&lt;&gt;"",ent!F42,"")</f>
        <v>佐々木 裕一</v>
      </c>
      <c r="T54" s="219"/>
      <c r="U54" s="307" t="s">
        <v>696</v>
      </c>
      <c r="V54" t="str">
        <f>IF(ent!G42&lt;&gt;"",ent!G42,"")</f>
        <v>TWR ヤリス BRIDE DL</v>
      </c>
      <c r="W54" s="307" t="s">
        <v>747</v>
      </c>
      <c r="X54" s="307">
        <v>1490</v>
      </c>
    </row>
    <row r="55" spans="1:24" ht="32.25" customHeight="1">
      <c r="A55" s="207">
        <f>IF(list!AN45&lt;&gt;"",list!AN45,"")</f>
        <v>42</v>
      </c>
      <c r="B55" s="208" t="str">
        <f t="shared" si="0"/>
        <v>JN-5</v>
      </c>
      <c r="C55" s="208">
        <f>IF(list!AM45&lt;&gt;"",list!AM45,"")</f>
        <v>11</v>
      </c>
      <c r="D55" s="208">
        <f t="shared" ref="D55:D63" si="18">IF(N55&lt;&gt;"",N55,"")</f>
        <v>42</v>
      </c>
      <c r="E55" s="341" t="str">
        <f t="shared" ref="E55:E63" si="19">IF(P55&lt;&gt;"",P55,"")&amp;CHAR(10)&amp;IF(S55&lt;&gt;"",S55,"")</f>
        <v>本名 修也
湊 比呂美</v>
      </c>
      <c r="F55" s="341"/>
      <c r="G55" s="209" t="str">
        <f t="shared" si="3"/>
        <v>1110-3671-1210
1505-8323-1250</v>
      </c>
      <c r="H55" s="268" t="str">
        <f t="shared" ref="H55:H63" si="20">IF(Q55&lt;&gt;"",Q55,"")&amp;CHAR(10)&amp;IF(T55&lt;&gt;"",T55,"")</f>
        <v xml:space="preserve">
</v>
      </c>
      <c r="I55" s="210" t="str">
        <f t="shared" ref="I55:K63" si="21">IF(V55&lt;&gt;"",V55,"")</f>
        <v>AMAZEMENT∞DLヤリス</v>
      </c>
      <c r="J55" s="211" t="str">
        <f t="shared" si="21"/>
        <v>MXPA10</v>
      </c>
      <c r="K55" s="208">
        <f t="shared" si="21"/>
        <v>1490</v>
      </c>
      <c r="L55" s="221">
        <f>IF(list!AL45&lt;&gt;"",list!AL45,"")</f>
        <v>11142.4</v>
      </c>
      <c r="M55" s="212"/>
      <c r="N55">
        <f>IF(ent!D43&lt;&gt;"",ent!D43,"")</f>
        <v>42</v>
      </c>
      <c r="O55" t="str">
        <f>IF(ent!H43&lt;&gt;"",ent!H43,"")</f>
        <v>JN-5</v>
      </c>
      <c r="P55" t="str">
        <f>IF(ent!E43&lt;&gt;"",ent!E43,"")</f>
        <v>本名 修也</v>
      </c>
      <c r="Q55" s="219"/>
      <c r="R55" s="307" t="s">
        <v>620</v>
      </c>
      <c r="S55" t="str">
        <f>IF(ent!F43&lt;&gt;"",ent!F43,"")</f>
        <v>湊 比呂美</v>
      </c>
      <c r="T55" s="219"/>
      <c r="U55" s="307" t="s">
        <v>697</v>
      </c>
      <c r="V55" t="str">
        <f>IF(ent!G43&lt;&gt;"",ent!G43,"")</f>
        <v>AMAZEMENT∞DLヤリス</v>
      </c>
      <c r="W55" s="307" t="s">
        <v>747</v>
      </c>
      <c r="X55" s="307">
        <v>1490</v>
      </c>
    </row>
    <row r="56" spans="1:24" ht="32.25" customHeight="1">
      <c r="A56" s="207">
        <f>IF(list!AN46&lt;&gt;"",list!AN46,"")</f>
        <v>44</v>
      </c>
      <c r="B56" s="208" t="str">
        <f t="shared" si="0"/>
        <v>JN-5</v>
      </c>
      <c r="C56" s="208">
        <f>IF(list!AM46&lt;&gt;"",list!AM46,"")</f>
        <v>12</v>
      </c>
      <c r="D56" s="208">
        <f t="shared" si="18"/>
        <v>43</v>
      </c>
      <c r="E56" s="341" t="str">
        <f t="shared" si="19"/>
        <v>Rina Ito
松浦 俊朗</v>
      </c>
      <c r="F56" s="341"/>
      <c r="G56" s="209" t="str">
        <f t="shared" si="3"/>
        <v>7250-7932-0710
1305-1105-0880</v>
      </c>
      <c r="H56" s="268" t="str">
        <f t="shared" si="20"/>
        <v xml:space="preserve">
</v>
      </c>
      <c r="I56" s="210" t="str">
        <f t="shared" si="21"/>
        <v>エムスポーツデミオ</v>
      </c>
      <c r="J56" s="211" t="str">
        <f t="shared" si="21"/>
        <v>DJFLS</v>
      </c>
      <c r="K56" s="208">
        <f t="shared" si="21"/>
        <v>1490</v>
      </c>
      <c r="L56" s="221">
        <f>IF(list!AL46&lt;&gt;"",list!AL46,"")</f>
        <v>11342.8</v>
      </c>
      <c r="M56" s="212"/>
      <c r="N56">
        <f>IF(ent!D44&lt;&gt;"",ent!D44,"")</f>
        <v>43</v>
      </c>
      <c r="O56" t="str">
        <f>IF(ent!H44&lt;&gt;"",ent!H44,"")</f>
        <v>JN-5</v>
      </c>
      <c r="P56" t="str">
        <f>IF(ent!E44&lt;&gt;"",ent!E44,"")</f>
        <v>Rina Ito</v>
      </c>
      <c r="Q56" s="219"/>
      <c r="R56" s="307" t="s">
        <v>621</v>
      </c>
      <c r="S56" t="str">
        <f>IF(ent!F44&lt;&gt;"",ent!F44,"")</f>
        <v>松浦 俊朗</v>
      </c>
      <c r="T56" s="219"/>
      <c r="U56" s="307" t="s">
        <v>698</v>
      </c>
      <c r="V56" t="str">
        <f>IF(ent!G44&lt;&gt;"",ent!G44,"")</f>
        <v>エムスポーツデミオ</v>
      </c>
      <c r="W56" s="307" t="s">
        <v>749</v>
      </c>
      <c r="X56" s="307">
        <v>1490</v>
      </c>
    </row>
    <row r="57" spans="1:24" ht="32.25" customHeight="1">
      <c r="A57" s="207">
        <f>IF(list!AN47&lt;&gt;"",list!AN47,"")</f>
        <v>46</v>
      </c>
      <c r="B57" s="208" t="str">
        <f t="shared" si="0"/>
        <v>JN-5</v>
      </c>
      <c r="C57" s="208">
        <f>IF(list!AM47&lt;&gt;"",list!AM47,"")</f>
        <v>13</v>
      </c>
      <c r="D57" s="208">
        <f t="shared" si="18"/>
        <v>44</v>
      </c>
      <c r="E57" s="341" t="str">
        <f t="shared" si="19"/>
        <v>石黒 一暢
田中 直哉</v>
      </c>
      <c r="F57" s="341"/>
      <c r="G57" s="209" t="str">
        <f t="shared" si="3"/>
        <v>7588-5052-0730
8374-9935-0490</v>
      </c>
      <c r="H57" s="268" t="str">
        <f t="shared" si="20"/>
        <v xml:space="preserve">
</v>
      </c>
      <c r="I57" s="210" t="str">
        <f t="shared" si="21"/>
        <v>カヤバ WedsSportヤリス</v>
      </c>
      <c r="J57" s="211" t="str">
        <f t="shared" si="21"/>
        <v>MXPA10</v>
      </c>
      <c r="K57" s="208">
        <f t="shared" si="21"/>
        <v>1490</v>
      </c>
      <c r="L57" s="221">
        <f>IF(list!AL47&lt;&gt;"",list!AL47,"")</f>
        <v>11407.8</v>
      </c>
      <c r="M57" s="212"/>
      <c r="N57">
        <f>IF(ent!D45&lt;&gt;"",ent!D45,"")</f>
        <v>44</v>
      </c>
      <c r="O57" t="str">
        <f>IF(ent!H45&lt;&gt;"",ent!H45,"")</f>
        <v>JN-5</v>
      </c>
      <c r="P57" t="str">
        <f>IF(ent!E45&lt;&gt;"",ent!E45,"")</f>
        <v>石黒 一暢</v>
      </c>
      <c r="Q57" s="219"/>
      <c r="R57" s="307" t="s">
        <v>622</v>
      </c>
      <c r="S57" t="str">
        <f>IF(ent!F45&lt;&gt;"",ent!F45,"")</f>
        <v>田中 直哉</v>
      </c>
      <c r="T57" s="219"/>
      <c r="U57" s="307" t="s">
        <v>699</v>
      </c>
      <c r="V57" t="str">
        <f>IF(ent!G45&lt;&gt;"",ent!G45,"")</f>
        <v>カヤバ WedsSportヤリス</v>
      </c>
      <c r="W57" s="307" t="s">
        <v>747</v>
      </c>
      <c r="X57" s="307">
        <v>1490</v>
      </c>
    </row>
    <row r="58" spans="1:24" ht="32.25" customHeight="1">
      <c r="A58" s="207" t="str">
        <f>IF(list!AN48&lt;&gt;"",list!AN48,"")</f>
        <v/>
      </c>
      <c r="B58" s="208" t="str">
        <f t="shared" si="0"/>
        <v>JN-5</v>
      </c>
      <c r="C58" s="208" t="str">
        <f>IF(list!AM48&lt;&gt;"",list!AM48,"")</f>
        <v/>
      </c>
      <c r="D58" s="208">
        <f t="shared" si="18"/>
        <v>45</v>
      </c>
      <c r="E58" s="341" t="str">
        <f t="shared" si="19"/>
        <v>いりえもん
萌抜 浩史</v>
      </c>
      <c r="F58" s="341"/>
      <c r="G58" s="209" t="str">
        <f t="shared" si="3"/>
        <v>7513-3518-1030
1338-8026-0400</v>
      </c>
      <c r="H58" s="268" t="str">
        <f t="shared" si="20"/>
        <v xml:space="preserve">
</v>
      </c>
      <c r="I58" s="210" t="str">
        <f t="shared" si="21"/>
        <v>まかいの牧場 サンウロコデミオ</v>
      </c>
      <c r="J58" s="211" t="str">
        <f t="shared" si="21"/>
        <v>DE5FS</v>
      </c>
      <c r="K58" s="208">
        <f t="shared" si="21"/>
        <v>1490</v>
      </c>
      <c r="L58" s="221" t="str">
        <f>IF(list!AL48&lt;&gt;"",list!AL48,"")</f>
        <v>R</v>
      </c>
      <c r="M58" s="212"/>
      <c r="N58">
        <f>IF(ent!D46&lt;&gt;"",ent!D46,"")</f>
        <v>45</v>
      </c>
      <c r="O58" t="str">
        <f>IF(ent!H46&lt;&gt;"",ent!H46,"")</f>
        <v>JN-5</v>
      </c>
      <c r="P58" t="str">
        <f>IF(ent!E46&lt;&gt;"",ent!E46,"")</f>
        <v>いりえもん</v>
      </c>
      <c r="Q58" s="219"/>
      <c r="R58" s="307" t="s">
        <v>623</v>
      </c>
      <c r="S58" t="str">
        <f>IF(ent!F46&lt;&gt;"",ent!F46,"")</f>
        <v>萌抜 浩史</v>
      </c>
      <c r="T58" s="219"/>
      <c r="U58" s="307" t="s">
        <v>700</v>
      </c>
      <c r="V58" t="str">
        <f>IF(ent!G46&lt;&gt;"",ent!G46,"")</f>
        <v>まかいの牧場 サンウロコデミオ</v>
      </c>
      <c r="W58" s="307" t="s">
        <v>750</v>
      </c>
      <c r="X58" s="307">
        <v>1490</v>
      </c>
    </row>
    <row r="59" spans="1:24" ht="32.25" customHeight="1">
      <c r="A59" s="207" t="str">
        <f>IF(list!AN49&lt;&gt;"",list!AN49,"")</f>
        <v/>
      </c>
      <c r="B59" s="208" t="str">
        <f t="shared" si="0"/>
        <v>JN-5</v>
      </c>
      <c r="C59" s="208" t="str">
        <f>IF(list!AM49&lt;&gt;"",list!AM49,"")</f>
        <v/>
      </c>
      <c r="D59" s="208">
        <f t="shared" si="18"/>
        <v>46</v>
      </c>
      <c r="E59" s="341" t="str">
        <f t="shared" si="19"/>
        <v>新井 理之
田巻 明宏</v>
      </c>
      <c r="F59" s="341"/>
      <c r="G59" s="209" t="str">
        <f t="shared" si="3"/>
        <v>8279-9835-1120
1695-0937-0190</v>
      </c>
      <c r="H59" s="268" t="str">
        <f t="shared" si="20"/>
        <v xml:space="preserve">
</v>
      </c>
      <c r="I59" s="210" t="str">
        <f t="shared" si="21"/>
        <v>NRS マーチ ニスモ</v>
      </c>
      <c r="J59" s="211" t="str">
        <f t="shared" si="21"/>
        <v>K13改</v>
      </c>
      <c r="K59" s="208">
        <f t="shared" si="21"/>
        <v>1490</v>
      </c>
      <c r="L59" s="221" t="str">
        <f>IF(list!AL49&lt;&gt;"",list!AL49,"")</f>
        <v>R</v>
      </c>
      <c r="M59" s="212"/>
      <c r="N59">
        <f>IF(ent!D47&lt;&gt;"",ent!D47,"")</f>
        <v>46</v>
      </c>
      <c r="O59" t="str">
        <f>IF(ent!H47&lt;&gt;"",ent!H47,"")</f>
        <v>JN-5</v>
      </c>
      <c r="P59" t="str">
        <f>IF(ent!E47&lt;&gt;"",ent!E47,"")</f>
        <v>新井 理之</v>
      </c>
      <c r="Q59" s="219"/>
      <c r="R59" s="307" t="s">
        <v>624</v>
      </c>
      <c r="S59" t="str">
        <f>IF(ent!F47&lt;&gt;"",ent!F47,"")</f>
        <v>田巻 明宏</v>
      </c>
      <c r="T59" s="219"/>
      <c r="U59" s="307" t="s">
        <v>701</v>
      </c>
      <c r="V59" t="str">
        <f>IF(ent!G47&lt;&gt;"",ent!G47,"")</f>
        <v>NRS マーチ ニスモ</v>
      </c>
      <c r="W59" s="307" t="s">
        <v>751</v>
      </c>
      <c r="X59" s="307">
        <v>1490</v>
      </c>
    </row>
    <row r="60" spans="1:24" ht="32.25" customHeight="1">
      <c r="A60" s="207" t="str">
        <f>IF(list!AN50&lt;&gt;"",list!AN50,"")</f>
        <v/>
      </c>
      <c r="B60" s="208" t="str">
        <f t="shared" si="0"/>
        <v>JN-5</v>
      </c>
      <c r="C60" s="208" t="str">
        <f>IF(list!AM50&lt;&gt;"",list!AM50,"")</f>
        <v/>
      </c>
      <c r="D60" s="208">
        <f t="shared" si="18"/>
        <v>47</v>
      </c>
      <c r="E60" s="341" t="str">
        <f t="shared" si="19"/>
        <v>清水 宏保
美野 友紀</v>
      </c>
      <c r="F60" s="341"/>
      <c r="G60" s="209" t="str">
        <f t="shared" si="3"/>
        <v>7794-2901-1180
7316-8674-0570</v>
      </c>
      <c r="H60" s="268" t="str">
        <f t="shared" si="20"/>
        <v xml:space="preserve">
</v>
      </c>
      <c r="I60" s="210" t="str">
        <f t="shared" si="21"/>
        <v>エムリットヤリス</v>
      </c>
      <c r="J60" s="211" t="str">
        <f t="shared" si="21"/>
        <v>MXPA10</v>
      </c>
      <c r="K60" s="208">
        <f t="shared" si="21"/>
        <v>1490</v>
      </c>
      <c r="L60" s="221" t="str">
        <f>IF(list!AL50&lt;&gt;"",list!AL50,"")</f>
        <v>不出走</v>
      </c>
      <c r="M60" s="212"/>
      <c r="N60">
        <f>IF(ent!D48&lt;&gt;"",ent!D48,"")</f>
        <v>47</v>
      </c>
      <c r="O60" t="str">
        <f>IF(ent!H48&lt;&gt;"",ent!H48,"")</f>
        <v>JN-5</v>
      </c>
      <c r="P60" t="str">
        <f>IF(ent!E48&lt;&gt;"",ent!E48,"")</f>
        <v>清水 宏保</v>
      </c>
      <c r="Q60" s="219"/>
      <c r="R60" s="307" t="s">
        <v>625</v>
      </c>
      <c r="S60" t="str">
        <f>IF(ent!F48&lt;&gt;"",ent!F48,"")</f>
        <v>美野 友紀</v>
      </c>
      <c r="T60" s="219"/>
      <c r="U60" s="307" t="s">
        <v>702</v>
      </c>
      <c r="V60" t="str">
        <f>IF(ent!G48&lt;&gt;"",ent!G48,"")</f>
        <v>エムリットヤリス</v>
      </c>
      <c r="W60" s="307" t="s">
        <v>747</v>
      </c>
      <c r="X60" s="307">
        <v>1490</v>
      </c>
    </row>
    <row r="61" spans="1:24" ht="32.25" customHeight="1">
      <c r="A61" s="207">
        <f>IF(list!AN51&lt;&gt;"",list!AN51,"")</f>
        <v>31</v>
      </c>
      <c r="B61" s="208" t="str">
        <f t="shared" si="0"/>
        <v>JN-6</v>
      </c>
      <c r="C61" s="208">
        <f>IF(list!AM51&lt;&gt;"",list!AM51,"")</f>
        <v>1</v>
      </c>
      <c r="D61" s="208">
        <f t="shared" si="18"/>
        <v>48</v>
      </c>
      <c r="E61" s="341" t="str">
        <f t="shared" si="19"/>
        <v>天野 智之
井上 裕紀子</v>
      </c>
      <c r="F61" s="341"/>
      <c r="G61" s="209" t="str">
        <f t="shared" si="3"/>
        <v>3269-8602-1230
2490-6266-1020</v>
      </c>
      <c r="H61" s="268" t="str">
        <f t="shared" si="20"/>
        <v xml:space="preserve">
</v>
      </c>
      <c r="I61" s="210" t="str">
        <f t="shared" si="21"/>
        <v>豊田自動織機･DLアクアGR SPORT</v>
      </c>
      <c r="J61" s="211" t="str">
        <f t="shared" si="21"/>
        <v>MXPK11</v>
      </c>
      <c r="K61" s="208">
        <f t="shared" si="21"/>
        <v>1490</v>
      </c>
      <c r="L61" s="221">
        <f>IF(list!AL51&lt;&gt;"",list!AL51,"")</f>
        <v>10707.599999999999</v>
      </c>
      <c r="M61" s="212"/>
      <c r="N61">
        <f>IF(ent!D49&lt;&gt;"",ent!D49,"")</f>
        <v>48</v>
      </c>
      <c r="O61" t="str">
        <f>IF(ent!H49&lt;&gt;"",ent!H49,"")</f>
        <v>JN-6</v>
      </c>
      <c r="P61" t="str">
        <f>IF(ent!E49&lt;&gt;"",ent!E49,"")</f>
        <v>天野 智之</v>
      </c>
      <c r="Q61" s="219"/>
      <c r="R61" s="307" t="s">
        <v>626</v>
      </c>
      <c r="S61" t="str">
        <f>IF(ent!F49&lt;&gt;"",ent!F49,"")</f>
        <v>井上 裕紀子</v>
      </c>
      <c r="T61" s="219"/>
      <c r="U61" s="307" t="s">
        <v>703</v>
      </c>
      <c r="V61" t="str">
        <f>IF(ent!G49&lt;&gt;"",ent!G49,"")</f>
        <v>豊田自動織機･DLアクアGR SPORT</v>
      </c>
      <c r="W61" s="307" t="s">
        <v>752</v>
      </c>
      <c r="X61" s="307">
        <v>1490</v>
      </c>
    </row>
    <row r="62" spans="1:24" ht="32.25" customHeight="1">
      <c r="A62" s="207">
        <f>IF(list!AN52&lt;&gt;"",list!AN52,"")</f>
        <v>32</v>
      </c>
      <c r="B62" s="208" t="str">
        <f t="shared" si="0"/>
        <v>JN-6</v>
      </c>
      <c r="C62" s="208">
        <f>IF(list!AM52&lt;&gt;"",list!AM52,"")</f>
        <v>2</v>
      </c>
      <c r="D62" s="208">
        <f t="shared" si="18"/>
        <v>49</v>
      </c>
      <c r="E62" s="341" t="str">
        <f t="shared" si="19"/>
        <v>海老原 孝敬
河西 晴雄</v>
      </c>
      <c r="F62" s="341"/>
      <c r="G62" s="209" t="str">
        <f t="shared" si="3"/>
        <v>8614-4921-1130
8475-2030-0110</v>
      </c>
      <c r="H62" s="268" t="str">
        <f t="shared" si="20"/>
        <v xml:space="preserve">
</v>
      </c>
      <c r="I62" s="210" t="str">
        <f t="shared" si="21"/>
        <v>スマッシュ DL itzz フィット</v>
      </c>
      <c r="J62" s="211" t="str">
        <f t="shared" si="21"/>
        <v>GP5</v>
      </c>
      <c r="K62" s="208">
        <f t="shared" si="21"/>
        <v>1490</v>
      </c>
      <c r="L62" s="221">
        <f>IF(list!AL52&lt;&gt;"",list!AL52,"")</f>
        <v>10813.4</v>
      </c>
      <c r="M62" s="212"/>
      <c r="N62">
        <f>IF(ent!D50&lt;&gt;"",ent!D50,"")</f>
        <v>49</v>
      </c>
      <c r="O62" t="str">
        <f>IF(ent!H50&lt;&gt;"",ent!H50,"")</f>
        <v>JN-6</v>
      </c>
      <c r="P62" t="str">
        <f>IF(ent!E50&lt;&gt;"",ent!E50,"")</f>
        <v>海老原 孝敬</v>
      </c>
      <c r="Q62" s="219"/>
      <c r="R62" s="307" t="s">
        <v>627</v>
      </c>
      <c r="S62" t="str">
        <f>IF(ent!F50&lt;&gt;"",ent!F50,"")</f>
        <v>河西 晴雄</v>
      </c>
      <c r="T62" s="219"/>
      <c r="U62" s="307" t="s">
        <v>704</v>
      </c>
      <c r="V62" t="str">
        <f>IF(ent!G50&lt;&gt;"",ent!G50,"")</f>
        <v>スマッシュ DL itzz フィット</v>
      </c>
      <c r="W62" s="307" t="s">
        <v>753</v>
      </c>
      <c r="X62" s="307">
        <v>1490</v>
      </c>
    </row>
    <row r="63" spans="1:24" ht="32.25" customHeight="1" thickBot="1">
      <c r="A63" s="213">
        <f>IF(list!AN53&lt;&gt;"",list!AN53,"")</f>
        <v>39</v>
      </c>
      <c r="B63" s="214" t="str">
        <f t="shared" si="0"/>
        <v>JN-6</v>
      </c>
      <c r="C63" s="214">
        <f>IF(list!AM53&lt;&gt;"",list!AM53,"")</f>
        <v>3</v>
      </c>
      <c r="D63" s="214">
        <f t="shared" si="18"/>
        <v>50</v>
      </c>
      <c r="E63" s="340" t="str">
        <f t="shared" si="19"/>
        <v>中西 昌人
山村 浩三</v>
      </c>
      <c r="F63" s="340"/>
      <c r="G63" s="215" t="str">
        <f t="shared" si="3"/>
        <v>5005-2939-0610
2550-3614-1170</v>
      </c>
      <c r="H63" s="269" t="str">
        <f t="shared" si="20"/>
        <v xml:space="preserve">
</v>
      </c>
      <c r="I63" s="216" t="str">
        <f t="shared" si="21"/>
        <v>YH･WM･KYB･ORマクゼスCR－Z</v>
      </c>
      <c r="J63" s="217" t="str">
        <f t="shared" si="21"/>
        <v>ZF1</v>
      </c>
      <c r="K63" s="214">
        <f t="shared" si="21"/>
        <v>1490</v>
      </c>
      <c r="L63" s="222">
        <f>IF(list!AL53&lt;&gt;"",list!AL53,"")</f>
        <v>11005.6</v>
      </c>
      <c r="M63" s="218"/>
      <c r="N63">
        <f>IF(ent!D51&lt;&gt;"",ent!D51,"")</f>
        <v>50</v>
      </c>
      <c r="O63" t="str">
        <f>IF(ent!H51&lt;&gt;"",ent!H51,"")</f>
        <v>JN-6</v>
      </c>
      <c r="P63" t="str">
        <f>IF(ent!E51&lt;&gt;"",ent!E51,"")</f>
        <v>中西 昌人</v>
      </c>
      <c r="Q63" s="219"/>
      <c r="R63" s="307" t="s">
        <v>628</v>
      </c>
      <c r="S63" t="str">
        <f>IF(ent!F51&lt;&gt;"",ent!F51,"")</f>
        <v>山村 浩三</v>
      </c>
      <c r="T63" s="219"/>
      <c r="U63" s="307" t="s">
        <v>705</v>
      </c>
      <c r="V63" t="str">
        <f>IF(ent!G51&lt;&gt;"",ent!G51,"")</f>
        <v>YH･WM･KYB･ORマクゼスCR－Z</v>
      </c>
      <c r="W63" s="307" t="s">
        <v>754</v>
      </c>
      <c r="X63" s="307">
        <v>1490</v>
      </c>
    </row>
    <row r="64" spans="1:24" ht="32.25" customHeight="1">
      <c r="A64" s="175">
        <f>IF(list!AN54&lt;&gt;"",list!AN54,"")</f>
        <v>43</v>
      </c>
      <c r="B64" s="202" t="str">
        <f t="shared" si="0"/>
        <v>JN-6</v>
      </c>
      <c r="C64" s="202">
        <f>IF(list!AM54&lt;&gt;"",list!AM54,"")</f>
        <v>4</v>
      </c>
      <c r="D64" s="202">
        <f>IF(N64&lt;&gt;"",N64,"")</f>
        <v>51</v>
      </c>
      <c r="E64" s="339" t="str">
        <f>IF(P64&lt;&gt;"",P64,"")&amp;CHAR(10)&amp;IF(S64&lt;&gt;"",S64,"")</f>
        <v>清水 和夫
山本 磨美</v>
      </c>
      <c r="F64" s="339"/>
      <c r="G64" s="203" t="str">
        <f t="shared" si="3"/>
        <v>1058-1817-0630
7522-5021-1170</v>
      </c>
      <c r="H64" s="267" t="str">
        <f>IF(Q64&lt;&gt;"",Q64,"")&amp;CHAR(10)&amp;IF(T64&lt;&gt;"",T64,"")</f>
        <v xml:space="preserve">
</v>
      </c>
      <c r="I64" s="204" t="str">
        <f>IF(V64&lt;&gt;"",V64,"")</f>
        <v>SYE YARIS HEV</v>
      </c>
      <c r="J64" s="205" t="str">
        <f>IF(W64&lt;&gt;"",W64,"")</f>
        <v>MXPH10</v>
      </c>
      <c r="K64" s="202">
        <f>IF(X64&lt;&gt;"",X64,"")</f>
        <v>1490</v>
      </c>
      <c r="L64" s="220">
        <f>IF(list!AL54&lt;&gt;"",list!AL54,"")</f>
        <v>11300.8</v>
      </c>
      <c r="M64" s="206"/>
      <c r="N64">
        <f>IF(ent!D52&lt;&gt;"",ent!D52,"")</f>
        <v>51</v>
      </c>
      <c r="O64" t="str">
        <f>IF(ent!H52&lt;&gt;"",ent!H52,"")</f>
        <v>JN-6</v>
      </c>
      <c r="P64" t="str">
        <f>IF(ent!E52&lt;&gt;"",ent!E52,"")</f>
        <v>清水 和夫</v>
      </c>
      <c r="Q64" s="219"/>
      <c r="R64" s="307" t="s">
        <v>629</v>
      </c>
      <c r="S64" t="str">
        <f>IF(ent!F52&lt;&gt;"",ent!F52,"")</f>
        <v>山本 磨美</v>
      </c>
      <c r="T64" s="219"/>
      <c r="U64" s="307" t="s">
        <v>706</v>
      </c>
      <c r="V64" t="str">
        <f>IF(ent!G52&lt;&gt;"",ent!G52,"")</f>
        <v>SYE YARIS HEV</v>
      </c>
      <c r="W64" s="307" t="s">
        <v>755</v>
      </c>
      <c r="X64" s="307">
        <v>1490</v>
      </c>
    </row>
    <row r="65" spans="1:24" ht="32.25" customHeight="1">
      <c r="A65" s="207">
        <f>IF(list!AN55&lt;&gt;"",list!AN55,"")</f>
        <v>45</v>
      </c>
      <c r="B65" s="208" t="str">
        <f t="shared" si="0"/>
        <v>JN-6</v>
      </c>
      <c r="C65" s="208">
        <f>IF(list!AM55&lt;&gt;"",list!AM55,"")</f>
        <v>5</v>
      </c>
      <c r="D65" s="208">
        <f t="shared" ref="D65:D73" si="22">IF(N65&lt;&gt;"",N65,"")</f>
        <v>52</v>
      </c>
      <c r="E65" s="341" t="str">
        <f t="shared" ref="E65:E73" si="23">IF(P65&lt;&gt;"",P65,"")&amp;CHAR(10)&amp;IF(S65&lt;&gt;"",S65,"")</f>
        <v>鷲尾 俊一
鈴木 隆司</v>
      </c>
      <c r="F65" s="341"/>
      <c r="G65" s="209" t="str">
        <f t="shared" si="3"/>
        <v>1940-2790-0100
4111-9546-0240</v>
      </c>
      <c r="H65" s="268" t="str">
        <f t="shared" ref="H65:H73" si="24">IF(Q65&lt;&gt;"",Q65,"")&amp;CHAR(10)&amp;IF(T65&lt;&gt;"",T65,"")</f>
        <v xml:space="preserve">
</v>
      </c>
      <c r="I65" s="210" t="str">
        <f t="shared" ref="I65:K73" si="25">IF(V65&lt;&gt;"",V65,"")</f>
        <v>ダンロップワコーイッツアストラルCRZ</v>
      </c>
      <c r="J65" s="211" t="str">
        <f t="shared" si="25"/>
        <v>ZF1</v>
      </c>
      <c r="K65" s="208">
        <f t="shared" si="25"/>
        <v>1496</v>
      </c>
      <c r="L65" s="221">
        <f>IF(list!AL55&lt;&gt;"",list!AL55,"")</f>
        <v>11348.9</v>
      </c>
      <c r="M65" s="212"/>
      <c r="N65">
        <f>IF(ent!D53&lt;&gt;"",ent!D53,"")</f>
        <v>52</v>
      </c>
      <c r="O65" t="str">
        <f>IF(ent!H53&lt;&gt;"",ent!H53,"")</f>
        <v>JN-6</v>
      </c>
      <c r="P65" t="str">
        <f>IF(ent!E53&lt;&gt;"",ent!E53,"")</f>
        <v>鷲尾 俊一</v>
      </c>
      <c r="Q65" s="219"/>
      <c r="R65" s="307" t="s">
        <v>630</v>
      </c>
      <c r="S65" t="str">
        <f>IF(ent!F53&lt;&gt;"",ent!F53,"")</f>
        <v>鈴木 隆司</v>
      </c>
      <c r="T65" s="219"/>
      <c r="U65" s="307" t="s">
        <v>707</v>
      </c>
      <c r="V65" t="str">
        <f>IF(ent!G53&lt;&gt;"",ent!G53,"")</f>
        <v>ダンロップワコーイッツアストラルCRZ</v>
      </c>
      <c r="W65" s="307" t="s">
        <v>754</v>
      </c>
      <c r="X65" s="307">
        <v>1496</v>
      </c>
    </row>
    <row r="66" spans="1:24" ht="32.25" customHeight="1">
      <c r="A66" s="207">
        <f>IF(list!AN56&lt;&gt;"",list!AN56,"")</f>
        <v>47</v>
      </c>
      <c r="B66" s="208" t="str">
        <f t="shared" si="0"/>
        <v>JN-6</v>
      </c>
      <c r="C66" s="208">
        <f>IF(list!AM56&lt;&gt;"",list!AM56,"")</f>
        <v>6</v>
      </c>
      <c r="D66" s="208">
        <f t="shared" si="22"/>
        <v>53</v>
      </c>
      <c r="E66" s="341" t="str">
        <f t="shared" si="23"/>
        <v>福島 賢大郞
新井 正和</v>
      </c>
      <c r="F66" s="341"/>
      <c r="G66" s="209" t="str">
        <f t="shared" si="3"/>
        <v>7659-5938-0520
1216-2661-0780</v>
      </c>
      <c r="H66" s="268" t="str">
        <f t="shared" si="24"/>
        <v xml:space="preserve">
</v>
      </c>
      <c r="I66" s="210" t="str">
        <f t="shared" si="25"/>
        <v>SMaSH クスコ DL WM Gアクア</v>
      </c>
      <c r="J66" s="211" t="str">
        <f t="shared" si="25"/>
        <v>NHP10</v>
      </c>
      <c r="K66" s="208">
        <f t="shared" si="25"/>
        <v>1.49</v>
      </c>
      <c r="L66" s="221">
        <f>IF(list!AL56&lt;&gt;"",list!AL56,"")</f>
        <v>11426.5</v>
      </c>
      <c r="M66" s="212"/>
      <c r="N66">
        <f>IF(ent!D54&lt;&gt;"",ent!D54,"")</f>
        <v>53</v>
      </c>
      <c r="O66" t="str">
        <f>IF(ent!H54&lt;&gt;"",ent!H54,"")</f>
        <v>JN-6</v>
      </c>
      <c r="P66" t="str">
        <f>IF(ent!E54&lt;&gt;"",ent!E54,"")</f>
        <v>福島 賢大郞</v>
      </c>
      <c r="Q66" s="219"/>
      <c r="R66" s="307" t="s">
        <v>631</v>
      </c>
      <c r="S66" t="str">
        <f>IF(ent!F54&lt;&gt;"",ent!F54,"")</f>
        <v>新井 正和</v>
      </c>
      <c r="T66" s="219"/>
      <c r="U66" s="307" t="s">
        <v>708</v>
      </c>
      <c r="V66" t="str">
        <f>IF(ent!G54&lt;&gt;"",ent!G54,"")</f>
        <v>SMaSH クスコ DL WM Gアクア</v>
      </c>
      <c r="W66" s="307" t="s">
        <v>756</v>
      </c>
      <c r="X66" s="307">
        <v>1.49</v>
      </c>
    </row>
    <row r="67" spans="1:24" ht="32.25" customHeight="1">
      <c r="A67" s="207">
        <f>IF(list!AN57&lt;&gt;"",list!AN57,"")</f>
        <v>48</v>
      </c>
      <c r="B67" s="208" t="str">
        <f t="shared" si="0"/>
        <v>JN-6</v>
      </c>
      <c r="C67" s="208">
        <f>IF(list!AM57&lt;&gt;"",list!AM57,"")</f>
        <v>7</v>
      </c>
      <c r="D67" s="208">
        <f t="shared" si="22"/>
        <v>54</v>
      </c>
      <c r="E67" s="341" t="str">
        <f t="shared" si="23"/>
        <v>奥田 道裕
阿部 琢哉</v>
      </c>
      <c r="F67" s="341"/>
      <c r="G67" s="209" t="str">
        <f t="shared" si="3"/>
        <v>1475-8487-0640
7494-7149-0760</v>
      </c>
      <c r="H67" s="268" t="str">
        <f t="shared" si="24"/>
        <v xml:space="preserve">
</v>
      </c>
      <c r="I67" s="210" t="str">
        <f t="shared" si="25"/>
        <v>ディクセル ヤリス ハイブリッド</v>
      </c>
      <c r="J67" s="211" t="str">
        <f t="shared" si="25"/>
        <v>MXPH10</v>
      </c>
      <c r="K67" s="208">
        <f t="shared" si="25"/>
        <v>1490</v>
      </c>
      <c r="L67" s="221">
        <f>IF(list!AL57&lt;&gt;"",list!AL57,"")</f>
        <v>11521.5</v>
      </c>
      <c r="M67" s="212"/>
      <c r="N67">
        <f>IF(ent!D55&lt;&gt;"",ent!D55,"")</f>
        <v>54</v>
      </c>
      <c r="O67" t="str">
        <f>IF(ent!H55&lt;&gt;"",ent!H55,"")</f>
        <v>JN-6</v>
      </c>
      <c r="P67" t="str">
        <f>IF(ent!E55&lt;&gt;"",ent!E55,"")</f>
        <v>奥田 道裕</v>
      </c>
      <c r="Q67" s="219"/>
      <c r="R67" s="307" t="s">
        <v>632</v>
      </c>
      <c r="S67" t="str">
        <f>IF(ent!F55&lt;&gt;"",ent!F55,"")</f>
        <v>阿部 琢哉</v>
      </c>
      <c r="T67" s="219"/>
      <c r="U67" s="307" t="s">
        <v>709</v>
      </c>
      <c r="V67" t="str">
        <f>IF(ent!G55&lt;&gt;"",ent!G55,"")</f>
        <v>ディクセル ヤリス ハイブリッド</v>
      </c>
      <c r="W67" s="307" t="s">
        <v>755</v>
      </c>
      <c r="X67" s="307">
        <v>1490</v>
      </c>
    </row>
    <row r="68" spans="1:24" ht="32.25" customHeight="1">
      <c r="A68" s="207">
        <f>IF(list!AN58&lt;&gt;"",list!AN58,"")</f>
        <v>49</v>
      </c>
      <c r="B68" s="208" t="str">
        <f t="shared" si="0"/>
        <v>JN-6</v>
      </c>
      <c r="C68" s="208">
        <f>IF(list!AM58&lt;&gt;"",list!AM58,"")</f>
        <v>8</v>
      </c>
      <c r="D68" s="208">
        <f t="shared" si="22"/>
        <v>55</v>
      </c>
      <c r="E68" s="341" t="str">
        <f t="shared" si="23"/>
        <v>吉原 將大
小藤 桂一</v>
      </c>
      <c r="F68" s="341"/>
      <c r="G68" s="209" t="str">
        <f t="shared" si="3"/>
        <v>7628-5045-0110
1601-4527-0220</v>
      </c>
      <c r="H68" s="268" t="str">
        <f t="shared" si="24"/>
        <v xml:space="preserve">
</v>
      </c>
      <c r="I68" s="210" t="str">
        <f t="shared" si="25"/>
        <v>カヤバ DUNLOP UPG アクア</v>
      </c>
      <c r="J68" s="211" t="str">
        <f t="shared" si="25"/>
        <v>NHP10</v>
      </c>
      <c r="K68" s="208">
        <f t="shared" si="25"/>
        <v>1496</v>
      </c>
      <c r="L68" s="221">
        <f>IF(list!AL58&lt;&gt;"",list!AL58,"")</f>
        <v>11632.5</v>
      </c>
      <c r="M68" s="212"/>
      <c r="N68">
        <f>IF(ent!D56&lt;&gt;"",ent!D56,"")</f>
        <v>55</v>
      </c>
      <c r="O68" t="str">
        <f>IF(ent!H56&lt;&gt;"",ent!H56,"")</f>
        <v>JN-6</v>
      </c>
      <c r="P68" t="str">
        <f>IF(ent!E56&lt;&gt;"",ent!E56,"")</f>
        <v>吉原 將大</v>
      </c>
      <c r="Q68" s="219"/>
      <c r="R68" s="307" t="s">
        <v>633</v>
      </c>
      <c r="S68" t="str">
        <f>IF(ent!F56&lt;&gt;"",ent!F56,"")</f>
        <v>小藤 桂一</v>
      </c>
      <c r="T68" s="219"/>
      <c r="U68" s="307" t="s">
        <v>710</v>
      </c>
      <c r="V68" t="str">
        <f>IF(ent!G56&lt;&gt;"",ent!G56,"")</f>
        <v>カヤバ DUNLOP UPG アクア</v>
      </c>
      <c r="W68" s="307" t="s">
        <v>756</v>
      </c>
      <c r="X68" s="307">
        <v>1496</v>
      </c>
    </row>
    <row r="69" spans="1:24" ht="32.25" customHeight="1">
      <c r="A69" s="207">
        <f>IF(list!AN59&lt;&gt;"",list!AN59,"")</f>
        <v>50</v>
      </c>
      <c r="B69" s="208" t="str">
        <f t="shared" si="0"/>
        <v>JN-6</v>
      </c>
      <c r="C69" s="208">
        <f>IF(list!AM59&lt;&gt;"",list!AM59,"")</f>
        <v>9</v>
      </c>
      <c r="D69" s="208">
        <f t="shared" si="22"/>
        <v>56</v>
      </c>
      <c r="E69" s="341" t="str">
        <f t="shared" si="23"/>
        <v>洪 銘蔚
坂井 智幸</v>
      </c>
      <c r="F69" s="341"/>
      <c r="G69" s="209" t="str">
        <f t="shared" si="3"/>
        <v>7755-2970-0540
2682-9359-0240</v>
      </c>
      <c r="H69" s="268" t="str">
        <f t="shared" si="24"/>
        <v xml:space="preserve">
</v>
      </c>
      <c r="I69" s="210" t="str">
        <f t="shared" si="25"/>
        <v>G－EYES.LD.CVTアクア.DL</v>
      </c>
      <c r="J69" s="211" t="str">
        <f t="shared" si="25"/>
        <v>10</v>
      </c>
      <c r="K69" s="208">
        <f t="shared" si="25"/>
        <v>1490</v>
      </c>
      <c r="L69" s="221">
        <f>IF(list!AL59&lt;&gt;"",list!AL59,"")</f>
        <v>11726.900000000001</v>
      </c>
      <c r="M69" s="212"/>
      <c r="N69">
        <f>IF(ent!D57&lt;&gt;"",ent!D57,"")</f>
        <v>56</v>
      </c>
      <c r="O69" t="str">
        <f>IF(ent!H57&lt;&gt;"",ent!H57,"")</f>
        <v>JN-6</v>
      </c>
      <c r="P69" t="str">
        <f>IF(ent!E57&lt;&gt;"",ent!E57,"")</f>
        <v>洪 銘蔚</v>
      </c>
      <c r="Q69" s="219"/>
      <c r="R69" s="307" t="s">
        <v>634</v>
      </c>
      <c r="S69" t="str">
        <f>IF(ent!F57&lt;&gt;"",ent!F57,"")</f>
        <v>坂井 智幸</v>
      </c>
      <c r="T69" s="219"/>
      <c r="U69" s="307" t="s">
        <v>711</v>
      </c>
      <c r="V69" t="str">
        <f>IF(ent!G57&lt;&gt;"",ent!G57,"")</f>
        <v>G－EYES.LD.CVTアクア.DL</v>
      </c>
      <c r="W69" s="307" t="s">
        <v>757</v>
      </c>
      <c r="X69" s="307">
        <v>1490</v>
      </c>
    </row>
    <row r="70" spans="1:24" ht="32.25" customHeight="1">
      <c r="A70" s="207" t="str">
        <f>IF(list!AN60&lt;&gt;"",list!AN60,"")</f>
        <v/>
      </c>
      <c r="B70" s="208" t="str">
        <f t="shared" si="0"/>
        <v>OP-2</v>
      </c>
      <c r="C70" s="208">
        <f>IF(list!AM60&lt;&gt;"",list!AM60,"")</f>
        <v>1</v>
      </c>
      <c r="D70" s="208">
        <f t="shared" si="22"/>
        <v>57</v>
      </c>
      <c r="E70" s="341" t="str">
        <f t="shared" si="23"/>
        <v>上原 利宏
佐瀬 拓野</v>
      </c>
      <c r="F70" s="341"/>
      <c r="G70" s="209" t="str">
        <f t="shared" si="3"/>
        <v>1429-9202-0430
8247-3460-0320</v>
      </c>
      <c r="H70" s="268" t="str">
        <f t="shared" si="24"/>
        <v xml:space="preserve">
</v>
      </c>
      <c r="I70" s="210" t="str">
        <f t="shared" si="25"/>
        <v>三菱ランサーエボリューションしち</v>
      </c>
      <c r="J70" s="211" t="str">
        <f t="shared" si="25"/>
        <v>CT9A</v>
      </c>
      <c r="K70" s="208">
        <f t="shared" si="25"/>
        <v>1997</v>
      </c>
      <c r="L70" s="221">
        <f>IF(list!AL60&lt;&gt;"",list!AL60,"")</f>
        <v>10529.9</v>
      </c>
      <c r="M70" s="212"/>
      <c r="N70">
        <f>IF(ent!D58&lt;&gt;"",ent!D58,"")</f>
        <v>57</v>
      </c>
      <c r="O70" t="str">
        <f>IF(ent!H58&lt;&gt;"",ent!H58,"")</f>
        <v>OP-2</v>
      </c>
      <c r="P70" t="str">
        <f>IF(ent!E58&lt;&gt;"",ent!E58,"")</f>
        <v>上原 利宏</v>
      </c>
      <c r="Q70" s="219"/>
      <c r="R70" s="307" t="s">
        <v>635</v>
      </c>
      <c r="S70" t="str">
        <f>IF(ent!F58&lt;&gt;"",ent!F58,"")</f>
        <v>佐瀬 拓野</v>
      </c>
      <c r="T70" s="219"/>
      <c r="U70" s="307" t="s">
        <v>712</v>
      </c>
      <c r="V70" t="str">
        <f>IF(ent!G58&lt;&gt;"",ent!G58,"")</f>
        <v>三菱ランサーエボリューションしち</v>
      </c>
      <c r="W70" s="307" t="s">
        <v>758</v>
      </c>
      <c r="X70" s="307">
        <v>1997</v>
      </c>
    </row>
    <row r="71" spans="1:24" ht="32.25" customHeight="1">
      <c r="A71" s="207" t="str">
        <f>IF(list!AN61&lt;&gt;"",list!AN61,"")</f>
        <v/>
      </c>
      <c r="B71" s="208" t="str">
        <f t="shared" si="0"/>
        <v>OP-2</v>
      </c>
      <c r="C71" s="208">
        <f>IF(list!AM61&lt;&gt;"",list!AM61,"")</f>
        <v>2</v>
      </c>
      <c r="D71" s="208">
        <f t="shared" si="22"/>
        <v>58</v>
      </c>
      <c r="E71" s="341" t="str">
        <f t="shared" si="23"/>
        <v>濱井 義郎
田辺 紘一</v>
      </c>
      <c r="F71" s="341"/>
      <c r="G71" s="209" t="str">
        <f t="shared" si="3"/>
        <v>8491-7825-0760
7409-6661-0690</v>
      </c>
      <c r="H71" s="268" t="str">
        <f t="shared" si="24"/>
        <v xml:space="preserve">
</v>
      </c>
      <c r="I71" s="210" t="str">
        <f t="shared" si="25"/>
        <v>Rasch Lancer EvoⅧ YH</v>
      </c>
      <c r="J71" s="211" t="str">
        <f t="shared" si="25"/>
        <v>CT9A</v>
      </c>
      <c r="K71" s="208">
        <f t="shared" si="25"/>
        <v>1990</v>
      </c>
      <c r="L71" s="221">
        <f>IF(list!AL61&lt;&gt;"",list!AL61,"")</f>
        <v>10715</v>
      </c>
      <c r="M71" s="212"/>
      <c r="N71">
        <f>IF(ent!D59&lt;&gt;"",ent!D59,"")</f>
        <v>58</v>
      </c>
      <c r="O71" t="str">
        <f>IF(ent!H59&lt;&gt;"",ent!H59,"")</f>
        <v>OP-2</v>
      </c>
      <c r="P71" t="str">
        <f>IF(ent!E59&lt;&gt;"",ent!E59,"")</f>
        <v>濱井 義郎</v>
      </c>
      <c r="Q71" s="219"/>
      <c r="R71" s="307" t="s">
        <v>636</v>
      </c>
      <c r="S71" t="str">
        <f>IF(ent!F59&lt;&gt;"",ent!F59,"")</f>
        <v>田辺 紘一</v>
      </c>
      <c r="T71" s="219"/>
      <c r="U71" s="307" t="s">
        <v>713</v>
      </c>
      <c r="V71" t="str">
        <f>IF(ent!G59&lt;&gt;"",ent!G59,"")</f>
        <v>Rasch Lancer EvoⅧ YH</v>
      </c>
      <c r="W71" s="307" t="s">
        <v>758</v>
      </c>
      <c r="X71" s="307">
        <v>1990</v>
      </c>
    </row>
    <row r="72" spans="1:24" ht="32.25" customHeight="1">
      <c r="A72" s="207" t="str">
        <f>IF(list!AN62&lt;&gt;"",list!AN62,"")</f>
        <v/>
      </c>
      <c r="B72" s="208" t="str">
        <f t="shared" si="0"/>
        <v>OP-2</v>
      </c>
      <c r="C72" s="208">
        <f>IF(list!AM62&lt;&gt;"",list!AM62,"")</f>
        <v>3</v>
      </c>
      <c r="D72" s="208">
        <f t="shared" si="22"/>
        <v>59</v>
      </c>
      <c r="E72" s="341" t="str">
        <f t="shared" si="23"/>
        <v>村上 克彦
多比羅 二三男</v>
      </c>
      <c r="F72" s="341"/>
      <c r="G72" s="209" t="str">
        <f t="shared" si="3"/>
        <v>0077-4026-0590
1075-4374-1260</v>
      </c>
      <c r="H72" s="268" t="str">
        <f t="shared" si="24"/>
        <v xml:space="preserve">
</v>
      </c>
      <c r="I72" s="210" t="str">
        <f t="shared" si="25"/>
        <v>VAB MURAKAMI</v>
      </c>
      <c r="J72" s="211" t="str">
        <f t="shared" si="25"/>
        <v>VAB改</v>
      </c>
      <c r="K72" s="208">
        <f t="shared" si="25"/>
        <v>3396.3</v>
      </c>
      <c r="L72" s="221">
        <f>IF(list!AL62&lt;&gt;"",list!AL62,"")</f>
        <v>11232.4</v>
      </c>
      <c r="M72" s="212"/>
      <c r="N72">
        <f>IF(ent!D60&lt;&gt;"",ent!D60,"")</f>
        <v>59</v>
      </c>
      <c r="O72" t="str">
        <f>IF(ent!H60&lt;&gt;"",ent!H60,"")</f>
        <v>OP-2</v>
      </c>
      <c r="P72" t="str">
        <f>IF(ent!E60&lt;&gt;"",ent!E60,"")</f>
        <v>村上 克彦</v>
      </c>
      <c r="Q72" s="219"/>
      <c r="R72" s="307" t="s">
        <v>637</v>
      </c>
      <c r="S72" t="str">
        <f>IF(ent!F60&lt;&gt;"",ent!F60,"")</f>
        <v>多比羅 二三男</v>
      </c>
      <c r="T72" s="219"/>
      <c r="U72" s="307" t="s">
        <v>714</v>
      </c>
      <c r="V72" t="str">
        <f>IF(ent!G60&lt;&gt;"",ent!G60,"")</f>
        <v>VAB MURAKAMI</v>
      </c>
      <c r="W72" s="307" t="s">
        <v>759</v>
      </c>
      <c r="X72" s="307">
        <v>3396.3</v>
      </c>
    </row>
    <row r="73" spans="1:24" ht="32.25" customHeight="1" thickBot="1">
      <c r="A73" s="213" t="str">
        <f>IF(list!AN63&lt;&gt;"",list!AN63,"")</f>
        <v/>
      </c>
      <c r="B73" s="214" t="str">
        <f t="shared" si="0"/>
        <v>OP-2</v>
      </c>
      <c r="C73" s="214">
        <f>IF(list!AM63&lt;&gt;"",list!AM63,"")</f>
        <v>4</v>
      </c>
      <c r="D73" s="214">
        <f t="shared" si="22"/>
        <v>60</v>
      </c>
      <c r="E73" s="340" t="str">
        <f t="shared" si="23"/>
        <v>板倉 麻美
木原 雅彦</v>
      </c>
      <c r="F73" s="340"/>
      <c r="G73" s="215" t="str">
        <f t="shared" si="3"/>
        <v>7490-2642-0630
1227-2150-0290</v>
      </c>
      <c r="H73" s="269" t="str">
        <f t="shared" si="24"/>
        <v xml:space="preserve">
</v>
      </c>
      <c r="I73" s="216" t="str">
        <f t="shared" si="25"/>
        <v>CAST Racingマルトクヤリス</v>
      </c>
      <c r="J73" s="217" t="str">
        <f t="shared" si="25"/>
        <v>GXPA16</v>
      </c>
      <c r="K73" s="214">
        <f t="shared" si="25"/>
        <v>1610</v>
      </c>
      <c r="L73" s="222">
        <f>IF(list!AL63&lt;&gt;"",list!AL63,"")</f>
        <v>11457</v>
      </c>
      <c r="M73" s="218"/>
      <c r="N73">
        <f>IF(ent!D61&lt;&gt;"",ent!D61,"")</f>
        <v>60</v>
      </c>
      <c r="O73" t="str">
        <f>IF(ent!H61&lt;&gt;"",ent!H61,"")</f>
        <v>OP-2</v>
      </c>
      <c r="P73" t="str">
        <f>IF(ent!E61&lt;&gt;"",ent!E61,"")</f>
        <v>板倉 麻美</v>
      </c>
      <c r="Q73" s="219"/>
      <c r="R73" s="307" t="s">
        <v>638</v>
      </c>
      <c r="S73" t="str">
        <f>IF(ent!F61&lt;&gt;"",ent!F61,"")</f>
        <v>木原 雅彦</v>
      </c>
      <c r="T73" s="219"/>
      <c r="U73" s="307" t="s">
        <v>715</v>
      </c>
      <c r="V73" t="str">
        <f>IF(ent!G61&lt;&gt;"",ent!G61,"")</f>
        <v>CAST Racingマルトクヤリス</v>
      </c>
      <c r="W73" s="307" t="s">
        <v>738</v>
      </c>
      <c r="X73" s="307">
        <v>1610</v>
      </c>
    </row>
    <row r="74" spans="1:24" ht="32.25" customHeight="1">
      <c r="A74" s="175" t="str">
        <f>IF(list!AN64&lt;&gt;"",list!AN64,"")</f>
        <v/>
      </c>
      <c r="B74" s="202" t="str">
        <f t="shared" si="0"/>
        <v>OP-2</v>
      </c>
      <c r="C74" s="202" t="str">
        <f>IF(list!AM64&lt;&gt;"",list!AM64,"")</f>
        <v/>
      </c>
      <c r="D74" s="202">
        <f>IF(N74&lt;&gt;"",N74,"")</f>
        <v>61</v>
      </c>
      <c r="E74" s="339" t="str">
        <f>IF(P74&lt;&gt;"",P74,"")&amp;CHAR(10)&amp;IF(S74&lt;&gt;"",S74,"")</f>
        <v>松波 登
草加 浩平</v>
      </c>
      <c r="F74" s="339"/>
      <c r="G74" s="203" t="str">
        <f t="shared" si="3"/>
        <v>1015-0910-1270
1059-5423-0840</v>
      </c>
      <c r="H74" s="267" t="str">
        <f>IF(Q74&lt;&gt;"",Q74,"")&amp;CHAR(10)&amp;IF(T74&lt;&gt;"",T74,"")</f>
        <v xml:space="preserve">
</v>
      </c>
      <c r="I74" s="204" t="str">
        <f>IF(V74&lt;&gt;"",V74,"")</f>
        <v>日本ヴューテック ダンロップ GRヤリス</v>
      </c>
      <c r="J74" s="205" t="str">
        <f>IF(W74&lt;&gt;"",W74,"")</f>
        <v>GXPA16</v>
      </c>
      <c r="K74" s="202">
        <f>IF(X74&lt;&gt;"",X74,"")</f>
        <v>1618</v>
      </c>
      <c r="L74" s="220" t="str">
        <f>IF(list!AL64&lt;&gt;"",list!AL64,"")</f>
        <v>R</v>
      </c>
      <c r="M74" s="206"/>
      <c r="N74">
        <f>IF(ent!D62&lt;&gt;"",ent!D62,"")</f>
        <v>61</v>
      </c>
      <c r="O74" t="str">
        <f>IF(ent!H62&lt;&gt;"",ent!H62,"")</f>
        <v>OP-2</v>
      </c>
      <c r="P74" t="str">
        <f>IF(ent!E62&lt;&gt;"",ent!E62,"")</f>
        <v>松波 登</v>
      </c>
      <c r="Q74" s="219"/>
      <c r="R74" s="307" t="s">
        <v>639</v>
      </c>
      <c r="S74" t="str">
        <f>IF(ent!F62&lt;&gt;"",ent!F62,"")</f>
        <v>草加 浩平</v>
      </c>
      <c r="T74" s="219"/>
      <c r="U74" s="307" t="s">
        <v>716</v>
      </c>
      <c r="V74" t="str">
        <f>IF(ent!G62&lt;&gt;"",ent!G62,"")</f>
        <v>日本ヴューテック ダンロップ GRヤリス</v>
      </c>
      <c r="W74" s="307" t="s">
        <v>738</v>
      </c>
      <c r="X74" s="307">
        <v>1618</v>
      </c>
    </row>
    <row r="75" spans="1:24" ht="32.25" customHeight="1">
      <c r="A75" s="207" t="str">
        <f>IF(list!AN65&lt;&gt;"",list!AN65,"")</f>
        <v/>
      </c>
      <c r="B75" s="208" t="str">
        <f t="shared" si="0"/>
        <v>OP-2</v>
      </c>
      <c r="C75" s="208" t="str">
        <f>IF(list!AM65&lt;&gt;"",list!AM65,"")</f>
        <v/>
      </c>
      <c r="D75" s="208">
        <f t="shared" ref="D75:D83" si="26">IF(N75&lt;&gt;"",N75,"")</f>
        <v>62</v>
      </c>
      <c r="E75" s="341" t="str">
        <f t="shared" ref="E75:E83" si="27">IF(P75&lt;&gt;"",P75,"")&amp;CHAR(10)&amp;IF(S75&lt;&gt;"",S75,"")</f>
        <v>池田 雅彦
河田 秀司</v>
      </c>
      <c r="F75" s="341"/>
      <c r="G75" s="209" t="str">
        <f t="shared" si="3"/>
        <v>2065-4003-0710
0091-8001-0590</v>
      </c>
      <c r="H75" s="268" t="str">
        <f t="shared" ref="H75:H83" si="28">IF(Q75&lt;&gt;"",Q75,"")&amp;CHAR(10)&amp;IF(T75&lt;&gt;"",T75,"")</f>
        <v xml:space="preserve">
</v>
      </c>
      <c r="I75" s="210" t="str">
        <f t="shared" ref="I75:I83" si="29">IF(V75&lt;&gt;"",V75,"")</f>
        <v>SRS ランサーエボ2 RAM</v>
      </c>
      <c r="J75" s="211" t="str">
        <f t="shared" ref="J75:J83" si="30">IF(W75&lt;&gt;"",W75,"")</f>
        <v>CE9A</v>
      </c>
      <c r="K75" s="208">
        <f t="shared" ref="K75:K83" si="31">IF(X75&lt;&gt;"",X75,"")</f>
        <v>3383</v>
      </c>
      <c r="L75" s="221" t="str">
        <f>IF(list!AL65&lt;&gt;"",list!AL65,"")</f>
        <v>R</v>
      </c>
      <c r="M75" s="212"/>
      <c r="N75">
        <f>IF(ent!D63&lt;&gt;"",ent!D63,"")</f>
        <v>62</v>
      </c>
      <c r="O75" t="str">
        <f>IF(ent!H63&lt;&gt;"",ent!H63,"")</f>
        <v>OP-2</v>
      </c>
      <c r="P75" t="str">
        <f>IF(ent!E63&lt;&gt;"",ent!E63,"")</f>
        <v>池田 雅彦</v>
      </c>
      <c r="Q75" s="219"/>
      <c r="R75" s="307" t="s">
        <v>640</v>
      </c>
      <c r="S75" t="str">
        <f>IF(ent!F63&lt;&gt;"",ent!F63,"")</f>
        <v>河田 秀司</v>
      </c>
      <c r="T75" s="219"/>
      <c r="U75" s="307" t="s">
        <v>717</v>
      </c>
      <c r="V75" t="str">
        <f>IF(ent!G63&lt;&gt;"",ent!G63,"")</f>
        <v>SRS ランサーエボ2 RAM</v>
      </c>
      <c r="W75" s="307" t="s">
        <v>760</v>
      </c>
      <c r="X75" s="307">
        <v>3383</v>
      </c>
    </row>
    <row r="76" spans="1:24" ht="32.25" customHeight="1">
      <c r="A76" s="207" t="str">
        <f>IF(list!AN66&lt;&gt;"",list!AN66,"")</f>
        <v/>
      </c>
      <c r="B76" s="208" t="str">
        <f t="shared" si="0"/>
        <v>OP-1</v>
      </c>
      <c r="C76" s="208">
        <f>IF(list!AM66&lt;&gt;"",list!AM66,"")</f>
        <v>1</v>
      </c>
      <c r="D76" s="208">
        <f t="shared" si="26"/>
        <v>63</v>
      </c>
      <c r="E76" s="341" t="str">
        <f t="shared" si="27"/>
        <v>清 竜也
明治 慎太郎</v>
      </c>
      <c r="F76" s="341"/>
      <c r="G76" s="209" t="str">
        <f t="shared" si="3"/>
        <v>0022-7869-0150
8325-3913-0140</v>
      </c>
      <c r="H76" s="268" t="str">
        <f t="shared" si="28"/>
        <v xml:space="preserve">
</v>
      </c>
      <c r="I76" s="210" t="str">
        <f t="shared" si="29"/>
        <v>DokyoRacing86／ACCR</v>
      </c>
      <c r="J76" s="211" t="str">
        <f t="shared" si="30"/>
        <v>ZN6</v>
      </c>
      <c r="K76" s="208">
        <f t="shared" si="31"/>
        <v>2000</v>
      </c>
      <c r="L76" s="221">
        <f>IF(list!AL66&lt;&gt;"",list!AL66,"")</f>
        <v>10930.099999999999</v>
      </c>
      <c r="M76" s="212"/>
      <c r="N76">
        <f>IF(ent!D64&lt;&gt;"",ent!D64,"")</f>
        <v>63</v>
      </c>
      <c r="O76" t="str">
        <f>IF(ent!H64&lt;&gt;"",ent!H64,"")</f>
        <v>OP-1</v>
      </c>
      <c r="P76" t="str">
        <f>IF(ent!E64&lt;&gt;"",ent!E64,"")</f>
        <v>清 竜也</v>
      </c>
      <c r="Q76" s="219"/>
      <c r="R76" s="307" t="s">
        <v>641</v>
      </c>
      <c r="S76" t="str">
        <f>IF(ent!F64&lt;&gt;"",ent!F64,"")</f>
        <v>明治 慎太郎</v>
      </c>
      <c r="T76" s="219"/>
      <c r="U76" s="307" t="s">
        <v>718</v>
      </c>
      <c r="V76" t="str">
        <f>IF(ent!G64&lt;&gt;"",ent!G64,"")</f>
        <v>DokyoRacing86／ACCR</v>
      </c>
      <c r="W76" s="307" t="s">
        <v>745</v>
      </c>
      <c r="X76" s="307">
        <v>2000</v>
      </c>
    </row>
    <row r="77" spans="1:24" ht="32.25" customHeight="1">
      <c r="A77" s="207" t="str">
        <f>IF(list!AN67&lt;&gt;"",list!AN67,"")</f>
        <v/>
      </c>
      <c r="B77" s="208" t="str">
        <f t="shared" si="0"/>
        <v>OP-1</v>
      </c>
      <c r="C77" s="208">
        <f>IF(list!AM67&lt;&gt;"",list!AM67,"")</f>
        <v>2</v>
      </c>
      <c r="D77" s="208">
        <f t="shared" si="26"/>
        <v>64</v>
      </c>
      <c r="E77" s="341" t="str">
        <f t="shared" si="27"/>
        <v>阪口 知洋
毛受 広子</v>
      </c>
      <c r="F77" s="341"/>
      <c r="G77" s="209" t="str">
        <f t="shared" si="3"/>
        <v>7736-3206-0300
0028-9606-0760</v>
      </c>
      <c r="H77" s="268" t="str">
        <f t="shared" si="28"/>
        <v xml:space="preserve">
</v>
      </c>
      <c r="I77" s="210" t="str">
        <f t="shared" si="29"/>
        <v>MidlandMegaLifeDLマーチ</v>
      </c>
      <c r="J77" s="211" t="str">
        <f t="shared" si="30"/>
        <v>AK12</v>
      </c>
      <c r="K77" s="208">
        <f t="shared" si="31"/>
        <v>1240</v>
      </c>
      <c r="L77" s="221">
        <f>IF(list!AL67&lt;&gt;"",list!AL67,"")</f>
        <v>10955.099999999999</v>
      </c>
      <c r="M77" s="212"/>
      <c r="N77">
        <f>IF(ent!D65&lt;&gt;"",ent!D65,"")</f>
        <v>64</v>
      </c>
      <c r="O77" t="str">
        <f>IF(ent!H65&lt;&gt;"",ent!H65,"")</f>
        <v>OP-1</v>
      </c>
      <c r="P77" t="str">
        <f>IF(ent!E65&lt;&gt;"",ent!E65,"")</f>
        <v>阪口 知洋</v>
      </c>
      <c r="Q77" s="219"/>
      <c r="R77" s="307" t="s">
        <v>642</v>
      </c>
      <c r="S77" t="str">
        <f>IF(ent!F65&lt;&gt;"",ent!F65,"")</f>
        <v>毛受 広子</v>
      </c>
      <c r="T77" s="219"/>
      <c r="U77" s="307" t="s">
        <v>719</v>
      </c>
      <c r="V77" t="str">
        <f>IF(ent!G65&lt;&gt;"",ent!G65,"")</f>
        <v>MidlandMegaLifeDLマーチ</v>
      </c>
      <c r="W77" s="307" t="s">
        <v>761</v>
      </c>
      <c r="X77" s="307">
        <v>1240</v>
      </c>
    </row>
    <row r="78" spans="1:24" ht="32.25" customHeight="1">
      <c r="A78" s="207" t="str">
        <f>IF(list!AN68&lt;&gt;"",list!AN68,"")</f>
        <v/>
      </c>
      <c r="B78" s="208" t="str">
        <f t="shared" si="0"/>
        <v>OP-1</v>
      </c>
      <c r="C78" s="208">
        <f>IF(list!AM68&lt;&gt;"",list!AM68,"")</f>
        <v>3</v>
      </c>
      <c r="D78" s="208">
        <f t="shared" si="26"/>
        <v>65</v>
      </c>
      <c r="E78" s="341" t="str">
        <f t="shared" si="27"/>
        <v>吉野 政浩
鍋倉 正彦</v>
      </c>
      <c r="F78" s="341"/>
      <c r="G78" s="209" t="str">
        <f t="shared" si="3"/>
        <v>1176-9961-0810
3573-6305-0300</v>
      </c>
      <c r="H78" s="268" t="str">
        <f t="shared" si="28"/>
        <v xml:space="preserve">
</v>
      </c>
      <c r="I78" s="210" t="str">
        <f t="shared" si="29"/>
        <v>STREETLIFE MAC ヤリス</v>
      </c>
      <c r="J78" s="211" t="str">
        <f t="shared" si="30"/>
        <v>MXPA10</v>
      </c>
      <c r="K78" s="208">
        <f t="shared" si="31"/>
        <v>1500</v>
      </c>
      <c r="L78" s="221">
        <f>IF(list!AL68&lt;&gt;"",list!AL68,"")</f>
        <v>11131.7</v>
      </c>
      <c r="M78" s="212"/>
      <c r="N78">
        <f>IF(ent!D66&lt;&gt;"",ent!D66,"")</f>
        <v>65</v>
      </c>
      <c r="O78" t="str">
        <f>IF(ent!H66&lt;&gt;"",ent!H66,"")</f>
        <v>OP-1</v>
      </c>
      <c r="P78" t="str">
        <f>IF(ent!E66&lt;&gt;"",ent!E66,"")</f>
        <v>吉野 政浩</v>
      </c>
      <c r="Q78" s="219"/>
      <c r="R78" s="307" t="s">
        <v>643</v>
      </c>
      <c r="S78" t="str">
        <f>IF(ent!F66&lt;&gt;"",ent!F66,"")</f>
        <v>鍋倉 正彦</v>
      </c>
      <c r="T78" s="219"/>
      <c r="U78" s="307" t="s">
        <v>720</v>
      </c>
      <c r="V78" t="str">
        <f>IF(ent!G66&lt;&gt;"",ent!G66,"")</f>
        <v>STREETLIFE MAC ヤリス</v>
      </c>
      <c r="W78" s="307" t="s">
        <v>747</v>
      </c>
      <c r="X78" s="307">
        <v>1500</v>
      </c>
    </row>
    <row r="79" spans="1:24" ht="32.25" customHeight="1">
      <c r="A79" s="207" t="str">
        <f>IF(list!AN69&lt;&gt;"",list!AN69,"")</f>
        <v/>
      </c>
      <c r="B79" s="208" t="str">
        <f t="shared" ref="B79:B103" si="32">IF(O79&lt;&gt;"",TRIM(O79),"")</f>
        <v>OP-1</v>
      </c>
      <c r="C79" s="208">
        <f>IF(list!AM69&lt;&gt;"",list!AM69,"")</f>
        <v>4</v>
      </c>
      <c r="D79" s="208">
        <f t="shared" si="26"/>
        <v>66</v>
      </c>
      <c r="E79" s="341" t="str">
        <f t="shared" si="27"/>
        <v>喜多見 孝弘
植草 浩昌</v>
      </c>
      <c r="F79" s="341"/>
      <c r="G79" s="209" t="str">
        <f t="shared" ref="G79:G103" si="33">IF(R79&lt;&gt;"",LEFT(R79,4)&amp;"-"&amp;MID(R79,(LEN(R79)-4)/2+1,4)&amp;"-"&amp;RIGHT(R79,4),"")&amp;CHAR(10)&amp;IF(U79&lt;&gt;"",LEFT(U79,4)&amp;"-"&amp;MID(U79,(LEN(U79)-4)/2+1,4)&amp;"-"&amp;RIGHT(U79,4),"")</f>
        <v>7773-1255-0840
0580-9191-0690</v>
      </c>
      <c r="H79" s="268" t="str">
        <f t="shared" si="28"/>
        <v xml:space="preserve">
</v>
      </c>
      <c r="I79" s="210" t="str">
        <f t="shared" si="29"/>
        <v>CAST Racingサンコーハイエース</v>
      </c>
      <c r="J79" s="211" t="str">
        <f t="shared" si="30"/>
        <v>TRH200V</v>
      </c>
      <c r="K79" s="208">
        <f t="shared" si="31"/>
        <v>1990</v>
      </c>
      <c r="L79" s="221">
        <f>IF(list!AL69&lt;&gt;"",list!AL69,"")</f>
        <v>11258.8</v>
      </c>
      <c r="M79" s="212"/>
      <c r="N79">
        <f>IF(ent!D67&lt;&gt;"",ent!D67,"")</f>
        <v>66</v>
      </c>
      <c r="O79" t="str">
        <f>IF(ent!H67&lt;&gt;"",ent!H67,"")</f>
        <v>OP-1</v>
      </c>
      <c r="P79" t="str">
        <f>IF(ent!E67&lt;&gt;"",ent!E67,"")</f>
        <v>喜多見 孝弘</v>
      </c>
      <c r="Q79" s="219"/>
      <c r="R79" s="307" t="s">
        <v>644</v>
      </c>
      <c r="S79" t="str">
        <f>IF(ent!F67&lt;&gt;"",ent!F67,"")</f>
        <v>植草 浩昌</v>
      </c>
      <c r="T79" s="219"/>
      <c r="U79" s="307" t="s">
        <v>721</v>
      </c>
      <c r="V79" t="str">
        <f>IF(ent!G67&lt;&gt;"",ent!G67,"")</f>
        <v>CAST Racingサンコーハイエース</v>
      </c>
      <c r="W79" s="307" t="s">
        <v>762</v>
      </c>
      <c r="X79" s="307">
        <v>1990</v>
      </c>
    </row>
    <row r="80" spans="1:24" ht="32.25" customHeight="1">
      <c r="A80" s="207" t="str">
        <f>IF(list!AN70&lt;&gt;"",list!AN70,"")</f>
        <v/>
      </c>
      <c r="B80" s="208" t="str">
        <f t="shared" si="32"/>
        <v>OP-1</v>
      </c>
      <c r="C80" s="208">
        <f>IF(list!AM70&lt;&gt;"",list!AM70,"")</f>
        <v>5</v>
      </c>
      <c r="D80" s="208">
        <f t="shared" si="26"/>
        <v>67</v>
      </c>
      <c r="E80" s="341" t="str">
        <f t="shared" si="27"/>
        <v>塩田 卓史
柿津 健一郎</v>
      </c>
      <c r="F80" s="341"/>
      <c r="G80" s="209" t="str">
        <f t="shared" si="33"/>
        <v>7068-0716-0110
0570-1655-0520</v>
      </c>
      <c r="H80" s="268" t="str">
        <f t="shared" si="28"/>
        <v xml:space="preserve">
</v>
      </c>
      <c r="I80" s="210" t="str">
        <f t="shared" si="29"/>
        <v>豊田自動織機 DL ヴィッツGR</v>
      </c>
      <c r="J80" s="211" t="str">
        <f t="shared" si="30"/>
        <v>NCP131</v>
      </c>
      <c r="K80" s="208">
        <f t="shared" si="31"/>
        <v>1496</v>
      </c>
      <c r="L80" s="221">
        <f>IF(list!AL70&lt;&gt;"",list!AL70,"")</f>
        <v>11348.199999999999</v>
      </c>
      <c r="M80" s="212"/>
      <c r="N80">
        <f>IF(ent!D68&lt;&gt;"",ent!D68,"")</f>
        <v>67</v>
      </c>
      <c r="O80" t="str">
        <f>IF(ent!H68&lt;&gt;"",ent!H68,"")</f>
        <v>OP-1</v>
      </c>
      <c r="P80" t="str">
        <f>IF(ent!E68&lt;&gt;"",ent!E68,"")</f>
        <v>塩田 卓史</v>
      </c>
      <c r="Q80" s="219"/>
      <c r="R80" s="307" t="s">
        <v>645</v>
      </c>
      <c r="S80" t="str">
        <f>IF(ent!F68&lt;&gt;"",ent!F68,"")</f>
        <v>柿津 健一郎</v>
      </c>
      <c r="T80" s="219"/>
      <c r="U80" s="307" t="s">
        <v>722</v>
      </c>
      <c r="V80" t="str">
        <f>IF(ent!G68&lt;&gt;"",ent!G68,"")</f>
        <v>豊田自動織機 DL ヴィッツGR</v>
      </c>
      <c r="W80" s="307" t="s">
        <v>763</v>
      </c>
      <c r="X80" s="307">
        <v>1496</v>
      </c>
    </row>
    <row r="81" spans="1:24" ht="32.25" customHeight="1">
      <c r="A81" s="207" t="str">
        <f>IF(list!AN71&lt;&gt;"",list!AN71,"")</f>
        <v/>
      </c>
      <c r="B81" s="208" t="str">
        <f t="shared" si="32"/>
        <v>OP-1</v>
      </c>
      <c r="C81" s="208">
        <f>IF(list!AM71&lt;&gt;"",list!AM71,"")</f>
        <v>6</v>
      </c>
      <c r="D81" s="208">
        <f t="shared" si="26"/>
        <v>68</v>
      </c>
      <c r="E81" s="341" t="str">
        <f t="shared" si="27"/>
        <v>石田 貴之
田中 佑樹</v>
      </c>
      <c r="F81" s="341"/>
      <c r="G81" s="209" t="str">
        <f t="shared" si="33"/>
        <v>8552-5625-1210
0330-7089-1270</v>
      </c>
      <c r="H81" s="268" t="str">
        <f t="shared" si="28"/>
        <v xml:space="preserve">
</v>
      </c>
      <c r="I81" s="210" t="str">
        <f t="shared" si="29"/>
        <v>ACCR911</v>
      </c>
      <c r="J81" s="211" t="str">
        <f t="shared" si="30"/>
        <v>99679</v>
      </c>
      <c r="K81" s="208">
        <f t="shared" si="31"/>
        <v>3.6</v>
      </c>
      <c r="L81" s="221">
        <f>IF(list!AL71&lt;&gt;"",list!AL71,"")</f>
        <v>11501.7</v>
      </c>
      <c r="M81" s="212"/>
      <c r="N81">
        <f>IF(ent!D69&lt;&gt;"",ent!D69,"")</f>
        <v>68</v>
      </c>
      <c r="O81" t="str">
        <f>IF(ent!H69&lt;&gt;"",ent!H69,"")</f>
        <v>OP-1</v>
      </c>
      <c r="P81" t="str">
        <f>IF(ent!E69&lt;&gt;"",ent!E69,"")</f>
        <v>石田 貴之</v>
      </c>
      <c r="Q81" s="219"/>
      <c r="R81" s="307" t="s">
        <v>646</v>
      </c>
      <c r="S81" t="str">
        <f>IF(ent!F69&lt;&gt;"",ent!F69,"")</f>
        <v>田中 佑樹</v>
      </c>
      <c r="T81" s="219"/>
      <c r="U81" s="307" t="s">
        <v>723</v>
      </c>
      <c r="V81" t="str">
        <f>IF(ent!G69&lt;&gt;"",ent!G69,"")</f>
        <v>ACCR911</v>
      </c>
      <c r="W81" s="307" t="s">
        <v>764</v>
      </c>
      <c r="X81" s="307">
        <v>3.6</v>
      </c>
    </row>
    <row r="82" spans="1:24" ht="32.25" customHeight="1">
      <c r="A82" s="207" t="str">
        <f>IF(list!AN72&lt;&gt;"",list!AN72,"")</f>
        <v/>
      </c>
      <c r="B82" s="208" t="str">
        <f t="shared" si="32"/>
        <v>OP-1</v>
      </c>
      <c r="C82" s="208">
        <f>IF(list!AM72&lt;&gt;"",list!AM72,"")</f>
        <v>7</v>
      </c>
      <c r="D82" s="208">
        <f t="shared" si="26"/>
        <v>69</v>
      </c>
      <c r="E82" s="341" t="str">
        <f t="shared" si="27"/>
        <v>秋浜 鉱治
福田 智治</v>
      </c>
      <c r="F82" s="341"/>
      <c r="G82" s="209" t="str">
        <f t="shared" si="33"/>
        <v>8437-6176-1280
8488-2658-0620</v>
      </c>
      <c r="H82" s="268" t="str">
        <f t="shared" si="28"/>
        <v xml:space="preserve">
</v>
      </c>
      <c r="I82" s="210" t="str">
        <f t="shared" si="29"/>
        <v>CAST Racingマルトクハイエース</v>
      </c>
      <c r="J82" s="211" t="str">
        <f t="shared" si="30"/>
        <v>TRH200V</v>
      </c>
      <c r="K82" s="208">
        <f t="shared" si="31"/>
        <v>1990</v>
      </c>
      <c r="L82" s="221">
        <f>IF(list!AL72&lt;&gt;"",list!AL72,"")</f>
        <v>11603.8</v>
      </c>
      <c r="M82" s="212"/>
      <c r="N82">
        <f>IF(ent!D70&lt;&gt;"",ent!D70,"")</f>
        <v>69</v>
      </c>
      <c r="O82" t="str">
        <f>IF(ent!H70&lt;&gt;"",ent!H70,"")</f>
        <v>OP-1</v>
      </c>
      <c r="P82" t="str">
        <f>IF(ent!E70&lt;&gt;"",ent!E70,"")</f>
        <v>秋浜 鉱治</v>
      </c>
      <c r="Q82" s="219"/>
      <c r="R82" s="307" t="s">
        <v>647</v>
      </c>
      <c r="S82" t="str">
        <f>IF(ent!F70&lt;&gt;"",ent!F70,"")</f>
        <v>福田 智治</v>
      </c>
      <c r="T82" s="219"/>
      <c r="U82" s="307" t="s">
        <v>724</v>
      </c>
      <c r="V82" t="str">
        <f>IF(ent!G70&lt;&gt;"",ent!G70,"")</f>
        <v>CAST Racingマルトクハイエース</v>
      </c>
      <c r="W82" s="307" t="s">
        <v>762</v>
      </c>
      <c r="X82" s="307">
        <v>1990</v>
      </c>
    </row>
    <row r="83" spans="1:24" ht="32.25" customHeight="1" thickBot="1">
      <c r="A83" s="213" t="str">
        <f>IF(list!AN73&lt;&gt;"",list!AN73,"")</f>
        <v/>
      </c>
      <c r="B83" s="214" t="str">
        <f t="shared" si="32"/>
        <v>OP-1</v>
      </c>
      <c r="C83" s="214">
        <f>IF(list!AM73&lt;&gt;"",list!AM73,"")</f>
        <v>8</v>
      </c>
      <c r="D83" s="214">
        <f t="shared" si="26"/>
        <v>70</v>
      </c>
      <c r="E83" s="340" t="str">
        <f t="shared" si="27"/>
        <v>小林 佑輝
鶴巻 駿介</v>
      </c>
      <c r="F83" s="340"/>
      <c r="G83" s="215" t="str">
        <f t="shared" si="33"/>
        <v>7951-7601-0750
7920-6337-0320</v>
      </c>
      <c r="H83" s="269" t="str">
        <f t="shared" si="28"/>
        <v xml:space="preserve">
</v>
      </c>
      <c r="I83" s="216" t="str">
        <f t="shared" si="29"/>
        <v>ラッシュスポーツ IRS BRZ</v>
      </c>
      <c r="J83" s="217" t="str">
        <f t="shared" si="30"/>
        <v>ZC6</v>
      </c>
      <c r="K83" s="214">
        <f t="shared" si="31"/>
        <v>1998</v>
      </c>
      <c r="L83" s="222">
        <f>IF(list!AL73&lt;&gt;"",list!AL73,"")</f>
        <v>11834.2</v>
      </c>
      <c r="M83" s="218"/>
      <c r="N83">
        <f>IF(ent!D71&lt;&gt;"",ent!D71,"")</f>
        <v>70</v>
      </c>
      <c r="O83" t="str">
        <f>IF(ent!H71&lt;&gt;"",ent!H71,"")</f>
        <v>OP-1</v>
      </c>
      <c r="P83" t="str">
        <f>IF(ent!E71&lt;&gt;"",ent!E71,"")</f>
        <v>小林 佑輝</v>
      </c>
      <c r="Q83" s="219"/>
      <c r="R83" s="307" t="s">
        <v>648</v>
      </c>
      <c r="S83" t="str">
        <f>IF(ent!F71&lt;&gt;"",ent!F71,"")</f>
        <v>鶴巻 駿介</v>
      </c>
      <c r="T83" s="219"/>
      <c r="U83" s="307" t="s">
        <v>725</v>
      </c>
      <c r="V83" t="str">
        <f>IF(ent!G71&lt;&gt;"",ent!G71,"")</f>
        <v>ラッシュスポーツ IRS BRZ</v>
      </c>
      <c r="W83" s="307" t="s">
        <v>744</v>
      </c>
      <c r="X83" s="307">
        <v>1998</v>
      </c>
    </row>
    <row r="84" spans="1:24" ht="32.25" customHeight="1">
      <c r="A84" s="175" t="str">
        <f>IF(list!AN74&lt;&gt;"",list!AN74,"")</f>
        <v/>
      </c>
      <c r="B84" s="202" t="str">
        <f t="shared" si="32"/>
        <v>OP-1</v>
      </c>
      <c r="C84" s="202">
        <f>IF(list!AM74&lt;&gt;"",list!AM74,"")</f>
        <v>9</v>
      </c>
      <c r="D84" s="202">
        <f>IF(N84&lt;&gt;"",N84,"")</f>
        <v>71</v>
      </c>
      <c r="E84" s="339" t="str">
        <f>IF(P84&lt;&gt;"",P84,"")&amp;CHAR(10)&amp;IF(S84&lt;&gt;"",S84,"")</f>
        <v>氣谷 忍
氣谷 寛子</v>
      </c>
      <c r="F84" s="339"/>
      <c r="G84" s="203" t="str">
        <f t="shared" si="33"/>
        <v>1297-8879-0600
1618-6035-0680</v>
      </c>
      <c r="H84" s="267" t="str">
        <f>IF(Q84&lt;&gt;"",Q84,"")&amp;CHAR(10)&amp;IF(T84&lt;&gt;"",T84,"")</f>
        <v xml:space="preserve">
</v>
      </c>
      <c r="I84" s="204" t="str">
        <f>IF(V84&lt;&gt;"",V84,"")</f>
        <v>HRCR Mini(1)</v>
      </c>
      <c r="J84" s="205" t="str">
        <f>IF(W84&lt;&gt;"",W84,"")</f>
        <v>XN12</v>
      </c>
      <c r="K84" s="202">
        <f>IF(X84&lt;&gt;"",X84,"")</f>
        <v>1293</v>
      </c>
      <c r="L84" s="220">
        <f>IF(list!AL74&lt;&gt;"",list!AL74,"")</f>
        <v>11924.4</v>
      </c>
      <c r="M84" s="206"/>
      <c r="N84">
        <f>IF(ent!D72&lt;&gt;"",ent!D72,"")</f>
        <v>71</v>
      </c>
      <c r="O84" t="str">
        <f>IF(ent!H72&lt;&gt;"",ent!H72,"")</f>
        <v>OP-1</v>
      </c>
      <c r="P84" t="str">
        <f>IF(ent!E72&lt;&gt;"",ent!E72,"")</f>
        <v>氣谷 忍</v>
      </c>
      <c r="Q84" s="219"/>
      <c r="R84" s="307" t="s">
        <v>649</v>
      </c>
      <c r="S84" t="str">
        <f>IF(ent!F72&lt;&gt;"",ent!F72,"")</f>
        <v>氣谷 寛子</v>
      </c>
      <c r="T84" s="219"/>
      <c r="U84" s="307" t="s">
        <v>726</v>
      </c>
      <c r="V84" t="str">
        <f>IF(ent!G72&lt;&gt;"",ent!G72,"")</f>
        <v>HRCR Mini(1)</v>
      </c>
      <c r="W84" s="307" t="s">
        <v>765</v>
      </c>
      <c r="X84" s="307">
        <v>1293</v>
      </c>
    </row>
    <row r="85" spans="1:24" ht="32.25" customHeight="1">
      <c r="A85" s="207" t="str">
        <f>IF(list!AN75&lt;&gt;"",list!AN75,"")</f>
        <v/>
      </c>
      <c r="B85" s="208" t="str">
        <f t="shared" si="32"/>
        <v>OP-1</v>
      </c>
      <c r="C85" s="208">
        <f>IF(list!AM75&lt;&gt;"",list!AM75,"")</f>
        <v>10</v>
      </c>
      <c r="D85" s="208">
        <f t="shared" ref="D85:D93" si="34">IF(N85&lt;&gt;"",N85,"")</f>
        <v>72</v>
      </c>
      <c r="E85" s="341" t="str">
        <f t="shared" ref="E85:E93" si="35">IF(P85&lt;&gt;"",P85,"")&amp;CHAR(10)&amp;IF(S85&lt;&gt;"",S85,"")</f>
        <v>大弥 保憲
佐々木 翔</v>
      </c>
      <c r="F85" s="341"/>
      <c r="G85" s="209" t="str">
        <f t="shared" si="33"/>
        <v>2116-1967-1210
2666-2536-0470</v>
      </c>
      <c r="H85" s="268" t="str">
        <f t="shared" ref="H85:H93" si="36">IF(Q85&lt;&gt;"",Q85,"")&amp;CHAR(10)&amp;IF(T85&lt;&gt;"",T85,"")</f>
        <v xml:space="preserve">
</v>
      </c>
      <c r="I85" s="210" t="str">
        <f t="shared" ref="I85:I93" si="37">IF(V85&lt;&gt;"",V85,"")</f>
        <v>Kist☆金沢科学技術大学校☆Yaris</v>
      </c>
      <c r="J85" s="211" t="str">
        <f t="shared" ref="J85:J93" si="38">IF(W85&lt;&gt;"",W85,"")</f>
        <v>MXPA10</v>
      </c>
      <c r="K85" s="208">
        <f t="shared" ref="K85:K93" si="39">IF(X85&lt;&gt;"",X85,"")</f>
        <v>1490</v>
      </c>
      <c r="L85" s="221">
        <f>IF(list!AL75&lt;&gt;"",list!AL75,"")</f>
        <v>12220.8</v>
      </c>
      <c r="M85" s="212"/>
      <c r="N85">
        <f>IF(ent!D73&lt;&gt;"",ent!D73,"")</f>
        <v>72</v>
      </c>
      <c r="O85" t="str">
        <f>IF(ent!H73&lt;&gt;"",ent!H73,"")</f>
        <v>OP-1</v>
      </c>
      <c r="P85" t="str">
        <f>IF(ent!E73&lt;&gt;"",ent!E73,"")</f>
        <v>大弥 保憲</v>
      </c>
      <c r="Q85" s="219"/>
      <c r="R85" s="307" t="s">
        <v>650</v>
      </c>
      <c r="S85" t="str">
        <f>IF(ent!F73&lt;&gt;"",ent!F73,"")</f>
        <v>佐々木 翔</v>
      </c>
      <c r="T85" s="219"/>
      <c r="U85" s="307" t="s">
        <v>727</v>
      </c>
      <c r="V85" t="str">
        <f>IF(ent!G73&lt;&gt;"",ent!G73,"")</f>
        <v>Kist☆金沢科学技術大学校☆Yaris</v>
      </c>
      <c r="W85" s="307" t="s">
        <v>747</v>
      </c>
      <c r="X85" s="307">
        <v>1490</v>
      </c>
    </row>
    <row r="86" spans="1:24" ht="32.25" customHeight="1">
      <c r="A86" s="207" t="str">
        <f>IF(list!AN76&lt;&gt;"",list!AN76,"")</f>
        <v/>
      </c>
      <c r="B86" s="208" t="str">
        <f t="shared" si="32"/>
        <v>OP-1</v>
      </c>
      <c r="C86" s="208" t="str">
        <f>IF(list!AM76&lt;&gt;"",list!AM76,"")</f>
        <v/>
      </c>
      <c r="D86" s="208">
        <f t="shared" si="34"/>
        <v>73</v>
      </c>
      <c r="E86" s="341" t="str">
        <f t="shared" si="35"/>
        <v>加治 秀一
郷右近 孝雄</v>
      </c>
      <c r="F86" s="341"/>
      <c r="G86" s="209" t="str">
        <f t="shared" si="33"/>
        <v>0338-8788-0360
1255-5777-1270</v>
      </c>
      <c r="H86" s="268" t="str">
        <f t="shared" si="36"/>
        <v xml:space="preserve">
</v>
      </c>
      <c r="I86" s="210" t="str">
        <f t="shared" si="37"/>
        <v>project blue シビック</v>
      </c>
      <c r="J86" s="211" t="str">
        <f t="shared" si="38"/>
        <v>EG6</v>
      </c>
      <c r="K86" s="208">
        <f t="shared" si="39"/>
        <v>1559</v>
      </c>
      <c r="L86" s="221" t="str">
        <f>IF(list!AL76&lt;&gt;"",list!AL76,"")</f>
        <v>R</v>
      </c>
      <c r="M86" s="212"/>
      <c r="N86">
        <f>IF(ent!D74&lt;&gt;"",ent!D74,"")</f>
        <v>73</v>
      </c>
      <c r="O86" t="str">
        <f>IF(ent!H74&lt;&gt;"",ent!H74,"")</f>
        <v>OP-1</v>
      </c>
      <c r="P86" t="str">
        <f>IF(ent!E74&lt;&gt;"",ent!E74,"")</f>
        <v>加治 秀一</v>
      </c>
      <c r="Q86" s="219"/>
      <c r="R86" s="307" t="s">
        <v>651</v>
      </c>
      <c r="S86" t="str">
        <f>IF(ent!F74&lt;&gt;"",ent!F74,"")</f>
        <v>郷右近 孝雄</v>
      </c>
      <c r="T86" s="219"/>
      <c r="U86" s="307" t="s">
        <v>728</v>
      </c>
      <c r="V86" t="str">
        <f>IF(ent!G74&lt;&gt;"",ent!G74,"")</f>
        <v>project blue シビック</v>
      </c>
      <c r="W86" s="307" t="s">
        <v>766</v>
      </c>
      <c r="X86" s="307">
        <v>1559</v>
      </c>
    </row>
    <row r="87" spans="1:24" ht="32.25" customHeight="1">
      <c r="A87" s="207" t="str">
        <f>IF(list!AN77&lt;&gt;"",list!AN77,"")</f>
        <v/>
      </c>
      <c r="B87" s="208" t="str">
        <f t="shared" si="32"/>
        <v>OP-1</v>
      </c>
      <c r="C87" s="208" t="str">
        <f>IF(list!AM77&lt;&gt;"",list!AM77,"")</f>
        <v/>
      </c>
      <c r="D87" s="208">
        <f t="shared" si="34"/>
        <v>74</v>
      </c>
      <c r="E87" s="341" t="str">
        <f t="shared" si="35"/>
        <v>伊藤 はづき
奥 翔子</v>
      </c>
      <c r="F87" s="341"/>
      <c r="G87" s="209" t="str">
        <f t="shared" si="33"/>
        <v>0027-9009-0450
0303-4709-0600</v>
      </c>
      <c r="H87" s="268" t="str">
        <f t="shared" si="36"/>
        <v xml:space="preserve">
</v>
      </c>
      <c r="I87" s="210" t="str">
        <f t="shared" si="37"/>
        <v>ラリー車乙女号レビンちゃん</v>
      </c>
      <c r="J87" s="211" t="str">
        <f t="shared" si="38"/>
        <v>AE111</v>
      </c>
      <c r="K87" s="208">
        <f t="shared" si="39"/>
        <v>1583</v>
      </c>
      <c r="L87" s="221" t="str">
        <f>IF(list!AL77&lt;&gt;"",list!AL77,"")</f>
        <v>R</v>
      </c>
      <c r="M87" s="212"/>
      <c r="N87">
        <f>IF(ent!D75&lt;&gt;"",ent!D75,"")</f>
        <v>74</v>
      </c>
      <c r="O87" t="str">
        <f>IF(ent!H75&lt;&gt;"",ent!H75,"")</f>
        <v>OP-1</v>
      </c>
      <c r="P87" t="str">
        <f>IF(ent!E75&lt;&gt;"",ent!E75,"")</f>
        <v>伊藤 はづき</v>
      </c>
      <c r="Q87" s="219"/>
      <c r="R87" s="307" t="s">
        <v>652</v>
      </c>
      <c r="S87" t="str">
        <f>IF(ent!F75&lt;&gt;"",ent!F75,"")</f>
        <v>奥 翔子</v>
      </c>
      <c r="T87" s="219"/>
      <c r="U87" s="307" t="s">
        <v>729</v>
      </c>
      <c r="V87" t="str">
        <f>IF(ent!G75&lt;&gt;"",ent!G75,"")</f>
        <v>ラリー車乙女号レビンちゃん</v>
      </c>
      <c r="W87" s="307" t="s">
        <v>767</v>
      </c>
      <c r="X87" s="307">
        <v>1583</v>
      </c>
    </row>
    <row r="88" spans="1:24" ht="32.25" customHeight="1">
      <c r="A88" s="207" t="str">
        <f>IF(list!AN78&lt;&gt;"",list!AN78,"")</f>
        <v/>
      </c>
      <c r="B88" s="208" t="str">
        <f t="shared" si="32"/>
        <v>OP-1</v>
      </c>
      <c r="C88" s="208" t="str">
        <f>IF(list!AM78&lt;&gt;"",list!AM78,"")</f>
        <v/>
      </c>
      <c r="D88" s="208">
        <f t="shared" si="34"/>
        <v>75</v>
      </c>
      <c r="E88" s="341" t="str">
        <f t="shared" si="35"/>
        <v>隅田 修
保阪 利幸</v>
      </c>
      <c r="F88" s="341"/>
      <c r="G88" s="209" t="str">
        <f t="shared" si="33"/>
        <v>1366-2918-0150
0308-1686-0520</v>
      </c>
      <c r="H88" s="268" t="str">
        <f t="shared" si="36"/>
        <v xml:space="preserve">
</v>
      </c>
      <c r="I88" s="210" t="str">
        <f t="shared" si="37"/>
        <v>MINI MarkⅡ</v>
      </c>
      <c r="J88" s="211" t="str">
        <f t="shared" si="38"/>
        <v>不明</v>
      </c>
      <c r="K88" s="208" t="str">
        <f t="shared" si="39"/>
        <v>1.27kw</v>
      </c>
      <c r="L88" s="221" t="str">
        <f>IF(list!AL78&lt;&gt;"",list!AL78,"")</f>
        <v>R</v>
      </c>
      <c r="M88" s="212"/>
      <c r="N88">
        <f>IF(ent!D76&lt;&gt;"",ent!D76,"")</f>
        <v>75</v>
      </c>
      <c r="O88" t="str">
        <f>IF(ent!H76&lt;&gt;"",ent!H76,"")</f>
        <v>OP-1</v>
      </c>
      <c r="P88" t="str">
        <f>IF(ent!E76&lt;&gt;"",ent!E76,"")</f>
        <v>隅田 修</v>
      </c>
      <c r="Q88" s="219"/>
      <c r="R88" s="307" t="s">
        <v>653</v>
      </c>
      <c r="S88" t="str">
        <f>IF(ent!F76&lt;&gt;"",ent!F76,"")</f>
        <v>保阪 利幸</v>
      </c>
      <c r="T88" s="219"/>
      <c r="U88" s="307" t="s">
        <v>730</v>
      </c>
      <c r="V88" t="str">
        <f>IF(ent!G76&lt;&gt;"",ent!G76,"")</f>
        <v>MINI MarkⅡ</v>
      </c>
      <c r="W88" s="307" t="s">
        <v>768</v>
      </c>
      <c r="X88" s="307" t="s">
        <v>769</v>
      </c>
    </row>
    <row r="89" spans="1:24" ht="32.25" customHeight="1">
      <c r="A89" s="207" t="str">
        <f>IF(list!AN79&lt;&gt;"",list!AN79,"")</f>
        <v/>
      </c>
      <c r="B89" s="208" t="str">
        <f t="shared" si="32"/>
        <v>OP-1</v>
      </c>
      <c r="C89" s="208" t="str">
        <f>IF(list!AM79&lt;&gt;"",list!AM79,"")</f>
        <v/>
      </c>
      <c r="D89" s="208">
        <f t="shared" si="34"/>
        <v>76</v>
      </c>
      <c r="E89" s="341" t="str">
        <f t="shared" si="35"/>
        <v>山本 泰士
加藤 昭文</v>
      </c>
      <c r="F89" s="341"/>
      <c r="G89" s="209" t="str">
        <f t="shared" si="33"/>
        <v>0644-5279-0900
7582-4245-0770</v>
      </c>
      <c r="H89" s="268" t="str">
        <f t="shared" si="36"/>
        <v xml:space="preserve">
</v>
      </c>
      <c r="I89" s="210" t="str">
        <f t="shared" si="37"/>
        <v>HRCR Mini(5)</v>
      </c>
      <c r="J89" s="211" t="str">
        <f t="shared" si="38"/>
        <v>不明</v>
      </c>
      <c r="K89" s="208">
        <f t="shared" si="39"/>
        <v>1270</v>
      </c>
      <c r="L89" s="221" t="str">
        <f>IF(list!AL79&lt;&gt;"",list!AL79,"")</f>
        <v>不参加</v>
      </c>
      <c r="M89" s="212"/>
      <c r="N89">
        <f>IF(ent!D77&lt;&gt;"",ent!D77,"")</f>
        <v>76</v>
      </c>
      <c r="O89" t="str">
        <f>IF(ent!H77&lt;&gt;"",ent!H77,"")</f>
        <v>OP-1</v>
      </c>
      <c r="P89" t="str">
        <f>IF(ent!E77&lt;&gt;"",ent!E77,"")</f>
        <v>山本 泰士</v>
      </c>
      <c r="Q89" s="219"/>
      <c r="R89" s="307" t="s">
        <v>654</v>
      </c>
      <c r="S89" t="str">
        <f>IF(ent!F77&lt;&gt;"",ent!F77,"")</f>
        <v>加藤 昭文</v>
      </c>
      <c r="T89" s="219"/>
      <c r="U89" s="307" t="s">
        <v>731</v>
      </c>
      <c r="V89" t="str">
        <f>IF(ent!G77&lt;&gt;"",ent!G77,"")</f>
        <v>HRCR Mini(5)</v>
      </c>
      <c r="W89" s="307" t="s">
        <v>768</v>
      </c>
      <c r="X89" s="307">
        <v>1270</v>
      </c>
    </row>
    <row r="90" spans="1:24" ht="32.25" customHeight="1">
      <c r="A90" s="207" t="str">
        <f>IF(list!AN80&lt;&gt;"",list!AN80,"")</f>
        <v/>
      </c>
      <c r="B90" s="208" t="str">
        <f t="shared" si="32"/>
        <v>OP-1</v>
      </c>
      <c r="C90" s="208" t="str">
        <f>IF(list!AM80&lt;&gt;"",list!AM80,"")</f>
        <v/>
      </c>
      <c r="D90" s="208">
        <f t="shared" si="34"/>
        <v>77</v>
      </c>
      <c r="E90" s="341" t="str">
        <f t="shared" si="35"/>
        <v>赤鹿 保生
宇野 哲也</v>
      </c>
      <c r="F90" s="341"/>
      <c r="G90" s="209" t="str">
        <f t="shared" si="33"/>
        <v>8263-5623-0290
1337-6195-0970</v>
      </c>
      <c r="H90" s="268" t="str">
        <f t="shared" si="36"/>
        <v xml:space="preserve">
</v>
      </c>
      <c r="I90" s="210" t="str">
        <f t="shared" si="37"/>
        <v>ACCRエスコート</v>
      </c>
      <c r="J90" s="211" t="str">
        <f t="shared" si="38"/>
        <v>不明</v>
      </c>
      <c r="K90" s="208">
        <f t="shared" si="39"/>
        <v>1970</v>
      </c>
      <c r="L90" s="221" t="str">
        <f>IF(list!AL80&lt;&gt;"",list!AL80,"")</f>
        <v>不参加</v>
      </c>
      <c r="M90" s="212"/>
      <c r="N90">
        <f>IF(ent!D78&lt;&gt;"",ent!D78,"")</f>
        <v>77</v>
      </c>
      <c r="O90" t="str">
        <f>IF(ent!H78&lt;&gt;"",ent!H78,"")</f>
        <v>OP-1</v>
      </c>
      <c r="P90" t="str">
        <f>IF(ent!E78&lt;&gt;"",ent!E78,"")</f>
        <v>赤鹿 保生</v>
      </c>
      <c r="Q90" s="219"/>
      <c r="R90" s="307" t="s">
        <v>655</v>
      </c>
      <c r="S90" t="str">
        <f>IF(ent!F78&lt;&gt;"",ent!F78,"")</f>
        <v>宇野 哲也</v>
      </c>
      <c r="T90" s="219"/>
      <c r="U90" s="307" t="s">
        <v>732</v>
      </c>
      <c r="V90" t="str">
        <f>IF(ent!G78&lt;&gt;"",ent!G78,"")</f>
        <v>ACCRエスコート</v>
      </c>
      <c r="W90" s="307" t="s">
        <v>768</v>
      </c>
      <c r="X90" s="307">
        <v>1970</v>
      </c>
    </row>
    <row r="91" spans="1:24" ht="32.25" customHeight="1">
      <c r="A91" s="207" t="str">
        <f>IF(list!AN81&lt;&gt;"",list!AN81,"")</f>
        <v/>
      </c>
      <c r="B91" s="208" t="str">
        <f t="shared" si="32"/>
        <v/>
      </c>
      <c r="C91" s="208" t="str">
        <f>IF(list!AM81&lt;&gt;"",list!AM81,"")</f>
        <v/>
      </c>
      <c r="D91" s="208" t="str">
        <f t="shared" si="34"/>
        <v/>
      </c>
      <c r="E91" s="341" t="str">
        <f t="shared" si="35"/>
        <v xml:space="preserve">
</v>
      </c>
      <c r="F91" s="341"/>
      <c r="G91" s="209" t="str">
        <f t="shared" si="33"/>
        <v xml:space="preserve">
</v>
      </c>
      <c r="H91" s="268" t="str">
        <f t="shared" si="36"/>
        <v xml:space="preserve">
</v>
      </c>
      <c r="I91" s="210" t="str">
        <f t="shared" si="37"/>
        <v/>
      </c>
      <c r="J91" s="211" t="str">
        <f t="shared" si="38"/>
        <v/>
      </c>
      <c r="K91" s="208" t="str">
        <f t="shared" si="39"/>
        <v/>
      </c>
      <c r="L91" s="221" t="str">
        <f>IF(list!AL81&lt;&gt;"",list!AL81,"")</f>
        <v/>
      </c>
      <c r="M91" s="212"/>
      <c r="N91" t="str">
        <f>IF(ent!D79&lt;&gt;"",ent!D79,"")</f>
        <v/>
      </c>
      <c r="O91" t="str">
        <f>IF(ent!H79&lt;&gt;"",ent!H79,"")</f>
        <v/>
      </c>
      <c r="P91" t="str">
        <f>IF(ent!E79&lt;&gt;"",ent!E79,"")</f>
        <v/>
      </c>
      <c r="Q91" s="219"/>
      <c r="R91" s="219"/>
      <c r="S91" t="str">
        <f>IF(ent!F79&lt;&gt;"",ent!F79,"")</f>
        <v/>
      </c>
      <c r="T91" s="219"/>
      <c r="U91" s="219"/>
      <c r="V91" t="str">
        <f>IF(ent!G79&lt;&gt;"",ent!G79,"")</f>
        <v/>
      </c>
    </row>
    <row r="92" spans="1:24" ht="32.25" customHeight="1">
      <c r="A92" s="207" t="str">
        <f>IF(list!AN82&lt;&gt;"",list!AN82,"")</f>
        <v/>
      </c>
      <c r="B92" s="208" t="str">
        <f t="shared" si="32"/>
        <v/>
      </c>
      <c r="C92" s="208" t="str">
        <f>IF(list!AM82&lt;&gt;"",list!AM82,"")</f>
        <v/>
      </c>
      <c r="D92" s="208" t="str">
        <f t="shared" si="34"/>
        <v/>
      </c>
      <c r="E92" s="341" t="str">
        <f t="shared" si="35"/>
        <v xml:space="preserve">
</v>
      </c>
      <c r="F92" s="341"/>
      <c r="G92" s="209" t="str">
        <f t="shared" si="33"/>
        <v xml:space="preserve">
</v>
      </c>
      <c r="H92" s="268" t="str">
        <f t="shared" si="36"/>
        <v xml:space="preserve">
</v>
      </c>
      <c r="I92" s="210" t="str">
        <f t="shared" si="37"/>
        <v/>
      </c>
      <c r="J92" s="211" t="str">
        <f t="shared" si="38"/>
        <v/>
      </c>
      <c r="K92" s="208" t="str">
        <f t="shared" si="39"/>
        <v/>
      </c>
      <c r="L92" s="221" t="str">
        <f>IF(list!AL82&lt;&gt;"",list!AL82,"")</f>
        <v/>
      </c>
      <c r="M92" s="212"/>
      <c r="N92" t="str">
        <f>IF(ent!D80&lt;&gt;"",ent!D80,"")</f>
        <v/>
      </c>
      <c r="O92" t="str">
        <f>IF(ent!H80&lt;&gt;"",ent!H80,"")</f>
        <v/>
      </c>
      <c r="P92" t="str">
        <f>IF(ent!E80&lt;&gt;"",ent!E80,"")</f>
        <v/>
      </c>
      <c r="Q92" s="219"/>
      <c r="R92" s="219"/>
      <c r="S92" t="str">
        <f>IF(ent!F80&lt;&gt;"",ent!F80,"")</f>
        <v/>
      </c>
      <c r="T92" s="219"/>
      <c r="U92" s="219"/>
      <c r="V92" t="str">
        <f>IF(ent!G80&lt;&gt;"",ent!G80,"")</f>
        <v/>
      </c>
    </row>
    <row r="93" spans="1:24" ht="32.25" customHeight="1" thickBot="1">
      <c r="A93" s="213" t="str">
        <f>IF(list!AN83&lt;&gt;"",list!AN83,"")</f>
        <v/>
      </c>
      <c r="B93" s="214" t="str">
        <f t="shared" si="32"/>
        <v/>
      </c>
      <c r="C93" s="214" t="str">
        <f>IF(list!AM83&lt;&gt;"",list!AM83,"")</f>
        <v/>
      </c>
      <c r="D93" s="214" t="str">
        <f t="shared" si="34"/>
        <v/>
      </c>
      <c r="E93" s="340" t="str">
        <f t="shared" si="35"/>
        <v xml:space="preserve">
</v>
      </c>
      <c r="F93" s="340"/>
      <c r="G93" s="215" t="str">
        <f t="shared" si="33"/>
        <v xml:space="preserve">
</v>
      </c>
      <c r="H93" s="269" t="str">
        <f t="shared" si="36"/>
        <v xml:space="preserve">
</v>
      </c>
      <c r="I93" s="216" t="str">
        <f t="shared" si="37"/>
        <v/>
      </c>
      <c r="J93" s="217" t="str">
        <f t="shared" si="38"/>
        <v/>
      </c>
      <c r="K93" s="214" t="str">
        <f t="shared" si="39"/>
        <v/>
      </c>
      <c r="L93" s="222" t="str">
        <f>IF(list!AL83&lt;&gt;"",list!AL83,"")</f>
        <v/>
      </c>
      <c r="M93" s="218"/>
      <c r="N93" t="str">
        <f>IF(ent!D81&lt;&gt;"",ent!D81,"")</f>
        <v/>
      </c>
      <c r="O93" t="str">
        <f>IF(ent!H81&lt;&gt;"",ent!H81,"")</f>
        <v/>
      </c>
      <c r="P93" t="str">
        <f>IF(ent!E81&lt;&gt;"",ent!E81,"")</f>
        <v/>
      </c>
      <c r="Q93" s="219"/>
      <c r="R93" s="219"/>
      <c r="S93" t="str">
        <f>IF(ent!F81&lt;&gt;"",ent!F81,"")</f>
        <v/>
      </c>
      <c r="T93" s="219"/>
      <c r="U93" s="219"/>
      <c r="V93" t="str">
        <f>IF(ent!G81&lt;&gt;"",ent!G81,"")</f>
        <v/>
      </c>
    </row>
    <row r="94" spans="1:24" ht="32.25" customHeight="1">
      <c r="A94" s="175" t="str">
        <f>IF(list!AN84&lt;&gt;"",list!AN84,"")</f>
        <v/>
      </c>
      <c r="B94" s="202" t="str">
        <f t="shared" si="32"/>
        <v/>
      </c>
      <c r="C94" s="202" t="str">
        <f>IF(list!AM84&lt;&gt;"",list!AM84,"")</f>
        <v/>
      </c>
      <c r="D94" s="202" t="str">
        <f>IF(N94&lt;&gt;"",N94,"")</f>
        <v/>
      </c>
      <c r="E94" s="339" t="str">
        <f>IF(P94&lt;&gt;"",P94,"")&amp;CHAR(10)&amp;IF(S94&lt;&gt;"",S94,"")</f>
        <v xml:space="preserve">
</v>
      </c>
      <c r="F94" s="339"/>
      <c r="G94" s="203" t="str">
        <f t="shared" si="33"/>
        <v xml:space="preserve">
</v>
      </c>
      <c r="H94" s="267" t="str">
        <f>IF(Q94&lt;&gt;"",Q94,"")&amp;CHAR(10)&amp;IF(T94&lt;&gt;"",T94,"")</f>
        <v xml:space="preserve">
</v>
      </c>
      <c r="I94" s="204" t="str">
        <f>IF(V94&lt;&gt;"",V94,"")</f>
        <v/>
      </c>
      <c r="J94" s="205" t="str">
        <f>IF(W94&lt;&gt;"",W94,"")</f>
        <v/>
      </c>
      <c r="K94" s="202" t="str">
        <f>IF(X94&lt;&gt;"",X94,"")</f>
        <v/>
      </c>
      <c r="L94" s="220" t="str">
        <f>IF(list!AL84&lt;&gt;"",list!AL84,"")</f>
        <v/>
      </c>
      <c r="M94" s="206"/>
      <c r="N94" t="str">
        <f>IF(ent!D82&lt;&gt;"",ent!D82,"")</f>
        <v/>
      </c>
      <c r="O94" t="str">
        <f>IF(ent!H82&lt;&gt;"",ent!H82,"")</f>
        <v/>
      </c>
      <c r="P94" t="str">
        <f>IF(ent!E82&lt;&gt;"",ent!E82,"")</f>
        <v/>
      </c>
      <c r="Q94" s="219"/>
      <c r="R94" s="219"/>
      <c r="S94" t="str">
        <f>IF(ent!F82&lt;&gt;"",ent!F82,"")</f>
        <v/>
      </c>
      <c r="T94" s="219"/>
      <c r="U94" s="219"/>
      <c r="V94" t="str">
        <f>IF(ent!G82&lt;&gt;"",ent!G82,"")</f>
        <v/>
      </c>
    </row>
    <row r="95" spans="1:24" ht="32.25" customHeight="1">
      <c r="A95" s="207" t="str">
        <f>IF(list!AN85&lt;&gt;"",list!AN85,"")</f>
        <v/>
      </c>
      <c r="B95" s="208" t="str">
        <f t="shared" si="32"/>
        <v/>
      </c>
      <c r="C95" s="208" t="str">
        <f>IF(list!AM85&lt;&gt;"",list!AM85,"")</f>
        <v/>
      </c>
      <c r="D95" s="208" t="str">
        <f t="shared" ref="D95:D103" si="40">IF(N95&lt;&gt;"",N95,"")</f>
        <v/>
      </c>
      <c r="E95" s="341" t="str">
        <f t="shared" ref="E95:E103" si="41">IF(P95&lt;&gt;"",P95,"")&amp;CHAR(10)&amp;IF(S95&lt;&gt;"",S95,"")</f>
        <v xml:space="preserve">
</v>
      </c>
      <c r="F95" s="341"/>
      <c r="G95" s="209" t="str">
        <f t="shared" si="33"/>
        <v xml:space="preserve">
</v>
      </c>
      <c r="H95" s="268" t="str">
        <f t="shared" ref="H95:H103" si="42">IF(Q95&lt;&gt;"",Q95,"")&amp;CHAR(10)&amp;IF(T95&lt;&gt;"",T95,"")</f>
        <v xml:space="preserve">
</v>
      </c>
      <c r="I95" s="210" t="str">
        <f t="shared" ref="I95:I103" si="43">IF(V95&lt;&gt;"",V95,"")</f>
        <v/>
      </c>
      <c r="J95" s="211" t="str">
        <f t="shared" ref="J95:J103" si="44">IF(W95&lt;&gt;"",W95,"")</f>
        <v/>
      </c>
      <c r="K95" s="208" t="str">
        <f t="shared" ref="K95:K103" si="45">IF(X95&lt;&gt;"",X95,"")</f>
        <v/>
      </c>
      <c r="L95" s="221" t="str">
        <f>IF(list!AL85&lt;&gt;"",list!AL85,"")</f>
        <v/>
      </c>
      <c r="M95" s="212"/>
      <c r="N95" t="str">
        <f>IF(ent!D83&lt;&gt;"",ent!D83,"")</f>
        <v/>
      </c>
      <c r="O95" t="str">
        <f>IF(ent!H83&lt;&gt;"",ent!H83,"")</f>
        <v/>
      </c>
      <c r="P95" t="str">
        <f>IF(ent!E83&lt;&gt;"",ent!E83,"")</f>
        <v/>
      </c>
      <c r="Q95" s="219"/>
      <c r="R95" s="219"/>
      <c r="S95" t="str">
        <f>IF(ent!F83&lt;&gt;"",ent!F83,"")</f>
        <v/>
      </c>
      <c r="T95" s="219"/>
      <c r="U95" s="219"/>
      <c r="V95" t="str">
        <f>IF(ent!G83&lt;&gt;"",ent!G83,"")</f>
        <v/>
      </c>
    </row>
    <row r="96" spans="1:24" ht="32.25" customHeight="1">
      <c r="A96" s="207" t="str">
        <f>IF(list!AN86&lt;&gt;"",list!AN86,"")</f>
        <v/>
      </c>
      <c r="B96" s="208" t="str">
        <f t="shared" si="32"/>
        <v/>
      </c>
      <c r="C96" s="208" t="str">
        <f>IF(list!AM86&lt;&gt;"",list!AM86,"")</f>
        <v/>
      </c>
      <c r="D96" s="208" t="str">
        <f t="shared" si="40"/>
        <v/>
      </c>
      <c r="E96" s="341" t="str">
        <f t="shared" si="41"/>
        <v xml:space="preserve">
</v>
      </c>
      <c r="F96" s="341"/>
      <c r="G96" s="209" t="str">
        <f t="shared" si="33"/>
        <v xml:space="preserve">
</v>
      </c>
      <c r="H96" s="268" t="str">
        <f t="shared" si="42"/>
        <v xml:space="preserve">
</v>
      </c>
      <c r="I96" s="210" t="str">
        <f t="shared" si="43"/>
        <v/>
      </c>
      <c r="J96" s="211" t="str">
        <f t="shared" si="44"/>
        <v/>
      </c>
      <c r="K96" s="208" t="str">
        <f t="shared" si="45"/>
        <v/>
      </c>
      <c r="L96" s="221" t="str">
        <f>IF(list!AL86&lt;&gt;"",list!AL86,"")</f>
        <v/>
      </c>
      <c r="M96" s="212"/>
      <c r="N96" t="str">
        <f>IF(ent!D84&lt;&gt;"",ent!D84,"")</f>
        <v/>
      </c>
      <c r="O96" t="str">
        <f>IF(ent!H84&lt;&gt;"",ent!H84,"")</f>
        <v/>
      </c>
      <c r="P96" t="str">
        <f>IF(ent!E84&lt;&gt;"",ent!E84,"")</f>
        <v/>
      </c>
      <c r="Q96" s="219"/>
      <c r="R96" s="219"/>
      <c r="S96" t="str">
        <f>IF(ent!F84&lt;&gt;"",ent!F84,"")</f>
        <v/>
      </c>
      <c r="T96" s="219"/>
      <c r="U96" s="219"/>
      <c r="V96" t="str">
        <f>IF(ent!G84&lt;&gt;"",ent!G84,"")</f>
        <v/>
      </c>
    </row>
    <row r="97" spans="1:22" ht="32.25" customHeight="1">
      <c r="A97" s="207" t="str">
        <f>IF(list!AN87&lt;&gt;"",list!AN87,"")</f>
        <v/>
      </c>
      <c r="B97" s="208" t="str">
        <f t="shared" si="32"/>
        <v/>
      </c>
      <c r="C97" s="208" t="str">
        <f>IF(list!AM87&lt;&gt;"",list!AM87,"")</f>
        <v/>
      </c>
      <c r="D97" s="208" t="str">
        <f t="shared" si="40"/>
        <v/>
      </c>
      <c r="E97" s="341" t="str">
        <f t="shared" si="41"/>
        <v xml:space="preserve">
</v>
      </c>
      <c r="F97" s="341"/>
      <c r="G97" s="209" t="str">
        <f t="shared" si="33"/>
        <v xml:space="preserve">
</v>
      </c>
      <c r="H97" s="268" t="str">
        <f t="shared" si="42"/>
        <v xml:space="preserve">
</v>
      </c>
      <c r="I97" s="210" t="str">
        <f t="shared" si="43"/>
        <v/>
      </c>
      <c r="J97" s="211" t="str">
        <f t="shared" si="44"/>
        <v/>
      </c>
      <c r="K97" s="208" t="str">
        <f t="shared" si="45"/>
        <v/>
      </c>
      <c r="L97" s="221" t="str">
        <f>IF(list!AL87&lt;&gt;"",list!AL87,"")</f>
        <v/>
      </c>
      <c r="M97" s="212"/>
      <c r="N97" t="str">
        <f>IF(ent!D85&lt;&gt;"",ent!D85,"")</f>
        <v/>
      </c>
      <c r="O97" t="str">
        <f>IF(ent!H85&lt;&gt;"",ent!H85,"")</f>
        <v/>
      </c>
      <c r="P97" t="str">
        <f>IF(ent!E85&lt;&gt;"",ent!E85,"")</f>
        <v/>
      </c>
      <c r="Q97" s="219"/>
      <c r="R97" s="219"/>
      <c r="S97" t="str">
        <f>IF(ent!F85&lt;&gt;"",ent!F85,"")</f>
        <v/>
      </c>
      <c r="T97" s="219"/>
      <c r="U97" s="219"/>
      <c r="V97" t="str">
        <f>IF(ent!G85&lt;&gt;"",ent!G85,"")</f>
        <v/>
      </c>
    </row>
    <row r="98" spans="1:22" ht="32.25" customHeight="1">
      <c r="A98" s="207" t="str">
        <f>IF(list!AN88&lt;&gt;"",list!AN88,"")</f>
        <v/>
      </c>
      <c r="B98" s="208" t="str">
        <f t="shared" si="32"/>
        <v/>
      </c>
      <c r="C98" s="208" t="str">
        <f>IF(list!AM88&lt;&gt;"",list!AM88,"")</f>
        <v/>
      </c>
      <c r="D98" s="208" t="str">
        <f t="shared" si="40"/>
        <v/>
      </c>
      <c r="E98" s="341" t="str">
        <f t="shared" si="41"/>
        <v xml:space="preserve">
</v>
      </c>
      <c r="F98" s="341"/>
      <c r="G98" s="209" t="str">
        <f t="shared" si="33"/>
        <v xml:space="preserve">
</v>
      </c>
      <c r="H98" s="268" t="str">
        <f t="shared" si="42"/>
        <v xml:space="preserve">
</v>
      </c>
      <c r="I98" s="210" t="str">
        <f t="shared" si="43"/>
        <v/>
      </c>
      <c r="J98" s="211" t="str">
        <f t="shared" si="44"/>
        <v/>
      </c>
      <c r="K98" s="208" t="str">
        <f t="shared" si="45"/>
        <v/>
      </c>
      <c r="L98" s="221" t="str">
        <f>IF(list!AL88&lt;&gt;"",list!AL88,"")</f>
        <v/>
      </c>
      <c r="M98" s="212"/>
      <c r="N98" t="str">
        <f>IF(ent!D86&lt;&gt;"",ent!D86,"")</f>
        <v/>
      </c>
      <c r="O98" t="str">
        <f>IF(ent!H86&lt;&gt;"",ent!H86,"")</f>
        <v/>
      </c>
      <c r="P98" t="str">
        <f>IF(ent!E86&lt;&gt;"",ent!E86,"")</f>
        <v/>
      </c>
      <c r="Q98" s="219"/>
      <c r="R98" s="219"/>
      <c r="S98" t="str">
        <f>IF(ent!F86&lt;&gt;"",ent!F86,"")</f>
        <v/>
      </c>
      <c r="T98" s="219"/>
      <c r="U98" s="219"/>
      <c r="V98" t="str">
        <f>IF(ent!G86&lt;&gt;"",ent!G86,"")</f>
        <v/>
      </c>
    </row>
    <row r="99" spans="1:22" ht="32.25" customHeight="1">
      <c r="A99" s="207" t="str">
        <f>IF(list!AN89&lt;&gt;"",list!AN89,"")</f>
        <v/>
      </c>
      <c r="B99" s="208" t="str">
        <f t="shared" si="32"/>
        <v/>
      </c>
      <c r="C99" s="208" t="str">
        <f>IF(list!AM89&lt;&gt;"",list!AM89,"")</f>
        <v/>
      </c>
      <c r="D99" s="208" t="str">
        <f t="shared" si="40"/>
        <v/>
      </c>
      <c r="E99" s="341" t="str">
        <f t="shared" si="41"/>
        <v xml:space="preserve">
</v>
      </c>
      <c r="F99" s="341"/>
      <c r="G99" s="209" t="str">
        <f t="shared" si="33"/>
        <v xml:space="preserve">
</v>
      </c>
      <c r="H99" s="268" t="str">
        <f t="shared" si="42"/>
        <v xml:space="preserve">
</v>
      </c>
      <c r="I99" s="210" t="str">
        <f t="shared" si="43"/>
        <v/>
      </c>
      <c r="J99" s="211" t="str">
        <f t="shared" si="44"/>
        <v/>
      </c>
      <c r="K99" s="208" t="str">
        <f t="shared" si="45"/>
        <v/>
      </c>
      <c r="L99" s="221" t="str">
        <f>IF(list!AL89&lt;&gt;"",list!AL89,"")</f>
        <v/>
      </c>
      <c r="M99" s="212"/>
      <c r="N99" t="str">
        <f>IF(ent!D87&lt;&gt;"",ent!D87,"")</f>
        <v/>
      </c>
      <c r="O99" t="str">
        <f>IF(ent!H87&lt;&gt;"",ent!H87,"")</f>
        <v/>
      </c>
      <c r="P99" t="str">
        <f>IF(ent!E87&lt;&gt;"",ent!E87,"")</f>
        <v/>
      </c>
      <c r="Q99" s="219"/>
      <c r="R99" s="219"/>
      <c r="S99" t="str">
        <f>IF(ent!F87&lt;&gt;"",ent!F87,"")</f>
        <v/>
      </c>
      <c r="T99" s="219"/>
      <c r="U99" s="219"/>
      <c r="V99" t="str">
        <f>IF(ent!G87&lt;&gt;"",ent!G87,"")</f>
        <v/>
      </c>
    </row>
    <row r="100" spans="1:22" ht="32.25" customHeight="1">
      <c r="A100" s="207" t="str">
        <f>IF(list!AN90&lt;&gt;"",list!AN90,"")</f>
        <v/>
      </c>
      <c r="B100" s="208" t="str">
        <f t="shared" si="32"/>
        <v/>
      </c>
      <c r="C100" s="208" t="str">
        <f>IF(list!AM90&lt;&gt;"",list!AM90,"")</f>
        <v/>
      </c>
      <c r="D100" s="208" t="str">
        <f t="shared" si="40"/>
        <v/>
      </c>
      <c r="E100" s="341" t="str">
        <f t="shared" si="41"/>
        <v xml:space="preserve">
</v>
      </c>
      <c r="F100" s="341"/>
      <c r="G100" s="209" t="str">
        <f t="shared" si="33"/>
        <v xml:space="preserve">
</v>
      </c>
      <c r="H100" s="268" t="str">
        <f t="shared" si="42"/>
        <v xml:space="preserve">
</v>
      </c>
      <c r="I100" s="210" t="str">
        <f t="shared" si="43"/>
        <v/>
      </c>
      <c r="J100" s="211" t="str">
        <f t="shared" si="44"/>
        <v/>
      </c>
      <c r="K100" s="208" t="str">
        <f t="shared" si="45"/>
        <v/>
      </c>
      <c r="L100" s="221" t="str">
        <f>IF(list!AL90&lt;&gt;"",list!AL90,"")</f>
        <v/>
      </c>
      <c r="M100" s="212"/>
      <c r="N100" t="str">
        <f>IF(ent!D88&lt;&gt;"",ent!D88,"")</f>
        <v/>
      </c>
      <c r="O100" t="str">
        <f>IF(ent!H88&lt;&gt;"",ent!H88,"")</f>
        <v/>
      </c>
      <c r="P100" t="str">
        <f>IF(ent!E88&lt;&gt;"",ent!E88,"")</f>
        <v/>
      </c>
      <c r="Q100" s="219"/>
      <c r="R100" s="219"/>
      <c r="S100" t="str">
        <f>IF(ent!F88&lt;&gt;"",ent!F88,"")</f>
        <v/>
      </c>
      <c r="T100" s="219"/>
      <c r="U100" s="219"/>
      <c r="V100" t="str">
        <f>IF(ent!G88&lt;&gt;"",ent!G88,"")</f>
        <v/>
      </c>
    </row>
    <row r="101" spans="1:22" ht="32.25" customHeight="1">
      <c r="A101" s="207" t="str">
        <f>IF(list!AN91&lt;&gt;"",list!AN91,"")</f>
        <v/>
      </c>
      <c r="B101" s="208" t="str">
        <f t="shared" si="32"/>
        <v/>
      </c>
      <c r="C101" s="208" t="str">
        <f>IF(list!AM91&lt;&gt;"",list!AM91,"")</f>
        <v/>
      </c>
      <c r="D101" s="208" t="str">
        <f t="shared" si="40"/>
        <v/>
      </c>
      <c r="E101" s="341" t="str">
        <f t="shared" si="41"/>
        <v xml:space="preserve">
</v>
      </c>
      <c r="F101" s="341"/>
      <c r="G101" s="209" t="str">
        <f t="shared" si="33"/>
        <v xml:space="preserve">
</v>
      </c>
      <c r="H101" s="268" t="str">
        <f t="shared" si="42"/>
        <v xml:space="preserve">
</v>
      </c>
      <c r="I101" s="210" t="str">
        <f t="shared" si="43"/>
        <v/>
      </c>
      <c r="J101" s="211" t="str">
        <f t="shared" si="44"/>
        <v/>
      </c>
      <c r="K101" s="208" t="str">
        <f t="shared" si="45"/>
        <v/>
      </c>
      <c r="L101" s="221" t="str">
        <f>IF(list!AL91&lt;&gt;"",list!AL91,"")</f>
        <v/>
      </c>
      <c r="M101" s="212"/>
      <c r="N101" t="str">
        <f>IF(ent!D89&lt;&gt;"",ent!D89,"")</f>
        <v/>
      </c>
      <c r="O101" t="str">
        <f>IF(ent!H89&lt;&gt;"",ent!H89,"")</f>
        <v/>
      </c>
      <c r="P101" t="str">
        <f>IF(ent!E89&lt;&gt;"",ent!E89,"")</f>
        <v/>
      </c>
      <c r="Q101" s="219"/>
      <c r="R101" s="219"/>
      <c r="S101" t="str">
        <f>IF(ent!F89&lt;&gt;"",ent!F89,"")</f>
        <v/>
      </c>
      <c r="T101" s="219"/>
      <c r="U101" s="219"/>
      <c r="V101" t="str">
        <f>IF(ent!G89&lt;&gt;"",ent!G89,"")</f>
        <v/>
      </c>
    </row>
    <row r="102" spans="1:22" ht="32.25" customHeight="1">
      <c r="A102" s="207" t="str">
        <f>IF(list!AN92&lt;&gt;"",list!AN92,"")</f>
        <v/>
      </c>
      <c r="B102" s="208" t="str">
        <f t="shared" si="32"/>
        <v/>
      </c>
      <c r="C102" s="208" t="str">
        <f>IF(list!AM92&lt;&gt;"",list!AM92,"")</f>
        <v/>
      </c>
      <c r="D102" s="208" t="str">
        <f t="shared" si="40"/>
        <v/>
      </c>
      <c r="E102" s="341" t="str">
        <f t="shared" si="41"/>
        <v xml:space="preserve">
</v>
      </c>
      <c r="F102" s="341"/>
      <c r="G102" s="209" t="str">
        <f t="shared" si="33"/>
        <v xml:space="preserve">
</v>
      </c>
      <c r="H102" s="268" t="str">
        <f t="shared" si="42"/>
        <v xml:space="preserve">
</v>
      </c>
      <c r="I102" s="210" t="str">
        <f t="shared" si="43"/>
        <v/>
      </c>
      <c r="J102" s="211" t="str">
        <f t="shared" si="44"/>
        <v/>
      </c>
      <c r="K102" s="208" t="str">
        <f t="shared" si="45"/>
        <v/>
      </c>
      <c r="L102" s="221" t="str">
        <f>IF(list!AL92&lt;&gt;"",list!AL92,"")</f>
        <v/>
      </c>
      <c r="M102" s="212"/>
      <c r="N102" t="str">
        <f>IF(ent!D90&lt;&gt;"",ent!D90,"")</f>
        <v/>
      </c>
      <c r="O102" t="str">
        <f>IF(ent!H90&lt;&gt;"",ent!H90,"")</f>
        <v/>
      </c>
      <c r="P102" t="str">
        <f>IF(ent!E90&lt;&gt;"",ent!E90,"")</f>
        <v/>
      </c>
      <c r="Q102" s="219"/>
      <c r="R102" s="219"/>
      <c r="S102" t="str">
        <f>IF(ent!F90&lt;&gt;"",ent!F90,"")</f>
        <v/>
      </c>
      <c r="T102" s="219"/>
      <c r="U102" s="219"/>
      <c r="V102" t="str">
        <f>IF(ent!G90&lt;&gt;"",ent!G90,"")</f>
        <v/>
      </c>
    </row>
    <row r="103" spans="1:22" ht="32.25" customHeight="1" thickBot="1">
      <c r="A103" s="213" t="str">
        <f>IF(list!AN93&lt;&gt;"",list!AN93,"")</f>
        <v/>
      </c>
      <c r="B103" s="214" t="str">
        <f t="shared" si="32"/>
        <v/>
      </c>
      <c r="C103" s="214" t="str">
        <f>IF(list!AM93&lt;&gt;"",list!AM93,"")</f>
        <v/>
      </c>
      <c r="D103" s="214" t="str">
        <f t="shared" si="40"/>
        <v/>
      </c>
      <c r="E103" s="340" t="str">
        <f t="shared" si="41"/>
        <v xml:space="preserve">
</v>
      </c>
      <c r="F103" s="340"/>
      <c r="G103" s="215" t="str">
        <f t="shared" si="33"/>
        <v xml:space="preserve">
</v>
      </c>
      <c r="H103" s="269" t="str">
        <f t="shared" si="42"/>
        <v xml:space="preserve">
</v>
      </c>
      <c r="I103" s="216" t="str">
        <f t="shared" si="43"/>
        <v/>
      </c>
      <c r="J103" s="217" t="str">
        <f t="shared" si="44"/>
        <v/>
      </c>
      <c r="K103" s="214" t="str">
        <f t="shared" si="45"/>
        <v/>
      </c>
      <c r="L103" s="222" t="str">
        <f>IF(list!AL93&lt;&gt;"",list!AL93,"")</f>
        <v/>
      </c>
      <c r="M103" s="218"/>
      <c r="N103" t="str">
        <f>IF(ent!D91&lt;&gt;"",ent!D91,"")</f>
        <v/>
      </c>
      <c r="O103" t="str">
        <f>IF(ent!H91&lt;&gt;"",ent!H91,"")</f>
        <v/>
      </c>
      <c r="P103" t="str">
        <f>IF(ent!E91&lt;&gt;"",ent!E91,"")</f>
        <v/>
      </c>
      <c r="Q103" s="219"/>
      <c r="R103" s="219"/>
      <c r="S103" t="str">
        <f>IF(ent!F91&lt;&gt;"",ent!F91,"")</f>
        <v/>
      </c>
      <c r="T103" s="219"/>
      <c r="U103" s="219"/>
      <c r="V103" t="str">
        <f>IF(ent!G91&lt;&gt;"",ent!G91,"")</f>
        <v/>
      </c>
    </row>
  </sheetData>
  <mergeCells count="108">
    <mergeCell ref="E103:F103"/>
    <mergeCell ref="E99:F99"/>
    <mergeCell ref="E100:F100"/>
    <mergeCell ref="E101:F101"/>
    <mergeCell ref="E102:F102"/>
    <mergeCell ref="E97:F97"/>
    <mergeCell ref="E98:F98"/>
    <mergeCell ref="E84:F84"/>
    <mergeCell ref="E87:F87"/>
    <mergeCell ref="E88:F88"/>
    <mergeCell ref="E85:F85"/>
    <mergeCell ref="E86:F86"/>
    <mergeCell ref="E93:F93"/>
    <mergeCell ref="E95:F95"/>
    <mergeCell ref="E79:F79"/>
    <mergeCell ref="E80:F80"/>
    <mergeCell ref="E96:F96"/>
    <mergeCell ref="E75:F75"/>
    <mergeCell ref="E76:F76"/>
    <mergeCell ref="E77:F77"/>
    <mergeCell ref="E78:F78"/>
    <mergeCell ref="E59:F59"/>
    <mergeCell ref="E60:F60"/>
    <mergeCell ref="E94:F94"/>
    <mergeCell ref="E89:F89"/>
    <mergeCell ref="E90:F90"/>
    <mergeCell ref="E91:F91"/>
    <mergeCell ref="E92:F92"/>
    <mergeCell ref="E73:F73"/>
    <mergeCell ref="E74:F74"/>
    <mergeCell ref="E63:F63"/>
    <mergeCell ref="E64:F64"/>
    <mergeCell ref="E65:F65"/>
    <mergeCell ref="E66:F66"/>
    <mergeCell ref="E69:F69"/>
    <mergeCell ref="E70:F70"/>
    <mergeCell ref="E71:F71"/>
    <mergeCell ref="E72:F72"/>
    <mergeCell ref="E83:F83"/>
    <mergeCell ref="E81:F81"/>
    <mergeCell ref="E82:F82"/>
    <mergeCell ref="E39:F39"/>
    <mergeCell ref="E40:F40"/>
    <mergeCell ref="E51:F51"/>
    <mergeCell ref="E52:F52"/>
    <mergeCell ref="E53:F53"/>
    <mergeCell ref="E54:F54"/>
    <mergeCell ref="E67:F67"/>
    <mergeCell ref="E68:F68"/>
    <mergeCell ref="E61:F61"/>
    <mergeCell ref="E62:F62"/>
    <mergeCell ref="E57:F57"/>
    <mergeCell ref="E58:F58"/>
    <mergeCell ref="E55:F55"/>
    <mergeCell ref="E56:F56"/>
    <mergeCell ref="E49:F49"/>
    <mergeCell ref="E50:F50"/>
    <mergeCell ref="E47:F47"/>
    <mergeCell ref="E48:F48"/>
    <mergeCell ref="E45:F45"/>
    <mergeCell ref="E46:F46"/>
    <mergeCell ref="E43:F43"/>
    <mergeCell ref="E44:F44"/>
    <mergeCell ref="E41:F41"/>
    <mergeCell ref="E42:F42"/>
    <mergeCell ref="E31:F31"/>
    <mergeCell ref="E32:F32"/>
    <mergeCell ref="E35:F35"/>
    <mergeCell ref="E36:F36"/>
    <mergeCell ref="E37:F37"/>
    <mergeCell ref="E38:F38"/>
    <mergeCell ref="E27:F27"/>
    <mergeCell ref="E28:F28"/>
    <mergeCell ref="E29:F29"/>
    <mergeCell ref="E30:F30"/>
    <mergeCell ref="E33:F33"/>
    <mergeCell ref="E34:F34"/>
    <mergeCell ref="E26:F26"/>
    <mergeCell ref="E19:F19"/>
    <mergeCell ref="E20:F20"/>
    <mergeCell ref="E21:F21"/>
    <mergeCell ref="E22:F22"/>
    <mergeCell ref="E14:F14"/>
    <mergeCell ref="E23:F23"/>
    <mergeCell ref="E24:F24"/>
    <mergeCell ref="E25:F25"/>
    <mergeCell ref="A12:A13"/>
    <mergeCell ref="B12:B13"/>
    <mergeCell ref="C12:C13"/>
    <mergeCell ref="D12:D13"/>
    <mergeCell ref="E15:F15"/>
    <mergeCell ref="E16:F16"/>
    <mergeCell ref="E17:F17"/>
    <mergeCell ref="E18:F18"/>
    <mergeCell ref="F12:F13"/>
    <mergeCell ref="M12:M13"/>
    <mergeCell ref="L12:L13"/>
    <mergeCell ref="J12:J13"/>
    <mergeCell ref="K12:K13"/>
    <mergeCell ref="I12:I13"/>
    <mergeCell ref="G12:G13"/>
    <mergeCell ref="B1:C1"/>
    <mergeCell ref="G1:I1"/>
    <mergeCell ref="K3:K4"/>
    <mergeCell ref="L3:M3"/>
    <mergeCell ref="D4:I4"/>
    <mergeCell ref="L4:M4"/>
    <mergeCell ref="C10:D10"/>
  </mergeCells>
  <phoneticPr fontId="2"/>
  <printOptions horizontalCentered="1"/>
  <pageMargins left="0.59055118110236227" right="0.59055118110236227" top="0.78740157480314965" bottom="1.0629921259842521" header="0.51181102362204722" footer="0.78740157480314965"/>
  <pageSetup paperSize="9" orientation="landscape" r:id="rId1"/>
  <headerFooter alignWithMargins="0">
    <oddFooter>&amp;L&amp;"ＭＳ ゴシック,標準"　　計時委員長署名　　　　　　　　　　　　　　競技長署名　　　　　　　　　　　　　　　　審査委員長署名</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theme="7" tint="-0.249977111117893"/>
    <pageSetUpPr fitToPage="1"/>
  </sheetPr>
  <dimension ref="A1:AZ99"/>
  <sheetViews>
    <sheetView workbookViewId="0">
      <pane xSplit="11" ySplit="6" topLeftCell="L7" activePane="bottomRight" state="frozen"/>
      <selection activeCell="A9" sqref="A9"/>
      <selection pane="topRight" activeCell="A9" sqref="A9"/>
      <selection pane="bottomLeft" activeCell="A9" sqref="A9"/>
      <selection pane="bottomRight" activeCell="L7" sqref="L7"/>
    </sheetView>
  </sheetViews>
  <sheetFormatPr baseColWidth="10" defaultColWidth="9" defaultRowHeight="14"/>
  <cols>
    <col min="1" max="1" width="4.5" style="33" bestFit="1" customWidth="1"/>
    <col min="2" max="2" width="13.83203125" style="34" customWidth="1"/>
    <col min="3" max="3" width="4.6640625" style="35" customWidth="1"/>
    <col min="4" max="4" width="16.1640625" style="35" customWidth="1"/>
    <col min="5" max="5" width="13.83203125" style="35" customWidth="1"/>
    <col min="6" max="6" width="4.6640625" style="35" customWidth="1"/>
    <col min="7" max="7" width="16.1640625" style="35" customWidth="1"/>
    <col min="8" max="8" width="36.1640625" style="34" customWidth="1"/>
    <col min="9" max="9" width="11.6640625" style="34" customWidth="1"/>
    <col min="10" max="10" width="7.1640625" style="34" bestFit="1" customWidth="1"/>
    <col min="11" max="11" width="5.83203125" style="33" customWidth="1"/>
    <col min="12" max="23" width="7.33203125" customWidth="1"/>
    <col min="24" max="40" width="7.33203125" hidden="1" customWidth="1"/>
    <col min="41" max="41" width="7.33203125" style="35" hidden="1" customWidth="1"/>
    <col min="42" max="42" width="8.6640625" style="34" bestFit="1" customWidth="1"/>
    <col min="43" max="43" width="9" style="34"/>
    <col min="44" max="44" width="8.6640625" style="34" bestFit="1" customWidth="1"/>
    <col min="45" max="45" width="4.83203125" style="34" bestFit="1" customWidth="1"/>
    <col min="46" max="46" width="4.83203125" style="33" customWidth="1"/>
    <col min="47" max="47" width="8.6640625" customWidth="1"/>
    <col min="48" max="49" width="4.83203125" customWidth="1"/>
    <col min="50" max="50" width="8.6640625" customWidth="1"/>
    <col min="51" max="52" width="4.83203125" customWidth="1"/>
  </cols>
  <sheetData>
    <row r="1" spans="1:52" s="171" customFormat="1" ht="17">
      <c r="A1" s="231" t="s">
        <v>198</v>
      </c>
      <c r="D1" s="173" t="s">
        <v>206</v>
      </c>
      <c r="E1" s="232" t="str">
        <f>IF(ent!B2&lt;&gt;"",ent!B2,"")</f>
        <v>第50回 M.C.S.C.ラリーハイランドマスターズ2023</v>
      </c>
      <c r="K1" s="173" t="s">
        <v>201</v>
      </c>
      <c r="L1" s="232" t="s">
        <v>207</v>
      </c>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T1" s="173"/>
    </row>
    <row r="2" spans="1:52" s="171" customFormat="1" ht="17">
      <c r="A2" s="171" t="s">
        <v>138</v>
      </c>
      <c r="C2" s="173" t="s">
        <v>199</v>
      </c>
      <c r="D2" s="234"/>
      <c r="G2" s="173" t="s">
        <v>200</v>
      </c>
      <c r="H2" s="233"/>
      <c r="K2" s="173" t="s">
        <v>142</v>
      </c>
      <c r="L2" s="232"/>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T2" s="173"/>
    </row>
    <row r="3" spans="1:52" s="171" customFormat="1" ht="17">
      <c r="C3" s="173" t="s">
        <v>143</v>
      </c>
      <c r="D3" s="233"/>
      <c r="G3" s="173" t="s">
        <v>144</v>
      </c>
      <c r="H3" s="232"/>
      <c r="K3" s="173" t="s">
        <v>202</v>
      </c>
      <c r="L3" s="232"/>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T3" s="173"/>
    </row>
    <row r="4" spans="1:52" s="171" customFormat="1" ht="17">
      <c r="C4" s="173" t="s">
        <v>146</v>
      </c>
      <c r="D4" s="232"/>
      <c r="G4" s="173" t="s">
        <v>203</v>
      </c>
      <c r="H4" s="232">
        <f>IF(COUNTA(ent!E2:E91)&gt;0,COUNTA(ent!E2:E91),"")</f>
        <v>77</v>
      </c>
      <c r="K4" s="173" t="s">
        <v>204</v>
      </c>
      <c r="L4" s="232"/>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T4" s="173"/>
    </row>
    <row r="5" spans="1:52" s="22" customFormat="1">
      <c r="A5" s="21"/>
      <c r="K5" s="21"/>
      <c r="L5" s="23"/>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5"/>
      <c r="AP5" s="26"/>
      <c r="AS5" s="322" t="s">
        <v>191</v>
      </c>
      <c r="AT5" s="323"/>
      <c r="AU5" s="324" t="s">
        <v>238</v>
      </c>
      <c r="AV5" s="323"/>
      <c r="AW5" s="325"/>
      <c r="AX5" s="323" t="s">
        <v>239</v>
      </c>
      <c r="AY5" s="323"/>
      <c r="AZ5" s="325"/>
    </row>
    <row r="6" spans="1:52" s="32" customFormat="1">
      <c r="A6" s="27" t="s">
        <v>185</v>
      </c>
      <c r="B6" s="28" t="s">
        <v>186</v>
      </c>
      <c r="C6" s="29" t="s">
        <v>188</v>
      </c>
      <c r="D6" s="243" t="s">
        <v>205</v>
      </c>
      <c r="E6" s="29" t="s">
        <v>187</v>
      </c>
      <c r="F6" s="29" t="s">
        <v>188</v>
      </c>
      <c r="G6" s="243" t="s">
        <v>205</v>
      </c>
      <c r="H6" s="28" t="s">
        <v>189</v>
      </c>
      <c r="I6" s="27" t="s">
        <v>196</v>
      </c>
      <c r="J6" s="27" t="s">
        <v>197</v>
      </c>
      <c r="K6" s="27" t="s">
        <v>190</v>
      </c>
      <c r="L6" s="30">
        <v>1</v>
      </c>
      <c r="M6" s="30">
        <v>2</v>
      </c>
      <c r="N6" s="30">
        <v>3</v>
      </c>
      <c r="O6" s="30">
        <v>4</v>
      </c>
      <c r="P6" s="30">
        <v>5</v>
      </c>
      <c r="Q6" s="30">
        <v>6</v>
      </c>
      <c r="R6" s="30">
        <v>7</v>
      </c>
      <c r="S6" s="30">
        <v>8</v>
      </c>
      <c r="T6" s="30">
        <v>9</v>
      </c>
      <c r="U6" s="30">
        <v>10</v>
      </c>
      <c r="V6" s="30">
        <v>11</v>
      </c>
      <c r="W6" s="30">
        <v>12</v>
      </c>
      <c r="X6" s="30">
        <v>13</v>
      </c>
      <c r="Y6" s="30">
        <v>14</v>
      </c>
      <c r="Z6" s="30">
        <v>15</v>
      </c>
      <c r="AA6" s="30">
        <v>16</v>
      </c>
      <c r="AB6" s="30">
        <v>17</v>
      </c>
      <c r="AC6" s="30">
        <v>18</v>
      </c>
      <c r="AD6" s="30">
        <v>19</v>
      </c>
      <c r="AE6" s="30">
        <v>20</v>
      </c>
      <c r="AF6" s="30">
        <v>21</v>
      </c>
      <c r="AG6" s="30">
        <v>22</v>
      </c>
      <c r="AH6" s="30">
        <v>23</v>
      </c>
      <c r="AI6" s="30">
        <v>24</v>
      </c>
      <c r="AJ6" s="30">
        <v>25</v>
      </c>
      <c r="AK6" s="30">
        <v>26</v>
      </c>
      <c r="AL6" s="30">
        <v>27</v>
      </c>
      <c r="AM6" s="30">
        <v>28</v>
      </c>
      <c r="AN6" s="30">
        <v>29</v>
      </c>
      <c r="AO6" s="31">
        <v>30</v>
      </c>
      <c r="AP6" s="229" t="s">
        <v>193</v>
      </c>
      <c r="AQ6" s="229" t="s">
        <v>194</v>
      </c>
      <c r="AR6" s="229" t="s">
        <v>195</v>
      </c>
      <c r="AS6" s="229" t="s">
        <v>190</v>
      </c>
      <c r="AT6" s="264" t="s">
        <v>192</v>
      </c>
      <c r="AU6" s="265" t="s">
        <v>237</v>
      </c>
      <c r="AV6" s="229" t="s">
        <v>151</v>
      </c>
      <c r="AW6" s="266" t="s">
        <v>192</v>
      </c>
      <c r="AX6" s="229" t="s">
        <v>236</v>
      </c>
      <c r="AY6" s="229" t="s">
        <v>151</v>
      </c>
      <c r="AZ6" s="229" t="s">
        <v>192</v>
      </c>
    </row>
    <row r="7" spans="1:52" s="60" customFormat="1">
      <c r="A7" s="53">
        <f>IF(ent!E2&lt;&gt;"",ent!D2,"")</f>
        <v>1</v>
      </c>
      <c r="B7" s="54" t="str">
        <f>IF(ent!E2&lt;&gt;"",ent!E2,"")</f>
        <v>Heikki Kovalainen</v>
      </c>
      <c r="C7" s="235"/>
      <c r="D7" s="239"/>
      <c r="E7" s="55" t="str">
        <f>IF(ent!E2&lt;&gt;"",ent!F2,"")</f>
        <v>北川 紗衣</v>
      </c>
      <c r="F7" s="228"/>
      <c r="G7" s="239"/>
      <c r="H7" s="54" t="str">
        <f>IF(ent!E2&lt;&gt;"",ent!G2,"")</f>
        <v>AICELLOラックDL速心FABIA</v>
      </c>
      <c r="I7" s="53"/>
      <c r="J7" s="54"/>
      <c r="K7" s="53" t="str">
        <f>IF(ent!E2&lt;&gt;"",ent!H2,"")</f>
        <v>JN-1</v>
      </c>
      <c r="L7" s="56">
        <f>IF(stage!F2&lt;&gt;"",stage!F2,"")</f>
        <v>437.6</v>
      </c>
      <c r="M7" s="56">
        <f>IF(stage!H2&lt;&gt;"",stage!H2,"")</f>
        <v>620</v>
      </c>
      <c r="N7" s="56">
        <f>IF(stage!J2&lt;&gt;"",stage!J2,"")</f>
        <v>438.5</v>
      </c>
      <c r="O7" s="56">
        <f>IF(stage!L2&lt;&gt;"",stage!L2,"")</f>
        <v>433.4</v>
      </c>
      <c r="P7" s="56">
        <f>IF(stage!N2&lt;&gt;"",stage!N2,"")</f>
        <v>604</v>
      </c>
      <c r="Q7" s="56">
        <f>IF(stage!P2&lt;&gt;"",stage!P2,"")</f>
        <v>433.6</v>
      </c>
      <c r="R7" s="56">
        <f>IF(stage!R2&lt;&gt;"",stage!R2,"")</f>
        <v>516.9</v>
      </c>
      <c r="S7" s="56">
        <f>IF(stage!T2&lt;&gt;"",stage!T2,"")</f>
        <v>334.5</v>
      </c>
      <c r="T7" s="56">
        <f>IF(stage!V2&lt;&gt;"",stage!V2,"")</f>
        <v>510.5</v>
      </c>
      <c r="U7" s="56">
        <f>IF(stage!X2&lt;&gt;"",stage!X2,"")</f>
        <v>449.6</v>
      </c>
      <c r="V7" s="56">
        <f>IF(stage!Z2&lt;&gt;"",stage!Z2,"")</f>
        <v>325.5</v>
      </c>
      <c r="W7" s="56">
        <f>IF(stage!AB2&lt;&gt;"",stage!AB2,"")</f>
        <v>456.4</v>
      </c>
      <c r="X7" s="56" t="str">
        <f>IF(stage!AD2&lt;&gt;"",stage!AD2,"")</f>
        <v/>
      </c>
      <c r="Y7" s="56" t="str">
        <f>IF(stage!AF2&lt;&gt;"",stage!AF2,"")</f>
        <v/>
      </c>
      <c r="Z7" s="56" t="str">
        <f>IF(stage!AH2&lt;&gt;"",stage!AH2,"")</f>
        <v/>
      </c>
      <c r="AA7" s="56" t="str">
        <f>IF(stage!AJ2&lt;&gt;"",stage!AJ2,"")</f>
        <v/>
      </c>
      <c r="AB7" s="56" t="str">
        <f>IF(stage!AL2&lt;&gt;"",stage!AL2,"")</f>
        <v/>
      </c>
      <c r="AC7" s="56" t="str">
        <f>IF(stage!AN2&lt;&gt;"",stage!AN2,"")</f>
        <v/>
      </c>
      <c r="AD7" s="56" t="str">
        <f>IF(stage!AP2&lt;&gt;"",stage!AP2,"")</f>
        <v/>
      </c>
      <c r="AE7" s="56" t="str">
        <f>IF(stage!AR2&lt;&gt;"",stage!AR2,"")</f>
        <v/>
      </c>
      <c r="AF7" s="56" t="str">
        <f>IF(stage!AT2&lt;&gt;"",stage!AT2,"")</f>
        <v/>
      </c>
      <c r="AG7" s="56" t="str">
        <f>IF(stage!AV2&lt;&gt;"",stage!AV2,"")</f>
        <v/>
      </c>
      <c r="AH7" s="56" t="str">
        <f>IF(stage!AX2&lt;&gt;"",stage!AX2,"")</f>
        <v/>
      </c>
      <c r="AI7" s="56" t="str">
        <f>IF(stage!AZ2&lt;&gt;"",stage!AZ2,"")</f>
        <v/>
      </c>
      <c r="AJ7" s="56" t="str">
        <f>IF(stage!BB2&lt;&gt;"",stage!BB2,"")</f>
        <v/>
      </c>
      <c r="AK7" s="56" t="str">
        <f>IF(stage!BD2&lt;&gt;"",stage!BD2,"")</f>
        <v/>
      </c>
      <c r="AL7" s="56" t="str">
        <f>IF(stage!BF2&lt;&gt;"",stage!BF2,"")</f>
        <v/>
      </c>
      <c r="AM7" s="56" t="str">
        <f>IF(stage!BH2&lt;&gt;"",stage!BH2,"")</f>
        <v/>
      </c>
      <c r="AN7" s="56" t="str">
        <f>IF(stage!BJ2&lt;&gt;"",stage!BJ2,"")</f>
        <v/>
      </c>
      <c r="AO7" s="57" t="str">
        <f>IF(stage!BL2&lt;&gt;"",stage!BL2,"")</f>
        <v/>
      </c>
      <c r="AP7" s="58">
        <f>IF(AND('sec(P)'!BW2&gt;0,'sec(P)'!BW2='sec(P)'!BW$92),'sec(P)'!BS2,"")</f>
        <v>5800.5</v>
      </c>
      <c r="AQ7" s="59" t="str">
        <f>IF('sec(P)'!BT2&lt;&gt;0,'sec(P)'!BT2,"")</f>
        <v/>
      </c>
      <c r="AR7" s="58">
        <f>IF(AND('sec(P)'!BW2&gt;0,'sec(P)'!BW2='sec(P)'!BW$92),'sec(P)'!BU2,"")</f>
        <v>5800.5</v>
      </c>
      <c r="AS7" s="53">
        <f>IF(AR7&lt;&gt;"",RANK(AR7,AR$7:AR$16,1),"")</f>
        <v>1</v>
      </c>
      <c r="AT7" s="250">
        <f>IF(AR7&lt;&gt;"",RANK(AR7,AR$7:AR$62,1),"")</f>
        <v>1</v>
      </c>
      <c r="AU7" s="255">
        <f>IF(AND('sec(P)'!FL2&gt;0,'sec(P)'!FL2='sec(P)'!FL$92),'sec(P)'!HX2,"")</f>
        <v>3047.1</v>
      </c>
      <c r="AV7" s="54">
        <f>IF(AU7&lt;&gt;"",RANK(AU7,AU$7:AU$16,1),"")</f>
        <v>1</v>
      </c>
      <c r="AW7" s="55">
        <f>IF(AU7&lt;&gt;"",RANK(AU7,AU$7:AU$62,1),"")</f>
        <v>1</v>
      </c>
      <c r="AX7" s="58">
        <f>IF(AND('sec(P)'!GQ2&gt;0,'sec(P)'!GQ2='sec(P)'!GQ$92),'sec(P)'!HY2,"")</f>
        <v>2713.4</v>
      </c>
      <c r="AY7" s="54">
        <f>IF(AX7&lt;&gt;"",RANK(AX7,AX$7:AX$16,1),"")</f>
        <v>2</v>
      </c>
      <c r="AZ7" s="54">
        <f>IF(AX7&lt;&gt;"",RANK(AX7,AX$7:AX$62,1),"")</f>
        <v>2</v>
      </c>
    </row>
    <row r="8" spans="1:52" s="3" customFormat="1">
      <c r="A8" s="39">
        <f>IF(ent!E3&lt;&gt;"",ent!D3,"")</f>
        <v>2</v>
      </c>
      <c r="B8" s="40" t="str">
        <f>IF(ent!E3&lt;&gt;"",ent!E3,"")</f>
        <v>勝田 範彦</v>
      </c>
      <c r="C8" s="236"/>
      <c r="D8" s="240"/>
      <c r="E8" s="41" t="str">
        <f>IF(ent!E3&lt;&gt;"",ent!F3,"")</f>
        <v>木村 裕介</v>
      </c>
      <c r="F8" s="236"/>
      <c r="G8" s="240"/>
      <c r="H8" s="40" t="str">
        <f>IF(ent!E3&lt;&gt;"",ent!G3,"")</f>
        <v>GR YARIS JP4－Rally2</v>
      </c>
      <c r="I8" s="39"/>
      <c r="J8" s="40"/>
      <c r="K8" s="39" t="str">
        <f>IF(ent!E3&lt;&gt;"",ent!H3,"")</f>
        <v>JN-1</v>
      </c>
      <c r="L8" s="279">
        <f>IF(stage!F3&lt;&gt;"",stage!F3,"")</f>
        <v>439.4</v>
      </c>
      <c r="M8" s="279">
        <f>IF(stage!H3&lt;&gt;"",stage!H3,"")</f>
        <v>608.5</v>
      </c>
      <c r="N8" s="279">
        <f>IF(stage!J3&lt;&gt;"",stage!J3,"")</f>
        <v>440.9</v>
      </c>
      <c r="O8" s="279">
        <f>IF(stage!L3&lt;&gt;"",stage!L3,"")</f>
        <v>436.4</v>
      </c>
      <c r="P8" s="279">
        <f>IF(stage!N3&lt;&gt;"",stage!N3,"")</f>
        <v>607.29999999999995</v>
      </c>
      <c r="Q8" s="279">
        <f>IF(stage!P3&lt;&gt;"",stage!P3,"")</f>
        <v>439.8</v>
      </c>
      <c r="R8" s="279">
        <f>IF(stage!R3&lt;&gt;"",stage!R3,"")</f>
        <v>513.6</v>
      </c>
      <c r="S8" s="279">
        <f>IF(stage!T3&lt;&gt;"",stage!T3,"")</f>
        <v>335.2</v>
      </c>
      <c r="T8" s="279">
        <f>IF(stage!V3&lt;&gt;"",stage!V3,"")</f>
        <v>503.8</v>
      </c>
      <c r="U8" s="279">
        <f>IF(stage!X3&lt;&gt;"",stage!X3,"")</f>
        <v>452.1</v>
      </c>
      <c r="V8" s="279">
        <f>IF(stage!Z3&lt;&gt;"",stage!Z3,"")</f>
        <v>329.7</v>
      </c>
      <c r="W8" s="279">
        <f>IF(stage!AB3&lt;&gt;"",stage!AB3,"")</f>
        <v>502.4</v>
      </c>
      <c r="X8" s="279" t="str">
        <f>IF(stage!AD3&lt;&gt;"",stage!AD3,"")</f>
        <v/>
      </c>
      <c r="Y8" s="279" t="str">
        <f>IF(stage!AF3&lt;&gt;"",stage!AF3,"")</f>
        <v/>
      </c>
      <c r="Z8" s="279" t="str">
        <f>IF(stage!AH3&lt;&gt;"",stage!AH3,"")</f>
        <v/>
      </c>
      <c r="AA8" s="279" t="str">
        <f>IF(stage!AJ3&lt;&gt;"",stage!AJ3,"")</f>
        <v/>
      </c>
      <c r="AB8" s="279" t="str">
        <f>IF(stage!AL3&lt;&gt;"",stage!AL3,"")</f>
        <v/>
      </c>
      <c r="AC8" s="279" t="str">
        <f>IF(stage!AN3&lt;&gt;"",stage!AN3,"")</f>
        <v/>
      </c>
      <c r="AD8" s="279" t="str">
        <f>IF(stage!AP3&lt;&gt;"",stage!AP3,"")</f>
        <v/>
      </c>
      <c r="AE8" s="279" t="str">
        <f>IF(stage!AR3&lt;&gt;"",stage!AR3,"")</f>
        <v/>
      </c>
      <c r="AF8" s="279" t="str">
        <f>IF(stage!AT3&lt;&gt;"",stage!AT3,"")</f>
        <v/>
      </c>
      <c r="AG8" s="279" t="str">
        <f>IF(stage!AV3&lt;&gt;"",stage!AV3,"")</f>
        <v/>
      </c>
      <c r="AH8" s="279" t="str">
        <f>IF(stage!AX3&lt;&gt;"",stage!AX3,"")</f>
        <v/>
      </c>
      <c r="AI8" s="279" t="str">
        <f>IF(stage!AZ3&lt;&gt;"",stage!AZ3,"")</f>
        <v/>
      </c>
      <c r="AJ8" s="279" t="str">
        <f>IF(stage!BB3&lt;&gt;"",stage!BB3,"")</f>
        <v/>
      </c>
      <c r="AK8" s="279" t="str">
        <f>IF(stage!BD3&lt;&gt;"",stage!BD3,"")</f>
        <v/>
      </c>
      <c r="AL8" s="279" t="str">
        <f>IF(stage!BF3&lt;&gt;"",stage!BF3,"")</f>
        <v/>
      </c>
      <c r="AM8" s="279" t="str">
        <f>IF(stage!BH3&lt;&gt;"",stage!BH3,"")</f>
        <v/>
      </c>
      <c r="AN8" s="279" t="str">
        <f>IF(stage!BJ3&lt;&gt;"",stage!BJ3,"")</f>
        <v/>
      </c>
      <c r="AO8" s="42" t="str">
        <f>IF(stage!BL3&lt;&gt;"",stage!BL3,"")</f>
        <v/>
      </c>
      <c r="AP8" s="43">
        <f>IF(AND('sec(P)'!BW3&gt;0,'sec(P)'!BW3='sec(P)'!BW$92),'sec(P)'!BS3,"")</f>
        <v>5809.0999999999995</v>
      </c>
      <c r="AQ8" s="44" t="str">
        <f>IF('sec(P)'!BT3&lt;&gt;0,'sec(P)'!BT3,"")</f>
        <v/>
      </c>
      <c r="AR8" s="43">
        <f>IF(AND('sec(P)'!BW3&gt;0,'sec(P)'!BW3='sec(P)'!BW$92),'sec(P)'!BU3,"")</f>
        <v>5809.0999999999995</v>
      </c>
      <c r="AS8" s="39">
        <f t="shared" ref="AS8:AS16" si="0">IF(AR8&lt;&gt;"",RANK(AR8,AR$7:AR$16,1),"")</f>
        <v>2</v>
      </c>
      <c r="AT8" s="251">
        <f t="shared" ref="AT8:AT62" si="1">IF(AR8&lt;&gt;"",RANK(AR8,AR$7:AR$62,1),"")</f>
        <v>2</v>
      </c>
      <c r="AU8" s="256">
        <f>IF(AND('sec(P)'!FL3&gt;0,'sec(P)'!FL3='sec(P)'!FL$92),'sec(P)'!HX3,"")</f>
        <v>3052.2999999999997</v>
      </c>
      <c r="AV8" s="40">
        <f t="shared" ref="AV8:AV16" si="2">IF(AU8&lt;&gt;"",RANK(AU8,AU$7:AU$16,1),"")</f>
        <v>2</v>
      </c>
      <c r="AW8" s="41">
        <f t="shared" ref="AW8:AW62" si="3">IF(AU8&lt;&gt;"",RANK(AU8,AU$7:AU$62,1),"")</f>
        <v>2</v>
      </c>
      <c r="AX8" s="43">
        <f>IF(AND('sec(P)'!GQ3&gt;0,'sec(P)'!GQ3='sec(P)'!GQ$92),'sec(P)'!HY3,"")</f>
        <v>2716.7999999999997</v>
      </c>
      <c r="AY8" s="40">
        <f t="shared" ref="AY8:AY16" si="4">IF(AX8&lt;&gt;"",RANK(AX8,AX$7:AX$16,1),"")</f>
        <v>3</v>
      </c>
      <c r="AZ8" s="40">
        <f t="shared" ref="AZ8:AZ62" si="5">IF(AX8&lt;&gt;"",RANK(AX8,AX$7:AX$62,1),"")</f>
        <v>3</v>
      </c>
    </row>
    <row r="9" spans="1:52">
      <c r="A9" s="33">
        <f>IF(ent!E4&lt;&gt;"",ent!D4,"")</f>
        <v>3</v>
      </c>
      <c r="B9" s="34" t="str">
        <f>IF(ent!E4&lt;&gt;"",ent!E4,"")</f>
        <v>福永 修</v>
      </c>
      <c r="C9" s="237"/>
      <c r="D9" s="241"/>
      <c r="E9" s="35" t="str">
        <f>IF(ent!E4&lt;&gt;"",ent!F4,"")</f>
        <v>齊田 美早子</v>
      </c>
      <c r="F9" s="237"/>
      <c r="G9" s="241"/>
      <c r="H9" s="34" t="str">
        <f>IF(ent!E4&lt;&gt;"",ent!G4,"")</f>
        <v>アサヒ☆カナックOSAMU555ファビア</v>
      </c>
      <c r="I9" s="33"/>
      <c r="K9" s="33" t="str">
        <f>IF(ent!E4&lt;&gt;"",ent!H4,"")</f>
        <v>JN-1</v>
      </c>
      <c r="L9" s="280">
        <f>IF(stage!F4&lt;&gt;"",stage!F4,"")</f>
        <v>446.5</v>
      </c>
      <c r="M9" s="280">
        <f>IF(stage!H4&lt;&gt;"",stage!H4,"")</f>
        <v>616.29999999999995</v>
      </c>
      <c r="N9" s="280">
        <f>IF(stage!J4&lt;&gt;"",stage!J4,"")</f>
        <v>451.1</v>
      </c>
      <c r="O9" s="280">
        <f>IF(stage!L4&lt;&gt;"",stage!L4,"")</f>
        <v>442.7</v>
      </c>
      <c r="P9" s="280">
        <f>IF(stage!N4&lt;&gt;"",stage!N4,"")</f>
        <v>611.9</v>
      </c>
      <c r="Q9" s="280">
        <f>IF(stage!P4&lt;&gt;"",stage!P4,"")</f>
        <v>444.1</v>
      </c>
      <c r="R9" s="280">
        <f>IF(stage!R4&lt;&gt;"",stage!R4,"")</f>
        <v>507.4</v>
      </c>
      <c r="S9" s="280">
        <f>IF(stage!T4&lt;&gt;"",stage!T4,"")</f>
        <v>334.2</v>
      </c>
      <c r="T9" s="280">
        <f>IF(stage!V4&lt;&gt;"",stage!V4,"")</f>
        <v>458.7</v>
      </c>
      <c r="U9" s="280">
        <f>IF(stage!X4&lt;&gt;"",stage!X4,"")</f>
        <v>451.9</v>
      </c>
      <c r="V9" s="280">
        <f>IF(stage!Z4&lt;&gt;"",stage!Z4,"")</f>
        <v>333</v>
      </c>
      <c r="W9" s="280">
        <f>IF(stage!AB4&lt;&gt;"",stage!AB4,"")</f>
        <v>456.6</v>
      </c>
      <c r="X9" s="280" t="str">
        <f>IF(stage!AD4&lt;&gt;"",stage!AD4,"")</f>
        <v/>
      </c>
      <c r="Y9" s="280" t="str">
        <f>IF(stage!AF4&lt;&gt;"",stage!AF4,"")</f>
        <v/>
      </c>
      <c r="Z9" s="280" t="str">
        <f>IF(stage!AH4&lt;&gt;"",stage!AH4,"")</f>
        <v/>
      </c>
      <c r="AA9" s="280" t="str">
        <f>IF(stage!AJ4&lt;&gt;"",stage!AJ4,"")</f>
        <v/>
      </c>
      <c r="AB9" s="280" t="str">
        <f>IF(stage!AL4&lt;&gt;"",stage!AL4,"")</f>
        <v/>
      </c>
      <c r="AC9" s="280" t="str">
        <f>IF(stage!AN4&lt;&gt;"",stage!AN4,"")</f>
        <v/>
      </c>
      <c r="AD9" s="280" t="str">
        <f>IF(stage!AP4&lt;&gt;"",stage!AP4,"")</f>
        <v/>
      </c>
      <c r="AE9" s="280" t="str">
        <f>IF(stage!AR4&lt;&gt;"",stage!AR4,"")</f>
        <v/>
      </c>
      <c r="AF9" s="280" t="str">
        <f>IF(stage!AT4&lt;&gt;"",stage!AT4,"")</f>
        <v/>
      </c>
      <c r="AG9" s="280" t="str">
        <f>IF(stage!AV4&lt;&gt;"",stage!AV4,"")</f>
        <v/>
      </c>
      <c r="AH9" s="280" t="str">
        <f>IF(stage!AX4&lt;&gt;"",stage!AX4,"")</f>
        <v/>
      </c>
      <c r="AI9" s="280" t="str">
        <f>IF(stage!AZ4&lt;&gt;"",stage!AZ4,"")</f>
        <v/>
      </c>
      <c r="AJ9" s="280" t="str">
        <f>IF(stage!BB4&lt;&gt;"",stage!BB4,"")</f>
        <v/>
      </c>
      <c r="AK9" s="280" t="str">
        <f>IF(stage!BD4&lt;&gt;"",stage!BD4,"")</f>
        <v/>
      </c>
      <c r="AL9" s="280" t="str">
        <f>IF(stage!BF4&lt;&gt;"",stage!BF4,"")</f>
        <v/>
      </c>
      <c r="AM9" s="280" t="str">
        <f>IF(stage!BH4&lt;&gt;"",stage!BH4,"")</f>
        <v/>
      </c>
      <c r="AN9" s="280" t="str">
        <f>IF(stage!BJ4&lt;&gt;"",stage!BJ4,"")</f>
        <v/>
      </c>
      <c r="AO9" s="36" t="str">
        <f>IF(stage!BL4&lt;&gt;"",stage!BL4,"")</f>
        <v/>
      </c>
      <c r="AP9" s="37">
        <f>IF(AND('sec(P)'!BW4&gt;0,'sec(P)'!BW4='sec(P)'!BW$92),'sec(P)'!BS4,"")</f>
        <v>5834.4</v>
      </c>
      <c r="AQ9" s="38" t="str">
        <f>IF('sec(P)'!BT4&lt;&gt;0,'sec(P)'!BT4,"")</f>
        <v/>
      </c>
      <c r="AR9" s="37">
        <f>IF(AND('sec(P)'!BW4&gt;0,'sec(P)'!BW4='sec(P)'!BW$92),'sec(P)'!BU4,"")</f>
        <v>5834.4</v>
      </c>
      <c r="AS9" s="33">
        <f t="shared" si="0"/>
        <v>3</v>
      </c>
      <c r="AT9" s="252">
        <f t="shared" si="1"/>
        <v>3</v>
      </c>
      <c r="AU9" s="257">
        <f>IF(AND('sec(P)'!FL4&gt;0,'sec(P)'!FL4='sec(P)'!FL$92),'sec(P)'!HX4,"")</f>
        <v>3132.6</v>
      </c>
      <c r="AV9" s="34">
        <f t="shared" si="2"/>
        <v>3</v>
      </c>
      <c r="AW9" s="35">
        <f t="shared" si="3"/>
        <v>3</v>
      </c>
      <c r="AX9" s="37">
        <f>IF(AND('sec(P)'!GQ4&gt;0,'sec(P)'!GQ4='sec(P)'!GQ$92),'sec(P)'!HY4,"")</f>
        <v>2701.7999999999997</v>
      </c>
      <c r="AY9" s="34">
        <f t="shared" si="4"/>
        <v>1</v>
      </c>
      <c r="AZ9" s="34">
        <f t="shared" si="5"/>
        <v>1</v>
      </c>
    </row>
    <row r="10" spans="1:52" s="3" customFormat="1">
      <c r="A10" s="39">
        <f>IF(ent!E5&lt;&gt;"",ent!D5,"")</f>
        <v>4</v>
      </c>
      <c r="B10" s="40" t="str">
        <f>IF(ent!E5&lt;&gt;"",ent!E5,"")</f>
        <v>新井 敏弘</v>
      </c>
      <c r="C10" s="236"/>
      <c r="D10" s="240"/>
      <c r="E10" s="41" t="str">
        <f>IF(ent!E5&lt;&gt;"",ent!F5,"")</f>
        <v>保井 隆宏</v>
      </c>
      <c r="F10" s="236"/>
      <c r="G10" s="240"/>
      <c r="H10" s="40" t="str">
        <f>IF(ent!E5&lt;&gt;"",ent!G5,"")</f>
        <v>SUBARU WRX S4</v>
      </c>
      <c r="I10" s="39"/>
      <c r="J10" s="40"/>
      <c r="K10" s="39" t="str">
        <f>IF(ent!E5&lt;&gt;"",ent!H5,"")</f>
        <v>JN-1</v>
      </c>
      <c r="L10" s="279">
        <f>IF(stage!F5&lt;&gt;"",stage!F5,"")</f>
        <v>450.1</v>
      </c>
      <c r="M10" s="279">
        <f>IF(stage!H5&lt;&gt;"",stage!H5,"")</f>
        <v>626.1</v>
      </c>
      <c r="N10" s="279">
        <f>IF(stage!J5&lt;&gt;"",stage!J5,"")</f>
        <v>452.5</v>
      </c>
      <c r="O10" s="279">
        <f>IF(stage!L5&lt;&gt;"",stage!L5,"")</f>
        <v>449.7</v>
      </c>
      <c r="P10" s="279">
        <f>IF(stage!N5&lt;&gt;"",stage!N5,"")</f>
        <v>619.4</v>
      </c>
      <c r="Q10" s="279">
        <f>IF(stage!P5&lt;&gt;"",stage!P5,"")</f>
        <v>450.1</v>
      </c>
      <c r="R10" s="279">
        <f>IF(stage!R5&lt;&gt;"",stage!R5,"")</f>
        <v>521.29999999999995</v>
      </c>
      <c r="S10" s="279">
        <f>IF(stage!T5&lt;&gt;"",stage!T5,"")</f>
        <v>351.8</v>
      </c>
      <c r="T10" s="279">
        <f>IF(stage!V5&lt;&gt;"",stage!V5,"")</f>
        <v>509.8</v>
      </c>
      <c r="U10" s="279">
        <f>IF(stage!X5&lt;&gt;"",stage!X5,"")</f>
        <v>506.8</v>
      </c>
      <c r="V10" s="279">
        <f>IF(stage!Z5&lt;&gt;"",stage!Z5,"")</f>
        <v>340.2</v>
      </c>
      <c r="W10" s="279">
        <f>IF(stage!AB5&lt;&gt;"",stage!AB5,"")</f>
        <v>511.8</v>
      </c>
      <c r="X10" s="279" t="str">
        <f>IF(stage!AD5&lt;&gt;"",stage!AD5,"")</f>
        <v/>
      </c>
      <c r="Y10" s="279" t="str">
        <f>IF(stage!AF5&lt;&gt;"",stage!AF5,"")</f>
        <v/>
      </c>
      <c r="Z10" s="279" t="str">
        <f>IF(stage!AH5&lt;&gt;"",stage!AH5,"")</f>
        <v/>
      </c>
      <c r="AA10" s="279" t="str">
        <f>IF(stage!AJ5&lt;&gt;"",stage!AJ5,"")</f>
        <v/>
      </c>
      <c r="AB10" s="279" t="str">
        <f>IF(stage!AL5&lt;&gt;"",stage!AL5,"")</f>
        <v/>
      </c>
      <c r="AC10" s="279" t="str">
        <f>IF(stage!AN5&lt;&gt;"",stage!AN5,"")</f>
        <v/>
      </c>
      <c r="AD10" s="279" t="str">
        <f>IF(stage!AP5&lt;&gt;"",stage!AP5,"")</f>
        <v/>
      </c>
      <c r="AE10" s="279" t="str">
        <f>IF(stage!AR5&lt;&gt;"",stage!AR5,"")</f>
        <v/>
      </c>
      <c r="AF10" s="279" t="str">
        <f>IF(stage!AT5&lt;&gt;"",stage!AT5,"")</f>
        <v/>
      </c>
      <c r="AG10" s="279" t="str">
        <f>IF(stage!AV5&lt;&gt;"",stage!AV5,"")</f>
        <v/>
      </c>
      <c r="AH10" s="279" t="str">
        <f>IF(stage!AX5&lt;&gt;"",stage!AX5,"")</f>
        <v/>
      </c>
      <c r="AI10" s="279" t="str">
        <f>IF(stage!AZ5&lt;&gt;"",stage!AZ5,"")</f>
        <v/>
      </c>
      <c r="AJ10" s="279" t="str">
        <f>IF(stage!BB5&lt;&gt;"",stage!BB5,"")</f>
        <v/>
      </c>
      <c r="AK10" s="279" t="str">
        <f>IF(stage!BD5&lt;&gt;"",stage!BD5,"")</f>
        <v/>
      </c>
      <c r="AL10" s="279" t="str">
        <f>IF(stage!BF5&lt;&gt;"",stage!BF5,"")</f>
        <v/>
      </c>
      <c r="AM10" s="279" t="str">
        <f>IF(stage!BH5&lt;&gt;"",stage!BH5,"")</f>
        <v/>
      </c>
      <c r="AN10" s="279" t="str">
        <f>IF(stage!BJ5&lt;&gt;"",stage!BJ5,"")</f>
        <v/>
      </c>
      <c r="AO10" s="42" t="str">
        <f>IF(stage!BL5&lt;&gt;"",stage!BL5,"")</f>
        <v/>
      </c>
      <c r="AP10" s="43">
        <f>IF(AND('sec(P)'!BW5&gt;0,'sec(P)'!BW5='sec(P)'!BW$92),'sec(P)'!BS5,"")</f>
        <v>10029.6</v>
      </c>
      <c r="AQ10" s="44" t="str">
        <f>IF('sec(P)'!BT5&lt;&gt;0,'sec(P)'!BT5,"")</f>
        <v/>
      </c>
      <c r="AR10" s="43">
        <f>IF(AND('sec(P)'!BW5&gt;0,'sec(P)'!BW5='sec(P)'!BW$92),'sec(P)'!BU5,"")</f>
        <v>10029.6</v>
      </c>
      <c r="AS10" s="39">
        <f t="shared" si="0"/>
        <v>5</v>
      </c>
      <c r="AT10" s="251">
        <f t="shared" si="1"/>
        <v>6</v>
      </c>
      <c r="AU10" s="256">
        <f>IF(AND('sec(P)'!FL5&gt;0,'sec(P)'!FL5='sec(P)'!FL$92),'sec(P)'!HX5,"")</f>
        <v>3207.9</v>
      </c>
      <c r="AV10" s="40">
        <f t="shared" si="2"/>
        <v>5</v>
      </c>
      <c r="AW10" s="41">
        <f t="shared" si="3"/>
        <v>6</v>
      </c>
      <c r="AX10" s="43">
        <f>IF(AND('sec(P)'!GQ5&gt;0,'sec(P)'!GQ5='sec(P)'!GQ$92),'sec(P)'!HY5,"")</f>
        <v>2821.7</v>
      </c>
      <c r="AY10" s="40">
        <f t="shared" si="4"/>
        <v>6</v>
      </c>
      <c r="AZ10" s="40">
        <f t="shared" si="5"/>
        <v>7</v>
      </c>
    </row>
    <row r="11" spans="1:52">
      <c r="A11" s="33">
        <f>IF(ent!E6&lt;&gt;"",ent!D6,"")</f>
        <v>5</v>
      </c>
      <c r="B11" s="34" t="str">
        <f>IF(ent!E6&lt;&gt;"",ent!E6,"")</f>
        <v>新井 大輝</v>
      </c>
      <c r="C11" s="237"/>
      <c r="D11" s="241"/>
      <c r="E11" s="35" t="str">
        <f>IF(ent!E6&lt;&gt;"",ent!F6,"")</f>
        <v>金岡 基成</v>
      </c>
      <c r="F11" s="237"/>
      <c r="G11" s="241"/>
      <c r="H11" s="34" t="str">
        <f>IF(ent!E6&lt;&gt;"",ent!G6,"")</f>
        <v>Ahead プジョー 208 ラリー4</v>
      </c>
      <c r="I11" s="33"/>
      <c r="K11" s="33" t="str">
        <f>IF(ent!E6&lt;&gt;"",ent!H6,"")</f>
        <v>JN-1</v>
      </c>
      <c r="L11" s="280">
        <f>IF(stage!F6&lt;&gt;"",stage!F6,"")</f>
        <v>450.5</v>
      </c>
      <c r="M11" s="280">
        <f>IF(stage!H6&lt;&gt;"",stage!H6,"")</f>
        <v>624.79999999999995</v>
      </c>
      <c r="N11" s="280">
        <f>IF(stage!J6&lt;&gt;"",stage!J6,"")</f>
        <v>453.5</v>
      </c>
      <c r="O11" s="280">
        <f>IF(stage!L6&lt;&gt;"",stage!L6,"")</f>
        <v>447.9</v>
      </c>
      <c r="P11" s="280">
        <f>IF(stage!N6&lt;&gt;"",stage!N6,"")</f>
        <v>619.1</v>
      </c>
      <c r="Q11" s="280">
        <f>IF(stage!P6&lt;&gt;"",stage!P6,"")</f>
        <v>450.4</v>
      </c>
      <c r="R11" s="280">
        <f>IF(stage!R6&lt;&gt;"",stage!R6,"")</f>
        <v>526.5</v>
      </c>
      <c r="S11" s="280">
        <f>IF(stage!T6&lt;&gt;"",stage!T6,"")</f>
        <v>342.2</v>
      </c>
      <c r="T11" s="280">
        <f>IF(stage!V6&lt;&gt;"",stage!V6,"")</f>
        <v>508.1</v>
      </c>
      <c r="U11" s="280">
        <f>IF(stage!X6&lt;&gt;"",stage!X6,"")</f>
        <v>458.7</v>
      </c>
      <c r="V11" s="280">
        <f>IF(stage!Z6&lt;&gt;"",stage!Z6,"")</f>
        <v>336.2</v>
      </c>
      <c r="W11" s="280">
        <f>IF(stage!AB6&lt;&gt;"",stage!AB6,"")</f>
        <v>507.1</v>
      </c>
      <c r="X11" s="280" t="str">
        <f>IF(stage!AD6&lt;&gt;"",stage!AD6,"")</f>
        <v/>
      </c>
      <c r="Y11" s="280" t="str">
        <f>IF(stage!AF6&lt;&gt;"",stage!AF6,"")</f>
        <v/>
      </c>
      <c r="Z11" s="280" t="str">
        <f>IF(stage!AH6&lt;&gt;"",stage!AH6,"")</f>
        <v/>
      </c>
      <c r="AA11" s="280" t="str">
        <f>IF(stage!AJ6&lt;&gt;"",stage!AJ6,"")</f>
        <v/>
      </c>
      <c r="AB11" s="280" t="str">
        <f>IF(stage!AL6&lt;&gt;"",stage!AL6,"")</f>
        <v/>
      </c>
      <c r="AC11" s="280" t="str">
        <f>IF(stage!AN6&lt;&gt;"",stage!AN6,"")</f>
        <v/>
      </c>
      <c r="AD11" s="280" t="str">
        <f>IF(stage!AP6&lt;&gt;"",stage!AP6,"")</f>
        <v/>
      </c>
      <c r="AE11" s="280" t="str">
        <f>IF(stage!AR6&lt;&gt;"",stage!AR6,"")</f>
        <v/>
      </c>
      <c r="AF11" s="280" t="str">
        <f>IF(stage!AT6&lt;&gt;"",stage!AT6,"")</f>
        <v/>
      </c>
      <c r="AG11" s="280" t="str">
        <f>IF(stage!AV6&lt;&gt;"",stage!AV6,"")</f>
        <v/>
      </c>
      <c r="AH11" s="280" t="str">
        <f>IF(stage!AX6&lt;&gt;"",stage!AX6,"")</f>
        <v/>
      </c>
      <c r="AI11" s="280" t="str">
        <f>IF(stage!AZ6&lt;&gt;"",stage!AZ6,"")</f>
        <v/>
      </c>
      <c r="AJ11" s="280" t="str">
        <f>IF(stage!BB6&lt;&gt;"",stage!BB6,"")</f>
        <v/>
      </c>
      <c r="AK11" s="280" t="str">
        <f>IF(stage!BD6&lt;&gt;"",stage!BD6,"")</f>
        <v/>
      </c>
      <c r="AL11" s="280" t="str">
        <f>IF(stage!BF6&lt;&gt;"",stage!BF6,"")</f>
        <v/>
      </c>
      <c r="AM11" s="280" t="str">
        <f>IF(stage!BH6&lt;&gt;"",stage!BH6,"")</f>
        <v/>
      </c>
      <c r="AN11" s="280" t="str">
        <f>IF(stage!BJ6&lt;&gt;"",stage!BJ6,"")</f>
        <v/>
      </c>
      <c r="AO11" s="36" t="str">
        <f>IF(stage!BL6&lt;&gt;"",stage!BL6,"")</f>
        <v/>
      </c>
      <c r="AP11" s="37">
        <f>IF(AND('sec(P)'!BW6&gt;0,'sec(P)'!BW6='sec(P)'!BW$92),'sec(P)'!BS6,"")</f>
        <v>10005</v>
      </c>
      <c r="AQ11" s="38" t="str">
        <f>IF('sec(P)'!BT6&lt;&gt;0,'sec(P)'!BT6,"")</f>
        <v/>
      </c>
      <c r="AR11" s="37">
        <f>IF(AND('sec(P)'!BW6&gt;0,'sec(P)'!BW6='sec(P)'!BW$92),'sec(P)'!BU6,"")</f>
        <v>10005</v>
      </c>
      <c r="AS11" s="33">
        <f t="shared" si="0"/>
        <v>4</v>
      </c>
      <c r="AT11" s="252">
        <f t="shared" si="1"/>
        <v>5</v>
      </c>
      <c r="AU11" s="257">
        <f>IF(AND('sec(P)'!FL6&gt;0,'sec(P)'!FL6='sec(P)'!FL$92),'sec(P)'!HX6,"")</f>
        <v>3206.2</v>
      </c>
      <c r="AV11" s="34">
        <f t="shared" si="2"/>
        <v>4</v>
      </c>
      <c r="AW11" s="35">
        <f t="shared" si="3"/>
        <v>5</v>
      </c>
      <c r="AX11" s="37">
        <f>IF(AND('sec(P)'!GQ6&gt;0,'sec(P)'!GQ6='sec(P)'!GQ$92),'sec(P)'!HY6,"")</f>
        <v>2758.8</v>
      </c>
      <c r="AY11" s="34">
        <f t="shared" si="4"/>
        <v>4</v>
      </c>
      <c r="AZ11" s="34">
        <f t="shared" si="5"/>
        <v>4</v>
      </c>
    </row>
    <row r="12" spans="1:52" s="3" customFormat="1">
      <c r="A12" s="39">
        <f>IF(ent!E7&lt;&gt;"",ent!D7,"")</f>
        <v>6</v>
      </c>
      <c r="B12" s="40" t="str">
        <f>IF(ent!E7&lt;&gt;"",ent!E7,"")</f>
        <v>金岡 義樹</v>
      </c>
      <c r="C12" s="236"/>
      <c r="D12" s="240"/>
      <c r="E12" s="41" t="str">
        <f>IF(ent!E7&lt;&gt;"",ent!F7,"")</f>
        <v>朴木 博則</v>
      </c>
      <c r="F12" s="236"/>
      <c r="G12" s="240"/>
      <c r="H12" s="40" t="str">
        <f>IF(ent!E7&lt;&gt;"",ent!G7,"")</f>
        <v>大阪冷研 ファビア</v>
      </c>
      <c r="I12" s="39"/>
      <c r="J12" s="40"/>
      <c r="K12" s="39" t="str">
        <f>IF(ent!E7&lt;&gt;"",ent!H7,"")</f>
        <v>JN-1</v>
      </c>
      <c r="L12" s="279">
        <f>IF(stage!F7&lt;&gt;"",stage!F7,"")</f>
        <v>523.1</v>
      </c>
      <c r="M12" s="279">
        <f>IF(stage!H7&lt;&gt;"",stage!H7,"")</f>
        <v>716.1</v>
      </c>
      <c r="N12" s="279">
        <f>IF(stage!J7&lt;&gt;"",stage!J7,"")</f>
        <v>535</v>
      </c>
      <c r="O12" s="279">
        <f>IF(stage!L7&lt;&gt;"",stage!L7,"")</f>
        <v>534.5</v>
      </c>
      <c r="P12" s="279">
        <f>IF(stage!N7&lt;&gt;"",stage!N7,"")</f>
        <v>738.5</v>
      </c>
      <c r="Q12" s="279">
        <f>IF(stage!P7&lt;&gt;"",stage!P7,"")</f>
        <v>548.1</v>
      </c>
      <c r="R12" s="279">
        <f>IF(stage!R7&lt;&gt;"",stage!R7,"")</f>
        <v>559.4</v>
      </c>
      <c r="S12" s="279">
        <f>IF(stage!T7&lt;&gt;"",stage!T7,"")</f>
        <v>415.2</v>
      </c>
      <c r="T12" s="279">
        <f>IF(stage!V7&lt;&gt;"",stage!V7,"")</f>
        <v>551.6</v>
      </c>
      <c r="U12" s="279">
        <f>IF(stage!X7&lt;&gt;"",stage!X7,"")</f>
        <v>552.1</v>
      </c>
      <c r="V12" s="279">
        <f>IF(stage!Z7&lt;&gt;"",stage!Z7,"")</f>
        <v>419.5</v>
      </c>
      <c r="W12" s="279">
        <f>IF(stage!AB7&lt;&gt;"",stage!AB7,"")</f>
        <v>559.70000000000005</v>
      </c>
      <c r="X12" s="279" t="str">
        <f>IF(stage!AD7&lt;&gt;"",stage!AD7,"")</f>
        <v/>
      </c>
      <c r="Y12" s="279" t="str">
        <f>IF(stage!AF7&lt;&gt;"",stage!AF7,"")</f>
        <v/>
      </c>
      <c r="Z12" s="279" t="str">
        <f>IF(stage!AH7&lt;&gt;"",stage!AH7,"")</f>
        <v/>
      </c>
      <c r="AA12" s="279" t="str">
        <f>IF(stage!AJ7&lt;&gt;"",stage!AJ7,"")</f>
        <v/>
      </c>
      <c r="AB12" s="279" t="str">
        <f>IF(stage!AL7&lt;&gt;"",stage!AL7,"")</f>
        <v/>
      </c>
      <c r="AC12" s="279" t="str">
        <f>IF(stage!AN7&lt;&gt;"",stage!AN7,"")</f>
        <v/>
      </c>
      <c r="AD12" s="279" t="str">
        <f>IF(stage!AP7&lt;&gt;"",stage!AP7,"")</f>
        <v/>
      </c>
      <c r="AE12" s="279" t="str">
        <f>IF(stage!AR7&lt;&gt;"",stage!AR7,"")</f>
        <v/>
      </c>
      <c r="AF12" s="279" t="str">
        <f>IF(stage!AT7&lt;&gt;"",stage!AT7,"")</f>
        <v/>
      </c>
      <c r="AG12" s="279" t="str">
        <f>IF(stage!AV7&lt;&gt;"",stage!AV7,"")</f>
        <v/>
      </c>
      <c r="AH12" s="279" t="str">
        <f>IF(stage!AX7&lt;&gt;"",stage!AX7,"")</f>
        <v/>
      </c>
      <c r="AI12" s="279" t="str">
        <f>IF(stage!AZ7&lt;&gt;"",stage!AZ7,"")</f>
        <v/>
      </c>
      <c r="AJ12" s="279" t="str">
        <f>IF(stage!BB7&lt;&gt;"",stage!BB7,"")</f>
        <v/>
      </c>
      <c r="AK12" s="279" t="str">
        <f>IF(stage!BD7&lt;&gt;"",stage!BD7,"")</f>
        <v/>
      </c>
      <c r="AL12" s="279" t="str">
        <f>IF(stage!BF7&lt;&gt;"",stage!BF7,"")</f>
        <v/>
      </c>
      <c r="AM12" s="279" t="str">
        <f>IF(stage!BH7&lt;&gt;"",stage!BH7,"")</f>
        <v/>
      </c>
      <c r="AN12" s="279" t="str">
        <f>IF(stage!BJ7&lt;&gt;"",stage!BJ7,"")</f>
        <v/>
      </c>
      <c r="AO12" s="42" t="str">
        <f>IF(stage!BL7&lt;&gt;"",stage!BL7,"")</f>
        <v/>
      </c>
      <c r="AP12" s="43">
        <f>IF(AND('sec(P)'!BW7&gt;0,'sec(P)'!BW7='sec(P)'!BW$92),'sec(P)'!BS7,"")</f>
        <v>10932.8</v>
      </c>
      <c r="AQ12" s="44" t="str">
        <f>IF('sec(P)'!BT7&lt;&gt;0,'sec(P)'!BT7,"")</f>
        <v/>
      </c>
      <c r="AR12" s="43">
        <f>IF(AND('sec(P)'!BW7&gt;0,'sec(P)'!BW7='sec(P)'!BW$92),'sec(P)'!BU7,"")</f>
        <v>10932.8</v>
      </c>
      <c r="AS12" s="39">
        <f t="shared" si="0"/>
        <v>10</v>
      </c>
      <c r="AT12" s="251">
        <f t="shared" si="1"/>
        <v>38</v>
      </c>
      <c r="AU12" s="256">
        <f>IF(AND('sec(P)'!FL7&gt;0,'sec(P)'!FL7='sec(P)'!FL$92),'sec(P)'!HX7,"")</f>
        <v>3715.3</v>
      </c>
      <c r="AV12" s="40">
        <f t="shared" si="2"/>
        <v>10</v>
      </c>
      <c r="AW12" s="41">
        <f t="shared" si="3"/>
        <v>39</v>
      </c>
      <c r="AX12" s="43">
        <f>IF(AND('sec(P)'!GQ7&gt;0,'sec(P)'!GQ7='sec(P)'!GQ$92),'sec(P)'!HY7,"")</f>
        <v>3217.5</v>
      </c>
      <c r="AY12" s="40">
        <f t="shared" si="4"/>
        <v>10</v>
      </c>
      <c r="AZ12" s="40">
        <f t="shared" si="5"/>
        <v>39</v>
      </c>
    </row>
    <row r="13" spans="1:52">
      <c r="A13" s="33">
        <f>IF(ent!E8&lt;&gt;"",ent!D8,"")</f>
        <v>7</v>
      </c>
      <c r="B13" s="34" t="str">
        <f>IF(ent!E8&lt;&gt;"",ent!E8,"")</f>
        <v>眞貝 知志</v>
      </c>
      <c r="C13" s="237"/>
      <c r="D13" s="241"/>
      <c r="E13" s="35" t="str">
        <f>IF(ent!E8&lt;&gt;"",ent!F8,"")</f>
        <v>安藤 裕一</v>
      </c>
      <c r="F13" s="237"/>
      <c r="G13" s="241"/>
      <c r="H13" s="34" t="str">
        <f>IF(ent!E8&lt;&gt;"",ent!G8,"")</f>
        <v>GR YARIS GR4RallyDA</v>
      </c>
      <c r="I13" s="33"/>
      <c r="K13" s="33" t="str">
        <f>IF(ent!E8&lt;&gt;"",ent!H8,"")</f>
        <v>JN-1</v>
      </c>
      <c r="L13" s="280">
        <f>IF(stage!F8&lt;&gt;"",stage!F8,"")</f>
        <v>454.2</v>
      </c>
      <c r="M13" s="280">
        <f>IF(stage!H8&lt;&gt;"",stage!H8,"")</f>
        <v>632.4</v>
      </c>
      <c r="N13" s="280">
        <f>IF(stage!J8&lt;&gt;"",stage!J8,"")</f>
        <v>457.4</v>
      </c>
      <c r="O13" s="280">
        <f>IF(stage!L8&lt;&gt;"",stage!L8,"")</f>
        <v>450.8</v>
      </c>
      <c r="P13" s="280">
        <f>IF(stage!N8&lt;&gt;"",stage!N8,"")</f>
        <v>624.9</v>
      </c>
      <c r="Q13" s="280">
        <f>IF(stage!P8&lt;&gt;"",stage!P8,"")</f>
        <v>451.8</v>
      </c>
      <c r="R13" s="280">
        <f>IF(stage!R8&lt;&gt;"",stage!R8,"")</f>
        <v>514.5</v>
      </c>
      <c r="S13" s="280">
        <f>IF(stage!T8&lt;&gt;"",stage!T8,"")</f>
        <v>339.7</v>
      </c>
      <c r="T13" s="280">
        <f>IF(stage!V8&lt;&gt;"",stage!V8,"")</f>
        <v>511.2</v>
      </c>
      <c r="U13" s="280">
        <f>IF(stage!X8&lt;&gt;"",stage!X8,"")</f>
        <v>506.5</v>
      </c>
      <c r="V13" s="280">
        <f>IF(stage!Z8&lt;&gt;"",stage!Z8,"")</f>
        <v>339.9</v>
      </c>
      <c r="W13" s="280">
        <f>IF(stage!AB8&lt;&gt;"",stage!AB8,"")</f>
        <v>507.4</v>
      </c>
      <c r="X13" s="280" t="str">
        <f>IF(stage!AD8&lt;&gt;"",stage!AD8,"")</f>
        <v/>
      </c>
      <c r="Y13" s="280" t="str">
        <f>IF(stage!AF8&lt;&gt;"",stage!AF8,"")</f>
        <v/>
      </c>
      <c r="Z13" s="280" t="str">
        <f>IF(stage!AH8&lt;&gt;"",stage!AH8,"")</f>
        <v/>
      </c>
      <c r="AA13" s="280" t="str">
        <f>IF(stage!AJ8&lt;&gt;"",stage!AJ8,"")</f>
        <v/>
      </c>
      <c r="AB13" s="280" t="str">
        <f>IF(stage!AL8&lt;&gt;"",stage!AL8,"")</f>
        <v/>
      </c>
      <c r="AC13" s="280" t="str">
        <f>IF(stage!AN8&lt;&gt;"",stage!AN8,"")</f>
        <v/>
      </c>
      <c r="AD13" s="280" t="str">
        <f>IF(stage!AP8&lt;&gt;"",stage!AP8,"")</f>
        <v/>
      </c>
      <c r="AE13" s="280" t="str">
        <f>IF(stage!AR8&lt;&gt;"",stage!AR8,"")</f>
        <v/>
      </c>
      <c r="AF13" s="280" t="str">
        <f>IF(stage!AT8&lt;&gt;"",stage!AT8,"")</f>
        <v/>
      </c>
      <c r="AG13" s="280" t="str">
        <f>IF(stage!AV8&lt;&gt;"",stage!AV8,"")</f>
        <v/>
      </c>
      <c r="AH13" s="280" t="str">
        <f>IF(stage!AX8&lt;&gt;"",stage!AX8,"")</f>
        <v/>
      </c>
      <c r="AI13" s="280" t="str">
        <f>IF(stage!AZ8&lt;&gt;"",stage!AZ8,"")</f>
        <v/>
      </c>
      <c r="AJ13" s="280" t="str">
        <f>IF(stage!BB8&lt;&gt;"",stage!BB8,"")</f>
        <v/>
      </c>
      <c r="AK13" s="280" t="str">
        <f>IF(stage!BD8&lt;&gt;"",stage!BD8,"")</f>
        <v/>
      </c>
      <c r="AL13" s="280" t="str">
        <f>IF(stage!BF8&lt;&gt;"",stage!BF8,"")</f>
        <v/>
      </c>
      <c r="AM13" s="280" t="str">
        <f>IF(stage!BH8&lt;&gt;"",stage!BH8,"")</f>
        <v/>
      </c>
      <c r="AN13" s="280" t="str">
        <f>IF(stage!BJ8&lt;&gt;"",stage!BJ8,"")</f>
        <v/>
      </c>
      <c r="AO13" s="36" t="str">
        <f>IF(stage!BL8&lt;&gt;"",stage!BL8,"")</f>
        <v/>
      </c>
      <c r="AP13" s="37">
        <f>IF(AND('sec(P)'!BW8&gt;0,'sec(P)'!BW8='sec(P)'!BW$92),'sec(P)'!BS8,"")</f>
        <v>10030.700000000001</v>
      </c>
      <c r="AQ13" s="38" t="str">
        <f>IF('sec(P)'!BT8&lt;&gt;0,'sec(P)'!BT8,"")</f>
        <v/>
      </c>
      <c r="AR13" s="37">
        <f>IF(AND('sec(P)'!BW8&gt;0,'sec(P)'!BW8='sec(P)'!BW$92),'sec(P)'!BU8,"")</f>
        <v>10030.700000000001</v>
      </c>
      <c r="AS13" s="33">
        <f t="shared" si="0"/>
        <v>6</v>
      </c>
      <c r="AT13" s="252">
        <f t="shared" si="1"/>
        <v>7</v>
      </c>
      <c r="AU13" s="257">
        <f>IF(AND('sec(P)'!FL8&gt;0,'sec(P)'!FL8='sec(P)'!FL$92),'sec(P)'!HX8,"")</f>
        <v>3231.5</v>
      </c>
      <c r="AV13" s="34">
        <f t="shared" si="2"/>
        <v>6</v>
      </c>
      <c r="AW13" s="35">
        <f t="shared" si="3"/>
        <v>8</v>
      </c>
      <c r="AX13" s="37">
        <f>IF(AND('sec(P)'!GQ8&gt;0,'sec(P)'!GQ8='sec(P)'!GQ$92),'sec(P)'!HY8,"")</f>
        <v>2759.2000000000003</v>
      </c>
      <c r="AY13" s="34">
        <f t="shared" si="4"/>
        <v>5</v>
      </c>
      <c r="AZ13" s="34">
        <f t="shared" si="5"/>
        <v>5</v>
      </c>
    </row>
    <row r="14" spans="1:52" s="3" customFormat="1">
      <c r="A14" s="39">
        <f>IF(ent!E9&lt;&gt;"",ent!D9,"")</f>
        <v>8</v>
      </c>
      <c r="B14" s="40" t="str">
        <f>IF(ent!E9&lt;&gt;"",ent!E9,"")</f>
        <v>松岡 孝典</v>
      </c>
      <c r="C14" s="236"/>
      <c r="D14" s="240"/>
      <c r="E14" s="41" t="str">
        <f>IF(ent!E9&lt;&gt;"",ent!F9,"")</f>
        <v>北田 稔</v>
      </c>
      <c r="F14" s="236"/>
      <c r="G14" s="240"/>
      <c r="H14" s="40" t="str">
        <f>IF(ent!E9&lt;&gt;"",ent!G9,"")</f>
        <v>ラックDLモビリティ東名古屋GRカローラ</v>
      </c>
      <c r="I14" s="39"/>
      <c r="J14" s="40"/>
      <c r="K14" s="39" t="str">
        <f>IF(ent!E9&lt;&gt;"",ent!H9,"")</f>
        <v>JN-1</v>
      </c>
      <c r="L14" s="279">
        <f>IF(stage!F9&lt;&gt;"",stage!F9,"")</f>
        <v>505.8</v>
      </c>
      <c r="M14" s="279">
        <f>IF(stage!H9&lt;&gt;"",stage!H9,"")</f>
        <v>646.5</v>
      </c>
      <c r="N14" s="279">
        <f>IF(stage!J9&lt;&gt;"",stage!J9,"")</f>
        <v>507.4</v>
      </c>
      <c r="O14" s="279">
        <f>IF(stage!L9&lt;&gt;"",stage!L9,"")</f>
        <v>500.1</v>
      </c>
      <c r="P14" s="279">
        <f>IF(stage!N9&lt;&gt;"",stage!N9,"")</f>
        <v>640</v>
      </c>
      <c r="Q14" s="279">
        <f>IF(stage!P9&lt;&gt;"",stage!P9,"")</f>
        <v>504.1</v>
      </c>
      <c r="R14" s="279">
        <f>IF(stage!R9&lt;&gt;"",stage!R9,"")</f>
        <v>526.4</v>
      </c>
      <c r="S14" s="279">
        <f>IF(stage!T9&lt;&gt;"",stage!T9,"")</f>
        <v>350.4</v>
      </c>
      <c r="T14" s="279">
        <f>IF(stage!V9&lt;&gt;"",stage!V9,"")</f>
        <v>522.79999999999995</v>
      </c>
      <c r="U14" s="279">
        <f>IF(stage!X9&lt;&gt;"",stage!X9,"")</f>
        <v>519.5</v>
      </c>
      <c r="V14" s="279">
        <f>IF(stage!Z9&lt;&gt;"",stage!Z9,"")</f>
        <v>346.9</v>
      </c>
      <c r="W14" s="279">
        <f>IF(stage!AB9&lt;&gt;"",stage!AB9,"")</f>
        <v>522.6</v>
      </c>
      <c r="X14" s="279" t="str">
        <f>IF(stage!AD9&lt;&gt;"",stage!AD9,"")</f>
        <v/>
      </c>
      <c r="Y14" s="279" t="str">
        <f>IF(stage!AF9&lt;&gt;"",stage!AF9,"")</f>
        <v/>
      </c>
      <c r="Z14" s="279" t="str">
        <f>IF(stage!AH9&lt;&gt;"",stage!AH9,"")</f>
        <v/>
      </c>
      <c r="AA14" s="279" t="str">
        <f>IF(stage!AJ9&lt;&gt;"",stage!AJ9,"")</f>
        <v/>
      </c>
      <c r="AB14" s="279" t="str">
        <f>IF(stage!AL9&lt;&gt;"",stage!AL9,"")</f>
        <v/>
      </c>
      <c r="AC14" s="279" t="str">
        <f>IF(stage!AN9&lt;&gt;"",stage!AN9,"")</f>
        <v/>
      </c>
      <c r="AD14" s="279" t="str">
        <f>IF(stage!AP9&lt;&gt;"",stage!AP9,"")</f>
        <v/>
      </c>
      <c r="AE14" s="279" t="str">
        <f>IF(stage!AR9&lt;&gt;"",stage!AR9,"")</f>
        <v/>
      </c>
      <c r="AF14" s="279" t="str">
        <f>IF(stage!AT9&lt;&gt;"",stage!AT9,"")</f>
        <v/>
      </c>
      <c r="AG14" s="279" t="str">
        <f>IF(stage!AV9&lt;&gt;"",stage!AV9,"")</f>
        <v/>
      </c>
      <c r="AH14" s="279" t="str">
        <f>IF(stage!AX9&lt;&gt;"",stage!AX9,"")</f>
        <v/>
      </c>
      <c r="AI14" s="279" t="str">
        <f>IF(stage!AZ9&lt;&gt;"",stage!AZ9,"")</f>
        <v/>
      </c>
      <c r="AJ14" s="279" t="str">
        <f>IF(stage!BB9&lt;&gt;"",stage!BB9,"")</f>
        <v/>
      </c>
      <c r="AK14" s="279" t="str">
        <f>IF(stage!BD9&lt;&gt;"",stage!BD9,"")</f>
        <v/>
      </c>
      <c r="AL14" s="279" t="str">
        <f>IF(stage!BF9&lt;&gt;"",stage!BF9,"")</f>
        <v/>
      </c>
      <c r="AM14" s="279" t="str">
        <f>IF(stage!BH9&lt;&gt;"",stage!BH9,"")</f>
        <v/>
      </c>
      <c r="AN14" s="279" t="str">
        <f>IF(stage!BJ9&lt;&gt;"",stage!BJ9,"")</f>
        <v/>
      </c>
      <c r="AO14" s="42" t="str">
        <f>IF(stage!BL9&lt;&gt;"",stage!BL9,"")</f>
        <v/>
      </c>
      <c r="AP14" s="43">
        <f>IF(AND('sec(P)'!BW9&gt;0,'sec(P)'!BW9='sec(P)'!BW$92),'sec(P)'!BS9,"")</f>
        <v>10252.5</v>
      </c>
      <c r="AQ14" s="44" t="str">
        <f>IF('sec(P)'!BT9&lt;&gt;0,'sec(P)'!BT9,"")</f>
        <v/>
      </c>
      <c r="AR14" s="43">
        <f>IF(AND('sec(P)'!BW9&gt;0,'sec(P)'!BW9='sec(P)'!BW$92),'sec(P)'!BU9,"")</f>
        <v>10252.5</v>
      </c>
      <c r="AS14" s="39">
        <f t="shared" si="0"/>
        <v>8</v>
      </c>
      <c r="AT14" s="251">
        <f t="shared" si="1"/>
        <v>14</v>
      </c>
      <c r="AU14" s="256">
        <f>IF(AND('sec(P)'!FL9&gt;0,'sec(P)'!FL9='sec(P)'!FL$92),'sec(P)'!HX9,"")</f>
        <v>3343.9</v>
      </c>
      <c r="AV14" s="40">
        <f t="shared" si="2"/>
        <v>9</v>
      </c>
      <c r="AW14" s="41">
        <f t="shared" si="3"/>
        <v>15</v>
      </c>
      <c r="AX14" s="43">
        <f>IF(AND('sec(P)'!GQ9&gt;0,'sec(P)'!GQ9='sec(P)'!GQ$92),'sec(P)'!HY9,"")</f>
        <v>2908.6</v>
      </c>
      <c r="AY14" s="40">
        <f t="shared" si="4"/>
        <v>8</v>
      </c>
      <c r="AZ14" s="40">
        <f t="shared" si="5"/>
        <v>13</v>
      </c>
    </row>
    <row r="15" spans="1:52">
      <c r="A15" s="33">
        <f>IF(ent!E10&lt;&gt;"",ent!D10,"")</f>
        <v>9</v>
      </c>
      <c r="B15" s="34" t="str">
        <f>IF(ent!E10&lt;&gt;"",ent!E10,"")</f>
        <v>今井 聡</v>
      </c>
      <c r="C15" s="237"/>
      <c r="D15" s="241"/>
      <c r="E15" s="35" t="str">
        <f>IF(ent!E10&lt;&gt;"",ent!F10,"")</f>
        <v>高橋 芙悠</v>
      </c>
      <c r="F15" s="237"/>
      <c r="G15" s="241"/>
      <c r="H15" s="34" t="str">
        <f>IF(ent!E10&lt;&gt;"",ent!G10,"")</f>
        <v>AKM･MOTORSPORTS･C3R5</v>
      </c>
      <c r="I15" s="33"/>
      <c r="K15" s="33" t="str">
        <f>IF(ent!E10&lt;&gt;"",ent!H10,"")</f>
        <v>JN-1</v>
      </c>
      <c r="L15" s="280">
        <f>IF(stage!F10&lt;&gt;"",stage!F10,"")</f>
        <v>454</v>
      </c>
      <c r="M15" s="280">
        <f>IF(stage!H10&lt;&gt;"",stage!H10,"")</f>
        <v>638</v>
      </c>
      <c r="N15" s="280">
        <f>IF(stage!J10&lt;&gt;"",stage!J10,"")</f>
        <v>504</v>
      </c>
      <c r="O15" s="280">
        <f>IF(stage!L10&lt;&gt;"",stage!L10,"")</f>
        <v>450.5</v>
      </c>
      <c r="P15" s="280">
        <f>IF(stage!N10&lt;&gt;"",stage!N10,"")</f>
        <v>634.4</v>
      </c>
      <c r="Q15" s="280">
        <f>IF(stage!P10&lt;&gt;"",stage!P10,"")</f>
        <v>500.9</v>
      </c>
      <c r="R15" s="280">
        <f>IF(stage!R10&lt;&gt;"",stage!R10,"")</f>
        <v>544.1</v>
      </c>
      <c r="S15" s="280">
        <f>IF(stage!T10&lt;&gt;"",stage!T10,"")</f>
        <v>424.6</v>
      </c>
      <c r="T15" s="280">
        <f>IF(stage!V10&lt;&gt;"",stage!V10,"")</f>
        <v>547.9</v>
      </c>
      <c r="U15" s="280">
        <f>IF(stage!X10&lt;&gt;"",stage!X10,"")</f>
        <v>520.70000000000005</v>
      </c>
      <c r="V15" s="280">
        <f>IF(stage!Z10&lt;&gt;"",stage!Z10,"")</f>
        <v>347.8</v>
      </c>
      <c r="W15" s="280">
        <f>IF(stage!AB10&lt;&gt;"",stage!AB10,"")</f>
        <v>533.9</v>
      </c>
      <c r="X15" s="280" t="str">
        <f>IF(stage!AD10&lt;&gt;"",stage!AD10,"")</f>
        <v/>
      </c>
      <c r="Y15" s="280" t="str">
        <f>IF(stage!AF10&lt;&gt;"",stage!AF10,"")</f>
        <v/>
      </c>
      <c r="Z15" s="280" t="str">
        <f>IF(stage!AH10&lt;&gt;"",stage!AH10,"")</f>
        <v/>
      </c>
      <c r="AA15" s="280" t="str">
        <f>IF(stage!AJ10&lt;&gt;"",stage!AJ10,"")</f>
        <v/>
      </c>
      <c r="AB15" s="280" t="str">
        <f>IF(stage!AL10&lt;&gt;"",stage!AL10,"")</f>
        <v/>
      </c>
      <c r="AC15" s="280" t="str">
        <f>IF(stage!AN10&lt;&gt;"",stage!AN10,"")</f>
        <v/>
      </c>
      <c r="AD15" s="280" t="str">
        <f>IF(stage!AP10&lt;&gt;"",stage!AP10,"")</f>
        <v/>
      </c>
      <c r="AE15" s="280" t="str">
        <f>IF(stage!AR10&lt;&gt;"",stage!AR10,"")</f>
        <v/>
      </c>
      <c r="AF15" s="280" t="str">
        <f>IF(stage!AT10&lt;&gt;"",stage!AT10,"")</f>
        <v/>
      </c>
      <c r="AG15" s="280" t="str">
        <f>IF(stage!AV10&lt;&gt;"",stage!AV10,"")</f>
        <v/>
      </c>
      <c r="AH15" s="280" t="str">
        <f>IF(stage!AX10&lt;&gt;"",stage!AX10,"")</f>
        <v/>
      </c>
      <c r="AI15" s="280" t="str">
        <f>IF(stage!AZ10&lt;&gt;"",stage!AZ10,"")</f>
        <v/>
      </c>
      <c r="AJ15" s="280" t="str">
        <f>IF(stage!BB10&lt;&gt;"",stage!BB10,"")</f>
        <v/>
      </c>
      <c r="AK15" s="280" t="str">
        <f>IF(stage!BD10&lt;&gt;"",stage!BD10,"")</f>
        <v/>
      </c>
      <c r="AL15" s="280" t="str">
        <f>IF(stage!BF10&lt;&gt;"",stage!BF10,"")</f>
        <v/>
      </c>
      <c r="AM15" s="280" t="str">
        <f>IF(stage!BH10&lt;&gt;"",stage!BH10,"")</f>
        <v/>
      </c>
      <c r="AN15" s="280" t="str">
        <f>IF(stage!BJ10&lt;&gt;"",stage!BJ10,"")</f>
        <v/>
      </c>
      <c r="AO15" s="36" t="str">
        <f>IF(stage!BL10&lt;&gt;"",stage!BL10,"")</f>
        <v/>
      </c>
      <c r="AP15" s="37">
        <f>IF(AND('sec(P)'!BW10&gt;0,'sec(P)'!BW10='sec(P)'!BW$92),'sec(P)'!BS10,"")</f>
        <v>10340.800000000001</v>
      </c>
      <c r="AQ15" s="38" t="str">
        <f>IF('sec(P)'!BT10&lt;&gt;0,'sec(P)'!BT10,"")</f>
        <v/>
      </c>
      <c r="AR15" s="37">
        <f>IF(AND('sec(P)'!BW10&gt;0,'sec(P)'!BW10='sec(P)'!BW$92),'sec(P)'!BU10,"")</f>
        <v>10340.800000000001</v>
      </c>
      <c r="AS15" s="33">
        <f t="shared" si="0"/>
        <v>9</v>
      </c>
      <c r="AT15" s="252">
        <f t="shared" si="1"/>
        <v>19</v>
      </c>
      <c r="AU15" s="257">
        <f>IF(AND('sec(P)'!FL10&gt;0,'sec(P)'!FL10='sec(P)'!FL$92),'sec(P)'!HX10,"")</f>
        <v>3301.8</v>
      </c>
      <c r="AV15" s="34">
        <f t="shared" si="2"/>
        <v>8</v>
      </c>
      <c r="AW15" s="35">
        <f t="shared" si="3"/>
        <v>14</v>
      </c>
      <c r="AX15" s="37">
        <f>IF(AND('sec(P)'!GQ10&gt;0,'sec(P)'!GQ10='sec(P)'!GQ$92),'sec(P)'!HY10,"")</f>
        <v>3039</v>
      </c>
      <c r="AY15" s="34">
        <f t="shared" si="4"/>
        <v>9</v>
      </c>
      <c r="AZ15" s="34">
        <f t="shared" si="5"/>
        <v>25</v>
      </c>
    </row>
    <row r="16" spans="1:52" s="52" customFormat="1">
      <c r="A16" s="45">
        <f>IF(ent!E11&lt;&gt;"",ent!D11,"")</f>
        <v>10</v>
      </c>
      <c r="B16" s="46" t="str">
        <f>IF(ent!E11&lt;&gt;"",ent!E11,"")</f>
        <v>柳澤 宏至</v>
      </c>
      <c r="C16" s="238"/>
      <c r="D16" s="242"/>
      <c r="E16" s="47" t="str">
        <f>IF(ent!E11&lt;&gt;"",ent!F11,"")</f>
        <v>竹下 紀子</v>
      </c>
      <c r="F16" s="238"/>
      <c r="G16" s="242"/>
      <c r="H16" s="46" t="str">
        <f>IF(ent!E11&lt;&gt;"",ent!G11,"")</f>
        <v>MATEX－AQTEC DL GRヤリス</v>
      </c>
      <c r="I16" s="45"/>
      <c r="J16" s="46"/>
      <c r="K16" s="45" t="str">
        <f>IF(ent!E11&lt;&gt;"",ent!H11,"")</f>
        <v>JN-1</v>
      </c>
      <c r="L16" s="48">
        <f>IF(stage!F11&lt;&gt;"",stage!F11,"")</f>
        <v>454.3</v>
      </c>
      <c r="M16" s="48">
        <f>IF(stage!H11&lt;&gt;"",stage!H11,"")</f>
        <v>632.9</v>
      </c>
      <c r="N16" s="48">
        <f>IF(stage!J11&lt;&gt;"",stage!J11,"")</f>
        <v>458.4</v>
      </c>
      <c r="O16" s="48">
        <f>IF(stage!L11&lt;&gt;"",stage!L11,"")</f>
        <v>452.2</v>
      </c>
      <c r="P16" s="48">
        <f>IF(stage!N11&lt;&gt;"",stage!N11,"")</f>
        <v>625.9</v>
      </c>
      <c r="Q16" s="48">
        <f>IF(stage!P11&lt;&gt;"",stage!P11,"")</f>
        <v>454.4</v>
      </c>
      <c r="R16" s="48">
        <f>IF(stage!R11&lt;&gt;"",stage!R11,"")</f>
        <v>524</v>
      </c>
      <c r="S16" s="48">
        <f>IF(stage!T11&lt;&gt;"",stage!T11,"")</f>
        <v>342.7</v>
      </c>
      <c r="T16" s="48">
        <f>IF(stage!V11&lt;&gt;"",stage!V11,"")</f>
        <v>519.29999999999995</v>
      </c>
      <c r="U16" s="48">
        <f>IF(stage!X11&lt;&gt;"",stage!X11,"")</f>
        <v>517.20000000000005</v>
      </c>
      <c r="V16" s="48">
        <f>IF(stage!Z11&lt;&gt;"",stage!Z11,"")</f>
        <v>342.7</v>
      </c>
      <c r="W16" s="48">
        <f>IF(stage!AB11&lt;&gt;"",stage!AB11,"")</f>
        <v>517.29999999999995</v>
      </c>
      <c r="X16" s="48" t="str">
        <f>IF(stage!AD11&lt;&gt;"",stage!AD11,"")</f>
        <v/>
      </c>
      <c r="Y16" s="48" t="str">
        <f>IF(stage!AF11&lt;&gt;"",stage!AF11,"")</f>
        <v/>
      </c>
      <c r="Z16" s="48" t="str">
        <f>IF(stage!AH11&lt;&gt;"",stage!AH11,"")</f>
        <v/>
      </c>
      <c r="AA16" s="48" t="str">
        <f>IF(stage!AJ11&lt;&gt;"",stage!AJ11,"")</f>
        <v/>
      </c>
      <c r="AB16" s="48" t="str">
        <f>IF(stage!AL11&lt;&gt;"",stage!AL11,"")</f>
        <v/>
      </c>
      <c r="AC16" s="48" t="str">
        <f>IF(stage!AN11&lt;&gt;"",stage!AN11,"")</f>
        <v/>
      </c>
      <c r="AD16" s="48" t="str">
        <f>IF(stage!AP11&lt;&gt;"",stage!AP11,"")</f>
        <v/>
      </c>
      <c r="AE16" s="48" t="str">
        <f>IF(stage!AR11&lt;&gt;"",stage!AR11,"")</f>
        <v/>
      </c>
      <c r="AF16" s="48" t="str">
        <f>IF(stage!AT11&lt;&gt;"",stage!AT11,"")</f>
        <v/>
      </c>
      <c r="AG16" s="48" t="str">
        <f>IF(stage!AV11&lt;&gt;"",stage!AV11,"")</f>
        <v/>
      </c>
      <c r="AH16" s="48" t="str">
        <f>IF(stage!AX11&lt;&gt;"",stage!AX11,"")</f>
        <v/>
      </c>
      <c r="AI16" s="48" t="str">
        <f>IF(stage!AZ11&lt;&gt;"",stage!AZ11,"")</f>
        <v/>
      </c>
      <c r="AJ16" s="48" t="str">
        <f>IF(stage!BB11&lt;&gt;"",stage!BB11,"")</f>
        <v/>
      </c>
      <c r="AK16" s="48" t="str">
        <f>IF(stage!BD11&lt;&gt;"",stage!BD11,"")</f>
        <v/>
      </c>
      <c r="AL16" s="48" t="str">
        <f>IF(stage!BF11&lt;&gt;"",stage!BF11,"")</f>
        <v/>
      </c>
      <c r="AM16" s="48" t="str">
        <f>IF(stage!BH11&lt;&gt;"",stage!BH11,"")</f>
        <v/>
      </c>
      <c r="AN16" s="48" t="str">
        <f>IF(stage!BJ11&lt;&gt;"",stage!BJ11,"")</f>
        <v/>
      </c>
      <c r="AO16" s="49" t="str">
        <f>IF(stage!BL11&lt;&gt;"",stage!BL11,"")</f>
        <v/>
      </c>
      <c r="AP16" s="50">
        <f>IF(AND('sec(P)'!BW11&gt;0,'sec(P)'!BW11='sec(P)'!BW$92),'sec(P)'!BS11,"")</f>
        <v>10121.299999999999</v>
      </c>
      <c r="AQ16" s="51" t="str">
        <f>IF('sec(P)'!BT11&lt;&gt;0,'sec(P)'!BT11,"")</f>
        <v/>
      </c>
      <c r="AR16" s="50">
        <f>IF(AND('sec(P)'!BW11&gt;0,'sec(P)'!BW11='sec(P)'!BW$92),'sec(P)'!BU11,"")</f>
        <v>10121.299999999999</v>
      </c>
      <c r="AS16" s="45">
        <f t="shared" si="0"/>
        <v>7</v>
      </c>
      <c r="AT16" s="253">
        <f t="shared" si="1"/>
        <v>10</v>
      </c>
      <c r="AU16" s="258">
        <f>IF(AND('sec(P)'!FL11&gt;0,'sec(P)'!FL11='sec(P)'!FL$92),'sec(P)'!HX11,"")</f>
        <v>3238.1</v>
      </c>
      <c r="AV16" s="46">
        <f t="shared" si="2"/>
        <v>7</v>
      </c>
      <c r="AW16" s="47">
        <f t="shared" si="3"/>
        <v>10</v>
      </c>
      <c r="AX16" s="50">
        <f>IF(AND('sec(P)'!GQ11&gt;0,'sec(P)'!GQ11='sec(P)'!GQ$92),'sec(P)'!HY11,"")</f>
        <v>2843.2</v>
      </c>
      <c r="AY16" s="46">
        <f t="shared" si="4"/>
        <v>7</v>
      </c>
      <c r="AZ16" s="46">
        <f t="shared" si="5"/>
        <v>10</v>
      </c>
    </row>
    <row r="17" spans="1:52">
      <c r="A17" s="33">
        <f>IF(ent!E12&lt;&gt;"",ent!D12,"")</f>
        <v>11</v>
      </c>
      <c r="B17" s="34" t="str">
        <f>IF(ent!E12&lt;&gt;"",ent!E12,"")</f>
        <v>奴田原 文雄</v>
      </c>
      <c r="C17" s="237"/>
      <c r="D17" s="241"/>
      <c r="E17" s="35" t="str">
        <f>IF(ent!E12&lt;&gt;"",ent!F12,"")</f>
        <v>東 駿吾</v>
      </c>
      <c r="F17" s="237"/>
      <c r="G17" s="241"/>
      <c r="H17" s="34" t="str">
        <f>IF(ent!E12&lt;&gt;"",ent!G12,"")</f>
        <v>ADVAN カヤバ KTMS GRヤリス</v>
      </c>
      <c r="I17" s="33"/>
      <c r="K17" s="33" t="str">
        <f>IF(ent!E12&lt;&gt;"",ent!H12,"")</f>
        <v>JN-2</v>
      </c>
      <c r="L17" s="280">
        <f>IF(stage!F12&lt;&gt;"",stage!F12,"")</f>
        <v>443.2</v>
      </c>
      <c r="M17" s="280">
        <f>IF(stage!H12&lt;&gt;"",stage!H12,"")</f>
        <v>619.1</v>
      </c>
      <c r="N17" s="280">
        <f>IF(stage!J12&lt;&gt;"",stage!J12,"")</f>
        <v>449.2</v>
      </c>
      <c r="O17" s="280">
        <f>IF(stage!L12&lt;&gt;"",stage!L12,"")</f>
        <v>441.4</v>
      </c>
      <c r="P17" s="280">
        <f>IF(stage!N12&lt;&gt;"",stage!N12,"")</f>
        <v>615.4</v>
      </c>
      <c r="Q17" s="280">
        <f>IF(stage!P12&lt;&gt;"",stage!P12,"")</f>
        <v>444.4</v>
      </c>
      <c r="R17" s="280">
        <f>IF(stage!R12&lt;&gt;"",stage!R12,"")</f>
        <v>518.5</v>
      </c>
      <c r="S17" s="280">
        <f>IF(stage!T12&lt;&gt;"",stage!T12,"")</f>
        <v>346.1</v>
      </c>
      <c r="T17" s="280">
        <f>IF(stage!V12&lt;&gt;"",stage!V12,"")</f>
        <v>512.1</v>
      </c>
      <c r="U17" s="280">
        <f>IF(stage!X12&lt;&gt;"",stage!X12,"")</f>
        <v>506.5</v>
      </c>
      <c r="V17" s="280">
        <f>IF(stage!Z12&lt;&gt;"",stage!Z12,"")</f>
        <v>339.9</v>
      </c>
      <c r="W17" s="280">
        <f>IF(stage!AB12&lt;&gt;"",stage!AB12,"")</f>
        <v>513</v>
      </c>
      <c r="X17" s="280" t="str">
        <f>IF(stage!AD12&lt;&gt;"",stage!AD12,"")</f>
        <v/>
      </c>
      <c r="Y17" s="280" t="str">
        <f>IF(stage!AF12&lt;&gt;"",stage!AF12,"")</f>
        <v/>
      </c>
      <c r="Z17" s="280" t="str">
        <f>IF(stage!AH12&lt;&gt;"",stage!AH12,"")</f>
        <v/>
      </c>
      <c r="AA17" s="280" t="str">
        <f>IF(stage!AJ12&lt;&gt;"",stage!AJ12,"")</f>
        <v/>
      </c>
      <c r="AB17" s="280" t="str">
        <f>IF(stage!AL12&lt;&gt;"",stage!AL12,"")</f>
        <v/>
      </c>
      <c r="AC17" s="280" t="str">
        <f>IF(stage!AN12&lt;&gt;"",stage!AN12,"")</f>
        <v/>
      </c>
      <c r="AD17" s="280" t="str">
        <f>IF(stage!AP12&lt;&gt;"",stage!AP12,"")</f>
        <v/>
      </c>
      <c r="AE17" s="280" t="str">
        <f>IF(stage!AR12&lt;&gt;"",stage!AR12,"")</f>
        <v/>
      </c>
      <c r="AF17" s="280" t="str">
        <f>IF(stage!AT12&lt;&gt;"",stage!AT12,"")</f>
        <v/>
      </c>
      <c r="AG17" s="280" t="str">
        <f>IF(stage!AV12&lt;&gt;"",stage!AV12,"")</f>
        <v/>
      </c>
      <c r="AH17" s="280" t="str">
        <f>IF(stage!AX12&lt;&gt;"",stage!AX12,"")</f>
        <v/>
      </c>
      <c r="AI17" s="280" t="str">
        <f>IF(stage!AZ12&lt;&gt;"",stage!AZ12,"")</f>
        <v/>
      </c>
      <c r="AJ17" s="280" t="str">
        <f>IF(stage!BB12&lt;&gt;"",stage!BB12,"")</f>
        <v/>
      </c>
      <c r="AK17" s="280" t="str">
        <f>IF(stage!BD12&lt;&gt;"",stage!BD12,"")</f>
        <v/>
      </c>
      <c r="AL17" s="280" t="str">
        <f>IF(stage!BF12&lt;&gt;"",stage!BF12,"")</f>
        <v/>
      </c>
      <c r="AM17" s="280" t="str">
        <f>IF(stage!BH12&lt;&gt;"",stage!BH12,"")</f>
        <v/>
      </c>
      <c r="AN17" s="280" t="str">
        <f>IF(stage!BJ12&lt;&gt;"",stage!BJ12,"")</f>
        <v/>
      </c>
      <c r="AO17" s="36" t="str">
        <f>IF(stage!BL12&lt;&gt;"",stage!BL12,"")</f>
        <v/>
      </c>
      <c r="AP17" s="37">
        <f>IF(AND('sec(P)'!BW12&gt;0,'sec(P)'!BW12='sec(P)'!BW$92),'sec(P)'!BS12,"")</f>
        <v>5948.8</v>
      </c>
      <c r="AQ17" s="38" t="str">
        <f>IF('sec(P)'!BT12&lt;&gt;0,'sec(P)'!BT12,"")</f>
        <v/>
      </c>
      <c r="AR17" s="37">
        <f>IF(AND('sec(P)'!BW12&gt;0,'sec(P)'!BW12='sec(P)'!BW$92),'sec(P)'!BU12,"")</f>
        <v>5948.8</v>
      </c>
      <c r="AS17" s="33">
        <f>IF(AR17&lt;&gt;"",RANK(AR17,AR$17:AR$22,1),"")</f>
        <v>1</v>
      </c>
      <c r="AT17" s="252">
        <f t="shared" si="1"/>
        <v>4</v>
      </c>
      <c r="AU17" s="257">
        <f>IF(AND('sec(P)'!FL12&gt;0,'sec(P)'!FL12='sec(P)'!FL$92),'sec(P)'!HX12,"")</f>
        <v>3132.7000000000003</v>
      </c>
      <c r="AV17" s="34">
        <f>IF(AU17&lt;&gt;"",RANK(AU17,AU$17:AU$22,1),"")</f>
        <v>1</v>
      </c>
      <c r="AW17" s="35">
        <f t="shared" si="3"/>
        <v>4</v>
      </c>
      <c r="AX17" s="37">
        <f>IF(AND('sec(P)'!GQ12&gt;0,'sec(P)'!GQ12='sec(P)'!GQ$92),'sec(P)'!HY12,"")</f>
        <v>2816.1</v>
      </c>
      <c r="AY17" s="34">
        <f>IF(AX17&lt;&gt;"",RANK(AX17,AX$17:AX$22,1),"")</f>
        <v>1</v>
      </c>
      <c r="AZ17" s="34">
        <f t="shared" si="5"/>
        <v>6</v>
      </c>
    </row>
    <row r="18" spans="1:52" s="3" customFormat="1">
      <c r="A18" s="39">
        <f>IF(ent!E13&lt;&gt;"",ent!D13,"")</f>
        <v>12</v>
      </c>
      <c r="B18" s="40" t="str">
        <f>IF(ent!E13&lt;&gt;"",ent!E13,"")</f>
        <v>三枝 聖弥</v>
      </c>
      <c r="C18" s="236"/>
      <c r="D18" s="240"/>
      <c r="E18" s="41" t="str">
        <f>IF(ent!E13&lt;&gt;"",ent!F13,"")</f>
        <v>船木 一祥</v>
      </c>
      <c r="F18" s="236"/>
      <c r="G18" s="240"/>
      <c r="H18" s="40" t="str">
        <f>IF(ent!E13&lt;&gt;"",ent!G13,"")</f>
        <v>名古屋スバル ラック DL WRX</v>
      </c>
      <c r="I18" s="39"/>
      <c r="J18" s="40"/>
      <c r="K18" s="39" t="str">
        <f>IF(ent!E13&lt;&gt;"",ent!H13,"")</f>
        <v>JN-2</v>
      </c>
      <c r="L18" s="279">
        <f>IF(stage!F13&lt;&gt;"",stage!F13,"")</f>
        <v>453</v>
      </c>
      <c r="M18" s="279">
        <f>IF(stage!H13&lt;&gt;"",stage!H13,"")</f>
        <v>641.5</v>
      </c>
      <c r="N18" s="279">
        <f>IF(stage!J13&lt;&gt;"",stage!J13,"")</f>
        <v>456.9</v>
      </c>
      <c r="O18" s="279">
        <f>IF(stage!L13&lt;&gt;"",stage!L13,"")</f>
        <v>450.4</v>
      </c>
      <c r="P18" s="279">
        <f>IF(stage!N13&lt;&gt;"",stage!N13,"")</f>
        <v>638</v>
      </c>
      <c r="Q18" s="279">
        <f>IF(stage!P13&lt;&gt;"",stage!P13,"")</f>
        <v>455.3</v>
      </c>
      <c r="R18" s="279">
        <f>IF(stage!R13&lt;&gt;"",stage!R13,"")</f>
        <v>525.6</v>
      </c>
      <c r="S18" s="279">
        <f>IF(stage!T13&lt;&gt;"",stage!T13,"")</f>
        <v>349.3</v>
      </c>
      <c r="T18" s="279">
        <f>IF(stage!V13&lt;&gt;"",stage!V13,"")</f>
        <v>518.1</v>
      </c>
      <c r="U18" s="279">
        <f>IF(stage!X13&lt;&gt;"",stage!X13,"")</f>
        <v>511.6</v>
      </c>
      <c r="V18" s="279">
        <f>IF(stage!Z13&lt;&gt;"",stage!Z13,"")</f>
        <v>340.1</v>
      </c>
      <c r="W18" s="279">
        <f>IF(stage!AB13&lt;&gt;"",stage!AB13,"")</f>
        <v>513.79999999999995</v>
      </c>
      <c r="X18" s="279" t="str">
        <f>IF(stage!AD13&lt;&gt;"",stage!AD13,"")</f>
        <v/>
      </c>
      <c r="Y18" s="279" t="str">
        <f>IF(stage!AF13&lt;&gt;"",stage!AF13,"")</f>
        <v/>
      </c>
      <c r="Z18" s="279" t="str">
        <f>IF(stage!AH13&lt;&gt;"",stage!AH13,"")</f>
        <v/>
      </c>
      <c r="AA18" s="279" t="str">
        <f>IF(stage!AJ13&lt;&gt;"",stage!AJ13,"")</f>
        <v/>
      </c>
      <c r="AB18" s="279" t="str">
        <f>IF(stage!AL13&lt;&gt;"",stage!AL13,"")</f>
        <v/>
      </c>
      <c r="AC18" s="279" t="str">
        <f>IF(stage!AN13&lt;&gt;"",stage!AN13,"")</f>
        <v/>
      </c>
      <c r="AD18" s="279" t="str">
        <f>IF(stage!AP13&lt;&gt;"",stage!AP13,"")</f>
        <v/>
      </c>
      <c r="AE18" s="279" t="str">
        <f>IF(stage!AR13&lt;&gt;"",stage!AR13,"")</f>
        <v/>
      </c>
      <c r="AF18" s="279" t="str">
        <f>IF(stage!AT13&lt;&gt;"",stage!AT13,"")</f>
        <v/>
      </c>
      <c r="AG18" s="279" t="str">
        <f>IF(stage!AV13&lt;&gt;"",stage!AV13,"")</f>
        <v/>
      </c>
      <c r="AH18" s="279" t="str">
        <f>IF(stage!AX13&lt;&gt;"",stage!AX13,"")</f>
        <v/>
      </c>
      <c r="AI18" s="279" t="str">
        <f>IF(stage!AZ13&lt;&gt;"",stage!AZ13,"")</f>
        <v/>
      </c>
      <c r="AJ18" s="279" t="str">
        <f>IF(stage!BB13&lt;&gt;"",stage!BB13,"")</f>
        <v/>
      </c>
      <c r="AK18" s="279" t="str">
        <f>IF(stage!BD13&lt;&gt;"",stage!BD13,"")</f>
        <v/>
      </c>
      <c r="AL18" s="279" t="str">
        <f>IF(stage!BF13&lt;&gt;"",stage!BF13,"")</f>
        <v/>
      </c>
      <c r="AM18" s="279" t="str">
        <f>IF(stage!BH13&lt;&gt;"",stage!BH13,"")</f>
        <v/>
      </c>
      <c r="AN18" s="279" t="str">
        <f>IF(stage!BJ13&lt;&gt;"",stage!BJ13,"")</f>
        <v/>
      </c>
      <c r="AO18" s="42" t="str">
        <f>IF(stage!BL13&lt;&gt;"",stage!BL13,"")</f>
        <v/>
      </c>
      <c r="AP18" s="43">
        <f>IF(AND('sec(P)'!BW13&gt;0,'sec(P)'!BW13='sec(P)'!BW$92),'sec(P)'!BS13,"")</f>
        <v>10133.599999999999</v>
      </c>
      <c r="AQ18" s="44" t="str">
        <f>IF('sec(P)'!BT13&lt;&gt;0,'sec(P)'!BT13,"")</f>
        <v/>
      </c>
      <c r="AR18" s="43">
        <f>IF(AND('sec(P)'!BW13&gt;0,'sec(P)'!BW13='sec(P)'!BW$92),'sec(P)'!BU13,"")</f>
        <v>10133.599999999999</v>
      </c>
      <c r="AS18" s="39">
        <f t="shared" ref="AS18:AS22" si="6">IF(AR18&lt;&gt;"",RANK(AR18,AR$17:AR$22,1),"")</f>
        <v>4</v>
      </c>
      <c r="AT18" s="251">
        <f t="shared" si="1"/>
        <v>11</v>
      </c>
      <c r="AU18" s="256">
        <f>IF(AND('sec(P)'!FL13&gt;0,'sec(P)'!FL13='sec(P)'!FL$92),'sec(P)'!HX13,"")</f>
        <v>3255.1</v>
      </c>
      <c r="AV18" s="40">
        <f t="shared" ref="AV18:AV22" si="7">IF(AU18&lt;&gt;"",RANK(AU18,AU$17:AU$22,1),"")</f>
        <v>5</v>
      </c>
      <c r="AW18" s="41">
        <f t="shared" si="3"/>
        <v>12</v>
      </c>
      <c r="AX18" s="43">
        <f>IF(AND('sec(P)'!GQ13&gt;0,'sec(P)'!GQ13='sec(P)'!GQ$92),'sec(P)'!HY13,"")</f>
        <v>2838.5</v>
      </c>
      <c r="AY18" s="40">
        <f t="shared" ref="AY18:AY22" si="8">IF(AX18&lt;&gt;"",RANK(AX18,AX$17:AX$22,1),"")</f>
        <v>3</v>
      </c>
      <c r="AZ18" s="40">
        <f t="shared" si="5"/>
        <v>9</v>
      </c>
    </row>
    <row r="19" spans="1:52">
      <c r="A19" s="33">
        <f>IF(ent!E14&lt;&gt;"",ent!D14,"")</f>
        <v>13</v>
      </c>
      <c r="B19" s="34" t="str">
        <f>IF(ent!E14&lt;&gt;"",ent!E14,"")</f>
        <v>川名 賢</v>
      </c>
      <c r="C19" s="237"/>
      <c r="D19" s="241"/>
      <c r="E19" s="35" t="str">
        <f>IF(ent!E14&lt;&gt;"",ent!F14,"")</f>
        <v>前川 冨哉</v>
      </c>
      <c r="F19" s="237"/>
      <c r="G19" s="241"/>
      <c r="H19" s="34" t="str">
        <f>IF(ent!E14&lt;&gt;"",ent!G14,"")</f>
        <v>クスコ DL WM KZF TL ヤリス</v>
      </c>
      <c r="I19" s="33"/>
      <c r="K19" s="33" t="str">
        <f>IF(ent!E14&lt;&gt;"",ent!H14,"")</f>
        <v>JN-2</v>
      </c>
      <c r="L19" s="280">
        <f>IF(stage!F14&lt;&gt;"",stage!F14,"")</f>
        <v>454.5</v>
      </c>
      <c r="M19" s="280">
        <f>IF(stage!H14&lt;&gt;"",stage!H14,"")</f>
        <v>635</v>
      </c>
      <c r="N19" s="280">
        <f>IF(stage!J14&lt;&gt;"",stage!J14,"")</f>
        <v>458.5</v>
      </c>
      <c r="O19" s="280">
        <f>IF(stage!L14&lt;&gt;"",stage!L14,"")</f>
        <v>449.2</v>
      </c>
      <c r="P19" s="280">
        <f>IF(stage!N14&lt;&gt;"",stage!N14,"")</f>
        <v>627.29999999999995</v>
      </c>
      <c r="Q19" s="280">
        <f>IF(stage!P14&lt;&gt;"",stage!P14,"")</f>
        <v>451.7</v>
      </c>
      <c r="R19" s="280">
        <f>IF(stage!R14&lt;&gt;"",stage!R14,"")</f>
        <v>519.20000000000005</v>
      </c>
      <c r="S19" s="280">
        <f>IF(stage!T14&lt;&gt;"",stage!T14,"")</f>
        <v>345.8</v>
      </c>
      <c r="T19" s="280">
        <f>IF(stage!V14&lt;&gt;"",stage!V14,"")</f>
        <v>519.20000000000005</v>
      </c>
      <c r="U19" s="280">
        <f>IF(stage!X14&lt;&gt;"",stage!X14,"")</f>
        <v>505.8</v>
      </c>
      <c r="V19" s="280">
        <f>IF(stage!Z14&lt;&gt;"",stage!Z14,"")</f>
        <v>339.7</v>
      </c>
      <c r="W19" s="280">
        <f>IF(stage!AB14&lt;&gt;"",stage!AB14,"")</f>
        <v>519.20000000000005</v>
      </c>
      <c r="X19" s="280" t="str">
        <f>IF(stage!AD14&lt;&gt;"",stage!AD14,"")</f>
        <v/>
      </c>
      <c r="Y19" s="280" t="str">
        <f>IF(stage!AF14&lt;&gt;"",stage!AF14,"")</f>
        <v/>
      </c>
      <c r="Z19" s="280" t="str">
        <f>IF(stage!AH14&lt;&gt;"",stage!AH14,"")</f>
        <v/>
      </c>
      <c r="AA19" s="280" t="str">
        <f>IF(stage!AJ14&lt;&gt;"",stage!AJ14,"")</f>
        <v/>
      </c>
      <c r="AB19" s="280" t="str">
        <f>IF(stage!AL14&lt;&gt;"",stage!AL14,"")</f>
        <v/>
      </c>
      <c r="AC19" s="280" t="str">
        <f>IF(stage!AN14&lt;&gt;"",stage!AN14,"")</f>
        <v/>
      </c>
      <c r="AD19" s="280" t="str">
        <f>IF(stage!AP14&lt;&gt;"",stage!AP14,"")</f>
        <v/>
      </c>
      <c r="AE19" s="280" t="str">
        <f>IF(stage!AR14&lt;&gt;"",stage!AR14,"")</f>
        <v/>
      </c>
      <c r="AF19" s="280" t="str">
        <f>IF(stage!AT14&lt;&gt;"",stage!AT14,"")</f>
        <v/>
      </c>
      <c r="AG19" s="280" t="str">
        <f>IF(stage!AV14&lt;&gt;"",stage!AV14,"")</f>
        <v/>
      </c>
      <c r="AH19" s="280" t="str">
        <f>IF(stage!AX14&lt;&gt;"",stage!AX14,"")</f>
        <v/>
      </c>
      <c r="AI19" s="280" t="str">
        <f>IF(stage!AZ14&lt;&gt;"",stage!AZ14,"")</f>
        <v/>
      </c>
      <c r="AJ19" s="280" t="str">
        <f>IF(stage!BB14&lt;&gt;"",stage!BB14,"")</f>
        <v/>
      </c>
      <c r="AK19" s="280" t="str">
        <f>IF(stage!BD14&lt;&gt;"",stage!BD14,"")</f>
        <v/>
      </c>
      <c r="AL19" s="280" t="str">
        <f>IF(stage!BF14&lt;&gt;"",stage!BF14,"")</f>
        <v/>
      </c>
      <c r="AM19" s="280" t="str">
        <f>IF(stage!BH14&lt;&gt;"",stage!BH14,"")</f>
        <v/>
      </c>
      <c r="AN19" s="280" t="str">
        <f>IF(stage!BJ14&lt;&gt;"",stage!BJ14,"")</f>
        <v/>
      </c>
      <c r="AO19" s="36" t="str">
        <f>IF(stage!BL14&lt;&gt;"",stage!BL14,"")</f>
        <v/>
      </c>
      <c r="AP19" s="37">
        <f>IF(AND('sec(P)'!BW14&gt;0,'sec(P)'!BW14='sec(P)'!BW$92),'sec(P)'!BS14,"")</f>
        <v>10105.1</v>
      </c>
      <c r="AQ19" s="38" t="str">
        <f>IF('sec(P)'!BT14&lt;&gt;0,'sec(P)'!BT14,"")</f>
        <v/>
      </c>
      <c r="AR19" s="37">
        <f>IF(AND('sec(P)'!BW14&gt;0,'sec(P)'!BW14='sec(P)'!BW$92),'sec(P)'!BU14,"")</f>
        <v>10105.1</v>
      </c>
      <c r="AS19" s="33">
        <f t="shared" si="6"/>
        <v>2</v>
      </c>
      <c r="AT19" s="252">
        <f t="shared" si="1"/>
        <v>8</v>
      </c>
      <c r="AU19" s="257">
        <f>IF(AND('sec(P)'!FL14&gt;0,'sec(P)'!FL14='sec(P)'!FL$92),'sec(P)'!HX14,"")</f>
        <v>3236.2</v>
      </c>
      <c r="AV19" s="34">
        <f t="shared" si="7"/>
        <v>3</v>
      </c>
      <c r="AW19" s="35">
        <f t="shared" si="3"/>
        <v>9</v>
      </c>
      <c r="AX19" s="37">
        <f>IF(AND('sec(P)'!GQ14&gt;0,'sec(P)'!GQ14='sec(P)'!GQ$92),'sec(P)'!HY14,"")</f>
        <v>2828.9</v>
      </c>
      <c r="AY19" s="34">
        <f t="shared" si="8"/>
        <v>2</v>
      </c>
      <c r="AZ19" s="34">
        <f t="shared" si="5"/>
        <v>8</v>
      </c>
    </row>
    <row r="20" spans="1:52" s="3" customFormat="1">
      <c r="A20" s="39">
        <f>IF(ent!E15&lt;&gt;"",ent!D15,"")</f>
        <v>14</v>
      </c>
      <c r="B20" s="40" t="str">
        <f>IF(ent!E15&lt;&gt;"",ent!E15,"")</f>
        <v>横尾 芳則</v>
      </c>
      <c r="C20" s="236"/>
      <c r="D20" s="240"/>
      <c r="E20" s="41" t="str">
        <f>IF(ent!E15&lt;&gt;"",ent!F15,"")</f>
        <v>穴井 謙志郎</v>
      </c>
      <c r="F20" s="236"/>
      <c r="G20" s="240"/>
      <c r="H20" s="40" t="str">
        <f>IF(ent!E15&lt;&gt;"",ent!G15,"")</f>
        <v>カヤバ GRヤリス</v>
      </c>
      <c r="I20" s="39"/>
      <c r="J20" s="40"/>
      <c r="K20" s="39" t="str">
        <f>IF(ent!E15&lt;&gt;"",ent!H15,"")</f>
        <v>JN-2</v>
      </c>
      <c r="L20" s="279">
        <f>IF(stage!F15&lt;&gt;"",stage!F15,"")</f>
        <v>453.3</v>
      </c>
      <c r="M20" s="279">
        <f>IF(stage!H15&lt;&gt;"",stage!H15,"")</f>
        <v>628.20000000000005</v>
      </c>
      <c r="N20" s="279">
        <f>IF(stage!J15&lt;&gt;"",stage!J15,"")</f>
        <v>455.6</v>
      </c>
      <c r="O20" s="279">
        <f>IF(stage!L15&lt;&gt;"",stage!L15,"")</f>
        <v>447.7</v>
      </c>
      <c r="P20" s="279">
        <f>IF(stage!N15&lt;&gt;"",stage!N15,"")</f>
        <v>621.70000000000005</v>
      </c>
      <c r="Q20" s="279">
        <f>IF(stage!P15&lt;&gt;"",stage!P15,"")</f>
        <v>452.7</v>
      </c>
      <c r="R20" s="279">
        <f>IF(stage!R15&lt;&gt;"",stage!R15,"")</f>
        <v>530.6</v>
      </c>
      <c r="S20" s="279">
        <f>IF(stage!T15&lt;&gt;"",stage!T15,"")</f>
        <v>345.5</v>
      </c>
      <c r="T20" s="279">
        <f>IF(stage!V15&lt;&gt;"",stage!V15,"")</f>
        <v>519.70000000000005</v>
      </c>
      <c r="U20" s="279">
        <f>IF(stage!X15&lt;&gt;"",stage!X15,"")</f>
        <v>511.8</v>
      </c>
      <c r="V20" s="279">
        <f>IF(stage!Z15&lt;&gt;"",stage!Z15,"")</f>
        <v>343.9</v>
      </c>
      <c r="W20" s="279">
        <f>IF(stage!AB15&lt;&gt;"",stage!AB15,"")</f>
        <v>520.5</v>
      </c>
      <c r="X20" s="279" t="str">
        <f>IF(stage!AD15&lt;&gt;"",stage!AD15,"")</f>
        <v/>
      </c>
      <c r="Y20" s="279" t="str">
        <f>IF(stage!AF15&lt;&gt;"",stage!AF15,"")</f>
        <v/>
      </c>
      <c r="Z20" s="279" t="str">
        <f>IF(stage!AH15&lt;&gt;"",stage!AH15,"")</f>
        <v/>
      </c>
      <c r="AA20" s="279" t="str">
        <f>IF(stage!AJ15&lt;&gt;"",stage!AJ15,"")</f>
        <v/>
      </c>
      <c r="AB20" s="279" t="str">
        <f>IF(stage!AL15&lt;&gt;"",stage!AL15,"")</f>
        <v/>
      </c>
      <c r="AC20" s="279" t="str">
        <f>IF(stage!AN15&lt;&gt;"",stage!AN15,"")</f>
        <v/>
      </c>
      <c r="AD20" s="279" t="str">
        <f>IF(stage!AP15&lt;&gt;"",stage!AP15,"")</f>
        <v/>
      </c>
      <c r="AE20" s="279" t="str">
        <f>IF(stage!AR15&lt;&gt;"",stage!AR15,"")</f>
        <v/>
      </c>
      <c r="AF20" s="279" t="str">
        <f>IF(stage!AT15&lt;&gt;"",stage!AT15,"")</f>
        <v/>
      </c>
      <c r="AG20" s="279" t="str">
        <f>IF(stage!AV15&lt;&gt;"",stage!AV15,"")</f>
        <v/>
      </c>
      <c r="AH20" s="279" t="str">
        <f>IF(stage!AX15&lt;&gt;"",stage!AX15,"")</f>
        <v/>
      </c>
      <c r="AI20" s="279" t="str">
        <f>IF(stage!AZ15&lt;&gt;"",stage!AZ15,"")</f>
        <v/>
      </c>
      <c r="AJ20" s="279" t="str">
        <f>IF(stage!BB15&lt;&gt;"",stage!BB15,"")</f>
        <v/>
      </c>
      <c r="AK20" s="279" t="str">
        <f>IF(stage!BD15&lt;&gt;"",stage!BD15,"")</f>
        <v/>
      </c>
      <c r="AL20" s="279" t="str">
        <f>IF(stage!BF15&lt;&gt;"",stage!BF15,"")</f>
        <v/>
      </c>
      <c r="AM20" s="279" t="str">
        <f>IF(stage!BH15&lt;&gt;"",stage!BH15,"")</f>
        <v/>
      </c>
      <c r="AN20" s="279" t="str">
        <f>IF(stage!BJ15&lt;&gt;"",stage!BJ15,"")</f>
        <v/>
      </c>
      <c r="AO20" s="42" t="str">
        <f>IF(stage!BL15&lt;&gt;"",stage!BL15,"")</f>
        <v/>
      </c>
      <c r="AP20" s="43">
        <f>IF(AND('sec(P)'!BW15&gt;0,'sec(P)'!BW15='sec(P)'!BW$92),'sec(P)'!BS15,"")</f>
        <v>10111.200000000001</v>
      </c>
      <c r="AQ20" s="44" t="str">
        <f>IF('sec(P)'!BT15&lt;&gt;0,'sec(P)'!BT15,"")</f>
        <v/>
      </c>
      <c r="AR20" s="43">
        <f>IF(AND('sec(P)'!BW15&gt;0,'sec(P)'!BW15='sec(P)'!BW$92),'sec(P)'!BU15,"")</f>
        <v>10111.200000000001</v>
      </c>
      <c r="AS20" s="39">
        <f t="shared" si="6"/>
        <v>3</v>
      </c>
      <c r="AT20" s="251">
        <f t="shared" si="1"/>
        <v>9</v>
      </c>
      <c r="AU20" s="256">
        <f>IF(AND('sec(P)'!FL15&gt;0,'sec(P)'!FL15='sec(P)'!FL$92),'sec(P)'!HX15,"")</f>
        <v>3219.2</v>
      </c>
      <c r="AV20" s="40">
        <f t="shared" si="7"/>
        <v>2</v>
      </c>
      <c r="AW20" s="41">
        <f t="shared" si="3"/>
        <v>7</v>
      </c>
      <c r="AX20" s="43">
        <f>IF(AND('sec(P)'!GQ15&gt;0,'sec(P)'!GQ15='sec(P)'!GQ$92),'sec(P)'!HY15,"")</f>
        <v>2852</v>
      </c>
      <c r="AY20" s="40">
        <f t="shared" si="8"/>
        <v>4</v>
      </c>
      <c r="AZ20" s="40">
        <f t="shared" si="5"/>
        <v>12</v>
      </c>
    </row>
    <row r="21" spans="1:52">
      <c r="A21" s="33">
        <f>IF(ent!E16&lt;&gt;"",ent!D16,"")</f>
        <v>15</v>
      </c>
      <c r="B21" s="34" t="str">
        <f>IF(ent!E16&lt;&gt;"",ent!E16,"")</f>
        <v>小泉 敏志</v>
      </c>
      <c r="C21" s="237"/>
      <c r="D21" s="241"/>
      <c r="E21" s="35" t="str">
        <f>IF(ent!E16&lt;&gt;"",ent!F16,"")</f>
        <v>加勢 直毅</v>
      </c>
      <c r="F21" s="237"/>
      <c r="G21" s="241"/>
      <c r="H21" s="34" t="str">
        <f>IF(ent!E16&lt;&gt;"",ent!G16,"")</f>
        <v>若甦DLドリームドライブGRヤリス</v>
      </c>
      <c r="I21" s="33"/>
      <c r="K21" s="33" t="str">
        <f>IF(ent!E16&lt;&gt;"",ent!H16,"")</f>
        <v>JN-2</v>
      </c>
      <c r="L21" s="280">
        <f>IF(stage!F16&lt;&gt;"",stage!F16,"")</f>
        <v>448.4</v>
      </c>
      <c r="M21" s="280">
        <f>IF(stage!H16&lt;&gt;"",stage!H16,"")</f>
        <v>638.9</v>
      </c>
      <c r="N21" s="280">
        <f>IF(stage!J16&lt;&gt;"",stage!J16,"")</f>
        <v>458.9</v>
      </c>
      <c r="O21" s="280">
        <f>IF(stage!L16&lt;&gt;"",stage!L16,"")</f>
        <v>449.3</v>
      </c>
      <c r="P21" s="280">
        <f>IF(stage!N16&lt;&gt;"",stage!N16,"")</f>
        <v>631.70000000000005</v>
      </c>
      <c r="Q21" s="280">
        <f>IF(stage!P16&lt;&gt;"",stage!P16,"")</f>
        <v>456.3</v>
      </c>
      <c r="R21" s="280">
        <f>IF(stage!R16&lt;&gt;"",stage!R16,"")</f>
        <v>525.70000000000005</v>
      </c>
      <c r="S21" s="280">
        <f>IF(stage!T16&lt;&gt;"",stage!T16,"")</f>
        <v>346.2</v>
      </c>
      <c r="T21" s="280">
        <f>IF(stage!V16&lt;&gt;"",stage!V16,"")</f>
        <v>522.6</v>
      </c>
      <c r="U21" s="280">
        <f>IF(stage!X16&lt;&gt;"",stage!X16,"")</f>
        <v>531.79999999999995</v>
      </c>
      <c r="V21" s="280">
        <f>IF(stage!Z16&lt;&gt;"",stage!Z16,"")</f>
        <v>345.1</v>
      </c>
      <c r="W21" s="280">
        <f>IF(stage!AB16&lt;&gt;"",stage!AB16,"")</f>
        <v>524.4</v>
      </c>
      <c r="X21" s="280" t="str">
        <f>IF(stage!AD16&lt;&gt;"",stage!AD16,"")</f>
        <v/>
      </c>
      <c r="Y21" s="280" t="str">
        <f>IF(stage!AF16&lt;&gt;"",stage!AF16,"")</f>
        <v/>
      </c>
      <c r="Z21" s="280" t="str">
        <f>IF(stage!AH16&lt;&gt;"",stage!AH16,"")</f>
        <v/>
      </c>
      <c r="AA21" s="280" t="str">
        <f>IF(stage!AJ16&lt;&gt;"",stage!AJ16,"")</f>
        <v/>
      </c>
      <c r="AB21" s="280" t="str">
        <f>IF(stage!AL16&lt;&gt;"",stage!AL16,"")</f>
        <v/>
      </c>
      <c r="AC21" s="280" t="str">
        <f>IF(stage!AN16&lt;&gt;"",stage!AN16,"")</f>
        <v/>
      </c>
      <c r="AD21" s="280" t="str">
        <f>IF(stage!AP16&lt;&gt;"",stage!AP16,"")</f>
        <v/>
      </c>
      <c r="AE21" s="280" t="str">
        <f>IF(stage!AR16&lt;&gt;"",stage!AR16,"")</f>
        <v/>
      </c>
      <c r="AF21" s="280" t="str">
        <f>IF(stage!AT16&lt;&gt;"",stage!AT16,"")</f>
        <v/>
      </c>
      <c r="AG21" s="280" t="str">
        <f>IF(stage!AV16&lt;&gt;"",stage!AV16,"")</f>
        <v/>
      </c>
      <c r="AH21" s="280" t="str">
        <f>IF(stage!AX16&lt;&gt;"",stage!AX16,"")</f>
        <v/>
      </c>
      <c r="AI21" s="280" t="str">
        <f>IF(stage!AZ16&lt;&gt;"",stage!AZ16,"")</f>
        <v/>
      </c>
      <c r="AJ21" s="280" t="str">
        <f>IF(stage!BB16&lt;&gt;"",stage!BB16,"")</f>
        <v/>
      </c>
      <c r="AK21" s="280" t="str">
        <f>IF(stage!BD16&lt;&gt;"",stage!BD16,"")</f>
        <v/>
      </c>
      <c r="AL21" s="280" t="str">
        <f>IF(stage!BF16&lt;&gt;"",stage!BF16,"")</f>
        <v/>
      </c>
      <c r="AM21" s="280" t="str">
        <f>IF(stage!BH16&lt;&gt;"",stage!BH16,"")</f>
        <v/>
      </c>
      <c r="AN21" s="280" t="str">
        <f>IF(stage!BJ16&lt;&gt;"",stage!BJ16,"")</f>
        <v/>
      </c>
      <c r="AO21" s="36" t="str">
        <f>IF(stage!BL16&lt;&gt;"",stage!BL16,"")</f>
        <v/>
      </c>
      <c r="AP21" s="37">
        <f>IF(AND('sec(P)'!BW16&gt;0,'sec(P)'!BW16='sec(P)'!BW$92),'sec(P)'!BS16,"")</f>
        <v>10159.299999999999</v>
      </c>
      <c r="AQ21" s="38" t="str">
        <f>IF('sec(P)'!BT16&lt;&gt;0,'sec(P)'!BT16,"")</f>
        <v/>
      </c>
      <c r="AR21" s="37">
        <f>IF(AND('sec(P)'!BW16&gt;0,'sec(P)'!BW16='sec(P)'!BW$92),'sec(P)'!BU16,"")</f>
        <v>10159.299999999999</v>
      </c>
      <c r="AS21" s="33">
        <f t="shared" si="6"/>
        <v>5</v>
      </c>
      <c r="AT21" s="252">
        <f t="shared" si="1"/>
        <v>12</v>
      </c>
      <c r="AU21" s="257">
        <f>IF(AND('sec(P)'!FL16&gt;0,'sec(P)'!FL16='sec(P)'!FL$92),'sec(P)'!HX16,"")</f>
        <v>3243.5</v>
      </c>
      <c r="AV21" s="34">
        <f t="shared" si="7"/>
        <v>4</v>
      </c>
      <c r="AW21" s="35">
        <f t="shared" si="3"/>
        <v>11</v>
      </c>
      <c r="AX21" s="37">
        <f>IF(AND('sec(P)'!GQ16&gt;0,'sec(P)'!GQ16='sec(P)'!GQ$92),'sec(P)'!HY16,"")</f>
        <v>2915.8</v>
      </c>
      <c r="AY21" s="34">
        <f t="shared" si="8"/>
        <v>5</v>
      </c>
      <c r="AZ21" s="34">
        <f t="shared" si="5"/>
        <v>15</v>
      </c>
    </row>
    <row r="22" spans="1:52" s="52" customFormat="1">
      <c r="A22" s="45">
        <f>IF(ent!E17&lt;&gt;"",ent!D17,"")</f>
        <v>16</v>
      </c>
      <c r="B22" s="46" t="str">
        <f>IF(ent!E17&lt;&gt;"",ent!E17,"")</f>
        <v>石川 昌平</v>
      </c>
      <c r="C22" s="238"/>
      <c r="D22" s="242"/>
      <c r="E22" s="47" t="str">
        <f>IF(ent!E17&lt;&gt;"",ent!F17,"")</f>
        <v>大倉 瞳</v>
      </c>
      <c r="F22" s="238"/>
      <c r="G22" s="242"/>
      <c r="H22" s="46" t="str">
        <f>IF(ent!E17&lt;&gt;"",ent!G17,"")</f>
        <v>ARTAオートバックスGRヤリス</v>
      </c>
      <c r="I22" s="45"/>
      <c r="J22" s="46"/>
      <c r="K22" s="45" t="str">
        <f>IF(ent!E17&lt;&gt;"",ent!H17,"")</f>
        <v>JN-2</v>
      </c>
      <c r="L22" s="48">
        <f>IF(stage!F17&lt;&gt;"",stage!F17,"")</f>
        <v>500.6</v>
      </c>
      <c r="M22" s="48">
        <f>IF(stage!H17&lt;&gt;"",stage!H17,"")</f>
        <v>637.6</v>
      </c>
      <c r="N22" s="48">
        <f>IF(stage!J17&lt;&gt;"",stage!J17,"")</f>
        <v>501.4</v>
      </c>
      <c r="O22" s="48">
        <f>IF(stage!L17&lt;&gt;"",stage!L17,"")</f>
        <v>453.1</v>
      </c>
      <c r="P22" s="48">
        <f>IF(stage!N17&lt;&gt;"",stage!N17,"")</f>
        <v>627.70000000000005</v>
      </c>
      <c r="Q22" s="48">
        <f>IF(stage!P17&lt;&gt;"",stage!P17,"")</f>
        <v>458.5</v>
      </c>
      <c r="R22" s="48">
        <f>IF(stage!R17&lt;&gt;"",stage!R17,"")</f>
        <v>538.5</v>
      </c>
      <c r="S22" s="48">
        <f>IF(stage!T17&lt;&gt;"",stage!T17,"")</f>
        <v>352.6</v>
      </c>
      <c r="T22" s="48">
        <f>IF(stage!V17&lt;&gt;"",stage!V17,"")</f>
        <v>523.6</v>
      </c>
      <c r="U22" s="48">
        <f>IF(stage!X17&lt;&gt;"",stage!X17,"")</f>
        <v>612.1</v>
      </c>
      <c r="V22" s="48">
        <f>IF(stage!Z17&lt;&gt;"",stage!Z17,"")</f>
        <v>429.7</v>
      </c>
      <c r="W22" s="48">
        <f>IF(stage!AB17&lt;&gt;"",stage!AB17,"")</f>
        <v>627.20000000000005</v>
      </c>
      <c r="X22" s="48" t="str">
        <f>IF(stage!AD17&lt;&gt;"",stage!AD17,"")</f>
        <v/>
      </c>
      <c r="Y22" s="48" t="str">
        <f>IF(stage!AF17&lt;&gt;"",stage!AF17,"")</f>
        <v/>
      </c>
      <c r="Z22" s="48" t="str">
        <f>IF(stage!AH17&lt;&gt;"",stage!AH17,"")</f>
        <v/>
      </c>
      <c r="AA22" s="48" t="str">
        <f>IF(stage!AJ17&lt;&gt;"",stage!AJ17,"")</f>
        <v/>
      </c>
      <c r="AB22" s="48" t="str">
        <f>IF(stage!AL17&lt;&gt;"",stage!AL17,"")</f>
        <v/>
      </c>
      <c r="AC22" s="48" t="str">
        <f>IF(stage!AN17&lt;&gt;"",stage!AN17,"")</f>
        <v/>
      </c>
      <c r="AD22" s="48" t="str">
        <f>IF(stage!AP17&lt;&gt;"",stage!AP17,"")</f>
        <v/>
      </c>
      <c r="AE22" s="48" t="str">
        <f>IF(stage!AR17&lt;&gt;"",stage!AR17,"")</f>
        <v/>
      </c>
      <c r="AF22" s="48" t="str">
        <f>IF(stage!AT17&lt;&gt;"",stage!AT17,"")</f>
        <v/>
      </c>
      <c r="AG22" s="48" t="str">
        <f>IF(stage!AV17&lt;&gt;"",stage!AV17,"")</f>
        <v/>
      </c>
      <c r="AH22" s="48" t="str">
        <f>IF(stage!AX17&lt;&gt;"",stage!AX17,"")</f>
        <v/>
      </c>
      <c r="AI22" s="48" t="str">
        <f>IF(stage!AZ17&lt;&gt;"",stage!AZ17,"")</f>
        <v/>
      </c>
      <c r="AJ22" s="48" t="str">
        <f>IF(stage!BB17&lt;&gt;"",stage!BB17,"")</f>
        <v/>
      </c>
      <c r="AK22" s="48" t="str">
        <f>IF(stage!BD17&lt;&gt;"",stage!BD17,"")</f>
        <v/>
      </c>
      <c r="AL22" s="48" t="str">
        <f>IF(stage!BF17&lt;&gt;"",stage!BF17,"")</f>
        <v/>
      </c>
      <c r="AM22" s="48" t="str">
        <f>IF(stage!BH17&lt;&gt;"",stage!BH17,"")</f>
        <v/>
      </c>
      <c r="AN22" s="48" t="str">
        <f>IF(stage!BJ17&lt;&gt;"",stage!BJ17,"")</f>
        <v/>
      </c>
      <c r="AO22" s="49" t="str">
        <f>IF(stage!BL17&lt;&gt;"",stage!BL17,"")</f>
        <v/>
      </c>
      <c r="AP22" s="50">
        <f>IF(AND('sec(P)'!BW17&gt;0,'sec(P)'!BW17='sec(P)'!BW$92),'sec(P)'!BS17,"")</f>
        <v>10502.599999999999</v>
      </c>
      <c r="AQ22" s="51" t="str">
        <f>IF('sec(P)'!BT17&lt;&gt;0,'sec(P)'!BT17,"")</f>
        <v/>
      </c>
      <c r="AR22" s="50">
        <f>IF(AND('sec(P)'!BW17&gt;0,'sec(P)'!BW17='sec(P)'!BW$92),'sec(P)'!BU17,"")</f>
        <v>10502.599999999999</v>
      </c>
      <c r="AS22" s="45">
        <f t="shared" si="6"/>
        <v>6</v>
      </c>
      <c r="AT22" s="253">
        <f t="shared" si="1"/>
        <v>22</v>
      </c>
      <c r="AU22" s="258">
        <f>IF(AND('sec(P)'!FL17&gt;0,'sec(P)'!FL17='sec(P)'!FL$92),'sec(P)'!HX17,"")</f>
        <v>3258.9</v>
      </c>
      <c r="AV22" s="46">
        <f t="shared" si="7"/>
        <v>6</v>
      </c>
      <c r="AW22" s="47">
        <f t="shared" si="3"/>
        <v>13</v>
      </c>
      <c r="AX22" s="50">
        <f>IF(AND('sec(P)'!GQ17&gt;0,'sec(P)'!GQ17='sec(P)'!GQ$92),'sec(P)'!HY17,"")</f>
        <v>3203.7000000000003</v>
      </c>
      <c r="AY22" s="46">
        <f t="shared" si="8"/>
        <v>6</v>
      </c>
      <c r="AZ22" s="46">
        <f t="shared" si="5"/>
        <v>36</v>
      </c>
    </row>
    <row r="23" spans="1:52">
      <c r="A23" s="33">
        <f>IF(ent!E18&lt;&gt;"",ent!D18,"")</f>
        <v>17</v>
      </c>
      <c r="B23" s="34" t="str">
        <f>IF(ent!E18&lt;&gt;"",ent!E18,"")</f>
        <v>山本 悠太</v>
      </c>
      <c r="C23" s="237"/>
      <c r="D23" s="241"/>
      <c r="E23" s="35" t="str">
        <f>IF(ent!E18&lt;&gt;"",ent!F18,"")</f>
        <v>立久井 和子</v>
      </c>
      <c r="F23" s="237"/>
      <c r="G23" s="241"/>
      <c r="H23" s="34" t="str">
        <f>IF(ent!E18&lt;&gt;"",ent!G18,"")</f>
        <v>SammyK－oneルブロスYHGR86</v>
      </c>
      <c r="I23" s="33"/>
      <c r="K23" s="33" t="str">
        <f>IF(ent!E18&lt;&gt;"",ent!H18,"")</f>
        <v>JN-3</v>
      </c>
      <c r="L23" s="280">
        <f>IF(stage!F18&lt;&gt;"",stage!F18,"")</f>
        <v>503.4</v>
      </c>
      <c r="M23" s="280">
        <f>IF(stage!H18&lt;&gt;"",stage!H18,"")</f>
        <v>652.20000000000005</v>
      </c>
      <c r="N23" s="280">
        <f>IF(stage!J18&lt;&gt;"",stage!J18,"")</f>
        <v>509.1</v>
      </c>
      <c r="O23" s="280">
        <f>IF(stage!L18&lt;&gt;"",stage!L18,"")</f>
        <v>458.1</v>
      </c>
      <c r="P23" s="280">
        <f>IF(stage!N18&lt;&gt;"",stage!N18,"")</f>
        <v>646.5</v>
      </c>
      <c r="Q23" s="280">
        <f>IF(stage!P18&lt;&gt;"",stage!P18,"")</f>
        <v>503.3</v>
      </c>
      <c r="R23" s="280">
        <f>IF(stage!R18&lt;&gt;"",stage!R18,"")</f>
        <v>542</v>
      </c>
      <c r="S23" s="280">
        <f>IF(stage!T18&lt;&gt;"",stage!T18,"")</f>
        <v>359.8</v>
      </c>
      <c r="T23" s="280">
        <f>IF(stage!V18&lt;&gt;"",stage!V18,"")</f>
        <v>526.9</v>
      </c>
      <c r="U23" s="280">
        <f>IF(stage!X18&lt;&gt;"",stage!X18,"")</f>
        <v>519.5</v>
      </c>
      <c r="V23" s="280">
        <f>IF(stage!Z18&lt;&gt;"",stage!Z18,"")</f>
        <v>350</v>
      </c>
      <c r="W23" s="280">
        <f>IF(stage!AB18&lt;&gt;"",stage!AB18,"")</f>
        <v>525.6</v>
      </c>
      <c r="X23" s="280" t="str">
        <f>IF(stage!AD18&lt;&gt;"",stage!AD18,"")</f>
        <v/>
      </c>
      <c r="Y23" s="280" t="str">
        <f>IF(stage!AF18&lt;&gt;"",stage!AF18,"")</f>
        <v/>
      </c>
      <c r="Z23" s="280" t="str">
        <f>IF(stage!AH18&lt;&gt;"",stage!AH18,"")</f>
        <v/>
      </c>
      <c r="AA23" s="280" t="str">
        <f>IF(stage!AJ18&lt;&gt;"",stage!AJ18,"")</f>
        <v/>
      </c>
      <c r="AB23" s="280" t="str">
        <f>IF(stage!AL18&lt;&gt;"",stage!AL18,"")</f>
        <v/>
      </c>
      <c r="AC23" s="280" t="str">
        <f>IF(stage!AN18&lt;&gt;"",stage!AN18,"")</f>
        <v/>
      </c>
      <c r="AD23" s="280" t="str">
        <f>IF(stage!AP18&lt;&gt;"",stage!AP18,"")</f>
        <v/>
      </c>
      <c r="AE23" s="280" t="str">
        <f>IF(stage!AR18&lt;&gt;"",stage!AR18,"")</f>
        <v/>
      </c>
      <c r="AF23" s="280" t="str">
        <f>IF(stage!AT18&lt;&gt;"",stage!AT18,"")</f>
        <v/>
      </c>
      <c r="AG23" s="280" t="str">
        <f>IF(stage!AV18&lt;&gt;"",stage!AV18,"")</f>
        <v/>
      </c>
      <c r="AH23" s="280" t="str">
        <f>IF(stage!AX18&lt;&gt;"",stage!AX18,"")</f>
        <v/>
      </c>
      <c r="AI23" s="280" t="str">
        <f>IF(stage!AZ18&lt;&gt;"",stage!AZ18,"")</f>
        <v/>
      </c>
      <c r="AJ23" s="280" t="str">
        <f>IF(stage!BB18&lt;&gt;"",stage!BB18,"")</f>
        <v/>
      </c>
      <c r="AK23" s="280" t="str">
        <f>IF(stage!BD18&lt;&gt;"",stage!BD18,"")</f>
        <v/>
      </c>
      <c r="AL23" s="280" t="str">
        <f>IF(stage!BF18&lt;&gt;"",stage!BF18,"")</f>
        <v/>
      </c>
      <c r="AM23" s="280" t="str">
        <f>IF(stage!BH18&lt;&gt;"",stage!BH18,"")</f>
        <v/>
      </c>
      <c r="AN23" s="280" t="str">
        <f>IF(stage!BJ18&lt;&gt;"",stage!BJ18,"")</f>
        <v/>
      </c>
      <c r="AO23" s="36" t="str">
        <f>IF(stage!BL18&lt;&gt;"",stage!BL18,"")</f>
        <v/>
      </c>
      <c r="AP23" s="37">
        <f>IF(AND('sec(P)'!BW18&gt;0,'sec(P)'!BW18='sec(P)'!BW$92),'sec(P)'!BS18,"")</f>
        <v>10336.400000000001</v>
      </c>
      <c r="AQ23" s="38" t="str">
        <f>IF('sec(P)'!BT18&lt;&gt;0,'sec(P)'!BT18,"")</f>
        <v/>
      </c>
      <c r="AR23" s="37">
        <f>IF(AND('sec(P)'!BW18&gt;0,'sec(P)'!BW18='sec(P)'!BW$92),'sec(P)'!BU18,"")</f>
        <v>10336.400000000001</v>
      </c>
      <c r="AS23" s="33">
        <f>IF(AR23&lt;&gt;"",RANK(AR23,AR$23:AR$31,1),"")</f>
        <v>2</v>
      </c>
      <c r="AT23" s="252">
        <f t="shared" si="1"/>
        <v>17</v>
      </c>
      <c r="AU23" s="257">
        <f>IF(AND('sec(P)'!FL18&gt;0,'sec(P)'!FL18='sec(P)'!FL$92),'sec(P)'!HX18,"")</f>
        <v>3352.6000000000004</v>
      </c>
      <c r="AV23" s="34">
        <f>IF(AU23&lt;&gt;"",RANK(AU23,AU$23:AU$31,1),"")</f>
        <v>2</v>
      </c>
      <c r="AW23" s="35">
        <f t="shared" si="3"/>
        <v>18</v>
      </c>
      <c r="AX23" s="37">
        <f>IF(AND('sec(P)'!GQ18&gt;0,'sec(P)'!GQ18='sec(P)'!GQ$92),'sec(P)'!HY18,"")</f>
        <v>2943.7999999999997</v>
      </c>
      <c r="AY23" s="34">
        <f>IF(AX23&lt;&gt;"",RANK(AX23,AX$23:AX$31,1),"")</f>
        <v>4</v>
      </c>
      <c r="AZ23" s="34">
        <f t="shared" si="5"/>
        <v>20</v>
      </c>
    </row>
    <row r="24" spans="1:52" s="3" customFormat="1">
      <c r="A24" s="39">
        <f>IF(ent!E19&lt;&gt;"",ent!D19,"")</f>
        <v>18</v>
      </c>
      <c r="B24" s="40" t="str">
        <f>IF(ent!E19&lt;&gt;"",ent!E19,"")</f>
        <v>上原 淳</v>
      </c>
      <c r="C24" s="236"/>
      <c r="D24" s="240"/>
      <c r="E24" s="41" t="str">
        <f>IF(ent!E19&lt;&gt;"",ent!F19,"")</f>
        <v>漆戸 あゆみ</v>
      </c>
      <c r="F24" s="236"/>
      <c r="G24" s="240"/>
      <c r="H24" s="40" t="str">
        <f>IF(ent!E19&lt;&gt;"",ent!G19,"")</f>
        <v>メディトランセDLシャフトカヤバBRZ</v>
      </c>
      <c r="I24" s="39"/>
      <c r="J24" s="40"/>
      <c r="K24" s="39" t="str">
        <f>IF(ent!E19&lt;&gt;"",ent!H19,"")</f>
        <v>JN-3</v>
      </c>
      <c r="L24" s="279">
        <f>IF(stage!F19&lt;&gt;"",stage!F19,"")</f>
        <v>505.5</v>
      </c>
      <c r="M24" s="279">
        <f>IF(stage!H19&lt;&gt;"",stage!H19,"")</f>
        <v>653.5</v>
      </c>
      <c r="N24" s="279">
        <f>IF(stage!J19&lt;&gt;"",stage!J19,"")</f>
        <v>514.79999999999995</v>
      </c>
      <c r="O24" s="279">
        <f>IF(stage!L19&lt;&gt;"",stage!L19,"")</f>
        <v>501.6</v>
      </c>
      <c r="P24" s="279">
        <f>IF(stage!N19&lt;&gt;"",stage!N19,"")</f>
        <v>648.5</v>
      </c>
      <c r="Q24" s="279">
        <f>IF(stage!P19&lt;&gt;"",stage!P19,"")</f>
        <v>510.7</v>
      </c>
      <c r="R24" s="279">
        <f>IF(stage!R19&lt;&gt;"",stage!R19,"")</f>
        <v>537.6</v>
      </c>
      <c r="S24" s="279">
        <f>IF(stage!T19&lt;&gt;"",stage!T19,"")</f>
        <v>358.5</v>
      </c>
      <c r="T24" s="279" t="str">
        <f>IF(stage!V19&lt;&gt;"",stage!V19,"")</f>
        <v/>
      </c>
      <c r="U24" s="279" t="str">
        <f>IF(stage!X19&lt;&gt;"",stage!X19,"")</f>
        <v/>
      </c>
      <c r="V24" s="279" t="str">
        <f>IF(stage!Z19&lt;&gt;"",stage!Z19,"")</f>
        <v/>
      </c>
      <c r="W24" s="279" t="str">
        <f>IF(stage!AB19&lt;&gt;"",stage!AB19,"")</f>
        <v/>
      </c>
      <c r="X24" s="279" t="str">
        <f>IF(stage!AD19&lt;&gt;"",stage!AD19,"")</f>
        <v/>
      </c>
      <c r="Y24" s="279" t="str">
        <f>IF(stage!AF19&lt;&gt;"",stage!AF19,"")</f>
        <v/>
      </c>
      <c r="Z24" s="279" t="str">
        <f>IF(stage!AH19&lt;&gt;"",stage!AH19,"")</f>
        <v/>
      </c>
      <c r="AA24" s="279" t="str">
        <f>IF(stage!AJ19&lt;&gt;"",stage!AJ19,"")</f>
        <v/>
      </c>
      <c r="AB24" s="279" t="str">
        <f>IF(stage!AL19&lt;&gt;"",stage!AL19,"")</f>
        <v/>
      </c>
      <c r="AC24" s="279" t="str">
        <f>IF(stage!AN19&lt;&gt;"",stage!AN19,"")</f>
        <v/>
      </c>
      <c r="AD24" s="279" t="str">
        <f>IF(stage!AP19&lt;&gt;"",stage!AP19,"")</f>
        <v/>
      </c>
      <c r="AE24" s="279" t="str">
        <f>IF(stage!AR19&lt;&gt;"",stage!AR19,"")</f>
        <v/>
      </c>
      <c r="AF24" s="279" t="str">
        <f>IF(stage!AT19&lt;&gt;"",stage!AT19,"")</f>
        <v/>
      </c>
      <c r="AG24" s="279" t="str">
        <f>IF(stage!AV19&lt;&gt;"",stage!AV19,"")</f>
        <v/>
      </c>
      <c r="AH24" s="279" t="str">
        <f>IF(stage!AX19&lt;&gt;"",stage!AX19,"")</f>
        <v/>
      </c>
      <c r="AI24" s="279" t="str">
        <f>IF(stage!AZ19&lt;&gt;"",stage!AZ19,"")</f>
        <v/>
      </c>
      <c r="AJ24" s="279" t="str">
        <f>IF(stage!BB19&lt;&gt;"",stage!BB19,"")</f>
        <v/>
      </c>
      <c r="AK24" s="279" t="str">
        <f>IF(stage!BD19&lt;&gt;"",stage!BD19,"")</f>
        <v/>
      </c>
      <c r="AL24" s="279" t="str">
        <f>IF(stage!BF19&lt;&gt;"",stage!BF19,"")</f>
        <v/>
      </c>
      <c r="AM24" s="279" t="str">
        <f>IF(stage!BH19&lt;&gt;"",stage!BH19,"")</f>
        <v/>
      </c>
      <c r="AN24" s="279" t="str">
        <f>IF(stage!BJ19&lt;&gt;"",stage!BJ19,"")</f>
        <v/>
      </c>
      <c r="AO24" s="42" t="str">
        <f>IF(stage!BL19&lt;&gt;"",stage!BL19,"")</f>
        <v/>
      </c>
      <c r="AP24" s="43" t="str">
        <f>IF(AND('sec(P)'!BW19&gt;0,'sec(P)'!BW19='sec(P)'!BW$92),'sec(P)'!BS19,"")</f>
        <v/>
      </c>
      <c r="AQ24" s="44" t="str">
        <f>IF('sec(P)'!BT19&lt;&gt;0,'sec(P)'!BT19,"")</f>
        <v/>
      </c>
      <c r="AR24" s="43" t="str">
        <f>IF(AND('sec(P)'!BW19&gt;0,'sec(P)'!BW19='sec(P)'!BW$92),'sec(P)'!BU19,"")</f>
        <v/>
      </c>
      <c r="AS24" s="39" t="str">
        <f t="shared" ref="AS24:AS31" si="9">IF(AR24&lt;&gt;"",RANK(AR24,AR$23:AR$31,1),"")</f>
        <v/>
      </c>
      <c r="AT24" s="251" t="str">
        <f t="shared" si="1"/>
        <v/>
      </c>
      <c r="AU24" s="256">
        <f>IF(AND('sec(P)'!FL19&gt;0,'sec(P)'!FL19='sec(P)'!FL$92),'sec(P)'!HX19,"")</f>
        <v>3414.6</v>
      </c>
      <c r="AV24" s="40">
        <f t="shared" ref="AV24:AV31" si="10">IF(AU24&lt;&gt;"",RANK(AU24,AU$23:AU$31,1),"")</f>
        <v>6</v>
      </c>
      <c r="AW24" s="41">
        <f t="shared" si="3"/>
        <v>23</v>
      </c>
      <c r="AX24" s="43" t="str">
        <f>IF(AND('sec(P)'!GQ19&gt;0,'sec(P)'!GQ19='sec(P)'!GQ$92),'sec(P)'!HY19,"")</f>
        <v/>
      </c>
      <c r="AY24" s="40" t="str">
        <f t="shared" ref="AY24:AY31" si="11">IF(AX24&lt;&gt;"",RANK(AX24,AX$23:AX$31,1),"")</f>
        <v/>
      </c>
      <c r="AZ24" s="40" t="str">
        <f t="shared" si="5"/>
        <v/>
      </c>
    </row>
    <row r="25" spans="1:52">
      <c r="A25" s="33">
        <f>IF(ent!E20&lt;&gt;"",ent!D20,"")</f>
        <v>19</v>
      </c>
      <c r="B25" s="34" t="str">
        <f>IF(ent!E20&lt;&gt;"",ent!E20,"")</f>
        <v>曽根 崇仁</v>
      </c>
      <c r="C25" s="237"/>
      <c r="D25" s="241"/>
      <c r="E25" s="35" t="str">
        <f>IF(ent!E20&lt;&gt;"",ent!F20,"")</f>
        <v>石田 一輝</v>
      </c>
      <c r="F25" s="237"/>
      <c r="G25" s="241"/>
      <c r="H25" s="34" t="str">
        <f>IF(ent!E20&lt;&gt;"",ent!G20,"")</f>
        <v>P.MU☆DL☆SPM☆INGING86</v>
      </c>
      <c r="I25" s="33"/>
      <c r="K25" s="33" t="str">
        <f>IF(ent!E20&lt;&gt;"",ent!H20,"")</f>
        <v>JN-3</v>
      </c>
      <c r="L25" s="280">
        <f>IF(stage!F20&lt;&gt;"",stage!F20,"")</f>
        <v>509.5</v>
      </c>
      <c r="M25" s="280">
        <f>IF(stage!H20&lt;&gt;"",stage!H20,"")</f>
        <v>650.9</v>
      </c>
      <c r="N25" s="280">
        <f>IF(stage!J20&lt;&gt;"",stage!J20,"")</f>
        <v>509</v>
      </c>
      <c r="O25" s="280">
        <f>IF(stage!L20&lt;&gt;"",stage!L20,"")</f>
        <v>501.5</v>
      </c>
      <c r="P25" s="280">
        <f>IF(stage!N20&lt;&gt;"",stage!N20,"")</f>
        <v>644.29999999999995</v>
      </c>
      <c r="Q25" s="280">
        <f>IF(stage!P20&lt;&gt;"",stage!P20,"")</f>
        <v>508.4</v>
      </c>
      <c r="R25" s="280">
        <f>IF(stage!R20&lt;&gt;"",stage!R20,"")</f>
        <v>531</v>
      </c>
      <c r="S25" s="280">
        <f>IF(stage!T20&lt;&gt;"",stage!T20,"")</f>
        <v>356.1</v>
      </c>
      <c r="T25" s="280">
        <f>IF(stage!V20&lt;&gt;"",stage!V20,"")</f>
        <v>529.1</v>
      </c>
      <c r="U25" s="280">
        <f>IF(stage!X20&lt;&gt;"",stage!X20,"")</f>
        <v>523.9</v>
      </c>
      <c r="V25" s="280">
        <f>IF(stage!Z20&lt;&gt;"",stage!Z20,"")</f>
        <v>354.9</v>
      </c>
      <c r="W25" s="280">
        <f>IF(stage!AB20&lt;&gt;"",stage!AB20,"")</f>
        <v>534.1</v>
      </c>
      <c r="X25" s="280" t="str">
        <f>IF(stage!AD20&lt;&gt;"",stage!AD20,"")</f>
        <v/>
      </c>
      <c r="Y25" s="280" t="str">
        <f>IF(stage!AF20&lt;&gt;"",stage!AF20,"")</f>
        <v/>
      </c>
      <c r="Z25" s="280" t="str">
        <f>IF(stage!AH20&lt;&gt;"",stage!AH20,"")</f>
        <v/>
      </c>
      <c r="AA25" s="280" t="str">
        <f>IF(stage!AJ20&lt;&gt;"",stage!AJ20,"")</f>
        <v/>
      </c>
      <c r="AB25" s="280" t="str">
        <f>IF(stage!AL20&lt;&gt;"",stage!AL20,"")</f>
        <v/>
      </c>
      <c r="AC25" s="280" t="str">
        <f>IF(stage!AN20&lt;&gt;"",stage!AN20,"")</f>
        <v/>
      </c>
      <c r="AD25" s="280" t="str">
        <f>IF(stage!AP20&lt;&gt;"",stage!AP20,"")</f>
        <v/>
      </c>
      <c r="AE25" s="280" t="str">
        <f>IF(stage!AR20&lt;&gt;"",stage!AR20,"")</f>
        <v/>
      </c>
      <c r="AF25" s="280" t="str">
        <f>IF(stage!AT20&lt;&gt;"",stage!AT20,"")</f>
        <v/>
      </c>
      <c r="AG25" s="280" t="str">
        <f>IF(stage!AV20&lt;&gt;"",stage!AV20,"")</f>
        <v/>
      </c>
      <c r="AH25" s="280" t="str">
        <f>IF(stage!AX20&lt;&gt;"",stage!AX20,"")</f>
        <v/>
      </c>
      <c r="AI25" s="280" t="str">
        <f>IF(stage!AZ20&lt;&gt;"",stage!AZ20,"")</f>
        <v/>
      </c>
      <c r="AJ25" s="280" t="str">
        <f>IF(stage!BB20&lt;&gt;"",stage!BB20,"")</f>
        <v/>
      </c>
      <c r="AK25" s="280" t="str">
        <f>IF(stage!BD20&lt;&gt;"",stage!BD20,"")</f>
        <v/>
      </c>
      <c r="AL25" s="280" t="str">
        <f>IF(stage!BF20&lt;&gt;"",stage!BF20,"")</f>
        <v/>
      </c>
      <c r="AM25" s="280" t="str">
        <f>IF(stage!BH20&lt;&gt;"",stage!BH20,"")</f>
        <v/>
      </c>
      <c r="AN25" s="280" t="str">
        <f>IF(stage!BJ20&lt;&gt;"",stage!BJ20,"")</f>
        <v/>
      </c>
      <c r="AO25" s="36" t="str">
        <f>IF(stage!BL20&lt;&gt;"",stage!BL20,"")</f>
        <v/>
      </c>
      <c r="AP25" s="37">
        <f>IF(AND('sec(P)'!BW20&gt;0,'sec(P)'!BW20='sec(P)'!BW$92),'sec(P)'!BS20,"")</f>
        <v>10352.700000000001</v>
      </c>
      <c r="AQ25" s="38" t="str">
        <f>IF('sec(P)'!BT20&lt;&gt;0,'sec(P)'!BT20,"")</f>
        <v/>
      </c>
      <c r="AR25" s="37">
        <f>IF(AND('sec(P)'!BW20&gt;0,'sec(P)'!BW20='sec(P)'!BW$92),'sec(P)'!BU20,"")</f>
        <v>10352.700000000001</v>
      </c>
      <c r="AS25" s="33">
        <f t="shared" si="9"/>
        <v>4</v>
      </c>
      <c r="AT25" s="252">
        <f t="shared" si="1"/>
        <v>20</v>
      </c>
      <c r="AU25" s="257">
        <f>IF(AND('sec(P)'!FL20&gt;0,'sec(P)'!FL20='sec(P)'!FL$92),'sec(P)'!HX20,"")</f>
        <v>3403.6</v>
      </c>
      <c r="AV25" s="34">
        <f t="shared" si="10"/>
        <v>4</v>
      </c>
      <c r="AW25" s="35">
        <f t="shared" si="3"/>
        <v>21</v>
      </c>
      <c r="AX25" s="37">
        <f>IF(AND('sec(P)'!GQ20&gt;0,'sec(P)'!GQ20='sec(P)'!GQ$92),'sec(P)'!HY20,"")</f>
        <v>2949.1</v>
      </c>
      <c r="AY25" s="34">
        <f t="shared" si="11"/>
        <v>5</v>
      </c>
      <c r="AZ25" s="34">
        <f t="shared" si="5"/>
        <v>22</v>
      </c>
    </row>
    <row r="26" spans="1:52" s="3" customFormat="1">
      <c r="A26" s="39">
        <f>IF(ent!E21&lt;&gt;"",ent!D21,"")</f>
        <v>20</v>
      </c>
      <c r="B26" s="40" t="str">
        <f>IF(ent!E21&lt;&gt;"",ent!E21,"")</f>
        <v>山口 清司</v>
      </c>
      <c r="C26" s="236"/>
      <c r="D26" s="240"/>
      <c r="E26" s="41" t="str">
        <f>IF(ent!E21&lt;&gt;"",ent!F21,"")</f>
        <v>澤田 耕一</v>
      </c>
      <c r="F26" s="236"/>
      <c r="G26" s="240"/>
      <c r="H26" s="40" t="str">
        <f>IF(ent!E21&lt;&gt;"",ent!G21,"")</f>
        <v>エナペタルADVAN久與GR86</v>
      </c>
      <c r="I26" s="39"/>
      <c r="J26" s="40"/>
      <c r="K26" s="39" t="str">
        <f>IF(ent!E21&lt;&gt;"",ent!H21,"")</f>
        <v>JN-3</v>
      </c>
      <c r="L26" s="279">
        <f>IF(stage!F21&lt;&gt;"",stage!F21,"")</f>
        <v>501.4</v>
      </c>
      <c r="M26" s="279">
        <f>IF(stage!H21&lt;&gt;"",stage!H21,"")</f>
        <v>652.70000000000005</v>
      </c>
      <c r="N26" s="279">
        <f>IF(stage!J21&lt;&gt;"",stage!J21,"")</f>
        <v>510.2</v>
      </c>
      <c r="O26" s="279">
        <f>IF(stage!L21&lt;&gt;"",stage!L21,"")</f>
        <v>505.4</v>
      </c>
      <c r="P26" s="279">
        <f>IF(stage!N21&lt;&gt;"",stage!N21,"")</f>
        <v>648.1</v>
      </c>
      <c r="Q26" s="279">
        <f>IF(stage!P21&lt;&gt;"",stage!P21,"")</f>
        <v>505</v>
      </c>
      <c r="R26" s="279">
        <f>IF(stage!R21&lt;&gt;"",stage!R21,"")</f>
        <v>537</v>
      </c>
      <c r="S26" s="279">
        <f>IF(stage!T21&lt;&gt;"",stage!T21,"")</f>
        <v>355.7</v>
      </c>
      <c r="T26" s="279">
        <f>IF(stage!V21&lt;&gt;"",stage!V21,"")</f>
        <v>528.20000000000005</v>
      </c>
      <c r="U26" s="279" t="str">
        <f>IF(stage!X21&lt;&gt;"",stage!X21,"")</f>
        <v/>
      </c>
      <c r="V26" s="279" t="str">
        <f>IF(stage!Z21&lt;&gt;"",stage!Z21,"")</f>
        <v/>
      </c>
      <c r="W26" s="279" t="str">
        <f>IF(stage!AB21&lt;&gt;"",stage!AB21,"")</f>
        <v/>
      </c>
      <c r="X26" s="279" t="str">
        <f>IF(stage!AD21&lt;&gt;"",stage!AD21,"")</f>
        <v/>
      </c>
      <c r="Y26" s="279" t="str">
        <f>IF(stage!AF21&lt;&gt;"",stage!AF21,"")</f>
        <v/>
      </c>
      <c r="Z26" s="279" t="str">
        <f>IF(stage!AH21&lt;&gt;"",stage!AH21,"")</f>
        <v/>
      </c>
      <c r="AA26" s="279" t="str">
        <f>IF(stage!AJ21&lt;&gt;"",stage!AJ21,"")</f>
        <v/>
      </c>
      <c r="AB26" s="279" t="str">
        <f>IF(stage!AL21&lt;&gt;"",stage!AL21,"")</f>
        <v/>
      </c>
      <c r="AC26" s="279" t="str">
        <f>IF(stage!AN21&lt;&gt;"",stage!AN21,"")</f>
        <v/>
      </c>
      <c r="AD26" s="279" t="str">
        <f>IF(stage!AP21&lt;&gt;"",stage!AP21,"")</f>
        <v/>
      </c>
      <c r="AE26" s="279" t="str">
        <f>IF(stage!AR21&lt;&gt;"",stage!AR21,"")</f>
        <v/>
      </c>
      <c r="AF26" s="279" t="str">
        <f>IF(stage!AT21&lt;&gt;"",stage!AT21,"")</f>
        <v/>
      </c>
      <c r="AG26" s="279" t="str">
        <f>IF(stage!AV21&lt;&gt;"",stage!AV21,"")</f>
        <v/>
      </c>
      <c r="AH26" s="279" t="str">
        <f>IF(stage!AX21&lt;&gt;"",stage!AX21,"")</f>
        <v/>
      </c>
      <c r="AI26" s="279" t="str">
        <f>IF(stage!AZ21&lt;&gt;"",stage!AZ21,"")</f>
        <v/>
      </c>
      <c r="AJ26" s="279" t="str">
        <f>IF(stage!BB21&lt;&gt;"",stage!BB21,"")</f>
        <v/>
      </c>
      <c r="AK26" s="279" t="str">
        <f>IF(stage!BD21&lt;&gt;"",stage!BD21,"")</f>
        <v/>
      </c>
      <c r="AL26" s="279" t="str">
        <f>IF(stage!BF21&lt;&gt;"",stage!BF21,"")</f>
        <v/>
      </c>
      <c r="AM26" s="279" t="str">
        <f>IF(stage!BH21&lt;&gt;"",stage!BH21,"")</f>
        <v/>
      </c>
      <c r="AN26" s="279" t="str">
        <f>IF(stage!BJ21&lt;&gt;"",stage!BJ21,"")</f>
        <v/>
      </c>
      <c r="AO26" s="42" t="str">
        <f>IF(stage!BL21&lt;&gt;"",stage!BL21,"")</f>
        <v/>
      </c>
      <c r="AP26" s="43" t="str">
        <f>IF(AND('sec(P)'!BW21&gt;0,'sec(P)'!BW21='sec(P)'!BW$92),'sec(P)'!BS21,"")</f>
        <v/>
      </c>
      <c r="AQ26" s="44" t="str">
        <f>IF('sec(P)'!BT21&lt;&gt;0,'sec(P)'!BT21,"")</f>
        <v/>
      </c>
      <c r="AR26" s="43" t="str">
        <f>IF(AND('sec(P)'!BW21&gt;0,'sec(P)'!BW21='sec(P)'!BW$92),'sec(P)'!BU21,"")</f>
        <v/>
      </c>
      <c r="AS26" s="39" t="str">
        <f t="shared" si="9"/>
        <v/>
      </c>
      <c r="AT26" s="251" t="str">
        <f t="shared" si="1"/>
        <v/>
      </c>
      <c r="AU26" s="256">
        <f>IF(AND('sec(P)'!FL21&gt;0,'sec(P)'!FL21='sec(P)'!FL$92),'sec(P)'!HX21,"")</f>
        <v>3402.7999999999997</v>
      </c>
      <c r="AV26" s="40">
        <f t="shared" si="10"/>
        <v>3</v>
      </c>
      <c r="AW26" s="41">
        <f t="shared" si="3"/>
        <v>20</v>
      </c>
      <c r="AX26" s="43" t="str">
        <f>IF(AND('sec(P)'!GQ21&gt;0,'sec(P)'!GQ21='sec(P)'!GQ$92),'sec(P)'!HY21,"")</f>
        <v/>
      </c>
      <c r="AY26" s="40" t="str">
        <f t="shared" si="11"/>
        <v/>
      </c>
      <c r="AZ26" s="40" t="str">
        <f t="shared" si="5"/>
        <v/>
      </c>
    </row>
    <row r="27" spans="1:52">
      <c r="A27" s="33">
        <f>IF(ent!E22&lt;&gt;"",ent!D22,"")</f>
        <v>21</v>
      </c>
      <c r="B27" s="34" t="str">
        <f>IF(ent!E22&lt;&gt;"",ent!E22,"")</f>
        <v>長﨑 雅志</v>
      </c>
      <c r="C27" s="237"/>
      <c r="D27" s="241"/>
      <c r="E27" s="35" t="str">
        <f>IF(ent!E22&lt;&gt;"",ent!F22,"")</f>
        <v>大矢 啓太</v>
      </c>
      <c r="F27" s="237"/>
      <c r="G27" s="241"/>
      <c r="H27" s="34" t="str">
        <f>IF(ent!E22&lt;&gt;"",ent!G22,"")</f>
        <v>NTP NAVUL GR86</v>
      </c>
      <c r="I27" s="33"/>
      <c r="K27" s="33" t="str">
        <f>IF(ent!E22&lt;&gt;"",ent!H22,"")</f>
        <v>JN-3</v>
      </c>
      <c r="L27" s="280">
        <f>IF(stage!F22&lt;&gt;"",stage!F22,"")</f>
        <v>458.1</v>
      </c>
      <c r="M27" s="280">
        <f>IF(stage!H22&lt;&gt;"",stage!H22,"")</f>
        <v>650.9</v>
      </c>
      <c r="N27" s="280">
        <f>IF(stage!J22&lt;&gt;"",stage!J22,"")</f>
        <v>505</v>
      </c>
      <c r="O27" s="280">
        <f>IF(stage!L22&lt;&gt;"",stage!L22,"")</f>
        <v>458</v>
      </c>
      <c r="P27" s="280">
        <f>IF(stage!N22&lt;&gt;"",stage!N22,"")</f>
        <v>648.1</v>
      </c>
      <c r="Q27" s="280">
        <f>IF(stage!P22&lt;&gt;"",stage!P22,"")</f>
        <v>505.3</v>
      </c>
      <c r="R27" s="280">
        <f>IF(stage!R22&lt;&gt;"",stage!R22,"")</f>
        <v>530.1</v>
      </c>
      <c r="S27" s="280">
        <f>IF(stage!T22&lt;&gt;"",stage!T22,"")</f>
        <v>353.2</v>
      </c>
      <c r="T27" s="280">
        <f>IF(stage!V22&lt;&gt;"",stage!V22,"")</f>
        <v>530</v>
      </c>
      <c r="U27" s="280">
        <f>IF(stage!X22&lt;&gt;"",stage!X22,"")</f>
        <v>514.70000000000005</v>
      </c>
      <c r="V27" s="280">
        <f>IF(stage!Z22&lt;&gt;"",stage!Z22,"")</f>
        <v>347.9</v>
      </c>
      <c r="W27" s="280">
        <f>IF(stage!AB22&lt;&gt;"",stage!AB22,"")</f>
        <v>530.9</v>
      </c>
      <c r="X27" s="280" t="str">
        <f>IF(stage!AD22&lt;&gt;"",stage!AD22,"")</f>
        <v/>
      </c>
      <c r="Y27" s="280" t="str">
        <f>IF(stage!AF22&lt;&gt;"",stage!AF22,"")</f>
        <v/>
      </c>
      <c r="Z27" s="280" t="str">
        <f>IF(stage!AH22&lt;&gt;"",stage!AH22,"")</f>
        <v/>
      </c>
      <c r="AA27" s="280" t="str">
        <f>IF(stage!AJ22&lt;&gt;"",stage!AJ22,"")</f>
        <v/>
      </c>
      <c r="AB27" s="280" t="str">
        <f>IF(stage!AL22&lt;&gt;"",stage!AL22,"")</f>
        <v/>
      </c>
      <c r="AC27" s="280" t="str">
        <f>IF(stage!AN22&lt;&gt;"",stage!AN22,"")</f>
        <v/>
      </c>
      <c r="AD27" s="280" t="str">
        <f>IF(stage!AP22&lt;&gt;"",stage!AP22,"")</f>
        <v/>
      </c>
      <c r="AE27" s="280" t="str">
        <f>IF(stage!AR22&lt;&gt;"",stage!AR22,"")</f>
        <v/>
      </c>
      <c r="AF27" s="280" t="str">
        <f>IF(stage!AT22&lt;&gt;"",stage!AT22,"")</f>
        <v/>
      </c>
      <c r="AG27" s="280" t="str">
        <f>IF(stage!AV22&lt;&gt;"",stage!AV22,"")</f>
        <v/>
      </c>
      <c r="AH27" s="280" t="str">
        <f>IF(stage!AX22&lt;&gt;"",stage!AX22,"")</f>
        <v/>
      </c>
      <c r="AI27" s="280" t="str">
        <f>IF(stage!AZ22&lt;&gt;"",stage!AZ22,"")</f>
        <v/>
      </c>
      <c r="AJ27" s="280" t="str">
        <f>IF(stage!BB22&lt;&gt;"",stage!BB22,"")</f>
        <v/>
      </c>
      <c r="AK27" s="280" t="str">
        <f>IF(stage!BD22&lt;&gt;"",stage!BD22,"")</f>
        <v/>
      </c>
      <c r="AL27" s="280" t="str">
        <f>IF(stage!BF22&lt;&gt;"",stage!BF22,"")</f>
        <v/>
      </c>
      <c r="AM27" s="280" t="str">
        <f>IF(stage!BH22&lt;&gt;"",stage!BH22,"")</f>
        <v/>
      </c>
      <c r="AN27" s="280" t="str">
        <f>IF(stage!BJ22&lt;&gt;"",stage!BJ22,"")</f>
        <v/>
      </c>
      <c r="AO27" s="36" t="str">
        <f>IF(stage!BL22&lt;&gt;"",stage!BL22,"")</f>
        <v/>
      </c>
      <c r="AP27" s="37">
        <f>IF(AND('sec(P)'!BW22&gt;0,'sec(P)'!BW22='sec(P)'!BW$92),'sec(P)'!BS22,"")</f>
        <v>10312.200000000001</v>
      </c>
      <c r="AQ27" s="38" t="str">
        <f>IF('sec(P)'!BT22&lt;&gt;0,'sec(P)'!BT22,"")</f>
        <v/>
      </c>
      <c r="AR27" s="37">
        <f>IF(AND('sec(P)'!BW22&gt;0,'sec(P)'!BW22='sec(P)'!BW$92),'sec(P)'!BU22,"")</f>
        <v>10312.200000000001</v>
      </c>
      <c r="AS27" s="33">
        <f t="shared" si="9"/>
        <v>1</v>
      </c>
      <c r="AT27" s="252">
        <f t="shared" si="1"/>
        <v>16</v>
      </c>
      <c r="AU27" s="257">
        <f>IF(AND('sec(P)'!FL22&gt;0,'sec(P)'!FL22='sec(P)'!FL$92),'sec(P)'!HX22,"")</f>
        <v>3345.3999999999996</v>
      </c>
      <c r="AV27" s="34">
        <f t="shared" si="10"/>
        <v>1</v>
      </c>
      <c r="AW27" s="35">
        <f t="shared" si="3"/>
        <v>16</v>
      </c>
      <c r="AX27" s="37">
        <f>IF(AND('sec(P)'!GQ22&gt;0,'sec(P)'!GQ22='sec(P)'!GQ$92),'sec(P)'!HY22,"")</f>
        <v>2926.8</v>
      </c>
      <c r="AY27" s="34">
        <f t="shared" si="11"/>
        <v>1</v>
      </c>
      <c r="AZ27" s="34">
        <f t="shared" si="5"/>
        <v>16</v>
      </c>
    </row>
    <row r="28" spans="1:52" s="3" customFormat="1">
      <c r="A28" s="39">
        <f>IF(ent!E23&lt;&gt;"",ent!D23,"")</f>
        <v>22</v>
      </c>
      <c r="B28" s="40" t="str">
        <f>IF(ent!E23&lt;&gt;"",ent!E23,"")</f>
        <v>鈴木 尚</v>
      </c>
      <c r="C28" s="236"/>
      <c r="D28" s="240"/>
      <c r="E28" s="41" t="str">
        <f>IF(ent!E23&lt;&gt;"",ent!F23,"")</f>
        <v>遠藤 彰</v>
      </c>
      <c r="F28" s="236"/>
      <c r="G28" s="240"/>
      <c r="H28" s="40" t="str">
        <f>IF(ent!E23&lt;&gt;"",ent!G23,"")</f>
        <v>スマッシュDL itzzコマツBRZ</v>
      </c>
      <c r="I28" s="39"/>
      <c r="J28" s="40"/>
      <c r="K28" s="39" t="str">
        <f>IF(ent!E23&lt;&gt;"",ent!H23,"")</f>
        <v>JN-3</v>
      </c>
      <c r="L28" s="279">
        <f>IF(stage!F23&lt;&gt;"",stage!F23,"")</f>
        <v>502.8</v>
      </c>
      <c r="M28" s="279">
        <f>IF(stage!H23&lt;&gt;"",stage!H23,"")</f>
        <v>702.7</v>
      </c>
      <c r="N28" s="279">
        <f>IF(stage!J23&lt;&gt;"",stage!J23,"")</f>
        <v>514.79999999999995</v>
      </c>
      <c r="O28" s="279">
        <f>IF(stage!L23&lt;&gt;"",stage!L23,"")</f>
        <v>502.4</v>
      </c>
      <c r="P28" s="279">
        <f>IF(stage!N23&lt;&gt;"",stage!N23,"")</f>
        <v>658.3</v>
      </c>
      <c r="Q28" s="279">
        <f>IF(stage!P23&lt;&gt;"",stage!P23,"")</f>
        <v>512.6</v>
      </c>
      <c r="R28" s="279">
        <f>IF(stage!R23&lt;&gt;"",stage!R23,"")</f>
        <v>523.5</v>
      </c>
      <c r="S28" s="279">
        <f>IF(stage!T23&lt;&gt;"",stage!T23,"")</f>
        <v>403.3</v>
      </c>
      <c r="T28" s="279">
        <f>IF(stage!V23&lt;&gt;"",stage!V23,"")</f>
        <v>528.29999999999995</v>
      </c>
      <c r="U28" s="279">
        <f>IF(stage!X23&lt;&gt;"",stage!X23,"")</f>
        <v>518.1</v>
      </c>
      <c r="V28" s="279">
        <f>IF(stage!Z23&lt;&gt;"",stage!Z23,"")</f>
        <v>358.1</v>
      </c>
      <c r="W28" s="279">
        <f>IF(stage!AB23&lt;&gt;"",stage!AB23,"")</f>
        <v>524.20000000000005</v>
      </c>
      <c r="X28" s="279" t="str">
        <f>IF(stage!AD23&lt;&gt;"",stage!AD23,"")</f>
        <v/>
      </c>
      <c r="Y28" s="279" t="str">
        <f>IF(stage!AF23&lt;&gt;"",stage!AF23,"")</f>
        <v/>
      </c>
      <c r="Z28" s="279" t="str">
        <f>IF(stage!AH23&lt;&gt;"",stage!AH23,"")</f>
        <v/>
      </c>
      <c r="AA28" s="279" t="str">
        <f>IF(stage!AJ23&lt;&gt;"",stage!AJ23,"")</f>
        <v/>
      </c>
      <c r="AB28" s="279" t="str">
        <f>IF(stage!AL23&lt;&gt;"",stage!AL23,"")</f>
        <v/>
      </c>
      <c r="AC28" s="279" t="str">
        <f>IF(stage!AN23&lt;&gt;"",stage!AN23,"")</f>
        <v/>
      </c>
      <c r="AD28" s="279" t="str">
        <f>IF(stage!AP23&lt;&gt;"",stage!AP23,"")</f>
        <v/>
      </c>
      <c r="AE28" s="279" t="str">
        <f>IF(stage!AR23&lt;&gt;"",stage!AR23,"")</f>
        <v/>
      </c>
      <c r="AF28" s="279" t="str">
        <f>IF(stage!AT23&lt;&gt;"",stage!AT23,"")</f>
        <v/>
      </c>
      <c r="AG28" s="279" t="str">
        <f>IF(stage!AV23&lt;&gt;"",stage!AV23,"")</f>
        <v/>
      </c>
      <c r="AH28" s="279" t="str">
        <f>IF(stage!AX23&lt;&gt;"",stage!AX23,"")</f>
        <v/>
      </c>
      <c r="AI28" s="279" t="str">
        <f>IF(stage!AZ23&lt;&gt;"",stage!AZ23,"")</f>
        <v/>
      </c>
      <c r="AJ28" s="279" t="str">
        <f>IF(stage!BB23&lt;&gt;"",stage!BB23,"")</f>
        <v/>
      </c>
      <c r="AK28" s="279" t="str">
        <f>IF(stage!BD23&lt;&gt;"",stage!BD23,"")</f>
        <v/>
      </c>
      <c r="AL28" s="279" t="str">
        <f>IF(stage!BF23&lt;&gt;"",stage!BF23,"")</f>
        <v/>
      </c>
      <c r="AM28" s="279" t="str">
        <f>IF(stage!BH23&lt;&gt;"",stage!BH23,"")</f>
        <v/>
      </c>
      <c r="AN28" s="279" t="str">
        <f>IF(stage!BJ23&lt;&gt;"",stage!BJ23,"")</f>
        <v/>
      </c>
      <c r="AO28" s="42" t="str">
        <f>IF(stage!BL23&lt;&gt;"",stage!BL23,"")</f>
        <v/>
      </c>
      <c r="AP28" s="43">
        <f>IF(AND('sec(P)'!BW23&gt;0,'sec(P)'!BW23='sec(P)'!BW$92),'sec(P)'!BS23,"")</f>
        <v>10409.099999999999</v>
      </c>
      <c r="AQ28" s="44" t="str">
        <f>IF('sec(P)'!BT23&lt;&gt;0,'sec(P)'!BT23,"")</f>
        <v/>
      </c>
      <c r="AR28" s="43">
        <f>IF(AND('sec(P)'!BW23&gt;0,'sec(P)'!BW23='sec(P)'!BW$92),'sec(P)'!BU23,"")</f>
        <v>10409.099999999999</v>
      </c>
      <c r="AS28" s="39">
        <f t="shared" si="9"/>
        <v>5</v>
      </c>
      <c r="AT28" s="251">
        <f t="shared" si="1"/>
        <v>21</v>
      </c>
      <c r="AU28" s="256">
        <f>IF(AND('sec(P)'!FL23&gt;0,'sec(P)'!FL23='sec(P)'!FL$92),'sec(P)'!HX23,"")</f>
        <v>3433.6</v>
      </c>
      <c r="AV28" s="40">
        <f t="shared" si="10"/>
        <v>7</v>
      </c>
      <c r="AW28" s="41">
        <f t="shared" si="3"/>
        <v>24</v>
      </c>
      <c r="AX28" s="43">
        <f>IF(AND('sec(P)'!GQ23&gt;0,'sec(P)'!GQ23='sec(P)'!GQ$92),'sec(P)'!HY23,"")</f>
        <v>2935.5</v>
      </c>
      <c r="AY28" s="40">
        <f t="shared" si="11"/>
        <v>3</v>
      </c>
      <c r="AZ28" s="40">
        <f t="shared" si="5"/>
        <v>18</v>
      </c>
    </row>
    <row r="29" spans="1:52">
      <c r="A29" s="33">
        <f>IF(ent!E24&lt;&gt;"",ent!D24,"")</f>
        <v>23</v>
      </c>
      <c r="B29" s="34" t="str">
        <f>IF(ent!E24&lt;&gt;"",ent!E24,"")</f>
        <v>若井 貴之</v>
      </c>
      <c r="C29" s="237"/>
      <c r="D29" s="241"/>
      <c r="E29" s="35" t="str">
        <f>IF(ent!E24&lt;&gt;"",ent!F24,"")</f>
        <v>藪本 啓介</v>
      </c>
      <c r="F29" s="237"/>
      <c r="G29" s="241"/>
      <c r="H29" s="34" t="str">
        <f>IF(ent!E24&lt;&gt;"",ent!G24,"")</f>
        <v>RIGIDラリーテックワークスYH86</v>
      </c>
      <c r="I29" s="33"/>
      <c r="K29" s="33" t="str">
        <f>IF(ent!E24&lt;&gt;"",ent!H24,"")</f>
        <v>JN-3</v>
      </c>
      <c r="L29" s="280">
        <f>IF(stage!F24&lt;&gt;"",stage!F24,"")</f>
        <v>524</v>
      </c>
      <c r="M29" s="280">
        <f>IF(stage!H24&lt;&gt;"",stage!H24,"")</f>
        <v>726</v>
      </c>
      <c r="N29" s="280">
        <f>IF(stage!J24&lt;&gt;"",stage!J24,"")</f>
        <v>536</v>
      </c>
      <c r="O29" s="280">
        <f>IF(stage!L24&lt;&gt;"",stage!L24,"")</f>
        <v>520</v>
      </c>
      <c r="P29" s="280">
        <f>IF(stage!N24&lt;&gt;"",stage!N24,"")</f>
        <v>721.6</v>
      </c>
      <c r="Q29" s="280">
        <f>IF(stage!P24&lt;&gt;"",stage!P24,"")</f>
        <v>533.20000000000005</v>
      </c>
      <c r="R29" s="280">
        <f>IF(stage!R24&lt;&gt;"",stage!R24,"")</f>
        <v>603.20000000000005</v>
      </c>
      <c r="S29" s="280">
        <f>IF(stage!T24&lt;&gt;"",stage!T24,"")</f>
        <v>418.8</v>
      </c>
      <c r="T29" s="280">
        <f>IF(stage!V24&lt;&gt;"",stage!V24,"")</f>
        <v>554.9</v>
      </c>
      <c r="U29" s="280">
        <f>IF(stage!X24&lt;&gt;"",stage!X24,"")</f>
        <v>543.1</v>
      </c>
      <c r="V29" s="280">
        <f>IF(stage!Z24&lt;&gt;"",stage!Z24,"")</f>
        <v>409.2</v>
      </c>
      <c r="W29" s="280">
        <f>IF(stage!AB24&lt;&gt;"",stage!AB24,"")</f>
        <v>608.1</v>
      </c>
      <c r="X29" s="280" t="str">
        <f>IF(stage!AD24&lt;&gt;"",stage!AD24,"")</f>
        <v/>
      </c>
      <c r="Y29" s="280" t="str">
        <f>IF(stage!AF24&lt;&gt;"",stage!AF24,"")</f>
        <v/>
      </c>
      <c r="Z29" s="280" t="str">
        <f>IF(stage!AH24&lt;&gt;"",stage!AH24,"")</f>
        <v/>
      </c>
      <c r="AA29" s="280" t="str">
        <f>IF(stage!AJ24&lt;&gt;"",stage!AJ24,"")</f>
        <v/>
      </c>
      <c r="AB29" s="280" t="str">
        <f>IF(stage!AL24&lt;&gt;"",stage!AL24,"")</f>
        <v/>
      </c>
      <c r="AC29" s="280" t="str">
        <f>IF(stage!AN24&lt;&gt;"",stage!AN24,"")</f>
        <v/>
      </c>
      <c r="AD29" s="280" t="str">
        <f>IF(stage!AP24&lt;&gt;"",stage!AP24,"")</f>
        <v/>
      </c>
      <c r="AE29" s="280" t="str">
        <f>IF(stage!AR24&lt;&gt;"",stage!AR24,"")</f>
        <v/>
      </c>
      <c r="AF29" s="280" t="str">
        <f>IF(stage!AT24&lt;&gt;"",stage!AT24,"")</f>
        <v/>
      </c>
      <c r="AG29" s="280" t="str">
        <f>IF(stage!AV24&lt;&gt;"",stage!AV24,"")</f>
        <v/>
      </c>
      <c r="AH29" s="280" t="str">
        <f>IF(stage!AX24&lt;&gt;"",stage!AX24,"")</f>
        <v/>
      </c>
      <c r="AI29" s="280" t="str">
        <f>IF(stage!AZ24&lt;&gt;"",stage!AZ24,"")</f>
        <v/>
      </c>
      <c r="AJ29" s="280" t="str">
        <f>IF(stage!BB24&lt;&gt;"",stage!BB24,"")</f>
        <v/>
      </c>
      <c r="AK29" s="280" t="str">
        <f>IF(stage!BD24&lt;&gt;"",stage!BD24,"")</f>
        <v/>
      </c>
      <c r="AL29" s="280" t="str">
        <f>IF(stage!BF24&lt;&gt;"",stage!BF24,"")</f>
        <v/>
      </c>
      <c r="AM29" s="280" t="str">
        <f>IF(stage!BH24&lt;&gt;"",stage!BH24,"")</f>
        <v/>
      </c>
      <c r="AN29" s="280" t="str">
        <f>IF(stage!BJ24&lt;&gt;"",stage!BJ24,"")</f>
        <v/>
      </c>
      <c r="AO29" s="36" t="str">
        <f>IF(stage!BL24&lt;&gt;"",stage!BL24,"")</f>
        <v/>
      </c>
      <c r="AP29" s="37">
        <f>IF(AND('sec(P)'!BW24&gt;0,'sec(P)'!BW24='sec(P)'!BW$92),'sec(P)'!BS24,"")</f>
        <v>10858.1</v>
      </c>
      <c r="AQ29" s="38" t="str">
        <f>IF('sec(P)'!BT24&lt;&gt;0,'sec(P)'!BT24,"")</f>
        <v/>
      </c>
      <c r="AR29" s="37">
        <f>IF(AND('sec(P)'!BW24&gt;0,'sec(P)'!BW24='sec(P)'!BW$92),'sec(P)'!BU24,"")</f>
        <v>10858.1</v>
      </c>
      <c r="AS29" s="33">
        <f t="shared" si="9"/>
        <v>6</v>
      </c>
      <c r="AT29" s="252">
        <f t="shared" si="1"/>
        <v>36</v>
      </c>
      <c r="AU29" s="257">
        <f>IF(AND('sec(P)'!FL24&gt;0,'sec(P)'!FL24='sec(P)'!FL$92),'sec(P)'!HX24,"")</f>
        <v>3640.8</v>
      </c>
      <c r="AV29" s="34">
        <f t="shared" si="10"/>
        <v>8</v>
      </c>
      <c r="AW29" s="35">
        <f t="shared" si="3"/>
        <v>35</v>
      </c>
      <c r="AX29" s="37">
        <f>IF(AND('sec(P)'!GQ24&gt;0,'sec(P)'!GQ24='sec(P)'!GQ$92),'sec(P)'!HY24,"")</f>
        <v>3217.3</v>
      </c>
      <c r="AY29" s="34">
        <f t="shared" si="11"/>
        <v>6</v>
      </c>
      <c r="AZ29" s="34">
        <f t="shared" si="5"/>
        <v>38</v>
      </c>
    </row>
    <row r="30" spans="1:52" s="3" customFormat="1">
      <c r="A30" s="39">
        <f>IF(ent!E25&lt;&gt;"",ent!D25,"")</f>
        <v>24</v>
      </c>
      <c r="B30" s="40" t="str">
        <f>IF(ent!E25&lt;&gt;"",ent!E25,"")</f>
        <v>貝原 聖也</v>
      </c>
      <c r="C30" s="236"/>
      <c r="D30" s="240"/>
      <c r="E30" s="41" t="str">
        <f>IF(ent!E25&lt;&gt;"",ent!F25,"")</f>
        <v>西﨑 佳代子</v>
      </c>
      <c r="F30" s="236"/>
      <c r="G30" s="240"/>
      <c r="H30" s="40" t="str">
        <f>IF(ent!E25&lt;&gt;"",ent!G25,"")</f>
        <v>ADVICS多賀製作所K1GR86YH</v>
      </c>
      <c r="I30" s="39"/>
      <c r="J30" s="40"/>
      <c r="K30" s="39" t="str">
        <f>IF(ent!E25&lt;&gt;"",ent!H25,"")</f>
        <v>JN-3</v>
      </c>
      <c r="L30" s="279">
        <f>IF(stage!F25&lt;&gt;"",stage!F25,"")</f>
        <v>501.2</v>
      </c>
      <c r="M30" s="279">
        <f>IF(stage!H25&lt;&gt;"",stage!H25,"")</f>
        <v>653.79999999999995</v>
      </c>
      <c r="N30" s="279">
        <f>IF(stage!J25&lt;&gt;"",stage!J25,"")</f>
        <v>513.79999999999995</v>
      </c>
      <c r="O30" s="279">
        <f>IF(stage!L25&lt;&gt;"",stage!L25,"")</f>
        <v>500.2</v>
      </c>
      <c r="P30" s="279">
        <f>IF(stage!N25&lt;&gt;"",stage!N25,"")</f>
        <v>649.1</v>
      </c>
      <c r="Q30" s="279">
        <f>IF(stage!P25&lt;&gt;"",stage!P25,"")</f>
        <v>507.9</v>
      </c>
      <c r="R30" s="279">
        <f>IF(stage!R25&lt;&gt;"",stage!R25,"")</f>
        <v>535.5</v>
      </c>
      <c r="S30" s="279">
        <f>IF(stage!T25&lt;&gt;"",stage!T25,"")</f>
        <v>353.9</v>
      </c>
      <c r="T30" s="279">
        <f>IF(stage!V25&lt;&gt;"",stage!V25,"")</f>
        <v>524.70000000000005</v>
      </c>
      <c r="U30" s="279">
        <f>IF(stage!X25&lt;&gt;"",stage!X25,"")</f>
        <v>515.4</v>
      </c>
      <c r="V30" s="279">
        <f>IF(stage!Z25&lt;&gt;"",stage!Z25,"")</f>
        <v>356</v>
      </c>
      <c r="W30" s="279">
        <f>IF(stage!AB25&lt;&gt;"",stage!AB25,"")</f>
        <v>525.20000000000005</v>
      </c>
      <c r="X30" s="279" t="str">
        <f>IF(stage!AD25&lt;&gt;"",stage!AD25,"")</f>
        <v/>
      </c>
      <c r="Y30" s="279" t="str">
        <f>IF(stage!AF25&lt;&gt;"",stage!AF25,"")</f>
        <v/>
      </c>
      <c r="Z30" s="279" t="str">
        <f>IF(stage!AH25&lt;&gt;"",stage!AH25,"")</f>
        <v/>
      </c>
      <c r="AA30" s="279" t="str">
        <f>IF(stage!AJ25&lt;&gt;"",stage!AJ25,"")</f>
        <v/>
      </c>
      <c r="AB30" s="279" t="str">
        <f>IF(stage!AL25&lt;&gt;"",stage!AL25,"")</f>
        <v/>
      </c>
      <c r="AC30" s="279" t="str">
        <f>IF(stage!AN25&lt;&gt;"",stage!AN25,"")</f>
        <v/>
      </c>
      <c r="AD30" s="279" t="str">
        <f>IF(stage!AP25&lt;&gt;"",stage!AP25,"")</f>
        <v/>
      </c>
      <c r="AE30" s="279" t="str">
        <f>IF(stage!AR25&lt;&gt;"",stage!AR25,"")</f>
        <v/>
      </c>
      <c r="AF30" s="279" t="str">
        <f>IF(stage!AT25&lt;&gt;"",stage!AT25,"")</f>
        <v/>
      </c>
      <c r="AG30" s="279" t="str">
        <f>IF(stage!AV25&lt;&gt;"",stage!AV25,"")</f>
        <v/>
      </c>
      <c r="AH30" s="279" t="str">
        <f>IF(stage!AX25&lt;&gt;"",stage!AX25,"")</f>
        <v/>
      </c>
      <c r="AI30" s="279" t="str">
        <f>IF(stage!AZ25&lt;&gt;"",stage!AZ25,"")</f>
        <v/>
      </c>
      <c r="AJ30" s="279" t="str">
        <f>IF(stage!BB25&lt;&gt;"",stage!BB25,"")</f>
        <v/>
      </c>
      <c r="AK30" s="279" t="str">
        <f>IF(stage!BD25&lt;&gt;"",stage!BD25,"")</f>
        <v/>
      </c>
      <c r="AL30" s="279" t="str">
        <f>IF(stage!BF25&lt;&gt;"",stage!BF25,"")</f>
        <v/>
      </c>
      <c r="AM30" s="279" t="str">
        <f>IF(stage!BH25&lt;&gt;"",stage!BH25,"")</f>
        <v/>
      </c>
      <c r="AN30" s="279" t="str">
        <f>IF(stage!BJ25&lt;&gt;"",stage!BJ25,"")</f>
        <v/>
      </c>
      <c r="AO30" s="42" t="str">
        <f>IF(stage!BL25&lt;&gt;"",stage!BL25,"")</f>
        <v/>
      </c>
      <c r="AP30" s="43">
        <f>IF(AND('sec(P)'!BW25&gt;0,'sec(P)'!BW25='sec(P)'!BW$92),'sec(P)'!BS25,"")</f>
        <v>10336.700000000001</v>
      </c>
      <c r="AQ30" s="44" t="str">
        <f>IF('sec(P)'!BT25&lt;&gt;0,'sec(P)'!BT25,"")</f>
        <v/>
      </c>
      <c r="AR30" s="43">
        <f>IF(AND('sec(P)'!BW25&gt;0,'sec(P)'!BW25='sec(P)'!BW$92),'sec(P)'!BU25,"")</f>
        <v>10336.700000000001</v>
      </c>
      <c r="AS30" s="39">
        <f t="shared" si="9"/>
        <v>3</v>
      </c>
      <c r="AT30" s="251">
        <f t="shared" si="1"/>
        <v>18</v>
      </c>
      <c r="AU30" s="256">
        <f>IF(AND('sec(P)'!FL25&gt;0,'sec(P)'!FL25='sec(P)'!FL$92),'sec(P)'!HX25,"")</f>
        <v>3406</v>
      </c>
      <c r="AV30" s="40">
        <f t="shared" si="10"/>
        <v>5</v>
      </c>
      <c r="AW30" s="41">
        <f t="shared" si="3"/>
        <v>22</v>
      </c>
      <c r="AX30" s="43">
        <f>IF(AND('sec(P)'!GQ25&gt;0,'sec(P)'!GQ25='sec(P)'!GQ$92),'sec(P)'!HY25,"")</f>
        <v>2930.7</v>
      </c>
      <c r="AY30" s="40">
        <f t="shared" si="11"/>
        <v>2</v>
      </c>
      <c r="AZ30" s="40">
        <f t="shared" si="5"/>
        <v>17</v>
      </c>
    </row>
    <row r="31" spans="1:52" s="22" customFormat="1">
      <c r="A31" s="202">
        <f>IF(ent!E26&lt;&gt;"",ent!D26,"")</f>
        <v>25</v>
      </c>
      <c r="B31" s="291" t="str">
        <f>IF(ent!E26&lt;&gt;"",ent!E26,"")</f>
        <v>大橋 渡</v>
      </c>
      <c r="C31" s="299"/>
      <c r="D31" s="300"/>
      <c r="E31" s="292" t="str">
        <f>IF(ent!E26&lt;&gt;"",ent!F26,"")</f>
        <v>内田 園美</v>
      </c>
      <c r="F31" s="299"/>
      <c r="G31" s="300"/>
      <c r="H31" s="291" t="str">
        <f>IF(ent!E26&lt;&gt;"",ent!G26,"")</f>
        <v>PRS＆オカザえもんR★DL86</v>
      </c>
      <c r="I31" s="202"/>
      <c r="J31" s="291"/>
      <c r="K31" s="202" t="str">
        <f>IF(ent!E26&lt;&gt;"",ent!H26,"")</f>
        <v>JN-3</v>
      </c>
      <c r="L31" s="293">
        <f>IF(stage!F26&lt;&gt;"",stage!F26,"")</f>
        <v>528.70000000000005</v>
      </c>
      <c r="M31" s="293">
        <f>IF(stage!H26&lt;&gt;"",stage!H26,"")</f>
        <v>728.6</v>
      </c>
      <c r="N31" s="293">
        <f>IF(stage!J26&lt;&gt;"",stage!J26,"")</f>
        <v>535.4</v>
      </c>
      <c r="O31" s="293">
        <f>IF(stage!L26&lt;&gt;"",stage!L26,"")</f>
        <v>529.5</v>
      </c>
      <c r="P31" s="293">
        <f>IF(stage!N26&lt;&gt;"",stage!N26,"")</f>
        <v>719.7</v>
      </c>
      <c r="Q31" s="293">
        <f>IF(stage!P26&lt;&gt;"",stage!P26,"")</f>
        <v>527.29999999999995</v>
      </c>
      <c r="R31" s="293">
        <f>IF(stage!R26&lt;&gt;"",stage!R26,"")</f>
        <v>609.20000000000005</v>
      </c>
      <c r="S31" s="293">
        <f>IF(stage!T26&lt;&gt;"",stage!T26,"")</f>
        <v>411.1</v>
      </c>
      <c r="T31" s="293">
        <f>IF(stage!V26&lt;&gt;"",stage!V26,"")</f>
        <v>547</v>
      </c>
      <c r="U31" s="293" t="str">
        <f>IF(stage!X26&lt;&gt;"",stage!X26,"")</f>
        <v/>
      </c>
      <c r="V31" s="293" t="str">
        <f>IF(stage!Z26&lt;&gt;"",stage!Z26,"")</f>
        <v/>
      </c>
      <c r="W31" s="293" t="str">
        <f>IF(stage!AB26&lt;&gt;"",stage!AB26,"")</f>
        <v/>
      </c>
      <c r="X31" s="293" t="str">
        <f>IF(stage!AD26&lt;&gt;"",stage!AD26,"")</f>
        <v/>
      </c>
      <c r="Y31" s="293" t="str">
        <f>IF(stage!AF26&lt;&gt;"",stage!AF26,"")</f>
        <v/>
      </c>
      <c r="Z31" s="293" t="str">
        <f>IF(stage!AH26&lt;&gt;"",stage!AH26,"")</f>
        <v/>
      </c>
      <c r="AA31" s="293" t="str">
        <f>IF(stage!AJ26&lt;&gt;"",stage!AJ26,"")</f>
        <v/>
      </c>
      <c r="AB31" s="293" t="str">
        <f>IF(stage!AL26&lt;&gt;"",stage!AL26,"")</f>
        <v/>
      </c>
      <c r="AC31" s="293" t="str">
        <f>IF(stage!AN26&lt;&gt;"",stage!AN26,"")</f>
        <v/>
      </c>
      <c r="AD31" s="293" t="str">
        <f>IF(stage!AP26&lt;&gt;"",stage!AP26,"")</f>
        <v/>
      </c>
      <c r="AE31" s="293" t="str">
        <f>IF(stage!AR26&lt;&gt;"",stage!AR26,"")</f>
        <v/>
      </c>
      <c r="AF31" s="293" t="str">
        <f>IF(stage!AT26&lt;&gt;"",stage!AT26,"")</f>
        <v/>
      </c>
      <c r="AG31" s="293" t="str">
        <f>IF(stage!AV26&lt;&gt;"",stage!AV26,"")</f>
        <v/>
      </c>
      <c r="AH31" s="293" t="str">
        <f>IF(stage!AX26&lt;&gt;"",stage!AX26,"")</f>
        <v/>
      </c>
      <c r="AI31" s="293" t="str">
        <f>IF(stage!AZ26&lt;&gt;"",stage!AZ26,"")</f>
        <v/>
      </c>
      <c r="AJ31" s="293" t="str">
        <f>IF(stage!BB26&lt;&gt;"",stage!BB26,"")</f>
        <v/>
      </c>
      <c r="AK31" s="293" t="str">
        <f>IF(stage!BD26&lt;&gt;"",stage!BD26,"")</f>
        <v/>
      </c>
      <c r="AL31" s="293" t="str">
        <f>IF(stage!BF26&lt;&gt;"",stage!BF26,"")</f>
        <v/>
      </c>
      <c r="AM31" s="293" t="str">
        <f>IF(stage!BH26&lt;&gt;"",stage!BH26,"")</f>
        <v/>
      </c>
      <c r="AN31" s="293" t="str">
        <f>IF(stage!BJ26&lt;&gt;"",stage!BJ26,"")</f>
        <v/>
      </c>
      <c r="AO31" s="294" t="str">
        <f>IF(stage!BL26&lt;&gt;"",stage!BL26,"")</f>
        <v/>
      </c>
      <c r="AP31" s="295" t="str">
        <f>IF(AND('sec(P)'!BW26&gt;0,'sec(P)'!BW26='sec(P)'!BW$92),'sec(P)'!BS26,"")</f>
        <v/>
      </c>
      <c r="AQ31" s="296" t="str">
        <f>IF('sec(P)'!BT26&lt;&gt;0,'sec(P)'!BT26,"")</f>
        <v/>
      </c>
      <c r="AR31" s="295" t="str">
        <f>IF(AND('sec(P)'!BW26&gt;0,'sec(P)'!BW26='sec(P)'!BW$92),'sec(P)'!BU26,"")</f>
        <v/>
      </c>
      <c r="AS31" s="202" t="str">
        <f t="shared" si="9"/>
        <v/>
      </c>
      <c r="AT31" s="297" t="str">
        <f t="shared" si="1"/>
        <v/>
      </c>
      <c r="AU31" s="298">
        <f>IF(AND('sec(P)'!FL26&gt;0,'sec(P)'!FL26='sec(P)'!FL$92),'sec(P)'!HX26,"")</f>
        <v>3649.2</v>
      </c>
      <c r="AV31" s="291">
        <f t="shared" si="10"/>
        <v>9</v>
      </c>
      <c r="AW31" s="292">
        <f t="shared" si="3"/>
        <v>36</v>
      </c>
      <c r="AX31" s="295" t="str">
        <f>IF(AND('sec(P)'!GQ26&gt;0,'sec(P)'!GQ26='sec(P)'!GQ$92),'sec(P)'!HY26,"")</f>
        <v/>
      </c>
      <c r="AY31" s="291" t="str">
        <f t="shared" si="11"/>
        <v/>
      </c>
      <c r="AZ31" s="291" t="str">
        <f t="shared" si="5"/>
        <v/>
      </c>
    </row>
    <row r="32" spans="1:52" s="3" customFormat="1">
      <c r="A32" s="39">
        <f>IF(ent!E27&lt;&gt;"",ent!D27,"")</f>
        <v>26</v>
      </c>
      <c r="B32" s="40" t="str">
        <f>IF(ent!E27&lt;&gt;"",ent!E27,"")</f>
        <v>西川 真太郎</v>
      </c>
      <c r="C32" s="236"/>
      <c r="D32" s="240"/>
      <c r="E32" s="41" t="str">
        <f>IF(ent!E27&lt;&gt;"",ent!F27,"")</f>
        <v>本橋 貴司</v>
      </c>
      <c r="F32" s="236"/>
      <c r="G32" s="240"/>
      <c r="H32" s="40" t="str">
        <f>IF(ent!E27&lt;&gt;"",ent!G27,"")</f>
        <v>スマッシュDLモンスターitzzスイフト</v>
      </c>
      <c r="I32" s="39"/>
      <c r="J32" s="40"/>
      <c r="K32" s="39" t="str">
        <f>IF(ent!E27&lt;&gt;"",ent!H27,"")</f>
        <v>JN-4</v>
      </c>
      <c r="L32" s="279">
        <f>IF(stage!F27&lt;&gt;"",stage!F27,"")</f>
        <v>502.2</v>
      </c>
      <c r="M32" s="279">
        <f>IF(stage!H27&lt;&gt;"",stage!H27,"")</f>
        <v>655</v>
      </c>
      <c r="N32" s="279">
        <f>IF(stage!J27&lt;&gt;"",stage!J27,"")</f>
        <v>511.4</v>
      </c>
      <c r="O32" s="279">
        <f>IF(stage!L27&lt;&gt;"",stage!L27,"")</f>
        <v>457.4</v>
      </c>
      <c r="P32" s="279">
        <f>IF(stage!N27&lt;&gt;"",stage!N27,"")</f>
        <v>649.20000000000005</v>
      </c>
      <c r="Q32" s="279">
        <f>IF(stage!P27&lt;&gt;"",stage!P27,"")</f>
        <v>505.5</v>
      </c>
      <c r="R32" s="279">
        <f>IF(stage!R27&lt;&gt;"",stage!R27,"")</f>
        <v>518.1</v>
      </c>
      <c r="S32" s="279">
        <f>IF(stage!T27&lt;&gt;"",stage!T27,"")</f>
        <v>347.6</v>
      </c>
      <c r="T32" s="279">
        <f>IF(stage!V27&lt;&gt;"",stage!V27,"")</f>
        <v>522.6</v>
      </c>
      <c r="U32" s="279">
        <f>IF(stage!X27&lt;&gt;"",stage!X27,"")</f>
        <v>509.5</v>
      </c>
      <c r="V32" s="279">
        <f>IF(stage!Z27&lt;&gt;"",stage!Z27,"")</f>
        <v>345</v>
      </c>
      <c r="W32" s="279">
        <f>IF(stage!AB27&lt;&gt;"",stage!AB27,"")</f>
        <v>547.20000000000005</v>
      </c>
      <c r="X32" s="279" t="str">
        <f>IF(stage!AD27&lt;&gt;"",stage!AD27,"")</f>
        <v/>
      </c>
      <c r="Y32" s="279" t="str">
        <f>IF(stage!AF27&lt;&gt;"",stage!AF27,"")</f>
        <v/>
      </c>
      <c r="Z32" s="279" t="str">
        <f>IF(stage!AH27&lt;&gt;"",stage!AH27,"")</f>
        <v/>
      </c>
      <c r="AA32" s="279" t="str">
        <f>IF(stage!AJ27&lt;&gt;"",stage!AJ27,"")</f>
        <v/>
      </c>
      <c r="AB32" s="279" t="str">
        <f>IF(stage!AL27&lt;&gt;"",stage!AL27,"")</f>
        <v/>
      </c>
      <c r="AC32" s="279" t="str">
        <f>IF(stage!AN27&lt;&gt;"",stage!AN27,"")</f>
        <v/>
      </c>
      <c r="AD32" s="279" t="str">
        <f>IF(stage!AP27&lt;&gt;"",stage!AP27,"")</f>
        <v/>
      </c>
      <c r="AE32" s="279" t="str">
        <f>IF(stage!AR27&lt;&gt;"",stage!AR27,"")</f>
        <v/>
      </c>
      <c r="AF32" s="279" t="str">
        <f>IF(stage!AT27&lt;&gt;"",stage!AT27,"")</f>
        <v/>
      </c>
      <c r="AG32" s="279" t="str">
        <f>IF(stage!AV27&lt;&gt;"",stage!AV27,"")</f>
        <v/>
      </c>
      <c r="AH32" s="279" t="str">
        <f>IF(stage!AX27&lt;&gt;"",stage!AX27,"")</f>
        <v/>
      </c>
      <c r="AI32" s="279" t="str">
        <f>IF(stage!AZ27&lt;&gt;"",stage!AZ27,"")</f>
        <v/>
      </c>
      <c r="AJ32" s="279" t="str">
        <f>IF(stage!BB27&lt;&gt;"",stage!BB27,"")</f>
        <v/>
      </c>
      <c r="AK32" s="279" t="str">
        <f>IF(stage!BD27&lt;&gt;"",stage!BD27,"")</f>
        <v/>
      </c>
      <c r="AL32" s="279" t="str">
        <f>IF(stage!BF27&lt;&gt;"",stage!BF27,"")</f>
        <v/>
      </c>
      <c r="AM32" s="279" t="str">
        <f>IF(stage!BH27&lt;&gt;"",stage!BH27,"")</f>
        <v/>
      </c>
      <c r="AN32" s="279" t="str">
        <f>IF(stage!BJ27&lt;&gt;"",stage!BJ27,"")</f>
        <v/>
      </c>
      <c r="AO32" s="42" t="str">
        <f>IF(stage!BL27&lt;&gt;"",stage!BL27,"")</f>
        <v/>
      </c>
      <c r="AP32" s="43">
        <f>IF(AND('sec(P)'!BW27&gt;0,'sec(P)'!BW27='sec(P)'!BW$92),'sec(P)'!BS27,"")</f>
        <v>10310.700000000001</v>
      </c>
      <c r="AQ32" s="44" t="str">
        <f>IF('sec(P)'!BT27&lt;&gt;0,'sec(P)'!BT27,"")</f>
        <v/>
      </c>
      <c r="AR32" s="43">
        <f>IF(AND('sec(P)'!BW27&gt;0,'sec(P)'!BW27='sec(P)'!BW$92),'sec(P)'!BU27,"")</f>
        <v>10310.700000000001</v>
      </c>
      <c r="AS32" s="39">
        <f>IF(AR32&lt;&gt;"",RANK(AR32,AR$32:AR$37,1),"")</f>
        <v>2</v>
      </c>
      <c r="AT32" s="251">
        <f t="shared" si="1"/>
        <v>15</v>
      </c>
      <c r="AU32" s="256">
        <f>IF(AND('sec(P)'!FL27&gt;0,'sec(P)'!FL27='sec(P)'!FL$92),'sec(P)'!HX27,"")</f>
        <v>3400.7</v>
      </c>
      <c r="AV32" s="40">
        <f>IF(AU32&lt;&gt;"",RANK(AU32,AU$32:AU$37,1),"")</f>
        <v>2</v>
      </c>
      <c r="AW32" s="41">
        <f t="shared" si="3"/>
        <v>19</v>
      </c>
      <c r="AX32" s="43">
        <f>IF(AND('sec(P)'!GQ27&gt;0,'sec(P)'!GQ27='sec(P)'!GQ$92),'sec(P)'!HY27,"")</f>
        <v>2910</v>
      </c>
      <c r="AY32" s="40">
        <f>IF(AX32&lt;&gt;"",RANK(AX32,AX$32:AX$37,1),"")</f>
        <v>2</v>
      </c>
      <c r="AZ32" s="40">
        <f t="shared" si="5"/>
        <v>14</v>
      </c>
    </row>
    <row r="33" spans="1:52">
      <c r="A33" s="33">
        <f>IF(ent!E28&lt;&gt;"",ent!D28,"")</f>
        <v>27</v>
      </c>
      <c r="B33" s="34" t="str">
        <f>IF(ent!E28&lt;&gt;"",ent!E28,"")</f>
        <v>内藤 学武</v>
      </c>
      <c r="C33" s="237"/>
      <c r="D33" s="241"/>
      <c r="E33" s="35" t="str">
        <f>IF(ent!E28&lt;&gt;"",ent!F28,"")</f>
        <v>大高 徹也</v>
      </c>
      <c r="F33" s="237"/>
      <c r="G33" s="241"/>
      <c r="H33" s="34" t="str">
        <f>IF(ent!E28&lt;&gt;"",ent!G28,"")</f>
        <v>YHアーリット スイフト</v>
      </c>
      <c r="I33" s="33"/>
      <c r="K33" s="33" t="str">
        <f>IF(ent!E28&lt;&gt;"",ent!H28,"")</f>
        <v>JN-4</v>
      </c>
      <c r="L33" s="280">
        <f>IF(stage!F28&lt;&gt;"",stage!F28,"")</f>
        <v>502.6</v>
      </c>
      <c r="M33" s="280">
        <f>IF(stage!H28&lt;&gt;"",stage!H28,"")</f>
        <v>648.4</v>
      </c>
      <c r="N33" s="280">
        <f>IF(stage!J28&lt;&gt;"",stage!J28,"")</f>
        <v>511.8</v>
      </c>
      <c r="O33" s="280">
        <f>IF(stage!L28&lt;&gt;"",stage!L28,"")</f>
        <v>500.6</v>
      </c>
      <c r="P33" s="280">
        <f>IF(stage!N28&lt;&gt;"",stage!N28,"")</f>
        <v>643.6</v>
      </c>
      <c r="Q33" s="280">
        <f>IF(stage!P28&lt;&gt;"",stage!P28,"")</f>
        <v>504.8</v>
      </c>
      <c r="R33" s="280">
        <f>IF(stage!R28&lt;&gt;"",stage!R28,"")</f>
        <v>527.20000000000005</v>
      </c>
      <c r="S33" s="280">
        <f>IF(stage!T28&lt;&gt;"",stage!T28,"")</f>
        <v>349.4</v>
      </c>
      <c r="T33" s="280">
        <f>IF(stage!V28&lt;&gt;"",stage!V28,"")</f>
        <v>519.6</v>
      </c>
      <c r="U33" s="280">
        <f>IF(stage!X28&lt;&gt;"",stage!X28,"")</f>
        <v>509.4</v>
      </c>
      <c r="V33" s="280">
        <f>IF(stage!Z28&lt;&gt;"",stage!Z28,"")</f>
        <v>344.5</v>
      </c>
      <c r="W33" s="280">
        <f>IF(stage!AB28&lt;&gt;"",stage!AB28,"")</f>
        <v>518.4</v>
      </c>
      <c r="X33" s="280" t="str">
        <f>IF(stage!AD28&lt;&gt;"",stage!AD28,"")</f>
        <v/>
      </c>
      <c r="Y33" s="280" t="str">
        <f>IF(stage!AF28&lt;&gt;"",stage!AF28,"")</f>
        <v/>
      </c>
      <c r="Z33" s="280" t="str">
        <f>IF(stage!AH28&lt;&gt;"",stage!AH28,"")</f>
        <v/>
      </c>
      <c r="AA33" s="280" t="str">
        <f>IF(stage!AJ28&lt;&gt;"",stage!AJ28,"")</f>
        <v/>
      </c>
      <c r="AB33" s="280" t="str">
        <f>IF(stage!AL28&lt;&gt;"",stage!AL28,"")</f>
        <v/>
      </c>
      <c r="AC33" s="280" t="str">
        <f>IF(stage!AN28&lt;&gt;"",stage!AN28,"")</f>
        <v/>
      </c>
      <c r="AD33" s="280" t="str">
        <f>IF(stage!AP28&lt;&gt;"",stage!AP28,"")</f>
        <v/>
      </c>
      <c r="AE33" s="280" t="str">
        <f>IF(stage!AR28&lt;&gt;"",stage!AR28,"")</f>
        <v/>
      </c>
      <c r="AF33" s="280" t="str">
        <f>IF(stage!AT28&lt;&gt;"",stage!AT28,"")</f>
        <v/>
      </c>
      <c r="AG33" s="280" t="str">
        <f>IF(stage!AV28&lt;&gt;"",stage!AV28,"")</f>
        <v/>
      </c>
      <c r="AH33" s="280" t="str">
        <f>IF(stage!AX28&lt;&gt;"",stage!AX28,"")</f>
        <v/>
      </c>
      <c r="AI33" s="280" t="str">
        <f>IF(stage!AZ28&lt;&gt;"",stage!AZ28,"")</f>
        <v/>
      </c>
      <c r="AJ33" s="280" t="str">
        <f>IF(stage!BB28&lt;&gt;"",stage!BB28,"")</f>
        <v/>
      </c>
      <c r="AK33" s="280" t="str">
        <f>IF(stage!BD28&lt;&gt;"",stage!BD28,"")</f>
        <v/>
      </c>
      <c r="AL33" s="280" t="str">
        <f>IF(stage!BF28&lt;&gt;"",stage!BF28,"")</f>
        <v/>
      </c>
      <c r="AM33" s="280" t="str">
        <f>IF(stage!BH28&lt;&gt;"",stage!BH28,"")</f>
        <v/>
      </c>
      <c r="AN33" s="280" t="str">
        <f>IF(stage!BJ28&lt;&gt;"",stage!BJ28,"")</f>
        <v/>
      </c>
      <c r="AO33" s="36" t="str">
        <f>IF(stage!BL28&lt;&gt;"",stage!BL28,"")</f>
        <v/>
      </c>
      <c r="AP33" s="37">
        <f>IF(AND('sec(P)'!BW28&gt;0,'sec(P)'!BW28='sec(P)'!BW$92),'sec(P)'!BS28,"")</f>
        <v>10240.299999999999</v>
      </c>
      <c r="AQ33" s="38" t="str">
        <f>IF('sec(P)'!BT28&lt;&gt;0,'sec(P)'!BT28,"")</f>
        <v/>
      </c>
      <c r="AR33" s="37">
        <f>IF(AND('sec(P)'!BW28&gt;0,'sec(P)'!BW28='sec(P)'!BW$92),'sec(P)'!BU28,"")</f>
        <v>10240.299999999999</v>
      </c>
      <c r="AS33" s="33">
        <f t="shared" ref="AS33:AS37" si="12">IF(AR33&lt;&gt;"",RANK(AR33,AR$32:AR$37,1),"")</f>
        <v>1</v>
      </c>
      <c r="AT33" s="252">
        <f t="shared" si="1"/>
        <v>13</v>
      </c>
      <c r="AU33" s="257">
        <f>IF(AND('sec(P)'!FL28&gt;0,'sec(P)'!FL28='sec(P)'!FL$92),'sec(P)'!HX28,"")</f>
        <v>3351.8</v>
      </c>
      <c r="AV33" s="34">
        <f t="shared" ref="AV33:AV37" si="13">IF(AU33&lt;&gt;"",RANK(AU33,AU$32:AU$37,1),"")</f>
        <v>1</v>
      </c>
      <c r="AW33" s="35">
        <f t="shared" si="3"/>
        <v>17</v>
      </c>
      <c r="AX33" s="37">
        <f>IF(AND('sec(P)'!GQ28&gt;0,'sec(P)'!GQ28='sec(P)'!GQ$92),'sec(P)'!HY28,"")</f>
        <v>2848.5</v>
      </c>
      <c r="AY33" s="34">
        <f t="shared" ref="AY33:AY37" si="14">IF(AX33&lt;&gt;"",RANK(AX33,AX$32:AX$37,1),"")</f>
        <v>1</v>
      </c>
      <c r="AZ33" s="34">
        <f t="shared" si="5"/>
        <v>11</v>
      </c>
    </row>
    <row r="34" spans="1:52" s="3" customFormat="1">
      <c r="A34" s="39">
        <f>IF(ent!E29&lt;&gt;"",ent!D29,"")</f>
        <v>28</v>
      </c>
      <c r="B34" s="40" t="str">
        <f>IF(ent!E29&lt;&gt;"",ent!E29,"")</f>
        <v>鮫島 大湖</v>
      </c>
      <c r="C34" s="236"/>
      <c r="D34" s="240"/>
      <c r="E34" s="41" t="str">
        <f>IF(ent!E29&lt;&gt;"",ent!F29,"")</f>
        <v>船木 佐知子</v>
      </c>
      <c r="F34" s="236"/>
      <c r="G34" s="240"/>
      <c r="H34" s="40" t="str">
        <f>IF(ent!E29&lt;&gt;"",ent!G29,"")</f>
        <v>el･DL･正和･ANIKI スイフト</v>
      </c>
      <c r="I34" s="39"/>
      <c r="J34" s="40"/>
      <c r="K34" s="39" t="str">
        <f>IF(ent!E29&lt;&gt;"",ent!H29,"")</f>
        <v>JN-4</v>
      </c>
      <c r="L34" s="279">
        <f>IF(stage!F29&lt;&gt;"",stage!F29,"")</f>
        <v>514.20000000000005</v>
      </c>
      <c r="M34" s="279">
        <f>IF(stage!H29&lt;&gt;"",stage!H29,"")</f>
        <v>715.6</v>
      </c>
      <c r="N34" s="279">
        <f>IF(stage!J29&lt;&gt;"",stage!J29,"")</f>
        <v>523.20000000000005</v>
      </c>
      <c r="O34" s="279">
        <f>IF(stage!L29&lt;&gt;"",stage!L29,"")</f>
        <v>509.7</v>
      </c>
      <c r="P34" s="279">
        <f>IF(stage!N29&lt;&gt;"",stage!N29,"")</f>
        <v>706.8</v>
      </c>
      <c r="Q34" s="279">
        <f>IF(stage!P29&lt;&gt;"",stage!P29,"")</f>
        <v>521.79999999999995</v>
      </c>
      <c r="R34" s="279">
        <f>IF(stage!R29&lt;&gt;"",stage!R29,"")</f>
        <v>548.9</v>
      </c>
      <c r="S34" s="279">
        <f>IF(stage!T29&lt;&gt;"",stage!T29,"")</f>
        <v>406.6</v>
      </c>
      <c r="T34" s="279">
        <f>IF(stage!V29&lt;&gt;"",stage!V29,"")</f>
        <v>545.29999999999995</v>
      </c>
      <c r="U34" s="279">
        <f>IF(stage!X29&lt;&gt;"",stage!X29,"")</f>
        <v>538.6</v>
      </c>
      <c r="V34" s="279">
        <f>IF(stage!Z29&lt;&gt;"",stage!Z29,"")</f>
        <v>410</v>
      </c>
      <c r="W34" s="279">
        <f>IF(stage!AB29&lt;&gt;"",stage!AB29,"")</f>
        <v>541.5</v>
      </c>
      <c r="X34" s="279" t="str">
        <f>IF(stage!AD29&lt;&gt;"",stage!AD29,"")</f>
        <v/>
      </c>
      <c r="Y34" s="279" t="str">
        <f>IF(stage!AF29&lt;&gt;"",stage!AF29,"")</f>
        <v/>
      </c>
      <c r="Z34" s="279" t="str">
        <f>IF(stage!AH29&lt;&gt;"",stage!AH29,"")</f>
        <v/>
      </c>
      <c r="AA34" s="279" t="str">
        <f>IF(stage!AJ29&lt;&gt;"",stage!AJ29,"")</f>
        <v/>
      </c>
      <c r="AB34" s="279" t="str">
        <f>IF(stage!AL29&lt;&gt;"",stage!AL29,"")</f>
        <v/>
      </c>
      <c r="AC34" s="279" t="str">
        <f>IF(stage!AN29&lt;&gt;"",stage!AN29,"")</f>
        <v/>
      </c>
      <c r="AD34" s="279" t="str">
        <f>IF(stage!AP29&lt;&gt;"",stage!AP29,"")</f>
        <v/>
      </c>
      <c r="AE34" s="279" t="str">
        <f>IF(stage!AR29&lt;&gt;"",stage!AR29,"")</f>
        <v/>
      </c>
      <c r="AF34" s="279" t="str">
        <f>IF(stage!AT29&lt;&gt;"",stage!AT29,"")</f>
        <v/>
      </c>
      <c r="AG34" s="279" t="str">
        <f>IF(stage!AV29&lt;&gt;"",stage!AV29,"")</f>
        <v/>
      </c>
      <c r="AH34" s="279" t="str">
        <f>IF(stage!AX29&lt;&gt;"",stage!AX29,"")</f>
        <v/>
      </c>
      <c r="AI34" s="279" t="str">
        <f>IF(stage!AZ29&lt;&gt;"",stage!AZ29,"")</f>
        <v/>
      </c>
      <c r="AJ34" s="279" t="str">
        <f>IF(stage!BB29&lt;&gt;"",stage!BB29,"")</f>
        <v/>
      </c>
      <c r="AK34" s="279" t="str">
        <f>IF(stage!BD29&lt;&gt;"",stage!BD29,"")</f>
        <v/>
      </c>
      <c r="AL34" s="279" t="str">
        <f>IF(stage!BF29&lt;&gt;"",stage!BF29,"")</f>
        <v/>
      </c>
      <c r="AM34" s="279" t="str">
        <f>IF(stage!BH29&lt;&gt;"",stage!BH29,"")</f>
        <v/>
      </c>
      <c r="AN34" s="279" t="str">
        <f>IF(stage!BJ29&lt;&gt;"",stage!BJ29,"")</f>
        <v/>
      </c>
      <c r="AO34" s="42" t="str">
        <f>IF(stage!BL29&lt;&gt;"",stage!BL29,"")</f>
        <v/>
      </c>
      <c r="AP34" s="43">
        <f>IF(AND('sec(P)'!BW29&gt;0,'sec(P)'!BW29='sec(P)'!BW$92),'sec(P)'!BS29,"")</f>
        <v>10642.2</v>
      </c>
      <c r="AQ34" s="44" t="str">
        <f>IF('sec(P)'!BT29&lt;&gt;0,'sec(P)'!BT29,"")</f>
        <v/>
      </c>
      <c r="AR34" s="43">
        <f>IF(AND('sec(P)'!BW29&gt;0,'sec(P)'!BW29='sec(P)'!BW$92),'sec(P)'!BU29,"")</f>
        <v>10642.2</v>
      </c>
      <c r="AS34" s="39">
        <f t="shared" si="12"/>
        <v>6</v>
      </c>
      <c r="AT34" s="251">
        <f t="shared" si="1"/>
        <v>29</v>
      </c>
      <c r="AU34" s="256">
        <f>IF(AND('sec(P)'!FL29&gt;0,'sec(P)'!FL29='sec(P)'!FL$92),'sec(P)'!HX29,"")</f>
        <v>3531.3</v>
      </c>
      <c r="AV34" s="40">
        <f t="shared" si="13"/>
        <v>6</v>
      </c>
      <c r="AW34" s="41">
        <f t="shared" si="3"/>
        <v>30</v>
      </c>
      <c r="AX34" s="43">
        <f>IF(AND('sec(P)'!GQ29&gt;0,'sec(P)'!GQ29='sec(P)'!GQ$92),'sec(P)'!HY29,"")</f>
        <v>3110.9</v>
      </c>
      <c r="AY34" s="40">
        <f t="shared" si="14"/>
        <v>6</v>
      </c>
      <c r="AZ34" s="40">
        <f t="shared" si="5"/>
        <v>31</v>
      </c>
    </row>
    <row r="35" spans="1:52">
      <c r="A35" s="33">
        <f>IF(ent!E30&lt;&gt;"",ent!D30,"")</f>
        <v>29</v>
      </c>
      <c r="B35" s="34" t="str">
        <f>IF(ent!E30&lt;&gt;"",ent!E30,"")</f>
        <v>兼松 由奈</v>
      </c>
      <c r="C35" s="237"/>
      <c r="D35" s="241"/>
      <c r="E35" s="35" t="str">
        <f>IF(ent!E30&lt;&gt;"",ent!F30,"")</f>
        <v>槻島 もも</v>
      </c>
      <c r="F35" s="237"/>
      <c r="G35" s="241"/>
      <c r="H35" s="34" t="str">
        <f>IF(ent!E30&lt;&gt;"",ent!G30,"")</f>
        <v>大東建託WinmaXクスコDLスイフト</v>
      </c>
      <c r="I35" s="33"/>
      <c r="K35" s="33" t="str">
        <f>IF(ent!E30&lt;&gt;"",ent!H30,"")</f>
        <v>JN-4</v>
      </c>
      <c r="L35" s="280">
        <f>IF(stage!F30&lt;&gt;"",stage!F30,"")</f>
        <v>512.20000000000005</v>
      </c>
      <c r="M35" s="280">
        <f>IF(stage!H30&lt;&gt;"",stage!H30,"")</f>
        <v>712.5</v>
      </c>
      <c r="N35" s="280">
        <f>IF(stage!J30&lt;&gt;"",stage!J30,"")</f>
        <v>523.9</v>
      </c>
      <c r="O35" s="280">
        <f>IF(stage!L30&lt;&gt;"",stage!L30,"")</f>
        <v>506.5</v>
      </c>
      <c r="P35" s="280">
        <f>IF(stage!N30&lt;&gt;"",stage!N30,"")</f>
        <v>704.5</v>
      </c>
      <c r="Q35" s="280">
        <f>IF(stage!P30&lt;&gt;"",stage!P30,"")</f>
        <v>517.1</v>
      </c>
      <c r="R35" s="280">
        <f>IF(stage!R30&lt;&gt;"",stage!R30,"")</f>
        <v>538.1</v>
      </c>
      <c r="S35" s="280">
        <f>IF(stage!T30&lt;&gt;"",stage!T30,"")</f>
        <v>400.2</v>
      </c>
      <c r="T35" s="280">
        <f>IF(stage!V30&lt;&gt;"",stage!V30,"")</f>
        <v>536.4</v>
      </c>
      <c r="U35" s="280">
        <f>IF(stage!X30&lt;&gt;"",stage!X30,"")</f>
        <v>520.5</v>
      </c>
      <c r="V35" s="280">
        <f>IF(stage!Z30&lt;&gt;"",stage!Z30,"")</f>
        <v>352.6</v>
      </c>
      <c r="W35" s="280">
        <f>IF(stage!AB30&lt;&gt;"",stage!AB30,"")</f>
        <v>531.4</v>
      </c>
      <c r="X35" s="280" t="str">
        <f>IF(stage!AD30&lt;&gt;"",stage!AD30,"")</f>
        <v/>
      </c>
      <c r="Y35" s="280" t="str">
        <f>IF(stage!AF30&lt;&gt;"",stage!AF30,"")</f>
        <v/>
      </c>
      <c r="Z35" s="280" t="str">
        <f>IF(stage!AH30&lt;&gt;"",stage!AH30,"")</f>
        <v/>
      </c>
      <c r="AA35" s="280" t="str">
        <f>IF(stage!AJ30&lt;&gt;"",stage!AJ30,"")</f>
        <v/>
      </c>
      <c r="AB35" s="280" t="str">
        <f>IF(stage!AL30&lt;&gt;"",stage!AL30,"")</f>
        <v/>
      </c>
      <c r="AC35" s="280" t="str">
        <f>IF(stage!AN30&lt;&gt;"",stage!AN30,"")</f>
        <v/>
      </c>
      <c r="AD35" s="280" t="str">
        <f>IF(stage!AP30&lt;&gt;"",stage!AP30,"")</f>
        <v/>
      </c>
      <c r="AE35" s="280" t="str">
        <f>IF(stage!AR30&lt;&gt;"",stage!AR30,"")</f>
        <v/>
      </c>
      <c r="AF35" s="280" t="str">
        <f>IF(stage!AT30&lt;&gt;"",stage!AT30,"")</f>
        <v/>
      </c>
      <c r="AG35" s="280" t="str">
        <f>IF(stage!AV30&lt;&gt;"",stage!AV30,"")</f>
        <v/>
      </c>
      <c r="AH35" s="280" t="str">
        <f>IF(stage!AX30&lt;&gt;"",stage!AX30,"")</f>
        <v/>
      </c>
      <c r="AI35" s="280" t="str">
        <f>IF(stage!AZ30&lt;&gt;"",stage!AZ30,"")</f>
        <v/>
      </c>
      <c r="AJ35" s="280" t="str">
        <f>IF(stage!BB30&lt;&gt;"",stage!BB30,"")</f>
        <v/>
      </c>
      <c r="AK35" s="280" t="str">
        <f>IF(stage!BD30&lt;&gt;"",stage!BD30,"")</f>
        <v/>
      </c>
      <c r="AL35" s="280" t="str">
        <f>IF(stage!BF30&lt;&gt;"",stage!BF30,"")</f>
        <v/>
      </c>
      <c r="AM35" s="280" t="str">
        <f>IF(stage!BH30&lt;&gt;"",stage!BH30,"")</f>
        <v/>
      </c>
      <c r="AN35" s="280" t="str">
        <f>IF(stage!BJ30&lt;&gt;"",stage!BJ30,"")</f>
        <v/>
      </c>
      <c r="AO35" s="36" t="str">
        <f>IF(stage!BL30&lt;&gt;"",stage!BL30,"")</f>
        <v/>
      </c>
      <c r="AP35" s="37">
        <f>IF(AND('sec(P)'!BW30&gt;0,'sec(P)'!BW30='sec(P)'!BW$92),'sec(P)'!BS30,"")</f>
        <v>10515.9</v>
      </c>
      <c r="AQ35" s="38" t="str">
        <f>IF('sec(P)'!BT30&lt;&gt;0,'sec(P)'!BT30,"")</f>
        <v/>
      </c>
      <c r="AR35" s="37">
        <f>IF(AND('sec(P)'!BW30&gt;0,'sec(P)'!BW30='sec(P)'!BW$92),'sec(P)'!BU30,"")</f>
        <v>10515.9</v>
      </c>
      <c r="AS35" s="33">
        <f t="shared" si="12"/>
        <v>4</v>
      </c>
      <c r="AT35" s="252">
        <f t="shared" si="1"/>
        <v>26</v>
      </c>
      <c r="AU35" s="257">
        <f>IF(AND('sec(P)'!FL30&gt;0,'sec(P)'!FL30='sec(P)'!FL$92),'sec(P)'!HX30,"")</f>
        <v>3516.7</v>
      </c>
      <c r="AV35" s="34">
        <f t="shared" si="13"/>
        <v>5</v>
      </c>
      <c r="AW35" s="35">
        <f t="shared" si="3"/>
        <v>27</v>
      </c>
      <c r="AX35" s="37">
        <f>IF(AND('sec(P)'!GQ30&gt;0,'sec(P)'!GQ30='sec(P)'!GQ$92),'sec(P)'!HY30,"")</f>
        <v>2959.2</v>
      </c>
      <c r="AY35" s="34">
        <f t="shared" si="14"/>
        <v>3</v>
      </c>
      <c r="AZ35" s="34">
        <f t="shared" si="5"/>
        <v>23</v>
      </c>
    </row>
    <row r="36" spans="1:52" s="3" customFormat="1">
      <c r="A36" s="39">
        <f>IF(ent!E31&lt;&gt;"",ent!D31,"")</f>
        <v>30</v>
      </c>
      <c r="B36" s="40" t="str">
        <f>IF(ent!E31&lt;&gt;"",ent!E31,"")</f>
        <v>黒原 康仁</v>
      </c>
      <c r="C36" s="236"/>
      <c r="D36" s="240"/>
      <c r="E36" s="41" t="str">
        <f>IF(ent!E31&lt;&gt;"",ent!F31,"")</f>
        <v>松葉 謙介</v>
      </c>
      <c r="F36" s="236"/>
      <c r="G36" s="240"/>
      <c r="H36" s="40" t="str">
        <f>IF(ent!E31&lt;&gt;"",ent!G31,"")</f>
        <v>itzzYHリズミックスANスイフト</v>
      </c>
      <c r="I36" s="39"/>
      <c r="J36" s="40"/>
      <c r="K36" s="39" t="str">
        <f>IF(ent!E31&lt;&gt;"",ent!H31,"")</f>
        <v>JN-4</v>
      </c>
      <c r="L36" s="279">
        <f>IF(stage!F31&lt;&gt;"",stage!F31,"")</f>
        <v>516.5</v>
      </c>
      <c r="M36" s="279">
        <f>IF(stage!H31&lt;&gt;"",stage!H31,"")</f>
        <v>703.1</v>
      </c>
      <c r="N36" s="279">
        <f>IF(stage!J31&lt;&gt;"",stage!J31,"")</f>
        <v>513.29999999999995</v>
      </c>
      <c r="O36" s="279">
        <f>IF(stage!L31&lt;&gt;"",stage!L31,"")</f>
        <v>507.5</v>
      </c>
      <c r="P36" s="279">
        <f>IF(stage!N31&lt;&gt;"",stage!N31,"")</f>
        <v>655.6</v>
      </c>
      <c r="Q36" s="279">
        <f>IF(stage!P31&lt;&gt;"",stage!P31,"")</f>
        <v>515.6</v>
      </c>
      <c r="R36" s="279">
        <f>IF(stage!R31&lt;&gt;"",stage!R31,"")</f>
        <v>543.9</v>
      </c>
      <c r="S36" s="279">
        <f>IF(stage!T31&lt;&gt;"",stage!T31,"")</f>
        <v>408.2</v>
      </c>
      <c r="T36" s="279">
        <f>IF(stage!V31&lt;&gt;"",stage!V31,"")</f>
        <v>540.29999999999995</v>
      </c>
      <c r="U36" s="279">
        <f>IF(stage!X31&lt;&gt;"",stage!X31,"")</f>
        <v>539.20000000000005</v>
      </c>
      <c r="V36" s="279">
        <f>IF(stage!Z31&lt;&gt;"",stage!Z31,"")</f>
        <v>404.5</v>
      </c>
      <c r="W36" s="279">
        <f>IF(stage!AB31&lt;&gt;"",stage!AB31,"")</f>
        <v>541.20000000000005</v>
      </c>
      <c r="X36" s="279" t="str">
        <f>IF(stage!AD31&lt;&gt;"",stage!AD31,"")</f>
        <v/>
      </c>
      <c r="Y36" s="279" t="str">
        <f>IF(stage!AF31&lt;&gt;"",stage!AF31,"")</f>
        <v/>
      </c>
      <c r="Z36" s="279" t="str">
        <f>IF(stage!AH31&lt;&gt;"",stage!AH31,"")</f>
        <v/>
      </c>
      <c r="AA36" s="279" t="str">
        <f>IF(stage!AJ31&lt;&gt;"",stage!AJ31,"")</f>
        <v/>
      </c>
      <c r="AB36" s="279" t="str">
        <f>IF(stage!AL31&lt;&gt;"",stage!AL31,"")</f>
        <v/>
      </c>
      <c r="AC36" s="279" t="str">
        <f>IF(stage!AN31&lt;&gt;"",stage!AN31,"")</f>
        <v/>
      </c>
      <c r="AD36" s="279" t="str">
        <f>IF(stage!AP31&lt;&gt;"",stage!AP31,"")</f>
        <v/>
      </c>
      <c r="AE36" s="279" t="str">
        <f>IF(stage!AR31&lt;&gt;"",stage!AR31,"")</f>
        <v/>
      </c>
      <c r="AF36" s="279" t="str">
        <f>IF(stage!AT31&lt;&gt;"",stage!AT31,"")</f>
        <v/>
      </c>
      <c r="AG36" s="279" t="str">
        <f>IF(stage!AV31&lt;&gt;"",stage!AV31,"")</f>
        <v/>
      </c>
      <c r="AH36" s="279" t="str">
        <f>IF(stage!AX31&lt;&gt;"",stage!AX31,"")</f>
        <v/>
      </c>
      <c r="AI36" s="279" t="str">
        <f>IF(stage!AZ31&lt;&gt;"",stage!AZ31,"")</f>
        <v/>
      </c>
      <c r="AJ36" s="279" t="str">
        <f>IF(stage!BB31&lt;&gt;"",stage!BB31,"")</f>
        <v/>
      </c>
      <c r="AK36" s="279" t="str">
        <f>IF(stage!BD31&lt;&gt;"",stage!BD31,"")</f>
        <v/>
      </c>
      <c r="AL36" s="279" t="str">
        <f>IF(stage!BF31&lt;&gt;"",stage!BF31,"")</f>
        <v/>
      </c>
      <c r="AM36" s="279" t="str">
        <f>IF(stage!BH31&lt;&gt;"",stage!BH31,"")</f>
        <v/>
      </c>
      <c r="AN36" s="279" t="str">
        <f>IF(stage!BJ31&lt;&gt;"",stage!BJ31,"")</f>
        <v/>
      </c>
      <c r="AO36" s="42" t="str">
        <f>IF(stage!BL31&lt;&gt;"",stage!BL31,"")</f>
        <v/>
      </c>
      <c r="AP36" s="43">
        <f>IF(AND('sec(P)'!BW31&gt;0,'sec(P)'!BW31='sec(P)'!BW$92),'sec(P)'!BS31,"")</f>
        <v>10548.9</v>
      </c>
      <c r="AQ36" s="44" t="str">
        <f>IF('sec(P)'!BT31&lt;&gt;0,'sec(P)'!BT31,"")</f>
        <v/>
      </c>
      <c r="AR36" s="43">
        <f>IF(AND('sec(P)'!BW31&gt;0,'sec(P)'!BW31='sec(P)'!BW$92),'sec(P)'!BU31,"")</f>
        <v>10548.9</v>
      </c>
      <c r="AS36" s="39">
        <f t="shared" si="12"/>
        <v>5</v>
      </c>
      <c r="AT36" s="251">
        <f t="shared" si="1"/>
        <v>27</v>
      </c>
      <c r="AU36" s="256">
        <f>IF(AND('sec(P)'!FL31&gt;0,'sec(P)'!FL31='sec(P)'!FL$92),'sec(P)'!HX31,"")</f>
        <v>3451.6</v>
      </c>
      <c r="AV36" s="40">
        <f t="shared" si="13"/>
        <v>4</v>
      </c>
      <c r="AW36" s="41">
        <f t="shared" si="3"/>
        <v>26</v>
      </c>
      <c r="AX36" s="43">
        <f>IF(AND('sec(P)'!GQ31&gt;0,'sec(P)'!GQ31='sec(P)'!GQ$92),'sec(P)'!HY31,"")</f>
        <v>3057.3</v>
      </c>
      <c r="AY36" s="40">
        <f t="shared" si="14"/>
        <v>5</v>
      </c>
      <c r="AZ36" s="40">
        <f t="shared" si="5"/>
        <v>30</v>
      </c>
    </row>
    <row r="37" spans="1:52" s="22" customFormat="1">
      <c r="A37" s="202">
        <f>IF(ent!E32&lt;&gt;"",ent!D32,"")</f>
        <v>31</v>
      </c>
      <c r="B37" s="291" t="str">
        <f>IF(ent!E32&lt;&gt;"",ent!E32,"")</f>
        <v>奥村 大地</v>
      </c>
      <c r="C37" s="299"/>
      <c r="D37" s="300"/>
      <c r="E37" s="292" t="str">
        <f>IF(ent!E32&lt;&gt;"",ent!F32,"")</f>
        <v>山本 祐也</v>
      </c>
      <c r="F37" s="299"/>
      <c r="G37" s="300"/>
      <c r="H37" s="291" t="str">
        <f>IF(ent!E32&lt;&gt;"",ent!G32,"")</f>
        <v>クスコ･WM･IRS･ラッシュスイフト</v>
      </c>
      <c r="I37" s="202"/>
      <c r="J37" s="291"/>
      <c r="K37" s="202" t="str">
        <f>IF(ent!E32&lt;&gt;"",ent!H32,"")</f>
        <v>JN-4</v>
      </c>
      <c r="L37" s="293">
        <f>IF(stage!F32&lt;&gt;"",stage!F32,"")</f>
        <v>503.9</v>
      </c>
      <c r="M37" s="293">
        <f>IF(stage!H32&lt;&gt;"",stage!H32,"")</f>
        <v>656.7</v>
      </c>
      <c r="N37" s="293">
        <f>IF(stage!J32&lt;&gt;"",stage!J32,"")</f>
        <v>516</v>
      </c>
      <c r="O37" s="293">
        <f>IF(stage!L32&lt;&gt;"",stage!L32,"")</f>
        <v>507.3</v>
      </c>
      <c r="P37" s="293">
        <f>IF(stage!N32&lt;&gt;"",stage!N32,"")</f>
        <v>703.7</v>
      </c>
      <c r="Q37" s="293">
        <f>IF(stage!P32&lt;&gt;"",stage!P32,"")</f>
        <v>516.20000000000005</v>
      </c>
      <c r="R37" s="293">
        <f>IF(stage!R32&lt;&gt;"",stage!R32,"")</f>
        <v>549.70000000000005</v>
      </c>
      <c r="S37" s="293">
        <f>IF(stage!T32&lt;&gt;"",stage!T32,"")</f>
        <v>358.9</v>
      </c>
      <c r="T37" s="293">
        <f>IF(stage!V32&lt;&gt;"",stage!V32,"")</f>
        <v>532.9</v>
      </c>
      <c r="U37" s="293">
        <f>IF(stage!X32&lt;&gt;"",stage!X32,"")</f>
        <v>534.70000000000005</v>
      </c>
      <c r="V37" s="293">
        <f>IF(stage!Z32&lt;&gt;"",stage!Z32,"")</f>
        <v>359.5</v>
      </c>
      <c r="W37" s="293">
        <f>IF(stage!AB32&lt;&gt;"",stage!AB32,"")</f>
        <v>524.9</v>
      </c>
      <c r="X37" s="293" t="str">
        <f>IF(stage!AD32&lt;&gt;"",stage!AD32,"")</f>
        <v/>
      </c>
      <c r="Y37" s="293" t="str">
        <f>IF(stage!AF32&lt;&gt;"",stage!AF32,"")</f>
        <v/>
      </c>
      <c r="Z37" s="293" t="str">
        <f>IF(stage!AH32&lt;&gt;"",stage!AH32,"")</f>
        <v/>
      </c>
      <c r="AA37" s="293" t="str">
        <f>IF(stage!AJ32&lt;&gt;"",stage!AJ32,"")</f>
        <v/>
      </c>
      <c r="AB37" s="293" t="str">
        <f>IF(stage!AL32&lt;&gt;"",stage!AL32,"")</f>
        <v/>
      </c>
      <c r="AC37" s="293" t="str">
        <f>IF(stage!AN32&lt;&gt;"",stage!AN32,"")</f>
        <v/>
      </c>
      <c r="AD37" s="293" t="str">
        <f>IF(stage!AP32&lt;&gt;"",stage!AP32,"")</f>
        <v/>
      </c>
      <c r="AE37" s="293" t="str">
        <f>IF(stage!AR32&lt;&gt;"",stage!AR32,"")</f>
        <v/>
      </c>
      <c r="AF37" s="293" t="str">
        <f>IF(stage!AT32&lt;&gt;"",stage!AT32,"")</f>
        <v/>
      </c>
      <c r="AG37" s="293" t="str">
        <f>IF(stage!AV32&lt;&gt;"",stage!AV32,"")</f>
        <v/>
      </c>
      <c r="AH37" s="293" t="str">
        <f>IF(stage!AX32&lt;&gt;"",stage!AX32,"")</f>
        <v/>
      </c>
      <c r="AI37" s="293" t="str">
        <f>IF(stage!AZ32&lt;&gt;"",stage!AZ32,"")</f>
        <v/>
      </c>
      <c r="AJ37" s="293" t="str">
        <f>IF(stage!BB32&lt;&gt;"",stage!BB32,"")</f>
        <v/>
      </c>
      <c r="AK37" s="293" t="str">
        <f>IF(stage!BD32&lt;&gt;"",stage!BD32,"")</f>
        <v/>
      </c>
      <c r="AL37" s="293" t="str">
        <f>IF(stage!BF32&lt;&gt;"",stage!BF32,"")</f>
        <v/>
      </c>
      <c r="AM37" s="293" t="str">
        <f>IF(stage!BH32&lt;&gt;"",stage!BH32,"")</f>
        <v/>
      </c>
      <c r="AN37" s="293" t="str">
        <f>IF(stage!BJ32&lt;&gt;"",stage!BJ32,"")</f>
        <v/>
      </c>
      <c r="AO37" s="294" t="str">
        <f>IF(stage!BL32&lt;&gt;"",stage!BL32,"")</f>
        <v/>
      </c>
      <c r="AP37" s="295">
        <f>IF(AND('sec(P)'!BW32&gt;0,'sec(P)'!BW32='sec(P)'!BW$92),'sec(P)'!BS32,"")</f>
        <v>10504.4</v>
      </c>
      <c r="AQ37" s="296" t="str">
        <f>IF('sec(P)'!BT32&lt;&gt;0,'sec(P)'!BT32,"")</f>
        <v/>
      </c>
      <c r="AR37" s="295">
        <f>IF(AND('sec(P)'!BW32&gt;0,'sec(P)'!BW32='sec(P)'!BW$92),'sec(P)'!BU32,"")</f>
        <v>10504.4</v>
      </c>
      <c r="AS37" s="202">
        <f t="shared" si="12"/>
        <v>3</v>
      </c>
      <c r="AT37" s="297">
        <f t="shared" si="1"/>
        <v>23</v>
      </c>
      <c r="AU37" s="298">
        <f>IF(AND('sec(P)'!FL32&gt;0,'sec(P)'!FL32='sec(P)'!FL$92),'sec(P)'!HX32,"")</f>
        <v>3443.8</v>
      </c>
      <c r="AV37" s="291">
        <f t="shared" si="13"/>
        <v>3</v>
      </c>
      <c r="AW37" s="292">
        <f t="shared" si="3"/>
        <v>25</v>
      </c>
      <c r="AX37" s="295">
        <f>IF(AND('sec(P)'!GQ32&gt;0,'sec(P)'!GQ32='sec(P)'!GQ$92),'sec(P)'!HY32,"")</f>
        <v>3020.6</v>
      </c>
      <c r="AY37" s="291">
        <f t="shared" si="14"/>
        <v>4</v>
      </c>
      <c r="AZ37" s="291">
        <f t="shared" si="5"/>
        <v>24</v>
      </c>
    </row>
    <row r="38" spans="1:52" s="3" customFormat="1">
      <c r="A38" s="39">
        <f>IF(ent!E33&lt;&gt;"",ent!D33,"")</f>
        <v>32</v>
      </c>
      <c r="B38" s="40" t="str">
        <f>IF(ent!E33&lt;&gt;"",ent!E33,"")</f>
        <v>松倉 拓郎</v>
      </c>
      <c r="C38" s="236"/>
      <c r="D38" s="240"/>
      <c r="E38" s="41" t="str">
        <f>IF(ent!E33&lt;&gt;"",ent!F33,"")</f>
        <v>山田 真記子</v>
      </c>
      <c r="F38" s="236"/>
      <c r="G38" s="240"/>
      <c r="H38" s="40" t="str">
        <f>IF(ent!E33&lt;&gt;"",ent!G33,"")</f>
        <v>DL☆あらたや鹿ソニックLOVCAヤリス</v>
      </c>
      <c r="I38" s="39"/>
      <c r="J38" s="40"/>
      <c r="K38" s="39" t="str">
        <f>IF(ent!E33&lt;&gt;"",ent!H33,"")</f>
        <v>JN-5</v>
      </c>
      <c r="L38" s="279">
        <f>IF(stage!F33&lt;&gt;"",stage!F33,"")</f>
        <v>508.8</v>
      </c>
      <c r="M38" s="279">
        <f>IF(stage!H33&lt;&gt;"",stage!H33,"")</f>
        <v>717.5</v>
      </c>
      <c r="N38" s="279">
        <f>IF(stage!J33&lt;&gt;"",stage!J33,"")</f>
        <v>521.1</v>
      </c>
      <c r="O38" s="279">
        <f>IF(stage!L33&lt;&gt;"",stage!L33,"")</f>
        <v>507.1</v>
      </c>
      <c r="P38" s="279">
        <f>IF(stage!N33&lt;&gt;"",stage!N33,"")</f>
        <v>712.2</v>
      </c>
      <c r="Q38" s="279">
        <f>IF(stage!P33&lt;&gt;"",stage!P33,"")</f>
        <v>518.5</v>
      </c>
      <c r="R38" s="279">
        <f>IF(stage!R33&lt;&gt;"",stage!R33,"")</f>
        <v>525.6</v>
      </c>
      <c r="S38" s="279">
        <f>IF(stage!T33&lt;&gt;"",stage!T33,"")</f>
        <v>402.1</v>
      </c>
      <c r="T38" s="279">
        <f>IF(stage!V33&lt;&gt;"",stage!V33,"")</f>
        <v>528.1</v>
      </c>
      <c r="U38" s="279">
        <f>IF(stage!X33&lt;&gt;"",stage!X33,"")</f>
        <v>523.79999999999995</v>
      </c>
      <c r="V38" s="279">
        <f>IF(stage!Z33&lt;&gt;"",stage!Z33,"")</f>
        <v>359.9</v>
      </c>
      <c r="W38" s="279">
        <f>IF(stage!AB33&lt;&gt;"",stage!AB33,"")</f>
        <v>526.29999999999995</v>
      </c>
      <c r="X38" s="279" t="str">
        <f>IF(stage!AD33&lt;&gt;"",stage!AD33,"")</f>
        <v/>
      </c>
      <c r="Y38" s="279" t="str">
        <f>IF(stage!AF33&lt;&gt;"",stage!AF33,"")</f>
        <v/>
      </c>
      <c r="Z38" s="279" t="str">
        <f>IF(stage!AH33&lt;&gt;"",stage!AH33,"")</f>
        <v/>
      </c>
      <c r="AA38" s="279" t="str">
        <f>IF(stage!AJ33&lt;&gt;"",stage!AJ33,"")</f>
        <v/>
      </c>
      <c r="AB38" s="279" t="str">
        <f>IF(stage!AL33&lt;&gt;"",stage!AL33,"")</f>
        <v/>
      </c>
      <c r="AC38" s="279" t="str">
        <f>IF(stage!AN33&lt;&gt;"",stage!AN33,"")</f>
        <v/>
      </c>
      <c r="AD38" s="279" t="str">
        <f>IF(stage!AP33&lt;&gt;"",stage!AP33,"")</f>
        <v/>
      </c>
      <c r="AE38" s="279" t="str">
        <f>IF(stage!AR33&lt;&gt;"",stage!AR33,"")</f>
        <v/>
      </c>
      <c r="AF38" s="279" t="str">
        <f>IF(stage!AT33&lt;&gt;"",stage!AT33,"")</f>
        <v/>
      </c>
      <c r="AG38" s="279" t="str">
        <f>IF(stage!AV33&lt;&gt;"",stage!AV33,"")</f>
        <v/>
      </c>
      <c r="AH38" s="279" t="str">
        <f>IF(stage!AX33&lt;&gt;"",stage!AX33,"")</f>
        <v/>
      </c>
      <c r="AI38" s="279" t="str">
        <f>IF(stage!AZ33&lt;&gt;"",stage!AZ33,"")</f>
        <v/>
      </c>
      <c r="AJ38" s="279" t="str">
        <f>IF(stage!BB33&lt;&gt;"",stage!BB33,"")</f>
        <v/>
      </c>
      <c r="AK38" s="279" t="str">
        <f>IF(stage!BD33&lt;&gt;"",stage!BD33,"")</f>
        <v/>
      </c>
      <c r="AL38" s="279" t="str">
        <f>IF(stage!BF33&lt;&gt;"",stage!BF33,"")</f>
        <v/>
      </c>
      <c r="AM38" s="279" t="str">
        <f>IF(stage!BH33&lt;&gt;"",stage!BH33,"")</f>
        <v/>
      </c>
      <c r="AN38" s="279" t="str">
        <f>IF(stage!BJ33&lt;&gt;"",stage!BJ33,"")</f>
        <v/>
      </c>
      <c r="AO38" s="42" t="str">
        <f>IF(stage!BL33&lt;&gt;"",stage!BL33,"")</f>
        <v/>
      </c>
      <c r="AP38" s="43">
        <f>IF(AND('sec(P)'!BW33&gt;0,'sec(P)'!BW33='sec(P)'!BW$92),'sec(P)'!BS33,"")</f>
        <v>10511</v>
      </c>
      <c r="AQ38" s="44" t="str">
        <f>IF('sec(P)'!BT33&lt;&gt;0,'sec(P)'!BT33,"")</f>
        <v/>
      </c>
      <c r="AR38" s="43">
        <f>IF(AND('sec(P)'!BW33&gt;0,'sec(P)'!BW33='sec(P)'!BW$92),'sec(P)'!BU33,"")</f>
        <v>10511</v>
      </c>
      <c r="AS38" s="39">
        <f>IF(AR38&lt;&gt;"",RANK(AR38,AR$38:AR$53,1),"")</f>
        <v>2</v>
      </c>
      <c r="AT38" s="251">
        <f t="shared" si="1"/>
        <v>25</v>
      </c>
      <c r="AU38" s="256">
        <f>IF(AND('sec(P)'!FL33&gt;0,'sec(P)'!FL33='sec(P)'!FL$92),'sec(P)'!HX33,"")</f>
        <v>3525.2</v>
      </c>
      <c r="AV38" s="40">
        <f>IF(AU38&lt;&gt;"",RANK(AU38,AU$38:AU$53,1),"")</f>
        <v>1</v>
      </c>
      <c r="AW38" s="41">
        <f t="shared" si="3"/>
        <v>28</v>
      </c>
      <c r="AX38" s="43">
        <f>IF(AND('sec(P)'!GQ33&gt;0,'sec(P)'!GQ33='sec(P)'!GQ$92),'sec(P)'!HY33,"")</f>
        <v>2945.8</v>
      </c>
      <c r="AY38" s="40">
        <f>IF(AX38&lt;&gt;"",RANK(AX38,AX$38:AX$53,1),"")</f>
        <v>2</v>
      </c>
      <c r="AZ38" s="40">
        <f t="shared" si="5"/>
        <v>21</v>
      </c>
    </row>
    <row r="39" spans="1:52">
      <c r="A39" s="33">
        <f>IF(ent!E34&lt;&gt;"",ent!D34,"")</f>
        <v>33</v>
      </c>
      <c r="B39" s="34" t="str">
        <f>IF(ent!E34&lt;&gt;"",ent!E34,"")</f>
        <v>大倉 聡</v>
      </c>
      <c r="C39" s="237"/>
      <c r="D39" s="241"/>
      <c r="E39" s="35" t="str">
        <f>IF(ent!E34&lt;&gt;"",ent!F34,"")</f>
        <v>豊田 耕司</v>
      </c>
      <c r="F39" s="237"/>
      <c r="G39" s="241"/>
      <c r="H39" s="34" t="str">
        <f>IF(ent!E34&lt;&gt;"",ent!G34,"")</f>
        <v>AISIN GR Yaris CVT</v>
      </c>
      <c r="I39" s="33"/>
      <c r="K39" s="33" t="str">
        <f>IF(ent!E34&lt;&gt;"",ent!H34,"")</f>
        <v>JN-5</v>
      </c>
      <c r="L39" s="280">
        <f>IF(stage!F34&lt;&gt;"",stage!F34,"")</f>
        <v>510.5</v>
      </c>
      <c r="M39" s="280">
        <f>IF(stage!H34&lt;&gt;"",stage!H34,"")</f>
        <v>716.5</v>
      </c>
      <c r="N39" s="280">
        <f>IF(stage!J34&lt;&gt;"",stage!J34,"")</f>
        <v>522.6</v>
      </c>
      <c r="O39" s="280">
        <f>IF(stage!L34&lt;&gt;"",stage!L34,"")</f>
        <v>505.7</v>
      </c>
      <c r="P39" s="280">
        <f>IF(stage!N34&lt;&gt;"",stage!N34,"")</f>
        <v>711.7</v>
      </c>
      <c r="Q39" s="280">
        <f>IF(stage!P34&lt;&gt;"",stage!P34,"")</f>
        <v>518.70000000000005</v>
      </c>
      <c r="R39" s="280">
        <f>IF(stage!R34&lt;&gt;"",stage!R34,"")</f>
        <v>527.20000000000005</v>
      </c>
      <c r="S39" s="280">
        <f>IF(stage!T34&lt;&gt;"",stage!T34,"")</f>
        <v>400.4</v>
      </c>
      <c r="T39" s="280">
        <f>IF(stage!V34&lt;&gt;"",stage!V34,"")</f>
        <v>531.79999999999995</v>
      </c>
      <c r="U39" s="280">
        <f>IF(stage!X34&lt;&gt;"",stage!X34,"")</f>
        <v>515.6</v>
      </c>
      <c r="V39" s="280">
        <f>IF(stage!Z34&lt;&gt;"",stage!Z34,"")</f>
        <v>358.6</v>
      </c>
      <c r="W39" s="280">
        <f>IF(stage!AB34&lt;&gt;"",stage!AB34,"")</f>
        <v>528.6</v>
      </c>
      <c r="X39" s="280" t="str">
        <f>IF(stage!AD34&lt;&gt;"",stage!AD34,"")</f>
        <v/>
      </c>
      <c r="Y39" s="280" t="str">
        <f>IF(stage!AF34&lt;&gt;"",stage!AF34,"")</f>
        <v/>
      </c>
      <c r="Z39" s="280" t="str">
        <f>IF(stage!AH34&lt;&gt;"",stage!AH34,"")</f>
        <v/>
      </c>
      <c r="AA39" s="280" t="str">
        <f>IF(stage!AJ34&lt;&gt;"",stage!AJ34,"")</f>
        <v/>
      </c>
      <c r="AB39" s="280" t="str">
        <f>IF(stage!AL34&lt;&gt;"",stage!AL34,"")</f>
        <v/>
      </c>
      <c r="AC39" s="280" t="str">
        <f>IF(stage!AN34&lt;&gt;"",stage!AN34,"")</f>
        <v/>
      </c>
      <c r="AD39" s="280" t="str">
        <f>IF(stage!AP34&lt;&gt;"",stage!AP34,"")</f>
        <v/>
      </c>
      <c r="AE39" s="280" t="str">
        <f>IF(stage!AR34&lt;&gt;"",stage!AR34,"")</f>
        <v/>
      </c>
      <c r="AF39" s="280" t="str">
        <f>IF(stage!AT34&lt;&gt;"",stage!AT34,"")</f>
        <v/>
      </c>
      <c r="AG39" s="280" t="str">
        <f>IF(stage!AV34&lt;&gt;"",stage!AV34,"")</f>
        <v/>
      </c>
      <c r="AH39" s="280" t="str">
        <f>IF(stage!AX34&lt;&gt;"",stage!AX34,"")</f>
        <v/>
      </c>
      <c r="AI39" s="280" t="str">
        <f>IF(stage!AZ34&lt;&gt;"",stage!AZ34,"")</f>
        <v/>
      </c>
      <c r="AJ39" s="280" t="str">
        <f>IF(stage!BB34&lt;&gt;"",stage!BB34,"")</f>
        <v/>
      </c>
      <c r="AK39" s="280" t="str">
        <f>IF(stage!BD34&lt;&gt;"",stage!BD34,"")</f>
        <v/>
      </c>
      <c r="AL39" s="280" t="str">
        <f>IF(stage!BF34&lt;&gt;"",stage!BF34,"")</f>
        <v/>
      </c>
      <c r="AM39" s="280" t="str">
        <f>IF(stage!BH34&lt;&gt;"",stage!BH34,"")</f>
        <v/>
      </c>
      <c r="AN39" s="280" t="str">
        <f>IF(stage!BJ34&lt;&gt;"",stage!BJ34,"")</f>
        <v/>
      </c>
      <c r="AO39" s="36" t="str">
        <f>IF(stage!BL34&lt;&gt;"",stage!BL34,"")</f>
        <v/>
      </c>
      <c r="AP39" s="37">
        <f>IF(AND('sec(P)'!BW34&gt;0,'sec(P)'!BW34='sec(P)'!BW$92),'sec(P)'!BS34,"")</f>
        <v>10507.9</v>
      </c>
      <c r="AQ39" s="38" t="str">
        <f>IF('sec(P)'!BT34&lt;&gt;0,'sec(P)'!BT34,"")</f>
        <v/>
      </c>
      <c r="AR39" s="37">
        <f>IF(AND('sec(P)'!BW34&gt;0,'sec(P)'!BW34='sec(P)'!BW$92),'sec(P)'!BU34,"")</f>
        <v>10507.9</v>
      </c>
      <c r="AS39" s="33">
        <f t="shared" ref="AS39:AS53" si="15">IF(AR39&lt;&gt;"",RANK(AR39,AR$38:AR$53,1),"")</f>
        <v>1</v>
      </c>
      <c r="AT39" s="252">
        <f t="shared" si="1"/>
        <v>24</v>
      </c>
      <c r="AU39" s="257">
        <f>IF(AND('sec(P)'!FL34&gt;0,'sec(P)'!FL34='sec(P)'!FL$92),'sec(P)'!HX34,"")</f>
        <v>3525.7</v>
      </c>
      <c r="AV39" s="34">
        <f t="shared" ref="AV39:AV53" si="16">IF(AU39&lt;&gt;"",RANK(AU39,AU$38:AU$53,1),"")</f>
        <v>2</v>
      </c>
      <c r="AW39" s="35">
        <f t="shared" si="3"/>
        <v>29</v>
      </c>
      <c r="AX39" s="37">
        <f>IF(AND('sec(P)'!GQ34&gt;0,'sec(P)'!GQ34='sec(P)'!GQ$92),'sec(P)'!HY34,"")</f>
        <v>2942.2</v>
      </c>
      <c r="AY39" s="34">
        <f t="shared" ref="AY39:AY53" si="17">IF(AX39&lt;&gt;"",RANK(AX39,AX$38:AX$53,1),"")</f>
        <v>1</v>
      </c>
      <c r="AZ39" s="34">
        <f t="shared" si="5"/>
        <v>19</v>
      </c>
    </row>
    <row r="40" spans="1:52" s="3" customFormat="1">
      <c r="A40" s="39">
        <f>IF(ent!E35&lt;&gt;"",ent!D35,"")</f>
        <v>34</v>
      </c>
      <c r="B40" s="40" t="str">
        <f>IF(ent!E35&lt;&gt;"",ent!E35,"")</f>
        <v>小川 剛</v>
      </c>
      <c r="C40" s="236"/>
      <c r="D40" s="240"/>
      <c r="E40" s="41" t="str">
        <f>IF(ent!E35&lt;&gt;"",ent!F35,"")</f>
        <v>藤田 めぐみ</v>
      </c>
      <c r="F40" s="236"/>
      <c r="G40" s="240"/>
      <c r="H40" s="40" t="str">
        <f>IF(ent!E35&lt;&gt;"",ent!G35,"")</f>
        <v>itzz DL BRIDE AN ヤリス</v>
      </c>
      <c r="I40" s="39"/>
      <c r="J40" s="40"/>
      <c r="K40" s="39" t="str">
        <f>IF(ent!E35&lt;&gt;"",ent!H35,"")</f>
        <v>JN-5</v>
      </c>
      <c r="L40" s="279">
        <f>IF(stage!F35&lt;&gt;"",stage!F35,"")</f>
        <v>519</v>
      </c>
      <c r="M40" s="279">
        <f>IF(stage!H35&lt;&gt;"",stage!H35,"")</f>
        <v>724.8</v>
      </c>
      <c r="N40" s="279">
        <f>IF(stage!J35&lt;&gt;"",stage!J35,"")</f>
        <v>523.79999999999995</v>
      </c>
      <c r="O40" s="279">
        <f>IF(stage!L35&lt;&gt;"",stage!L35,"")</f>
        <v>513</v>
      </c>
      <c r="P40" s="279">
        <f>IF(stage!N35&lt;&gt;"",stage!N35,"")</f>
        <v>718.4</v>
      </c>
      <c r="Q40" s="279">
        <f>IF(stage!P35&lt;&gt;"",stage!P35,"")</f>
        <v>522.5</v>
      </c>
      <c r="R40" s="279">
        <f>IF(stage!R35&lt;&gt;"",stage!R35,"")</f>
        <v>538.70000000000005</v>
      </c>
      <c r="S40" s="279">
        <f>IF(stage!T35&lt;&gt;"",stage!T35,"")</f>
        <v>409.5</v>
      </c>
      <c r="T40" s="279">
        <f>IF(stage!V35&lt;&gt;"",stage!V35,"")</f>
        <v>546.4</v>
      </c>
      <c r="U40" s="279">
        <f>IF(stage!X35&lt;&gt;"",stage!X35,"")</f>
        <v>528.29999999999995</v>
      </c>
      <c r="V40" s="279">
        <f>IF(stage!Z35&lt;&gt;"",stage!Z35,"")</f>
        <v>406.1</v>
      </c>
      <c r="W40" s="279">
        <f>IF(stage!AB35&lt;&gt;"",stage!AB35,"")</f>
        <v>538.29999999999995</v>
      </c>
      <c r="X40" s="279" t="str">
        <f>IF(stage!AD35&lt;&gt;"",stage!AD35,"")</f>
        <v/>
      </c>
      <c r="Y40" s="279" t="str">
        <f>IF(stage!AF35&lt;&gt;"",stage!AF35,"")</f>
        <v/>
      </c>
      <c r="Z40" s="279" t="str">
        <f>IF(stage!AH35&lt;&gt;"",stage!AH35,"")</f>
        <v/>
      </c>
      <c r="AA40" s="279" t="str">
        <f>IF(stage!AJ35&lt;&gt;"",stage!AJ35,"")</f>
        <v/>
      </c>
      <c r="AB40" s="279" t="str">
        <f>IF(stage!AL35&lt;&gt;"",stage!AL35,"")</f>
        <v/>
      </c>
      <c r="AC40" s="279" t="str">
        <f>IF(stage!AN35&lt;&gt;"",stage!AN35,"")</f>
        <v/>
      </c>
      <c r="AD40" s="279" t="str">
        <f>IF(stage!AP35&lt;&gt;"",stage!AP35,"")</f>
        <v/>
      </c>
      <c r="AE40" s="279" t="str">
        <f>IF(stage!AR35&lt;&gt;"",stage!AR35,"")</f>
        <v/>
      </c>
      <c r="AF40" s="279" t="str">
        <f>IF(stage!AT35&lt;&gt;"",stage!AT35,"")</f>
        <v/>
      </c>
      <c r="AG40" s="279" t="str">
        <f>IF(stage!AV35&lt;&gt;"",stage!AV35,"")</f>
        <v/>
      </c>
      <c r="AH40" s="279" t="str">
        <f>IF(stage!AX35&lt;&gt;"",stage!AX35,"")</f>
        <v/>
      </c>
      <c r="AI40" s="279" t="str">
        <f>IF(stage!AZ35&lt;&gt;"",stage!AZ35,"")</f>
        <v/>
      </c>
      <c r="AJ40" s="279" t="str">
        <f>IF(stage!BB35&lt;&gt;"",stage!BB35,"")</f>
        <v/>
      </c>
      <c r="AK40" s="279" t="str">
        <f>IF(stage!BD35&lt;&gt;"",stage!BD35,"")</f>
        <v/>
      </c>
      <c r="AL40" s="279" t="str">
        <f>IF(stage!BF35&lt;&gt;"",stage!BF35,"")</f>
        <v/>
      </c>
      <c r="AM40" s="279" t="str">
        <f>IF(stage!BH35&lt;&gt;"",stage!BH35,"")</f>
        <v/>
      </c>
      <c r="AN40" s="279" t="str">
        <f>IF(stage!BJ35&lt;&gt;"",stage!BJ35,"")</f>
        <v/>
      </c>
      <c r="AO40" s="42" t="str">
        <f>IF(stage!BL35&lt;&gt;"",stage!BL35,"")</f>
        <v/>
      </c>
      <c r="AP40" s="43">
        <f>IF(AND('sec(P)'!BW35&gt;0,'sec(P)'!BW35='sec(P)'!BW$92),'sec(P)'!BS35,"")</f>
        <v>10648.8</v>
      </c>
      <c r="AQ40" s="44" t="str">
        <f>IF('sec(P)'!BT35&lt;&gt;0,'sec(P)'!BT35,"")</f>
        <v/>
      </c>
      <c r="AR40" s="43">
        <f>IF(AND('sec(P)'!BW35&gt;0,'sec(P)'!BW35='sec(P)'!BW$92),'sec(P)'!BU35,"")</f>
        <v>10648.8</v>
      </c>
      <c r="AS40" s="39">
        <f t="shared" si="15"/>
        <v>4</v>
      </c>
      <c r="AT40" s="251">
        <f t="shared" si="1"/>
        <v>30</v>
      </c>
      <c r="AU40" s="256">
        <f>IF(AND('sec(P)'!FL35&gt;0,'sec(P)'!FL35='sec(P)'!FL$92),'sec(P)'!HX35,"")</f>
        <v>3601.5</v>
      </c>
      <c r="AV40" s="40">
        <f t="shared" si="16"/>
        <v>4</v>
      </c>
      <c r="AW40" s="41">
        <f t="shared" si="3"/>
        <v>32</v>
      </c>
      <c r="AX40" s="43">
        <f>IF(AND('sec(P)'!GQ35&gt;0,'sec(P)'!GQ35='sec(P)'!GQ$92),'sec(P)'!HY35,"")</f>
        <v>3047.3</v>
      </c>
      <c r="AY40" s="40">
        <f t="shared" si="17"/>
        <v>3</v>
      </c>
      <c r="AZ40" s="40">
        <f t="shared" si="5"/>
        <v>27</v>
      </c>
    </row>
    <row r="41" spans="1:52">
      <c r="A41" s="33">
        <f>IF(ent!E36&lt;&gt;"",ent!D36,"")</f>
        <v>35</v>
      </c>
      <c r="B41" s="34" t="str">
        <f>IF(ent!E36&lt;&gt;"",ent!E36,"")</f>
        <v>鎌野 賢志</v>
      </c>
      <c r="C41" s="237"/>
      <c r="D41" s="241"/>
      <c r="E41" s="35" t="str">
        <f>IF(ent!E36&lt;&gt;"",ent!F36,"")</f>
        <v>蔭山 恵</v>
      </c>
      <c r="F41" s="237"/>
      <c r="G41" s="241"/>
      <c r="H41" s="34" t="str">
        <f>IF(ent!E36&lt;&gt;"",ent!G36,"")</f>
        <v>テイクスDLワコーズBRIGヤリス</v>
      </c>
      <c r="I41" s="33"/>
      <c r="K41" s="33" t="str">
        <f>IF(ent!E36&lt;&gt;"",ent!H36,"")</f>
        <v>JN-5</v>
      </c>
      <c r="L41" s="280">
        <f>IF(stage!F36&lt;&gt;"",stage!F36,"")</f>
        <v>524.29999999999995</v>
      </c>
      <c r="M41" s="280">
        <f>IF(stage!H36&lt;&gt;"",stage!H36,"")</f>
        <v>729.8</v>
      </c>
      <c r="N41" s="280">
        <f>IF(stage!J36&lt;&gt;"",stage!J36,"")</f>
        <v>530.29999999999995</v>
      </c>
      <c r="O41" s="280">
        <f>IF(stage!L36&lt;&gt;"",stage!L36,"")</f>
        <v>518</v>
      </c>
      <c r="P41" s="280">
        <f>IF(stage!N36&lt;&gt;"",stage!N36,"")</f>
        <v>722.8</v>
      </c>
      <c r="Q41" s="280">
        <f>IF(stage!P36&lt;&gt;"",stage!P36,"")</f>
        <v>528.5</v>
      </c>
      <c r="R41" s="280">
        <f>IF(stage!R36&lt;&gt;"",stage!R36,"")</f>
        <v>554.1</v>
      </c>
      <c r="S41" s="280">
        <f>IF(stage!T36&lt;&gt;"",stage!T36,"")</f>
        <v>413.6</v>
      </c>
      <c r="T41" s="280">
        <f>IF(stage!V36&lt;&gt;"",stage!V36,"")</f>
        <v>555.5</v>
      </c>
      <c r="U41" s="280">
        <f>IF(stage!X36&lt;&gt;"",stage!X36,"")</f>
        <v>541.5</v>
      </c>
      <c r="V41" s="280">
        <f>IF(stage!Z36&lt;&gt;"",stage!Z36,"")</f>
        <v>415.6</v>
      </c>
      <c r="W41" s="280">
        <f>IF(stage!AB36&lt;&gt;"",stage!AB36,"")</f>
        <v>549.5</v>
      </c>
      <c r="X41" s="280" t="str">
        <f>IF(stage!AD36&lt;&gt;"",stage!AD36,"")</f>
        <v/>
      </c>
      <c r="Y41" s="280" t="str">
        <f>IF(stage!AF36&lt;&gt;"",stage!AF36,"")</f>
        <v/>
      </c>
      <c r="Z41" s="280" t="str">
        <f>IF(stage!AH36&lt;&gt;"",stage!AH36,"")</f>
        <v/>
      </c>
      <c r="AA41" s="280" t="str">
        <f>IF(stage!AJ36&lt;&gt;"",stage!AJ36,"")</f>
        <v/>
      </c>
      <c r="AB41" s="280" t="str">
        <f>IF(stage!AL36&lt;&gt;"",stage!AL36,"")</f>
        <v/>
      </c>
      <c r="AC41" s="280" t="str">
        <f>IF(stage!AN36&lt;&gt;"",stage!AN36,"")</f>
        <v/>
      </c>
      <c r="AD41" s="280" t="str">
        <f>IF(stage!AP36&lt;&gt;"",stage!AP36,"")</f>
        <v/>
      </c>
      <c r="AE41" s="280" t="str">
        <f>IF(stage!AR36&lt;&gt;"",stage!AR36,"")</f>
        <v/>
      </c>
      <c r="AF41" s="280" t="str">
        <f>IF(stage!AT36&lt;&gt;"",stage!AT36,"")</f>
        <v/>
      </c>
      <c r="AG41" s="280" t="str">
        <f>IF(stage!AV36&lt;&gt;"",stage!AV36,"")</f>
        <v/>
      </c>
      <c r="AH41" s="280" t="str">
        <f>IF(stage!AX36&lt;&gt;"",stage!AX36,"")</f>
        <v/>
      </c>
      <c r="AI41" s="280" t="str">
        <f>IF(stage!AZ36&lt;&gt;"",stage!AZ36,"")</f>
        <v/>
      </c>
      <c r="AJ41" s="280" t="str">
        <f>IF(stage!BB36&lt;&gt;"",stage!BB36,"")</f>
        <v/>
      </c>
      <c r="AK41" s="280" t="str">
        <f>IF(stage!BD36&lt;&gt;"",stage!BD36,"")</f>
        <v/>
      </c>
      <c r="AL41" s="280" t="str">
        <f>IF(stage!BF36&lt;&gt;"",stage!BF36,"")</f>
        <v/>
      </c>
      <c r="AM41" s="280" t="str">
        <f>IF(stage!BH36&lt;&gt;"",stage!BH36,"")</f>
        <v/>
      </c>
      <c r="AN41" s="280" t="str">
        <f>IF(stage!BJ36&lt;&gt;"",stage!BJ36,"")</f>
        <v/>
      </c>
      <c r="AO41" s="36" t="str">
        <f>IF(stage!BL36&lt;&gt;"",stage!BL36,"")</f>
        <v/>
      </c>
      <c r="AP41" s="37">
        <f>IF(AND('sec(P)'!BW36&gt;0,'sec(P)'!BW36='sec(P)'!BW$92),'sec(P)'!BS36,"")</f>
        <v>10823.5</v>
      </c>
      <c r="AQ41" s="38" t="str">
        <f>IF('sec(P)'!BT36&lt;&gt;0,'sec(P)'!BT36,"")</f>
        <v/>
      </c>
      <c r="AR41" s="37">
        <f>IF(AND('sec(P)'!BW36&gt;0,'sec(P)'!BW36='sec(P)'!BW$92),'sec(P)'!BU36,"")</f>
        <v>10823.5</v>
      </c>
      <c r="AS41" s="33">
        <f t="shared" si="15"/>
        <v>5</v>
      </c>
      <c r="AT41" s="252">
        <f t="shared" si="1"/>
        <v>33</v>
      </c>
      <c r="AU41" s="257">
        <f>IF(AND('sec(P)'!FL36&gt;0,'sec(P)'!FL36='sec(P)'!FL$92),'sec(P)'!HX36,"")</f>
        <v>3633.7</v>
      </c>
      <c r="AV41" s="34">
        <f t="shared" si="16"/>
        <v>5</v>
      </c>
      <c r="AW41" s="35">
        <f t="shared" si="3"/>
        <v>34</v>
      </c>
      <c r="AX41" s="37">
        <f>IF(AND('sec(P)'!GQ36&gt;0,'sec(P)'!GQ36='sec(P)'!GQ$92),'sec(P)'!HY36,"")</f>
        <v>3149.8</v>
      </c>
      <c r="AY41" s="34">
        <f t="shared" si="17"/>
        <v>7</v>
      </c>
      <c r="AZ41" s="34">
        <f t="shared" si="5"/>
        <v>34</v>
      </c>
    </row>
    <row r="42" spans="1:52" s="3" customFormat="1">
      <c r="A42" s="39">
        <f>IF(ent!E37&lt;&gt;"",ent!D37,"")</f>
        <v>36</v>
      </c>
      <c r="B42" s="40" t="str">
        <f>IF(ent!E37&lt;&gt;"",ent!E37,"")</f>
        <v>河本 拓哉</v>
      </c>
      <c r="C42" s="236"/>
      <c r="D42" s="240"/>
      <c r="E42" s="41" t="str">
        <f>IF(ent!E37&lt;&gt;"",ent!F37,"")</f>
        <v>有川 大輔</v>
      </c>
      <c r="F42" s="236"/>
      <c r="G42" s="240"/>
      <c r="H42" s="40" t="str">
        <f>IF(ent!E37&lt;&gt;"",ent!G37,"")</f>
        <v>DL･クスコ･WM･TWR･OTSデミオ</v>
      </c>
      <c r="I42" s="39"/>
      <c r="J42" s="40"/>
      <c r="K42" s="39" t="str">
        <f>IF(ent!E37&lt;&gt;"",ent!H37,"")</f>
        <v>JN-5</v>
      </c>
      <c r="L42" s="279">
        <f>IF(stage!F37&lt;&gt;"",stage!F37,"")</f>
        <v>512.9</v>
      </c>
      <c r="M42" s="279">
        <f>IF(stage!H37&lt;&gt;"",stage!H37,"")</f>
        <v>722.4</v>
      </c>
      <c r="N42" s="279">
        <f>IF(stage!J37&lt;&gt;"",stage!J37,"")</f>
        <v>521.6</v>
      </c>
      <c r="O42" s="279">
        <f>IF(stage!L37&lt;&gt;"",stage!L37,"")</f>
        <v>508.8</v>
      </c>
      <c r="P42" s="279">
        <f>IF(stage!N37&lt;&gt;"",stage!N37,"")</f>
        <v>717</v>
      </c>
      <c r="Q42" s="279">
        <f>IF(stage!P37&lt;&gt;"",stage!P37,"")</f>
        <v>517.9</v>
      </c>
      <c r="R42" s="279">
        <f>IF(stage!R37&lt;&gt;"",stage!R37,"")</f>
        <v>540.6</v>
      </c>
      <c r="S42" s="279">
        <f>IF(stage!T37&lt;&gt;"",stage!T37,"")</f>
        <v>412.1</v>
      </c>
      <c r="T42" s="279">
        <f>IF(stage!V37&lt;&gt;"",stage!V37,"")</f>
        <v>544.5</v>
      </c>
      <c r="U42" s="279">
        <f>IF(stage!X37&lt;&gt;"",stage!X37,"")</f>
        <v>526.9</v>
      </c>
      <c r="V42" s="279">
        <f>IF(stage!Z37&lt;&gt;"",stage!Z37,"")</f>
        <v>412.9</v>
      </c>
      <c r="W42" s="279">
        <f>IF(stage!AB37&lt;&gt;"",stage!AB37,"")</f>
        <v>536.5</v>
      </c>
      <c r="X42" s="279" t="str">
        <f>IF(stage!AD37&lt;&gt;"",stage!AD37,"")</f>
        <v/>
      </c>
      <c r="Y42" s="279" t="str">
        <f>IF(stage!AF37&lt;&gt;"",stage!AF37,"")</f>
        <v/>
      </c>
      <c r="Z42" s="279" t="str">
        <f>IF(stage!AH37&lt;&gt;"",stage!AH37,"")</f>
        <v/>
      </c>
      <c r="AA42" s="279" t="str">
        <f>IF(stage!AJ37&lt;&gt;"",stage!AJ37,"")</f>
        <v/>
      </c>
      <c r="AB42" s="279" t="str">
        <f>IF(stage!AL37&lt;&gt;"",stage!AL37,"")</f>
        <v/>
      </c>
      <c r="AC42" s="279" t="str">
        <f>IF(stage!AN37&lt;&gt;"",stage!AN37,"")</f>
        <v/>
      </c>
      <c r="AD42" s="279" t="str">
        <f>IF(stage!AP37&lt;&gt;"",stage!AP37,"")</f>
        <v/>
      </c>
      <c r="AE42" s="279" t="str">
        <f>IF(stage!AR37&lt;&gt;"",stage!AR37,"")</f>
        <v/>
      </c>
      <c r="AF42" s="279" t="str">
        <f>IF(stage!AT37&lt;&gt;"",stage!AT37,"")</f>
        <v/>
      </c>
      <c r="AG42" s="279" t="str">
        <f>IF(stage!AV37&lt;&gt;"",stage!AV37,"")</f>
        <v/>
      </c>
      <c r="AH42" s="279" t="str">
        <f>IF(stage!AX37&lt;&gt;"",stage!AX37,"")</f>
        <v/>
      </c>
      <c r="AI42" s="279" t="str">
        <f>IF(stage!AZ37&lt;&gt;"",stage!AZ37,"")</f>
        <v/>
      </c>
      <c r="AJ42" s="279" t="str">
        <f>IF(stage!BB37&lt;&gt;"",stage!BB37,"")</f>
        <v/>
      </c>
      <c r="AK42" s="279" t="str">
        <f>IF(stage!BD37&lt;&gt;"",stage!BD37,"")</f>
        <v/>
      </c>
      <c r="AL42" s="279" t="str">
        <f>IF(stage!BF37&lt;&gt;"",stage!BF37,"")</f>
        <v/>
      </c>
      <c r="AM42" s="279" t="str">
        <f>IF(stage!BH37&lt;&gt;"",stage!BH37,"")</f>
        <v/>
      </c>
      <c r="AN42" s="279" t="str">
        <f>IF(stage!BJ37&lt;&gt;"",stage!BJ37,"")</f>
        <v/>
      </c>
      <c r="AO42" s="42" t="str">
        <f>IF(stage!BL37&lt;&gt;"",stage!BL37,"")</f>
        <v/>
      </c>
      <c r="AP42" s="43">
        <f>IF(AND('sec(P)'!BW37&gt;0,'sec(P)'!BW37='sec(P)'!BW$92),'sec(P)'!BS37,"")</f>
        <v>10634.1</v>
      </c>
      <c r="AQ42" s="44" t="str">
        <f>IF('sec(P)'!BT37&lt;&gt;0,'sec(P)'!BT37,"")</f>
        <v/>
      </c>
      <c r="AR42" s="43">
        <f>IF(AND('sec(P)'!BW37&gt;0,'sec(P)'!BW37='sec(P)'!BW$92),'sec(P)'!BU37,"")</f>
        <v>10634.1</v>
      </c>
      <c r="AS42" s="39">
        <f t="shared" si="15"/>
        <v>3</v>
      </c>
      <c r="AT42" s="251">
        <f t="shared" si="1"/>
        <v>28</v>
      </c>
      <c r="AU42" s="256">
        <f>IF(AND('sec(P)'!FL37&gt;0,'sec(P)'!FL37='sec(P)'!FL$92),'sec(P)'!HX37,"")</f>
        <v>3540.6</v>
      </c>
      <c r="AV42" s="40">
        <f t="shared" si="16"/>
        <v>3</v>
      </c>
      <c r="AW42" s="41">
        <f t="shared" si="3"/>
        <v>31</v>
      </c>
      <c r="AX42" s="43">
        <f>IF(AND('sec(P)'!GQ37&gt;0,'sec(P)'!GQ37='sec(P)'!GQ$92),'sec(P)'!HY37,"")</f>
        <v>3053.5</v>
      </c>
      <c r="AY42" s="40">
        <f t="shared" si="17"/>
        <v>4</v>
      </c>
      <c r="AZ42" s="40">
        <f t="shared" si="5"/>
        <v>28</v>
      </c>
    </row>
    <row r="43" spans="1:52">
      <c r="A43" s="33">
        <f>IF(ent!E38&lt;&gt;"",ent!D38,"")</f>
        <v>37</v>
      </c>
      <c r="B43" s="34" t="str">
        <f>IF(ent!E38&lt;&gt;"",ent!E38,"")</f>
        <v>冨本 諒</v>
      </c>
      <c r="C43" s="237"/>
      <c r="D43" s="241"/>
      <c r="E43" s="35" t="str">
        <f>IF(ent!E38&lt;&gt;"",ent!F38,"")</f>
        <v>里中 謙太</v>
      </c>
      <c r="F43" s="237"/>
      <c r="G43" s="241"/>
      <c r="H43" s="34" t="str">
        <f>IF(ent!E38&lt;&gt;"",ent!G38,"")</f>
        <v>ARTAオートバックスヤリスCVT</v>
      </c>
      <c r="I43" s="33"/>
      <c r="K43" s="33" t="str">
        <f>IF(ent!E38&lt;&gt;"",ent!H38,"")</f>
        <v>JN-5</v>
      </c>
      <c r="L43" s="280">
        <f>IF(stage!F38&lt;&gt;"",stage!F38,"")</f>
        <v>524.9</v>
      </c>
      <c r="M43" s="280">
        <f>IF(stage!H38&lt;&gt;"",stage!H38,"")</f>
        <v>739.9</v>
      </c>
      <c r="N43" s="280">
        <f>IF(stage!J38&lt;&gt;"",stage!J38,"")</f>
        <v>531.20000000000005</v>
      </c>
      <c r="O43" s="280">
        <f>IF(stage!L38&lt;&gt;"",stage!L38,"")</f>
        <v>519.6</v>
      </c>
      <c r="P43" s="280">
        <f>IF(stage!N38&lt;&gt;"",stage!N38,"")</f>
        <v>731.7</v>
      </c>
      <c r="Q43" s="280">
        <f>IF(stage!P38&lt;&gt;"",stage!P38,"")</f>
        <v>531.1</v>
      </c>
      <c r="R43" s="280">
        <f>IF(stage!R38&lt;&gt;"",stage!R38,"")</f>
        <v>552.20000000000005</v>
      </c>
      <c r="S43" s="280">
        <f>IF(stage!T38&lt;&gt;"",stage!T38,"")</f>
        <v>421.1</v>
      </c>
      <c r="T43" s="280">
        <f>IF(stage!V38&lt;&gt;"",stage!V38,"")</f>
        <v>548.5</v>
      </c>
      <c r="U43" s="280">
        <f>IF(stage!X38&lt;&gt;"",stage!X38,"")</f>
        <v>550.20000000000005</v>
      </c>
      <c r="V43" s="280">
        <f>IF(stage!Z38&lt;&gt;"",stage!Z38,"")</f>
        <v>421.3</v>
      </c>
      <c r="W43" s="280">
        <f>IF(stage!AB38&lt;&gt;"",stage!AB38,"")</f>
        <v>602.4</v>
      </c>
      <c r="X43" s="280" t="str">
        <f>IF(stage!AD38&lt;&gt;"",stage!AD38,"")</f>
        <v/>
      </c>
      <c r="Y43" s="280" t="str">
        <f>IF(stage!AF38&lt;&gt;"",stage!AF38,"")</f>
        <v/>
      </c>
      <c r="Z43" s="280" t="str">
        <f>IF(stage!AH38&lt;&gt;"",stage!AH38,"")</f>
        <v/>
      </c>
      <c r="AA43" s="280" t="str">
        <f>IF(stage!AJ38&lt;&gt;"",stage!AJ38,"")</f>
        <v/>
      </c>
      <c r="AB43" s="280" t="str">
        <f>IF(stage!AL38&lt;&gt;"",stage!AL38,"")</f>
        <v/>
      </c>
      <c r="AC43" s="280" t="str">
        <f>IF(stage!AN38&lt;&gt;"",stage!AN38,"")</f>
        <v/>
      </c>
      <c r="AD43" s="280" t="str">
        <f>IF(stage!AP38&lt;&gt;"",stage!AP38,"")</f>
        <v/>
      </c>
      <c r="AE43" s="280" t="str">
        <f>IF(stage!AR38&lt;&gt;"",stage!AR38,"")</f>
        <v/>
      </c>
      <c r="AF43" s="280" t="str">
        <f>IF(stage!AT38&lt;&gt;"",stage!AT38,"")</f>
        <v/>
      </c>
      <c r="AG43" s="280" t="str">
        <f>IF(stage!AV38&lt;&gt;"",stage!AV38,"")</f>
        <v/>
      </c>
      <c r="AH43" s="280" t="str">
        <f>IF(stage!AX38&lt;&gt;"",stage!AX38,"")</f>
        <v/>
      </c>
      <c r="AI43" s="280" t="str">
        <f>IF(stage!AZ38&lt;&gt;"",stage!AZ38,"")</f>
        <v/>
      </c>
      <c r="AJ43" s="280" t="str">
        <f>IF(stage!BB38&lt;&gt;"",stage!BB38,"")</f>
        <v/>
      </c>
      <c r="AK43" s="280" t="str">
        <f>IF(stage!BD38&lt;&gt;"",stage!BD38,"")</f>
        <v/>
      </c>
      <c r="AL43" s="280" t="str">
        <f>IF(stage!BF38&lt;&gt;"",stage!BF38,"")</f>
        <v/>
      </c>
      <c r="AM43" s="280" t="str">
        <f>IF(stage!BH38&lt;&gt;"",stage!BH38,"")</f>
        <v/>
      </c>
      <c r="AN43" s="280" t="str">
        <f>IF(stage!BJ38&lt;&gt;"",stage!BJ38,"")</f>
        <v/>
      </c>
      <c r="AO43" s="36" t="str">
        <f>IF(stage!BL38&lt;&gt;"",stage!BL38,"")</f>
        <v/>
      </c>
      <c r="AP43" s="37">
        <f>IF(AND('sec(P)'!BW38&gt;0,'sec(P)'!BW38='sec(P)'!BW$92),'sec(P)'!BS38,"")</f>
        <v>10914.1</v>
      </c>
      <c r="AQ43" s="38" t="str">
        <f>IF('sec(P)'!BT38&lt;&gt;0,'sec(P)'!BT38,"")</f>
        <v/>
      </c>
      <c r="AR43" s="37">
        <f>IF(AND('sec(P)'!BW38&gt;0,'sec(P)'!BW38='sec(P)'!BW$92),'sec(P)'!BU38,"")</f>
        <v>10914.1</v>
      </c>
      <c r="AS43" s="33">
        <f t="shared" si="15"/>
        <v>8</v>
      </c>
      <c r="AT43" s="252">
        <f t="shared" si="1"/>
        <v>37</v>
      </c>
      <c r="AU43" s="257">
        <f>IF(AND('sec(P)'!FL38&gt;0,'sec(P)'!FL38='sec(P)'!FL$92),'sec(P)'!HX38,"")</f>
        <v>3658.4</v>
      </c>
      <c r="AV43" s="34">
        <f t="shared" si="16"/>
        <v>6</v>
      </c>
      <c r="AW43" s="35">
        <f t="shared" si="3"/>
        <v>37</v>
      </c>
      <c r="AX43" s="37">
        <f>IF(AND('sec(P)'!GQ38&gt;0,'sec(P)'!GQ38='sec(P)'!GQ$92),'sec(P)'!HY38,"")</f>
        <v>3215.7</v>
      </c>
      <c r="AY43" s="34">
        <f t="shared" si="17"/>
        <v>8</v>
      </c>
      <c r="AZ43" s="34">
        <f t="shared" si="5"/>
        <v>37</v>
      </c>
    </row>
    <row r="44" spans="1:52" s="3" customFormat="1">
      <c r="A44" s="39">
        <f>IF(ent!E39&lt;&gt;"",ent!D39,"")</f>
        <v>38</v>
      </c>
      <c r="B44" s="40" t="str">
        <f>IF(ent!E39&lt;&gt;"",ent!E39,"")</f>
        <v>鶴岡 雄次</v>
      </c>
      <c r="C44" s="236"/>
      <c r="D44" s="240"/>
      <c r="E44" s="41" t="str">
        <f>IF(ent!E39&lt;&gt;"",ent!F39,"")</f>
        <v>山岸 典将</v>
      </c>
      <c r="F44" s="236"/>
      <c r="G44" s="240"/>
      <c r="H44" s="40" t="str">
        <f>IF(ent!E39&lt;&gt;"",ent!G39,"")</f>
        <v>あずさ ヤリス</v>
      </c>
      <c r="I44" s="39"/>
      <c r="J44" s="40"/>
      <c r="K44" s="39" t="str">
        <f>IF(ent!E39&lt;&gt;"",ent!H39,"")</f>
        <v>JN-5</v>
      </c>
      <c r="L44" s="279">
        <f>IF(stage!F39&lt;&gt;"",stage!F39,"")</f>
        <v>543.6</v>
      </c>
      <c r="M44" s="279">
        <f>IF(stage!H39&lt;&gt;"",stage!H39,"")</f>
        <v>750.3</v>
      </c>
      <c r="N44" s="279">
        <f>IF(stage!J39&lt;&gt;"",stage!J39,"")</f>
        <v>548.9</v>
      </c>
      <c r="O44" s="279">
        <f>IF(stage!L39&lt;&gt;"",stage!L39,"")</f>
        <v>540</v>
      </c>
      <c r="P44" s="279">
        <f>IF(stage!N39&lt;&gt;"",stage!N39,"")</f>
        <v>756.3</v>
      </c>
      <c r="Q44" s="279">
        <f>IF(stage!P39&lt;&gt;"",stage!P39,"")</f>
        <v>544</v>
      </c>
      <c r="R44" s="279">
        <f>IF(stage!R39&lt;&gt;"",stage!R39,"")</f>
        <v>645.29999999999995</v>
      </c>
      <c r="S44" s="279">
        <f>IF(stage!T39&lt;&gt;"",stage!T39,"")</f>
        <v>447.1</v>
      </c>
      <c r="T44" s="279">
        <f>IF(stage!V39&lt;&gt;"",stage!V39,"")</f>
        <v>618.9</v>
      </c>
      <c r="U44" s="279">
        <f>IF(stage!X39&lt;&gt;"",stage!X39,"")</f>
        <v>607.9</v>
      </c>
      <c r="V44" s="279">
        <f>IF(stage!Z39&lt;&gt;"",stage!Z39,"")</f>
        <v>450.2</v>
      </c>
      <c r="W44" s="279">
        <f>IF(stage!AB39&lt;&gt;"",stage!AB39,"")</f>
        <v>610.29999999999995</v>
      </c>
      <c r="X44" s="279" t="str">
        <f>IF(stage!AD39&lt;&gt;"",stage!AD39,"")</f>
        <v/>
      </c>
      <c r="Y44" s="279" t="str">
        <f>IF(stage!AF39&lt;&gt;"",stage!AF39,"")</f>
        <v/>
      </c>
      <c r="Z44" s="279" t="str">
        <f>IF(stage!AH39&lt;&gt;"",stage!AH39,"")</f>
        <v/>
      </c>
      <c r="AA44" s="279" t="str">
        <f>IF(stage!AJ39&lt;&gt;"",stage!AJ39,"")</f>
        <v/>
      </c>
      <c r="AB44" s="279" t="str">
        <f>IF(stage!AL39&lt;&gt;"",stage!AL39,"")</f>
        <v/>
      </c>
      <c r="AC44" s="279" t="str">
        <f>IF(stage!AN39&lt;&gt;"",stage!AN39,"")</f>
        <v/>
      </c>
      <c r="AD44" s="279" t="str">
        <f>IF(stage!AP39&lt;&gt;"",stage!AP39,"")</f>
        <v/>
      </c>
      <c r="AE44" s="279" t="str">
        <f>IF(stage!AR39&lt;&gt;"",stage!AR39,"")</f>
        <v/>
      </c>
      <c r="AF44" s="279" t="str">
        <f>IF(stage!AT39&lt;&gt;"",stage!AT39,"")</f>
        <v/>
      </c>
      <c r="AG44" s="279" t="str">
        <f>IF(stage!AV39&lt;&gt;"",stage!AV39,"")</f>
        <v/>
      </c>
      <c r="AH44" s="279" t="str">
        <f>IF(stage!AX39&lt;&gt;"",stage!AX39,"")</f>
        <v/>
      </c>
      <c r="AI44" s="279" t="str">
        <f>IF(stage!AZ39&lt;&gt;"",stage!AZ39,"")</f>
        <v/>
      </c>
      <c r="AJ44" s="279" t="str">
        <f>IF(stage!BB39&lt;&gt;"",stage!BB39,"")</f>
        <v/>
      </c>
      <c r="AK44" s="279" t="str">
        <f>IF(stage!BD39&lt;&gt;"",stage!BD39,"")</f>
        <v/>
      </c>
      <c r="AL44" s="279" t="str">
        <f>IF(stage!BF39&lt;&gt;"",stage!BF39,"")</f>
        <v/>
      </c>
      <c r="AM44" s="279" t="str">
        <f>IF(stage!BH39&lt;&gt;"",stage!BH39,"")</f>
        <v/>
      </c>
      <c r="AN44" s="279" t="str">
        <f>IF(stage!BJ39&lt;&gt;"",stage!BJ39,"")</f>
        <v/>
      </c>
      <c r="AO44" s="42" t="str">
        <f>IF(stage!BL39&lt;&gt;"",stage!BL39,"")</f>
        <v/>
      </c>
      <c r="AP44" s="43">
        <f>IF(AND('sec(P)'!BW39&gt;0,'sec(P)'!BW39='sec(P)'!BW$92),'sec(P)'!BS39,"")</f>
        <v>11342.8</v>
      </c>
      <c r="AQ44" s="44" t="str">
        <f>IF('sec(P)'!BT39&lt;&gt;0,'sec(P)'!BT39,"")</f>
        <v/>
      </c>
      <c r="AR44" s="43">
        <f>IF(AND('sec(P)'!BW39&gt;0,'sec(P)'!BW39='sec(P)'!BW$92),'sec(P)'!BU39,"")</f>
        <v>11342.8</v>
      </c>
      <c r="AS44" s="39">
        <f t="shared" si="15"/>
        <v>12</v>
      </c>
      <c r="AT44" s="251">
        <f t="shared" si="1"/>
        <v>44</v>
      </c>
      <c r="AU44" s="256">
        <f>IF(AND('sec(P)'!FL39&gt;0,'sec(P)'!FL39='sec(P)'!FL$92),'sec(P)'!HX39,"")</f>
        <v>3843.1</v>
      </c>
      <c r="AV44" s="40">
        <f t="shared" si="16"/>
        <v>13</v>
      </c>
      <c r="AW44" s="41">
        <f t="shared" si="3"/>
        <v>47</v>
      </c>
      <c r="AX44" s="43">
        <f>IF(AND('sec(P)'!GQ39&gt;0,'sec(P)'!GQ39='sec(P)'!GQ$92),'sec(P)'!HY39,"")</f>
        <v>3459.7</v>
      </c>
      <c r="AY44" s="40">
        <f t="shared" si="17"/>
        <v>12</v>
      </c>
      <c r="AZ44" s="40">
        <f t="shared" si="5"/>
        <v>49</v>
      </c>
    </row>
    <row r="45" spans="1:52">
      <c r="A45" s="33">
        <f>IF(ent!E40&lt;&gt;"",ent!D40,"")</f>
        <v>39</v>
      </c>
      <c r="B45" s="34" t="str">
        <f>IF(ent!E40&lt;&gt;"",ent!E40,"")</f>
        <v>島根 剛</v>
      </c>
      <c r="C45" s="237"/>
      <c r="D45" s="241"/>
      <c r="E45" s="35" t="str">
        <f>IF(ent!E40&lt;&gt;"",ent!F40,"")</f>
        <v>山崎 広喜</v>
      </c>
      <c r="F45" s="237"/>
      <c r="G45" s="241"/>
      <c r="H45" s="34" t="str">
        <f>IF(ent!E40&lt;&gt;"",ent!G40,"")</f>
        <v>ADVICS 新興 K1 YH ヤリス</v>
      </c>
      <c r="I45" s="33"/>
      <c r="K45" s="33" t="str">
        <f>IF(ent!E40&lt;&gt;"",ent!H40,"")</f>
        <v>JN-5</v>
      </c>
      <c r="L45" s="280">
        <f>IF(stage!F40&lt;&gt;"",stage!F40,"")</f>
        <v>535.6</v>
      </c>
      <c r="M45" s="280">
        <f>IF(stage!H40&lt;&gt;"",stage!H40,"")</f>
        <v>753.2</v>
      </c>
      <c r="N45" s="280">
        <f>IF(stage!J40&lt;&gt;"",stage!J40,"")</f>
        <v>553.79999999999995</v>
      </c>
      <c r="O45" s="280">
        <f>IF(stage!L40&lt;&gt;"",stage!L40,"")</f>
        <v>534.5</v>
      </c>
      <c r="P45" s="280">
        <f>IF(stage!N40&lt;&gt;"",stage!N40,"")</f>
        <v>744.8</v>
      </c>
      <c r="Q45" s="280">
        <f>IF(stage!P40&lt;&gt;"",stage!P40,"")</f>
        <v>545</v>
      </c>
      <c r="R45" s="280">
        <f>IF(stage!R40&lt;&gt;"",stage!R40,"")</f>
        <v>606</v>
      </c>
      <c r="S45" s="280">
        <f>IF(stage!T40&lt;&gt;"",stage!T40,"")</f>
        <v>414.9</v>
      </c>
      <c r="T45" s="280">
        <f>IF(stage!V40&lt;&gt;"",stage!V40,"")</f>
        <v>603.1</v>
      </c>
      <c r="U45" s="280">
        <f>IF(stage!X40&lt;&gt;"",stage!X40,"")</f>
        <v>600.70000000000005</v>
      </c>
      <c r="V45" s="280">
        <f>IF(stage!Z40&lt;&gt;"",stage!Z40,"")</f>
        <v>440.5</v>
      </c>
      <c r="W45" s="280">
        <f>IF(stage!AB40&lt;&gt;"",stage!AB40,"")</f>
        <v>610.29999999999995</v>
      </c>
      <c r="X45" s="280" t="str">
        <f>IF(stage!AD40&lt;&gt;"",stage!AD40,"")</f>
        <v/>
      </c>
      <c r="Y45" s="280" t="str">
        <f>IF(stage!AF40&lt;&gt;"",stage!AF40,"")</f>
        <v/>
      </c>
      <c r="Z45" s="280" t="str">
        <f>IF(stage!AH40&lt;&gt;"",stage!AH40,"")</f>
        <v/>
      </c>
      <c r="AA45" s="280" t="str">
        <f>IF(stage!AJ40&lt;&gt;"",stage!AJ40,"")</f>
        <v/>
      </c>
      <c r="AB45" s="280" t="str">
        <f>IF(stage!AL40&lt;&gt;"",stage!AL40,"")</f>
        <v/>
      </c>
      <c r="AC45" s="280" t="str">
        <f>IF(stage!AN40&lt;&gt;"",stage!AN40,"")</f>
        <v/>
      </c>
      <c r="AD45" s="280" t="str">
        <f>IF(stage!AP40&lt;&gt;"",stage!AP40,"")</f>
        <v/>
      </c>
      <c r="AE45" s="280" t="str">
        <f>IF(stage!AR40&lt;&gt;"",stage!AR40,"")</f>
        <v/>
      </c>
      <c r="AF45" s="280" t="str">
        <f>IF(stage!AT40&lt;&gt;"",stage!AT40,"")</f>
        <v/>
      </c>
      <c r="AG45" s="280" t="str">
        <f>IF(stage!AV40&lt;&gt;"",stage!AV40,"")</f>
        <v/>
      </c>
      <c r="AH45" s="280" t="str">
        <f>IF(stage!AX40&lt;&gt;"",stage!AX40,"")</f>
        <v/>
      </c>
      <c r="AI45" s="280" t="str">
        <f>IF(stage!AZ40&lt;&gt;"",stage!AZ40,"")</f>
        <v/>
      </c>
      <c r="AJ45" s="280" t="str">
        <f>IF(stage!BB40&lt;&gt;"",stage!BB40,"")</f>
        <v/>
      </c>
      <c r="AK45" s="280" t="str">
        <f>IF(stage!BD40&lt;&gt;"",stage!BD40,"")</f>
        <v/>
      </c>
      <c r="AL45" s="280" t="str">
        <f>IF(stage!BF40&lt;&gt;"",stage!BF40,"")</f>
        <v/>
      </c>
      <c r="AM45" s="280" t="str">
        <f>IF(stage!BH40&lt;&gt;"",stage!BH40,"")</f>
        <v/>
      </c>
      <c r="AN45" s="280" t="str">
        <f>IF(stage!BJ40&lt;&gt;"",stage!BJ40,"")</f>
        <v/>
      </c>
      <c r="AO45" s="36" t="str">
        <f>IF(stage!BL40&lt;&gt;"",stage!BL40,"")</f>
        <v/>
      </c>
      <c r="AP45" s="37">
        <f>IF(AND('sec(P)'!BW40&gt;0,'sec(P)'!BW40='sec(P)'!BW$92),'sec(P)'!BS40,"")</f>
        <v>11142.4</v>
      </c>
      <c r="AQ45" s="38" t="str">
        <f>IF('sec(P)'!BT40&lt;&gt;0,'sec(P)'!BT40,"")</f>
        <v/>
      </c>
      <c r="AR45" s="37">
        <f>IF(AND('sec(P)'!BW40&gt;0,'sec(P)'!BW40='sec(P)'!BW$92),'sec(P)'!BU40,"")</f>
        <v>11142.4</v>
      </c>
      <c r="AS45" s="33">
        <f t="shared" si="15"/>
        <v>11</v>
      </c>
      <c r="AT45" s="252">
        <f t="shared" si="1"/>
        <v>42</v>
      </c>
      <c r="AU45" s="257">
        <f>IF(AND('sec(P)'!FL40&gt;0,'sec(P)'!FL40='sec(P)'!FL$92),'sec(P)'!HX40,"")</f>
        <v>3826.8999999999996</v>
      </c>
      <c r="AV45" s="34">
        <f t="shared" si="16"/>
        <v>12</v>
      </c>
      <c r="AW45" s="35">
        <f t="shared" si="3"/>
        <v>46</v>
      </c>
      <c r="AX45" s="37">
        <f>IF(AND('sec(P)'!GQ40&gt;0,'sec(P)'!GQ40='sec(P)'!GQ$92),'sec(P)'!HY40,"")</f>
        <v>3315.5</v>
      </c>
      <c r="AY45" s="34">
        <f t="shared" si="17"/>
        <v>11</v>
      </c>
      <c r="AZ45" s="34">
        <f t="shared" si="5"/>
        <v>43</v>
      </c>
    </row>
    <row r="46" spans="1:52" s="3" customFormat="1">
      <c r="A46" s="39">
        <f>IF(ent!E41&lt;&gt;"",ent!D41,"")</f>
        <v>40</v>
      </c>
      <c r="B46" s="40" t="str">
        <f>IF(ent!E41&lt;&gt;"",ent!E41,"")</f>
        <v>吉田 知史</v>
      </c>
      <c r="C46" s="236"/>
      <c r="D46" s="240"/>
      <c r="E46" s="41" t="str">
        <f>IF(ent!E41&lt;&gt;"",ent!F41,"")</f>
        <v>高田 幸治</v>
      </c>
      <c r="F46" s="236"/>
      <c r="G46" s="240"/>
      <c r="H46" s="40" t="str">
        <f>IF(ent!E41&lt;&gt;"",ent!G41,"")</f>
        <v>TOFたちばな運輸ヤリスCVT</v>
      </c>
      <c r="I46" s="39"/>
      <c r="J46" s="40"/>
      <c r="K46" s="39" t="str">
        <f>IF(ent!E41&lt;&gt;"",ent!H41,"")</f>
        <v>JN-5</v>
      </c>
      <c r="L46" s="279">
        <f>IF(stage!F41&lt;&gt;"",stage!F41,"")</f>
        <v>546.5</v>
      </c>
      <c r="M46" s="279">
        <f>IF(stage!H41&lt;&gt;"",stage!H41,"")</f>
        <v>803.4</v>
      </c>
      <c r="N46" s="279">
        <f>IF(stage!J41&lt;&gt;"",stage!J41,"")</f>
        <v>552.4</v>
      </c>
      <c r="O46" s="279">
        <f>IF(stage!L41&lt;&gt;"",stage!L41,"")</f>
        <v>537.9</v>
      </c>
      <c r="P46" s="279">
        <f>IF(stage!N41&lt;&gt;"",stage!N41,"")</f>
        <v>750.5</v>
      </c>
      <c r="Q46" s="279">
        <f>IF(stage!P41&lt;&gt;"",stage!P41,"")</f>
        <v>552.1</v>
      </c>
      <c r="R46" s="279">
        <f>IF(stage!R41&lt;&gt;"",stage!R41,"")</f>
        <v>632.4</v>
      </c>
      <c r="S46" s="279">
        <f>IF(stage!T41&lt;&gt;"",stage!T41,"")</f>
        <v>441</v>
      </c>
      <c r="T46" s="279">
        <f>IF(stage!V41&lt;&gt;"",stage!V41,"")</f>
        <v>628</v>
      </c>
      <c r="U46" s="279">
        <f>IF(stage!X41&lt;&gt;"",stage!X41,"")</f>
        <v>614</v>
      </c>
      <c r="V46" s="279">
        <f>IF(stage!Z41&lt;&gt;"",stage!Z41,"")</f>
        <v>459.3</v>
      </c>
      <c r="W46" s="279">
        <f>IF(stage!AB41&lt;&gt;"",stage!AB41,"")</f>
        <v>610.29999999999995</v>
      </c>
      <c r="X46" s="279" t="str">
        <f>IF(stage!AD41&lt;&gt;"",stage!AD41,"")</f>
        <v/>
      </c>
      <c r="Y46" s="279" t="str">
        <f>IF(stage!AF41&lt;&gt;"",stage!AF41,"")</f>
        <v/>
      </c>
      <c r="Z46" s="279" t="str">
        <f>IF(stage!AH41&lt;&gt;"",stage!AH41,"")</f>
        <v/>
      </c>
      <c r="AA46" s="279" t="str">
        <f>IF(stage!AJ41&lt;&gt;"",stage!AJ41,"")</f>
        <v/>
      </c>
      <c r="AB46" s="279" t="str">
        <f>IF(stage!AL41&lt;&gt;"",stage!AL41,"")</f>
        <v/>
      </c>
      <c r="AC46" s="279" t="str">
        <f>IF(stage!AN41&lt;&gt;"",stage!AN41,"")</f>
        <v/>
      </c>
      <c r="AD46" s="279" t="str">
        <f>IF(stage!AP41&lt;&gt;"",stage!AP41,"")</f>
        <v/>
      </c>
      <c r="AE46" s="279" t="str">
        <f>IF(stage!AR41&lt;&gt;"",stage!AR41,"")</f>
        <v/>
      </c>
      <c r="AF46" s="279" t="str">
        <f>IF(stage!AT41&lt;&gt;"",stage!AT41,"")</f>
        <v/>
      </c>
      <c r="AG46" s="279" t="str">
        <f>IF(stage!AV41&lt;&gt;"",stage!AV41,"")</f>
        <v/>
      </c>
      <c r="AH46" s="279" t="str">
        <f>IF(stage!AX41&lt;&gt;"",stage!AX41,"")</f>
        <v/>
      </c>
      <c r="AI46" s="279" t="str">
        <f>IF(stage!AZ41&lt;&gt;"",stage!AZ41,"")</f>
        <v/>
      </c>
      <c r="AJ46" s="279" t="str">
        <f>IF(stage!BB41&lt;&gt;"",stage!BB41,"")</f>
        <v/>
      </c>
      <c r="AK46" s="279" t="str">
        <f>IF(stage!BD41&lt;&gt;"",stage!BD41,"")</f>
        <v/>
      </c>
      <c r="AL46" s="279" t="str">
        <f>IF(stage!BF41&lt;&gt;"",stage!BF41,"")</f>
        <v/>
      </c>
      <c r="AM46" s="279" t="str">
        <f>IF(stage!BH41&lt;&gt;"",stage!BH41,"")</f>
        <v/>
      </c>
      <c r="AN46" s="279" t="str">
        <f>IF(stage!BJ41&lt;&gt;"",stage!BJ41,"")</f>
        <v/>
      </c>
      <c r="AO46" s="42" t="str">
        <f>IF(stage!BL41&lt;&gt;"",stage!BL41,"")</f>
        <v/>
      </c>
      <c r="AP46" s="43">
        <f>IF(AND('sec(P)'!BW41&gt;0,'sec(P)'!BW41='sec(P)'!BW$92),'sec(P)'!BS41,"")</f>
        <v>11407.8</v>
      </c>
      <c r="AQ46" s="44" t="str">
        <f>IF('sec(P)'!BT41&lt;&gt;0,'sec(P)'!BT41,"")</f>
        <v/>
      </c>
      <c r="AR46" s="43">
        <f>IF(AND('sec(P)'!BW41&gt;0,'sec(P)'!BW41='sec(P)'!BW$92),'sec(P)'!BU41,"")</f>
        <v>11407.8</v>
      </c>
      <c r="AS46" s="39">
        <f t="shared" si="15"/>
        <v>13</v>
      </c>
      <c r="AT46" s="251">
        <f t="shared" si="1"/>
        <v>46</v>
      </c>
      <c r="AU46" s="256">
        <f>IF(AND('sec(P)'!FL41&gt;0,'sec(P)'!FL41='sec(P)'!FL$92),'sec(P)'!HX41,"")</f>
        <v>3902.7999999999997</v>
      </c>
      <c r="AV46" s="40">
        <f t="shared" si="16"/>
        <v>14</v>
      </c>
      <c r="AW46" s="41">
        <f t="shared" si="3"/>
        <v>48</v>
      </c>
      <c r="AX46" s="43">
        <f>IF(AND('sec(P)'!GQ41&gt;0,'sec(P)'!GQ41='sec(P)'!GQ$92),'sec(P)'!HY41,"")</f>
        <v>3505</v>
      </c>
      <c r="AY46" s="40">
        <f t="shared" si="17"/>
        <v>13</v>
      </c>
      <c r="AZ46" s="40">
        <f t="shared" si="5"/>
        <v>50</v>
      </c>
    </row>
    <row r="47" spans="1:52">
      <c r="A47" s="33">
        <f>IF(ent!E42&lt;&gt;"",ent!D42,"")</f>
        <v>41</v>
      </c>
      <c r="B47" s="34" t="str">
        <f>IF(ent!E42&lt;&gt;"",ent!E42,"")</f>
        <v>平川 真子</v>
      </c>
      <c r="C47" s="237"/>
      <c r="D47" s="241"/>
      <c r="E47" s="35" t="str">
        <f>IF(ent!E42&lt;&gt;"",ent!F42,"")</f>
        <v>佐々木 裕一</v>
      </c>
      <c r="F47" s="237"/>
      <c r="G47" s="241"/>
      <c r="H47" s="34" t="str">
        <f>IF(ent!E42&lt;&gt;"",ent!G42,"")</f>
        <v>TWR ヤリス BRIDE DL</v>
      </c>
      <c r="I47" s="33"/>
      <c r="K47" s="33" t="str">
        <f>IF(ent!E42&lt;&gt;"",ent!H42,"")</f>
        <v>JN-5</v>
      </c>
      <c r="L47" s="280">
        <f>IF(stage!F42&lt;&gt;"",stage!F42,"")</f>
        <v>545.29999999999995</v>
      </c>
      <c r="M47" s="280">
        <f>IF(stage!H42&lt;&gt;"",stage!H42,"")</f>
        <v>744.3</v>
      </c>
      <c r="N47" s="280">
        <f>IF(stage!J42&lt;&gt;"",stage!J42,"")</f>
        <v>529.70000000000005</v>
      </c>
      <c r="O47" s="280">
        <f>IF(stage!L42&lt;&gt;"",stage!L42,"")</f>
        <v>530.4</v>
      </c>
      <c r="P47" s="280">
        <f>IF(stage!N42&lt;&gt;"",stage!N42,"")</f>
        <v>725.6</v>
      </c>
      <c r="Q47" s="280">
        <f>IF(stage!P42&lt;&gt;"",stage!P42,"")</f>
        <v>527.4</v>
      </c>
      <c r="R47" s="280">
        <f>IF(stage!R42&lt;&gt;"",stage!R42,"")</f>
        <v>555.9</v>
      </c>
      <c r="S47" s="280">
        <f>IF(stage!T42&lt;&gt;"",stage!T42,"")</f>
        <v>406.1</v>
      </c>
      <c r="T47" s="280">
        <f>IF(stage!V42&lt;&gt;"",stage!V42,"")</f>
        <v>541.70000000000005</v>
      </c>
      <c r="U47" s="280">
        <f>IF(stage!X42&lt;&gt;"",stage!X42,"")</f>
        <v>547.70000000000005</v>
      </c>
      <c r="V47" s="280">
        <f>IF(stage!Z42&lt;&gt;"",stage!Z42,"")</f>
        <v>408.8</v>
      </c>
      <c r="W47" s="280">
        <f>IF(stage!AB42&lt;&gt;"",stage!AB42,"")</f>
        <v>543.70000000000005</v>
      </c>
      <c r="X47" s="280" t="str">
        <f>IF(stage!AD42&lt;&gt;"",stage!AD42,"")</f>
        <v/>
      </c>
      <c r="Y47" s="280" t="str">
        <f>IF(stage!AF42&lt;&gt;"",stage!AF42,"")</f>
        <v/>
      </c>
      <c r="Z47" s="280" t="str">
        <f>IF(stage!AH42&lt;&gt;"",stage!AH42,"")</f>
        <v/>
      </c>
      <c r="AA47" s="280" t="str">
        <f>IF(stage!AJ42&lt;&gt;"",stage!AJ42,"")</f>
        <v/>
      </c>
      <c r="AB47" s="280" t="str">
        <f>IF(stage!AL42&lt;&gt;"",stage!AL42,"")</f>
        <v/>
      </c>
      <c r="AC47" s="280" t="str">
        <f>IF(stage!AN42&lt;&gt;"",stage!AN42,"")</f>
        <v/>
      </c>
      <c r="AD47" s="280" t="str">
        <f>IF(stage!AP42&lt;&gt;"",stage!AP42,"")</f>
        <v/>
      </c>
      <c r="AE47" s="280" t="str">
        <f>IF(stage!AR42&lt;&gt;"",stage!AR42,"")</f>
        <v/>
      </c>
      <c r="AF47" s="280" t="str">
        <f>IF(stage!AT42&lt;&gt;"",stage!AT42,"")</f>
        <v/>
      </c>
      <c r="AG47" s="280" t="str">
        <f>IF(stage!AV42&lt;&gt;"",stage!AV42,"")</f>
        <v/>
      </c>
      <c r="AH47" s="280" t="str">
        <f>IF(stage!AX42&lt;&gt;"",stage!AX42,"")</f>
        <v/>
      </c>
      <c r="AI47" s="280" t="str">
        <f>IF(stage!AZ42&lt;&gt;"",stage!AZ42,"")</f>
        <v/>
      </c>
      <c r="AJ47" s="280" t="str">
        <f>IF(stage!BB42&lt;&gt;"",stage!BB42,"")</f>
        <v/>
      </c>
      <c r="AK47" s="280" t="str">
        <f>IF(stage!BD42&lt;&gt;"",stage!BD42,"")</f>
        <v/>
      </c>
      <c r="AL47" s="280" t="str">
        <f>IF(stage!BF42&lt;&gt;"",stage!BF42,"")</f>
        <v/>
      </c>
      <c r="AM47" s="280" t="str">
        <f>IF(stage!BH42&lt;&gt;"",stage!BH42,"")</f>
        <v/>
      </c>
      <c r="AN47" s="280" t="str">
        <f>IF(stage!BJ42&lt;&gt;"",stage!BJ42,"")</f>
        <v/>
      </c>
      <c r="AO47" s="36" t="str">
        <f>IF(stage!BL42&lt;&gt;"",stage!BL42,"")</f>
        <v/>
      </c>
      <c r="AP47" s="37">
        <f>IF(AND('sec(P)'!BW42&gt;0,'sec(P)'!BW42='sec(P)'!BW$92),'sec(P)'!BS42,"")</f>
        <v>10846.599999999999</v>
      </c>
      <c r="AQ47" s="38" t="str">
        <f>IF('sec(P)'!BT42&lt;&gt;0,'sec(P)'!BT42,"")</f>
        <v/>
      </c>
      <c r="AR47" s="37">
        <f>IF(AND('sec(P)'!BW42&gt;0,'sec(P)'!BW42='sec(P)'!BW$92),'sec(P)'!BU42,"")</f>
        <v>10846.599999999999</v>
      </c>
      <c r="AS47" s="33">
        <f t="shared" si="15"/>
        <v>6</v>
      </c>
      <c r="AT47" s="252">
        <f t="shared" si="1"/>
        <v>34</v>
      </c>
      <c r="AU47" s="257">
        <f>IF(AND('sec(P)'!FL42&gt;0,'sec(P)'!FL42='sec(P)'!FL$92),'sec(P)'!HX42,"")</f>
        <v>3722.7</v>
      </c>
      <c r="AV47" s="34">
        <f t="shared" si="16"/>
        <v>8</v>
      </c>
      <c r="AW47" s="35">
        <f t="shared" si="3"/>
        <v>41</v>
      </c>
      <c r="AX47" s="37">
        <f>IF(AND('sec(P)'!GQ42&gt;0,'sec(P)'!GQ42='sec(P)'!GQ$92),'sec(P)'!HY42,"")</f>
        <v>3123.9</v>
      </c>
      <c r="AY47" s="34">
        <f t="shared" si="17"/>
        <v>5</v>
      </c>
      <c r="AZ47" s="34">
        <f t="shared" si="5"/>
        <v>32</v>
      </c>
    </row>
    <row r="48" spans="1:52" s="3" customFormat="1">
      <c r="A48" s="39">
        <f>IF(ent!E43&lt;&gt;"",ent!D43,"")</f>
        <v>42</v>
      </c>
      <c r="B48" s="40" t="str">
        <f>IF(ent!E43&lt;&gt;"",ent!E43,"")</f>
        <v>本名 修也</v>
      </c>
      <c r="C48" s="236"/>
      <c r="D48" s="240"/>
      <c r="E48" s="41" t="str">
        <f>IF(ent!E43&lt;&gt;"",ent!F43,"")</f>
        <v>湊 比呂美</v>
      </c>
      <c r="F48" s="236"/>
      <c r="G48" s="240"/>
      <c r="H48" s="40" t="str">
        <f>IF(ent!E43&lt;&gt;"",ent!G43,"")</f>
        <v>AMAZEMENT∞DLヤリス</v>
      </c>
      <c r="I48" s="39"/>
      <c r="J48" s="40"/>
      <c r="K48" s="39" t="str">
        <f>IF(ent!E43&lt;&gt;"",ent!H43,"")</f>
        <v>JN-5</v>
      </c>
      <c r="L48" s="279">
        <f>IF(stage!F43&lt;&gt;"",stage!F43,"")</f>
        <v>532.1</v>
      </c>
      <c r="M48" s="279">
        <f>IF(stage!H43&lt;&gt;"",stage!H43,"")</f>
        <v>745.5</v>
      </c>
      <c r="N48" s="279">
        <f>IF(stage!J43&lt;&gt;"",stage!J43,"")</f>
        <v>548.4</v>
      </c>
      <c r="O48" s="279">
        <f>IF(stage!L43&lt;&gt;"",stage!L43,"")</f>
        <v>529.9</v>
      </c>
      <c r="P48" s="279">
        <f>IF(stage!N43&lt;&gt;"",stage!N43,"")</f>
        <v>745.5</v>
      </c>
      <c r="Q48" s="279">
        <f>IF(stage!P43&lt;&gt;"",stage!P43,"")</f>
        <v>542.79999999999995</v>
      </c>
      <c r="R48" s="279">
        <f>IF(stage!R43&lt;&gt;"",stage!R43,"")</f>
        <v>552.9</v>
      </c>
      <c r="S48" s="279">
        <f>IF(stage!T43&lt;&gt;"",stage!T43,"")</f>
        <v>421.5</v>
      </c>
      <c r="T48" s="279">
        <f>IF(stage!V43&lt;&gt;"",stage!V43,"")</f>
        <v>609.29999999999995</v>
      </c>
      <c r="U48" s="279">
        <f>IF(stage!X43&lt;&gt;"",stage!X43,"")</f>
        <v>601.29999999999995</v>
      </c>
      <c r="V48" s="279">
        <f>IF(stage!Z43&lt;&gt;"",stage!Z43,"")</f>
        <v>437.3</v>
      </c>
      <c r="W48" s="279">
        <f>IF(stage!AB43&lt;&gt;"",stage!AB43,"")</f>
        <v>610.29999999999995</v>
      </c>
      <c r="X48" s="279" t="str">
        <f>IF(stage!AD43&lt;&gt;"",stage!AD43,"")</f>
        <v/>
      </c>
      <c r="Y48" s="279" t="str">
        <f>IF(stage!AF43&lt;&gt;"",stage!AF43,"")</f>
        <v/>
      </c>
      <c r="Z48" s="279" t="str">
        <f>IF(stage!AH43&lt;&gt;"",stage!AH43,"")</f>
        <v/>
      </c>
      <c r="AA48" s="279" t="str">
        <f>IF(stage!AJ43&lt;&gt;"",stage!AJ43,"")</f>
        <v/>
      </c>
      <c r="AB48" s="279" t="str">
        <f>IF(stage!AL43&lt;&gt;"",stage!AL43,"")</f>
        <v/>
      </c>
      <c r="AC48" s="279" t="str">
        <f>IF(stage!AN43&lt;&gt;"",stage!AN43,"")</f>
        <v/>
      </c>
      <c r="AD48" s="279" t="str">
        <f>IF(stage!AP43&lt;&gt;"",stage!AP43,"")</f>
        <v/>
      </c>
      <c r="AE48" s="279" t="str">
        <f>IF(stage!AR43&lt;&gt;"",stage!AR43,"")</f>
        <v/>
      </c>
      <c r="AF48" s="279" t="str">
        <f>IF(stage!AT43&lt;&gt;"",stage!AT43,"")</f>
        <v/>
      </c>
      <c r="AG48" s="279" t="str">
        <f>IF(stage!AV43&lt;&gt;"",stage!AV43,"")</f>
        <v/>
      </c>
      <c r="AH48" s="279" t="str">
        <f>IF(stage!AX43&lt;&gt;"",stage!AX43,"")</f>
        <v/>
      </c>
      <c r="AI48" s="279" t="str">
        <f>IF(stage!AZ43&lt;&gt;"",stage!AZ43,"")</f>
        <v/>
      </c>
      <c r="AJ48" s="279" t="str">
        <f>IF(stage!BB43&lt;&gt;"",stage!BB43,"")</f>
        <v/>
      </c>
      <c r="AK48" s="279" t="str">
        <f>IF(stage!BD43&lt;&gt;"",stage!BD43,"")</f>
        <v/>
      </c>
      <c r="AL48" s="279" t="str">
        <f>IF(stage!BF43&lt;&gt;"",stage!BF43,"")</f>
        <v/>
      </c>
      <c r="AM48" s="279" t="str">
        <f>IF(stage!BH43&lt;&gt;"",stage!BH43,"")</f>
        <v/>
      </c>
      <c r="AN48" s="279" t="str">
        <f>IF(stage!BJ43&lt;&gt;"",stage!BJ43,"")</f>
        <v/>
      </c>
      <c r="AO48" s="42" t="str">
        <f>IF(stage!BL43&lt;&gt;"",stage!BL43,"")</f>
        <v/>
      </c>
      <c r="AP48" s="43">
        <f>IF(AND('sec(P)'!BW43&gt;0,'sec(P)'!BW43='sec(P)'!BW$92),'sec(P)'!BS43,"")</f>
        <v>11116.8</v>
      </c>
      <c r="AQ48" s="44" t="str">
        <f>IF('sec(P)'!BT43&lt;&gt;0,'sec(P)'!BT43,"")</f>
        <v/>
      </c>
      <c r="AR48" s="43">
        <f>IF(AND('sec(P)'!BW43&gt;0,'sec(P)'!BW43='sec(P)'!BW$92),'sec(P)'!BU43,"")</f>
        <v>11116.8</v>
      </c>
      <c r="AS48" s="39">
        <f t="shared" si="15"/>
        <v>10</v>
      </c>
      <c r="AT48" s="251">
        <f t="shared" si="1"/>
        <v>41</v>
      </c>
      <c r="AU48" s="256">
        <f>IF(AND('sec(P)'!FL43&gt;0,'sec(P)'!FL43='sec(P)'!FL$92),'sec(P)'!HX43,"")</f>
        <v>3804.2</v>
      </c>
      <c r="AV48" s="40">
        <f t="shared" si="16"/>
        <v>10</v>
      </c>
      <c r="AW48" s="41">
        <f t="shared" si="3"/>
        <v>44</v>
      </c>
      <c r="AX48" s="43">
        <f>IF(AND('sec(P)'!GQ43&gt;0,'sec(P)'!GQ43='sec(P)'!GQ$92),'sec(P)'!HY43,"")</f>
        <v>3312.6</v>
      </c>
      <c r="AY48" s="40">
        <f t="shared" si="17"/>
        <v>10</v>
      </c>
      <c r="AZ48" s="40">
        <f t="shared" si="5"/>
        <v>42</v>
      </c>
    </row>
    <row r="49" spans="1:52">
      <c r="A49" s="33">
        <f>IF(ent!E44&lt;&gt;"",ent!D44,"")</f>
        <v>43</v>
      </c>
      <c r="B49" s="34" t="str">
        <f>IF(ent!E44&lt;&gt;"",ent!E44,"")</f>
        <v>Rina Ito</v>
      </c>
      <c r="C49" s="237"/>
      <c r="D49" s="241"/>
      <c r="E49" s="35" t="str">
        <f>IF(ent!E44&lt;&gt;"",ent!F44,"")</f>
        <v>松浦 俊朗</v>
      </c>
      <c r="F49" s="237"/>
      <c r="G49" s="241"/>
      <c r="H49" s="34" t="str">
        <f>IF(ent!E44&lt;&gt;"",ent!G44,"")</f>
        <v>エムスポーツデミオ</v>
      </c>
      <c r="I49" s="33"/>
      <c r="K49" s="33" t="str">
        <f>IF(ent!E44&lt;&gt;"",ent!H44,"")</f>
        <v>JN-5</v>
      </c>
      <c r="L49" s="280">
        <f>IF(stage!F44&lt;&gt;"",stage!F44,"")</f>
        <v>533.70000000000005</v>
      </c>
      <c r="M49" s="280">
        <f>IF(stage!H44&lt;&gt;"",stage!H44,"")</f>
        <v>744.4</v>
      </c>
      <c r="N49" s="280">
        <f>IF(stage!J44&lt;&gt;"",stage!J44,"")</f>
        <v>546.79999999999995</v>
      </c>
      <c r="O49" s="280">
        <f>IF(stage!L44&lt;&gt;"",stage!L44,"")</f>
        <v>529</v>
      </c>
      <c r="P49" s="280">
        <f>IF(stage!N44&lt;&gt;"",stage!N44,"")</f>
        <v>735.2</v>
      </c>
      <c r="Q49" s="280">
        <f>IF(stage!P44&lt;&gt;"",stage!P44,"")</f>
        <v>538.29999999999995</v>
      </c>
      <c r="R49" s="280">
        <f>IF(stage!R44&lt;&gt;"",stage!R44,"")</f>
        <v>606.20000000000005</v>
      </c>
      <c r="S49" s="280">
        <f>IF(stage!T44&lt;&gt;"",stage!T44,"")</f>
        <v>414.8</v>
      </c>
      <c r="T49" s="280">
        <f>IF(stage!V44&lt;&gt;"",stage!V44,"")</f>
        <v>602.20000000000005</v>
      </c>
      <c r="U49" s="280">
        <f>IF(stage!X44&lt;&gt;"",stage!X44,"")</f>
        <v>555.5</v>
      </c>
      <c r="V49" s="280">
        <f>IF(stage!Z44&lt;&gt;"",stage!Z44,"")</f>
        <v>430.2</v>
      </c>
      <c r="W49" s="280">
        <f>IF(stage!AB44&lt;&gt;"",stage!AB44,"")</f>
        <v>605.5</v>
      </c>
      <c r="X49" s="280" t="str">
        <f>IF(stage!AD44&lt;&gt;"",stage!AD44,"")</f>
        <v/>
      </c>
      <c r="Y49" s="280" t="str">
        <f>IF(stage!AF44&lt;&gt;"",stage!AF44,"")</f>
        <v/>
      </c>
      <c r="Z49" s="280" t="str">
        <f>IF(stage!AH44&lt;&gt;"",stage!AH44,"")</f>
        <v/>
      </c>
      <c r="AA49" s="280" t="str">
        <f>IF(stage!AJ44&lt;&gt;"",stage!AJ44,"")</f>
        <v/>
      </c>
      <c r="AB49" s="280" t="str">
        <f>IF(stage!AL44&lt;&gt;"",stage!AL44,"")</f>
        <v/>
      </c>
      <c r="AC49" s="280" t="str">
        <f>IF(stage!AN44&lt;&gt;"",stage!AN44,"")</f>
        <v/>
      </c>
      <c r="AD49" s="280" t="str">
        <f>IF(stage!AP44&lt;&gt;"",stage!AP44,"")</f>
        <v/>
      </c>
      <c r="AE49" s="280" t="str">
        <f>IF(stage!AR44&lt;&gt;"",stage!AR44,"")</f>
        <v/>
      </c>
      <c r="AF49" s="280" t="str">
        <f>IF(stage!AT44&lt;&gt;"",stage!AT44,"")</f>
        <v/>
      </c>
      <c r="AG49" s="280" t="str">
        <f>IF(stage!AV44&lt;&gt;"",stage!AV44,"")</f>
        <v/>
      </c>
      <c r="AH49" s="280" t="str">
        <f>IF(stage!AX44&lt;&gt;"",stage!AX44,"")</f>
        <v/>
      </c>
      <c r="AI49" s="280" t="str">
        <f>IF(stage!AZ44&lt;&gt;"",stage!AZ44,"")</f>
        <v/>
      </c>
      <c r="AJ49" s="280" t="str">
        <f>IF(stage!BB44&lt;&gt;"",stage!BB44,"")</f>
        <v/>
      </c>
      <c r="AK49" s="280" t="str">
        <f>IF(stage!BD44&lt;&gt;"",stage!BD44,"")</f>
        <v/>
      </c>
      <c r="AL49" s="280" t="str">
        <f>IF(stage!BF44&lt;&gt;"",stage!BF44,"")</f>
        <v/>
      </c>
      <c r="AM49" s="280" t="str">
        <f>IF(stage!BH44&lt;&gt;"",stage!BH44,"")</f>
        <v/>
      </c>
      <c r="AN49" s="280" t="str">
        <f>IF(stage!BJ44&lt;&gt;"",stage!BJ44,"")</f>
        <v/>
      </c>
      <c r="AO49" s="36" t="str">
        <f>IF(stage!BL44&lt;&gt;"",stage!BL44,"")</f>
        <v/>
      </c>
      <c r="AP49" s="37">
        <f>IF(AND('sec(P)'!BW44&gt;0,'sec(P)'!BW44='sec(P)'!BW$92),'sec(P)'!BS44,"")</f>
        <v>11041.8</v>
      </c>
      <c r="AQ49" s="38" t="str">
        <f>IF('sec(P)'!BT44&lt;&gt;0,'sec(P)'!BT44,"")</f>
        <v/>
      </c>
      <c r="AR49" s="37">
        <f>IF(AND('sec(P)'!BW44&gt;0,'sec(P)'!BW44='sec(P)'!BW$92),'sec(P)'!BU44,"")</f>
        <v>11041.8</v>
      </c>
      <c r="AS49" s="33">
        <f t="shared" si="15"/>
        <v>9</v>
      </c>
      <c r="AT49" s="252">
        <f t="shared" si="1"/>
        <v>40</v>
      </c>
      <c r="AU49" s="257">
        <f>IF(AND('sec(P)'!FL44&gt;0,'sec(P)'!FL44='sec(P)'!FL$92),'sec(P)'!HX44,"")</f>
        <v>3747.4</v>
      </c>
      <c r="AV49" s="34">
        <f t="shared" si="16"/>
        <v>9</v>
      </c>
      <c r="AW49" s="35">
        <f t="shared" si="3"/>
        <v>42</v>
      </c>
      <c r="AX49" s="37">
        <f>IF(AND('sec(P)'!GQ44&gt;0,'sec(P)'!GQ44='sec(P)'!GQ$92),'sec(P)'!HY44,"")</f>
        <v>3254.4</v>
      </c>
      <c r="AY49" s="34">
        <f t="shared" si="17"/>
        <v>9</v>
      </c>
      <c r="AZ49" s="34">
        <f t="shared" si="5"/>
        <v>40</v>
      </c>
    </row>
    <row r="50" spans="1:52" s="3" customFormat="1">
      <c r="A50" s="39">
        <f>IF(ent!E45&lt;&gt;"",ent!D45,"")</f>
        <v>44</v>
      </c>
      <c r="B50" s="40" t="str">
        <f>IF(ent!E45&lt;&gt;"",ent!E45,"")</f>
        <v>石黒 一暢</v>
      </c>
      <c r="C50" s="236"/>
      <c r="D50" s="240"/>
      <c r="E50" s="41" t="str">
        <f>IF(ent!E45&lt;&gt;"",ent!F45,"")</f>
        <v>田中 直哉</v>
      </c>
      <c r="F50" s="236"/>
      <c r="G50" s="240"/>
      <c r="H50" s="40" t="str">
        <f>IF(ent!E45&lt;&gt;"",ent!G45,"")</f>
        <v>カヤバ WedsSportヤリス</v>
      </c>
      <c r="I50" s="39"/>
      <c r="J50" s="40"/>
      <c r="K50" s="39" t="str">
        <f>IF(ent!E45&lt;&gt;"",ent!H45,"")</f>
        <v>JN-5</v>
      </c>
      <c r="L50" s="279">
        <f>IF(stage!F45&lt;&gt;"",stage!F45,"")</f>
        <v>522.6</v>
      </c>
      <c r="M50" s="279">
        <f>IF(stage!H45&lt;&gt;"",stage!H45,"")</f>
        <v>733.3</v>
      </c>
      <c r="N50" s="279">
        <f>IF(stage!J45&lt;&gt;"",stage!J45,"")</f>
        <v>542.1</v>
      </c>
      <c r="O50" s="279">
        <f>IF(stage!L45&lt;&gt;"",stage!L45,"")</f>
        <v>525.29999999999995</v>
      </c>
      <c r="P50" s="279">
        <f>IF(stage!N45&lt;&gt;"",stage!N45,"")</f>
        <v>731</v>
      </c>
      <c r="Q50" s="279">
        <f>IF(stage!P45&lt;&gt;"",stage!P45,"")</f>
        <v>536.5</v>
      </c>
      <c r="R50" s="279">
        <f>IF(stage!R45&lt;&gt;"",stage!R45,"")</f>
        <v>550.1</v>
      </c>
      <c r="S50" s="279">
        <f>IF(stage!T45&lt;&gt;"",stage!T45,"")</f>
        <v>414</v>
      </c>
      <c r="T50" s="279">
        <f>IF(stage!V45&lt;&gt;"",stage!V45,"")</f>
        <v>555.6</v>
      </c>
      <c r="U50" s="279">
        <f>IF(stage!X45&lt;&gt;"",stage!X45,"")</f>
        <v>538.9</v>
      </c>
      <c r="V50" s="279">
        <f>IF(stage!Z45&lt;&gt;"",stage!Z45,"")</f>
        <v>411.9</v>
      </c>
      <c r="W50" s="279">
        <f>IF(stage!AB45&lt;&gt;"",stage!AB45,"")</f>
        <v>550.5</v>
      </c>
      <c r="X50" s="279" t="str">
        <f>IF(stage!AD45&lt;&gt;"",stage!AD45,"")</f>
        <v/>
      </c>
      <c r="Y50" s="279" t="str">
        <f>IF(stage!AF45&lt;&gt;"",stage!AF45,"")</f>
        <v/>
      </c>
      <c r="Z50" s="279" t="str">
        <f>IF(stage!AH45&lt;&gt;"",stage!AH45,"")</f>
        <v/>
      </c>
      <c r="AA50" s="279" t="str">
        <f>IF(stage!AJ45&lt;&gt;"",stage!AJ45,"")</f>
        <v/>
      </c>
      <c r="AB50" s="279" t="str">
        <f>IF(stage!AL45&lt;&gt;"",stage!AL45,"")</f>
        <v/>
      </c>
      <c r="AC50" s="279" t="str">
        <f>IF(stage!AN45&lt;&gt;"",stage!AN45,"")</f>
        <v/>
      </c>
      <c r="AD50" s="279" t="str">
        <f>IF(stage!AP45&lt;&gt;"",stage!AP45,"")</f>
        <v/>
      </c>
      <c r="AE50" s="279" t="str">
        <f>IF(stage!AR45&lt;&gt;"",stage!AR45,"")</f>
        <v/>
      </c>
      <c r="AF50" s="279" t="str">
        <f>IF(stage!AT45&lt;&gt;"",stage!AT45,"")</f>
        <v/>
      </c>
      <c r="AG50" s="279" t="str">
        <f>IF(stage!AV45&lt;&gt;"",stage!AV45,"")</f>
        <v/>
      </c>
      <c r="AH50" s="279" t="str">
        <f>IF(stage!AX45&lt;&gt;"",stage!AX45,"")</f>
        <v/>
      </c>
      <c r="AI50" s="279" t="str">
        <f>IF(stage!AZ45&lt;&gt;"",stage!AZ45,"")</f>
        <v/>
      </c>
      <c r="AJ50" s="279" t="str">
        <f>IF(stage!BB45&lt;&gt;"",stage!BB45,"")</f>
        <v/>
      </c>
      <c r="AK50" s="279" t="str">
        <f>IF(stage!BD45&lt;&gt;"",stage!BD45,"")</f>
        <v/>
      </c>
      <c r="AL50" s="279" t="str">
        <f>IF(stage!BF45&lt;&gt;"",stage!BF45,"")</f>
        <v/>
      </c>
      <c r="AM50" s="279" t="str">
        <f>IF(stage!BH45&lt;&gt;"",stage!BH45,"")</f>
        <v/>
      </c>
      <c r="AN50" s="279" t="str">
        <f>IF(stage!BJ45&lt;&gt;"",stage!BJ45,"")</f>
        <v/>
      </c>
      <c r="AO50" s="42" t="str">
        <f>IF(stage!BL45&lt;&gt;"",stage!BL45,"")</f>
        <v/>
      </c>
      <c r="AP50" s="43">
        <f>IF(AND('sec(P)'!BW45&gt;0,'sec(P)'!BW45='sec(P)'!BW$92),'sec(P)'!BS45,"")</f>
        <v>10851.8</v>
      </c>
      <c r="AQ50" s="44" t="str">
        <f>IF('sec(P)'!BT45&lt;&gt;0,'sec(P)'!BT45,"")</f>
        <v/>
      </c>
      <c r="AR50" s="43">
        <f>IF(AND('sec(P)'!BW45&gt;0,'sec(P)'!BW45='sec(P)'!BW$92),'sec(P)'!BU45,"")</f>
        <v>10851.8</v>
      </c>
      <c r="AS50" s="39">
        <f t="shared" si="15"/>
        <v>7</v>
      </c>
      <c r="AT50" s="251">
        <f t="shared" si="1"/>
        <v>35</v>
      </c>
      <c r="AU50" s="256">
        <f>IF(AND('sec(P)'!FL45&gt;0,'sec(P)'!FL45='sec(P)'!FL$92),'sec(P)'!HX45,"")</f>
        <v>3710.8</v>
      </c>
      <c r="AV50" s="40">
        <f t="shared" si="16"/>
        <v>7</v>
      </c>
      <c r="AW50" s="41">
        <f t="shared" si="3"/>
        <v>38</v>
      </c>
      <c r="AX50" s="43">
        <f>IF(AND('sec(P)'!GQ45&gt;0,'sec(P)'!GQ45='sec(P)'!GQ$92),'sec(P)'!HY45,"")</f>
        <v>3141</v>
      </c>
      <c r="AY50" s="40">
        <f t="shared" si="17"/>
        <v>6</v>
      </c>
      <c r="AZ50" s="40">
        <f t="shared" si="5"/>
        <v>33</v>
      </c>
    </row>
    <row r="51" spans="1:52">
      <c r="A51" s="33">
        <f>IF(ent!E46&lt;&gt;"",ent!D46,"")</f>
        <v>45</v>
      </c>
      <c r="B51" s="34" t="str">
        <f>IF(ent!E46&lt;&gt;"",ent!E46,"")</f>
        <v>いりえもん</v>
      </c>
      <c r="C51" s="237"/>
      <c r="D51" s="241"/>
      <c r="E51" s="35" t="str">
        <f>IF(ent!E46&lt;&gt;"",ent!F46,"")</f>
        <v>萌抜 浩史</v>
      </c>
      <c r="F51" s="237"/>
      <c r="G51" s="241"/>
      <c r="H51" s="34" t="str">
        <f>IF(ent!E46&lt;&gt;"",ent!G46,"")</f>
        <v>まかいの牧場 サンウロコデミオ</v>
      </c>
      <c r="I51" s="33"/>
      <c r="K51" s="33" t="str">
        <f>IF(ent!E46&lt;&gt;"",ent!H46,"")</f>
        <v>JN-5</v>
      </c>
      <c r="L51" s="280" t="str">
        <f>IF(stage!F46&lt;&gt;"",stage!F46,"")</f>
        <v/>
      </c>
      <c r="M51" s="280" t="str">
        <f>IF(stage!H46&lt;&gt;"",stage!H46,"")</f>
        <v/>
      </c>
      <c r="N51" s="280" t="str">
        <f>IF(stage!J46&lt;&gt;"",stage!J46,"")</f>
        <v/>
      </c>
      <c r="O51" s="280" t="str">
        <f>IF(stage!L46&lt;&gt;"",stage!L46,"")</f>
        <v/>
      </c>
      <c r="P51" s="280" t="str">
        <f>IF(stage!N46&lt;&gt;"",stage!N46,"")</f>
        <v/>
      </c>
      <c r="Q51" s="280" t="str">
        <f>IF(stage!P46&lt;&gt;"",stage!P46,"")</f>
        <v/>
      </c>
      <c r="R51" s="280" t="str">
        <f>IF(stage!R46&lt;&gt;"",stage!R46,"")</f>
        <v/>
      </c>
      <c r="S51" s="280" t="str">
        <f>IF(stage!T46&lt;&gt;"",stage!T46,"")</f>
        <v/>
      </c>
      <c r="T51" s="280" t="str">
        <f>IF(stage!V46&lt;&gt;"",stage!V46,"")</f>
        <v/>
      </c>
      <c r="U51" s="280" t="str">
        <f>IF(stage!X46&lt;&gt;"",stage!X46,"")</f>
        <v/>
      </c>
      <c r="V51" s="280" t="str">
        <f>IF(stage!Z46&lt;&gt;"",stage!Z46,"")</f>
        <v/>
      </c>
      <c r="W51" s="280" t="str">
        <f>IF(stage!AB46&lt;&gt;"",stage!AB46,"")</f>
        <v/>
      </c>
      <c r="X51" s="280" t="str">
        <f>IF(stage!AD46&lt;&gt;"",stage!AD46,"")</f>
        <v/>
      </c>
      <c r="Y51" s="280" t="str">
        <f>IF(stage!AF46&lt;&gt;"",stage!AF46,"")</f>
        <v/>
      </c>
      <c r="Z51" s="280" t="str">
        <f>IF(stage!AH46&lt;&gt;"",stage!AH46,"")</f>
        <v/>
      </c>
      <c r="AA51" s="280" t="str">
        <f>IF(stage!AJ46&lt;&gt;"",stage!AJ46,"")</f>
        <v/>
      </c>
      <c r="AB51" s="280" t="str">
        <f>IF(stage!AL46&lt;&gt;"",stage!AL46,"")</f>
        <v/>
      </c>
      <c r="AC51" s="280" t="str">
        <f>IF(stage!AN46&lt;&gt;"",stage!AN46,"")</f>
        <v/>
      </c>
      <c r="AD51" s="280" t="str">
        <f>IF(stage!AP46&lt;&gt;"",stage!AP46,"")</f>
        <v/>
      </c>
      <c r="AE51" s="280" t="str">
        <f>IF(stage!AR46&lt;&gt;"",stage!AR46,"")</f>
        <v/>
      </c>
      <c r="AF51" s="280" t="str">
        <f>IF(stage!AT46&lt;&gt;"",stage!AT46,"")</f>
        <v/>
      </c>
      <c r="AG51" s="280" t="str">
        <f>IF(stage!AV46&lt;&gt;"",stage!AV46,"")</f>
        <v/>
      </c>
      <c r="AH51" s="280" t="str">
        <f>IF(stage!AX46&lt;&gt;"",stage!AX46,"")</f>
        <v/>
      </c>
      <c r="AI51" s="280" t="str">
        <f>IF(stage!AZ46&lt;&gt;"",stage!AZ46,"")</f>
        <v/>
      </c>
      <c r="AJ51" s="280" t="str">
        <f>IF(stage!BB46&lt;&gt;"",stage!BB46,"")</f>
        <v/>
      </c>
      <c r="AK51" s="280" t="str">
        <f>IF(stage!BD46&lt;&gt;"",stage!BD46,"")</f>
        <v/>
      </c>
      <c r="AL51" s="280" t="str">
        <f>IF(stage!BF46&lt;&gt;"",stage!BF46,"")</f>
        <v/>
      </c>
      <c r="AM51" s="280" t="str">
        <f>IF(stage!BH46&lt;&gt;"",stage!BH46,"")</f>
        <v/>
      </c>
      <c r="AN51" s="280" t="str">
        <f>IF(stage!BJ46&lt;&gt;"",stage!BJ46,"")</f>
        <v/>
      </c>
      <c r="AO51" s="36" t="str">
        <f>IF(stage!BL46&lt;&gt;"",stage!BL46,"")</f>
        <v/>
      </c>
      <c r="AP51" s="37" t="str">
        <f>IF(AND('sec(P)'!BW46&gt;0,'sec(P)'!BW46='sec(P)'!BW$92),'sec(P)'!BS46,"")</f>
        <v/>
      </c>
      <c r="AQ51" s="38" t="str">
        <f>IF('sec(P)'!BT46&lt;&gt;0,'sec(P)'!BT46,"")</f>
        <v/>
      </c>
      <c r="AR51" s="37" t="str">
        <f>IF(AND('sec(P)'!BW46&gt;0,'sec(P)'!BW46='sec(P)'!BW$92),'sec(P)'!BU46,"")</f>
        <v/>
      </c>
      <c r="AS51" s="33" t="str">
        <f t="shared" si="15"/>
        <v/>
      </c>
      <c r="AT51" s="252" t="str">
        <f t="shared" si="1"/>
        <v/>
      </c>
      <c r="AU51" s="257" t="str">
        <f>IF(AND('sec(P)'!FL46&gt;0,'sec(P)'!FL46='sec(P)'!FL$92),'sec(P)'!HX46,"")</f>
        <v/>
      </c>
      <c r="AV51" s="34" t="str">
        <f t="shared" si="16"/>
        <v/>
      </c>
      <c r="AW51" s="35" t="str">
        <f t="shared" si="3"/>
        <v/>
      </c>
      <c r="AX51" s="37" t="str">
        <f>IF(AND('sec(P)'!GQ46&gt;0,'sec(P)'!GQ46='sec(P)'!GQ$92),'sec(P)'!HY46,"")</f>
        <v/>
      </c>
      <c r="AY51" s="34" t="str">
        <f t="shared" si="17"/>
        <v/>
      </c>
      <c r="AZ51" s="34" t="str">
        <f t="shared" si="5"/>
        <v/>
      </c>
    </row>
    <row r="52" spans="1:52" s="3" customFormat="1">
      <c r="A52" s="39">
        <f>IF(ent!E47&lt;&gt;"",ent!D47,"")</f>
        <v>46</v>
      </c>
      <c r="B52" s="40" t="str">
        <f>IF(ent!E47&lt;&gt;"",ent!E47,"")</f>
        <v>新井 理之</v>
      </c>
      <c r="C52" s="236"/>
      <c r="D52" s="240"/>
      <c r="E52" s="41" t="str">
        <f>IF(ent!E47&lt;&gt;"",ent!F47,"")</f>
        <v>田巻 明宏</v>
      </c>
      <c r="F52" s="236"/>
      <c r="G52" s="240"/>
      <c r="H52" s="40" t="str">
        <f>IF(ent!E47&lt;&gt;"",ent!G47,"")</f>
        <v>NRS マーチ ニスモ</v>
      </c>
      <c r="I52" s="39"/>
      <c r="J52" s="40"/>
      <c r="K52" s="39" t="str">
        <f>IF(ent!E47&lt;&gt;"",ent!H47,"")</f>
        <v>JN-5</v>
      </c>
      <c r="L52" s="279">
        <f>IF(stage!F47&lt;&gt;"",stage!F47,"")</f>
        <v>550</v>
      </c>
      <c r="M52" s="279" t="str">
        <f>IF(stage!H47&lt;&gt;"",stage!H47,"")</f>
        <v/>
      </c>
      <c r="N52" s="279" t="str">
        <f>IF(stage!J47&lt;&gt;"",stage!J47,"")</f>
        <v/>
      </c>
      <c r="O52" s="279" t="str">
        <f>IF(stage!L47&lt;&gt;"",stage!L47,"")</f>
        <v/>
      </c>
      <c r="P52" s="279" t="str">
        <f>IF(stage!N47&lt;&gt;"",stage!N47,"")</f>
        <v/>
      </c>
      <c r="Q52" s="279" t="str">
        <f>IF(stage!P47&lt;&gt;"",stage!P47,"")</f>
        <v/>
      </c>
      <c r="R52" s="279" t="str">
        <f>IF(stage!R47&lt;&gt;"",stage!R47,"")</f>
        <v/>
      </c>
      <c r="S52" s="279" t="str">
        <f>IF(stage!T47&lt;&gt;"",stage!T47,"")</f>
        <v/>
      </c>
      <c r="T52" s="279" t="str">
        <f>IF(stage!V47&lt;&gt;"",stage!V47,"")</f>
        <v/>
      </c>
      <c r="U52" s="279" t="str">
        <f>IF(stage!X47&lt;&gt;"",stage!X47,"")</f>
        <v/>
      </c>
      <c r="V52" s="279" t="str">
        <f>IF(stage!Z47&lt;&gt;"",stage!Z47,"")</f>
        <v/>
      </c>
      <c r="W52" s="279" t="str">
        <f>IF(stage!AB47&lt;&gt;"",stage!AB47,"")</f>
        <v/>
      </c>
      <c r="X52" s="279" t="str">
        <f>IF(stage!AD47&lt;&gt;"",stage!AD47,"")</f>
        <v/>
      </c>
      <c r="Y52" s="279" t="str">
        <f>IF(stage!AF47&lt;&gt;"",stage!AF47,"")</f>
        <v/>
      </c>
      <c r="Z52" s="279" t="str">
        <f>IF(stage!AH47&lt;&gt;"",stage!AH47,"")</f>
        <v/>
      </c>
      <c r="AA52" s="279" t="str">
        <f>IF(stage!AJ47&lt;&gt;"",stage!AJ47,"")</f>
        <v/>
      </c>
      <c r="AB52" s="279" t="str">
        <f>IF(stage!AL47&lt;&gt;"",stage!AL47,"")</f>
        <v/>
      </c>
      <c r="AC52" s="279" t="str">
        <f>IF(stage!AN47&lt;&gt;"",stage!AN47,"")</f>
        <v/>
      </c>
      <c r="AD52" s="279" t="str">
        <f>IF(stage!AP47&lt;&gt;"",stage!AP47,"")</f>
        <v/>
      </c>
      <c r="AE52" s="279" t="str">
        <f>IF(stage!AR47&lt;&gt;"",stage!AR47,"")</f>
        <v/>
      </c>
      <c r="AF52" s="279" t="str">
        <f>IF(stage!AT47&lt;&gt;"",stage!AT47,"")</f>
        <v/>
      </c>
      <c r="AG52" s="279" t="str">
        <f>IF(stage!AV47&lt;&gt;"",stage!AV47,"")</f>
        <v/>
      </c>
      <c r="AH52" s="279" t="str">
        <f>IF(stage!AX47&lt;&gt;"",stage!AX47,"")</f>
        <v/>
      </c>
      <c r="AI52" s="279" t="str">
        <f>IF(stage!AZ47&lt;&gt;"",stage!AZ47,"")</f>
        <v/>
      </c>
      <c r="AJ52" s="279" t="str">
        <f>IF(stage!BB47&lt;&gt;"",stage!BB47,"")</f>
        <v/>
      </c>
      <c r="AK52" s="279" t="str">
        <f>IF(stage!BD47&lt;&gt;"",stage!BD47,"")</f>
        <v/>
      </c>
      <c r="AL52" s="279" t="str">
        <f>IF(stage!BF47&lt;&gt;"",stage!BF47,"")</f>
        <v/>
      </c>
      <c r="AM52" s="279" t="str">
        <f>IF(stage!BH47&lt;&gt;"",stage!BH47,"")</f>
        <v/>
      </c>
      <c r="AN52" s="279" t="str">
        <f>IF(stage!BJ47&lt;&gt;"",stage!BJ47,"")</f>
        <v/>
      </c>
      <c r="AO52" s="42" t="str">
        <f>IF(stage!BL47&lt;&gt;"",stage!BL47,"")</f>
        <v/>
      </c>
      <c r="AP52" s="43" t="str">
        <f>IF(AND('sec(P)'!BW47&gt;0,'sec(P)'!BW47='sec(P)'!BW$92),'sec(P)'!BS47,"")</f>
        <v/>
      </c>
      <c r="AQ52" s="44" t="str">
        <f>IF('sec(P)'!BT47&lt;&gt;0,'sec(P)'!BT47,"")</f>
        <v/>
      </c>
      <c r="AR52" s="43" t="str">
        <f>IF(AND('sec(P)'!BW47&gt;0,'sec(P)'!BW47='sec(P)'!BW$92),'sec(P)'!BU47,"")</f>
        <v/>
      </c>
      <c r="AS52" s="39" t="str">
        <f t="shared" si="15"/>
        <v/>
      </c>
      <c r="AT52" s="251" t="str">
        <f t="shared" si="1"/>
        <v/>
      </c>
      <c r="AU52" s="256" t="str">
        <f>IF(AND('sec(P)'!FL47&gt;0,'sec(P)'!FL47='sec(P)'!FL$92),'sec(P)'!HX47,"")</f>
        <v/>
      </c>
      <c r="AV52" s="40" t="str">
        <f t="shared" si="16"/>
        <v/>
      </c>
      <c r="AW52" s="41" t="str">
        <f t="shared" si="3"/>
        <v/>
      </c>
      <c r="AX52" s="43" t="str">
        <f>IF(AND('sec(P)'!GQ47&gt;0,'sec(P)'!GQ47='sec(P)'!GQ$92),'sec(P)'!HY47,"")</f>
        <v/>
      </c>
      <c r="AY52" s="40" t="str">
        <f t="shared" si="17"/>
        <v/>
      </c>
      <c r="AZ52" s="40" t="str">
        <f t="shared" si="5"/>
        <v/>
      </c>
    </row>
    <row r="53" spans="1:52" s="22" customFormat="1">
      <c r="A53" s="202">
        <f>IF(ent!E48&lt;&gt;"",ent!D48,"")</f>
        <v>47</v>
      </c>
      <c r="B53" s="291" t="str">
        <f>IF(ent!E48&lt;&gt;"",ent!E48,"")</f>
        <v>清水 宏保</v>
      </c>
      <c r="C53" s="299"/>
      <c r="D53" s="300"/>
      <c r="E53" s="292" t="str">
        <f>IF(ent!E48&lt;&gt;"",ent!F48,"")</f>
        <v>美野 友紀</v>
      </c>
      <c r="F53" s="299"/>
      <c r="G53" s="300"/>
      <c r="H53" s="291" t="str">
        <f>IF(ent!E48&lt;&gt;"",ent!G48,"")</f>
        <v>エムリットヤリス</v>
      </c>
      <c r="I53" s="202"/>
      <c r="J53" s="291"/>
      <c r="K53" s="202" t="str">
        <f>IF(ent!E48&lt;&gt;"",ent!H48,"")</f>
        <v>JN-5</v>
      </c>
      <c r="L53" s="293">
        <f>IF(stage!F48&lt;&gt;"",stage!F48,"")</f>
        <v>543.79999999999995</v>
      </c>
      <c r="M53" s="293">
        <f>IF(stage!H48&lt;&gt;"",stage!H48,"")</f>
        <v>744.3</v>
      </c>
      <c r="N53" s="293">
        <f>IF(stage!J48&lt;&gt;"",stage!J48,"")</f>
        <v>549.79999999999995</v>
      </c>
      <c r="O53" s="293">
        <f>IF(stage!L48&lt;&gt;"",stage!L48,"")</f>
        <v>532.70000000000005</v>
      </c>
      <c r="P53" s="293">
        <f>IF(stage!N48&lt;&gt;"",stage!N48,"")</f>
        <v>738.5</v>
      </c>
      <c r="Q53" s="293">
        <f>IF(stage!P48&lt;&gt;"",stage!P48,"")</f>
        <v>549.5</v>
      </c>
      <c r="R53" s="293">
        <f>IF(stage!R48&lt;&gt;"",stage!R48,"")</f>
        <v>616.70000000000005</v>
      </c>
      <c r="S53" s="293">
        <f>IF(stage!T48&lt;&gt;"",stage!T48,"")</f>
        <v>419.8</v>
      </c>
      <c r="T53" s="293">
        <f>IF(stage!V48&lt;&gt;"",stage!V48,"")</f>
        <v>604.29999999999995</v>
      </c>
      <c r="U53" s="293">
        <f>IF(stage!X48&lt;&gt;"",stage!X48,"")</f>
        <v>544.20000000000005</v>
      </c>
      <c r="V53" s="293">
        <f>IF(stage!Z48&lt;&gt;"",stage!Z48,"")</f>
        <v>438.4</v>
      </c>
      <c r="W53" s="293" t="str">
        <f>IF(stage!AB48&lt;&gt;"",stage!AB48,"")</f>
        <v/>
      </c>
      <c r="X53" s="293" t="str">
        <f>IF(stage!AD48&lt;&gt;"",stage!AD48,"")</f>
        <v/>
      </c>
      <c r="Y53" s="293" t="str">
        <f>IF(stage!AF48&lt;&gt;"",stage!AF48,"")</f>
        <v/>
      </c>
      <c r="Z53" s="293" t="str">
        <f>IF(stage!AH48&lt;&gt;"",stage!AH48,"")</f>
        <v/>
      </c>
      <c r="AA53" s="293" t="str">
        <f>IF(stage!AJ48&lt;&gt;"",stage!AJ48,"")</f>
        <v/>
      </c>
      <c r="AB53" s="293" t="str">
        <f>IF(stage!AL48&lt;&gt;"",stage!AL48,"")</f>
        <v/>
      </c>
      <c r="AC53" s="293" t="str">
        <f>IF(stage!AN48&lt;&gt;"",stage!AN48,"")</f>
        <v/>
      </c>
      <c r="AD53" s="293" t="str">
        <f>IF(stage!AP48&lt;&gt;"",stage!AP48,"")</f>
        <v/>
      </c>
      <c r="AE53" s="293" t="str">
        <f>IF(stage!AR48&lt;&gt;"",stage!AR48,"")</f>
        <v/>
      </c>
      <c r="AF53" s="293" t="str">
        <f>IF(stage!AT48&lt;&gt;"",stage!AT48,"")</f>
        <v/>
      </c>
      <c r="AG53" s="293" t="str">
        <f>IF(stage!AV48&lt;&gt;"",stage!AV48,"")</f>
        <v/>
      </c>
      <c r="AH53" s="293" t="str">
        <f>IF(stage!AX48&lt;&gt;"",stage!AX48,"")</f>
        <v/>
      </c>
      <c r="AI53" s="293" t="str">
        <f>IF(stage!AZ48&lt;&gt;"",stage!AZ48,"")</f>
        <v/>
      </c>
      <c r="AJ53" s="293" t="str">
        <f>IF(stage!BB48&lt;&gt;"",stage!BB48,"")</f>
        <v/>
      </c>
      <c r="AK53" s="293" t="str">
        <f>IF(stage!BD48&lt;&gt;"",stage!BD48,"")</f>
        <v/>
      </c>
      <c r="AL53" s="293" t="str">
        <f>IF(stage!BF48&lt;&gt;"",stage!BF48,"")</f>
        <v/>
      </c>
      <c r="AM53" s="293" t="str">
        <f>IF(stage!BH48&lt;&gt;"",stage!BH48,"")</f>
        <v/>
      </c>
      <c r="AN53" s="293" t="str">
        <f>IF(stage!BJ48&lt;&gt;"",stage!BJ48,"")</f>
        <v/>
      </c>
      <c r="AO53" s="294" t="str">
        <f>IF(stage!BL48&lt;&gt;"",stage!BL48,"")</f>
        <v/>
      </c>
      <c r="AP53" s="295" t="str">
        <f>IF(AND('sec(P)'!BW48&gt;0,'sec(P)'!BW48='sec(P)'!BW$92),'sec(P)'!BS48,"")</f>
        <v/>
      </c>
      <c r="AQ53" s="296" t="str">
        <f>IF('sec(P)'!BT48&lt;&gt;0,'sec(P)'!BT48,"")</f>
        <v/>
      </c>
      <c r="AR53" s="295" t="str">
        <f>IF(AND('sec(P)'!BW48&gt;0,'sec(P)'!BW48='sec(P)'!BW$92),'sec(P)'!BU48,"")</f>
        <v/>
      </c>
      <c r="AS53" s="202" t="str">
        <f t="shared" si="15"/>
        <v/>
      </c>
      <c r="AT53" s="297" t="str">
        <f t="shared" si="1"/>
        <v/>
      </c>
      <c r="AU53" s="298">
        <f>IF(AND('sec(P)'!FL48&gt;0,'sec(P)'!FL48='sec(P)'!FL$92),'sec(P)'!HX48,"")</f>
        <v>3818.6</v>
      </c>
      <c r="AV53" s="291">
        <f t="shared" si="16"/>
        <v>11</v>
      </c>
      <c r="AW53" s="292">
        <f t="shared" si="3"/>
        <v>45</v>
      </c>
      <c r="AX53" s="295" t="str">
        <f>IF(AND('sec(P)'!GQ48&gt;0,'sec(P)'!GQ48='sec(P)'!GQ$92),'sec(P)'!HY48,"")</f>
        <v/>
      </c>
      <c r="AY53" s="291" t="str">
        <f t="shared" si="17"/>
        <v/>
      </c>
      <c r="AZ53" s="291" t="str">
        <f t="shared" si="5"/>
        <v/>
      </c>
    </row>
    <row r="54" spans="1:52" s="3" customFormat="1">
      <c r="A54" s="39">
        <f>IF(ent!E49&lt;&gt;"",ent!D49,"")</f>
        <v>48</v>
      </c>
      <c r="B54" s="40" t="str">
        <f>IF(ent!E49&lt;&gt;"",ent!E49,"")</f>
        <v>天野 智之</v>
      </c>
      <c r="C54" s="236"/>
      <c r="D54" s="240"/>
      <c r="E54" s="41" t="str">
        <f>IF(ent!E49&lt;&gt;"",ent!F49,"")</f>
        <v>井上 裕紀子</v>
      </c>
      <c r="F54" s="236"/>
      <c r="G54" s="240"/>
      <c r="H54" s="40" t="str">
        <f>IF(ent!E49&lt;&gt;"",ent!G49,"")</f>
        <v>豊田自動織機･DLアクアGR SPORT</v>
      </c>
      <c r="I54" s="39"/>
      <c r="J54" s="40"/>
      <c r="K54" s="39" t="str">
        <f>IF(ent!E49&lt;&gt;"",ent!H49,"")</f>
        <v>JN-6</v>
      </c>
      <c r="L54" s="279">
        <f>IF(stage!F49&lt;&gt;"",stage!F49,"")</f>
        <v>512.5</v>
      </c>
      <c r="M54" s="279">
        <f>IF(stage!H49&lt;&gt;"",stage!H49,"")</f>
        <v>734.7</v>
      </c>
      <c r="N54" s="279">
        <f>IF(stage!J49&lt;&gt;"",stage!J49,"")</f>
        <v>529.20000000000005</v>
      </c>
      <c r="O54" s="279">
        <f>IF(stage!L49&lt;&gt;"",stage!L49,"")</f>
        <v>508.6</v>
      </c>
      <c r="P54" s="279">
        <f>IF(stage!N49&lt;&gt;"",stage!N49,"")</f>
        <v>730.6</v>
      </c>
      <c r="Q54" s="279">
        <f>IF(stage!P49&lt;&gt;"",stage!P49,"")</f>
        <v>528.9</v>
      </c>
      <c r="R54" s="279">
        <f>IF(stage!R49&lt;&gt;"",stage!R49,"")</f>
        <v>546</v>
      </c>
      <c r="S54" s="279">
        <f>IF(stage!T49&lt;&gt;"",stage!T49,"")</f>
        <v>359.7</v>
      </c>
      <c r="T54" s="279">
        <f>IF(stage!V49&lt;&gt;"",stage!V49,"")</f>
        <v>540.20000000000005</v>
      </c>
      <c r="U54" s="279">
        <f>IF(stage!X49&lt;&gt;"",stage!X49,"")</f>
        <v>529.70000000000005</v>
      </c>
      <c r="V54" s="279">
        <f>IF(stage!Z49&lt;&gt;"",stage!Z49,"")</f>
        <v>404.1</v>
      </c>
      <c r="W54" s="279">
        <f>IF(stage!AB49&lt;&gt;"",stage!AB49,"")</f>
        <v>543.4</v>
      </c>
      <c r="X54" s="279" t="str">
        <f>IF(stage!AD49&lt;&gt;"",stage!AD49,"")</f>
        <v/>
      </c>
      <c r="Y54" s="279" t="str">
        <f>IF(stage!AF49&lt;&gt;"",stage!AF49,"")</f>
        <v/>
      </c>
      <c r="Z54" s="279" t="str">
        <f>IF(stage!AH49&lt;&gt;"",stage!AH49,"")</f>
        <v/>
      </c>
      <c r="AA54" s="279" t="str">
        <f>IF(stage!AJ49&lt;&gt;"",stage!AJ49,"")</f>
        <v/>
      </c>
      <c r="AB54" s="279" t="str">
        <f>IF(stage!AL49&lt;&gt;"",stage!AL49,"")</f>
        <v/>
      </c>
      <c r="AC54" s="279" t="str">
        <f>IF(stage!AN49&lt;&gt;"",stage!AN49,"")</f>
        <v/>
      </c>
      <c r="AD54" s="279" t="str">
        <f>IF(stage!AP49&lt;&gt;"",stage!AP49,"")</f>
        <v/>
      </c>
      <c r="AE54" s="279" t="str">
        <f>IF(stage!AR49&lt;&gt;"",stage!AR49,"")</f>
        <v/>
      </c>
      <c r="AF54" s="279" t="str">
        <f>IF(stage!AT49&lt;&gt;"",stage!AT49,"")</f>
        <v/>
      </c>
      <c r="AG54" s="279" t="str">
        <f>IF(stage!AV49&lt;&gt;"",stage!AV49,"")</f>
        <v/>
      </c>
      <c r="AH54" s="279" t="str">
        <f>IF(stage!AX49&lt;&gt;"",stage!AX49,"")</f>
        <v/>
      </c>
      <c r="AI54" s="279" t="str">
        <f>IF(stage!AZ49&lt;&gt;"",stage!AZ49,"")</f>
        <v/>
      </c>
      <c r="AJ54" s="279" t="str">
        <f>IF(stage!BB49&lt;&gt;"",stage!BB49,"")</f>
        <v/>
      </c>
      <c r="AK54" s="279" t="str">
        <f>IF(stage!BD49&lt;&gt;"",stage!BD49,"")</f>
        <v/>
      </c>
      <c r="AL54" s="279" t="str">
        <f>IF(stage!BF49&lt;&gt;"",stage!BF49,"")</f>
        <v/>
      </c>
      <c r="AM54" s="279" t="str">
        <f>IF(stage!BH49&lt;&gt;"",stage!BH49,"")</f>
        <v/>
      </c>
      <c r="AN54" s="279" t="str">
        <f>IF(stage!BJ49&lt;&gt;"",stage!BJ49,"")</f>
        <v/>
      </c>
      <c r="AO54" s="42" t="str">
        <f>IF(stage!BL49&lt;&gt;"",stage!BL49,"")</f>
        <v/>
      </c>
      <c r="AP54" s="43">
        <f>IF(AND('sec(P)'!BW49&gt;0,'sec(P)'!BW49='sec(P)'!BW$92),'sec(P)'!BS49,"")</f>
        <v>10707.599999999999</v>
      </c>
      <c r="AQ54" s="44" t="str">
        <f>IF('sec(P)'!BT49&lt;&gt;0,'sec(P)'!BT49,"")</f>
        <v/>
      </c>
      <c r="AR54" s="43">
        <f>IF(AND('sec(P)'!BW49&gt;0,'sec(P)'!BW49='sec(P)'!BW$92),'sec(P)'!BU49,"")</f>
        <v>10707.599999999999</v>
      </c>
      <c r="AS54" s="39">
        <f>IF(AR54&lt;&gt;"",RANK(AR54,AR$54:AR$62,1),"")</f>
        <v>1</v>
      </c>
      <c r="AT54" s="251">
        <f t="shared" si="1"/>
        <v>31</v>
      </c>
      <c r="AU54" s="256">
        <f>IF(AND('sec(P)'!FL49&gt;0,'sec(P)'!FL49='sec(P)'!FL$92),'sec(P)'!HX49,"")</f>
        <v>3624.5</v>
      </c>
      <c r="AV54" s="40">
        <f>IF(AU54&lt;&gt;"",RANK(AU54,AU$54:AU$62,1),"")</f>
        <v>1</v>
      </c>
      <c r="AW54" s="41">
        <f t="shared" si="3"/>
        <v>33</v>
      </c>
      <c r="AX54" s="43">
        <f>IF(AND('sec(P)'!GQ49&gt;0,'sec(P)'!GQ49='sec(P)'!GQ$92),'sec(P)'!HY49,"")</f>
        <v>3043.1000000000004</v>
      </c>
      <c r="AY54" s="40">
        <f>IF(AX54&lt;&gt;"",RANK(AX54,AX$54:AX$62,1),"")</f>
        <v>1</v>
      </c>
      <c r="AZ54" s="40">
        <f t="shared" si="5"/>
        <v>26</v>
      </c>
    </row>
    <row r="55" spans="1:52">
      <c r="A55" s="33">
        <f>IF(ent!E50&lt;&gt;"",ent!D50,"")</f>
        <v>49</v>
      </c>
      <c r="B55" s="34" t="str">
        <f>IF(ent!E50&lt;&gt;"",ent!E50,"")</f>
        <v>海老原 孝敬</v>
      </c>
      <c r="C55" s="237"/>
      <c r="D55" s="241"/>
      <c r="E55" s="35" t="str">
        <f>IF(ent!E50&lt;&gt;"",ent!F50,"")</f>
        <v>河西 晴雄</v>
      </c>
      <c r="F55" s="237"/>
      <c r="G55" s="241"/>
      <c r="H55" s="34" t="str">
        <f>IF(ent!E50&lt;&gt;"",ent!G50,"")</f>
        <v>スマッシュ DL itzz フィット</v>
      </c>
      <c r="I55" s="33"/>
      <c r="K55" s="33" t="str">
        <f>IF(ent!E50&lt;&gt;"",ent!H50,"")</f>
        <v>JN-6</v>
      </c>
      <c r="L55" s="280">
        <f>IF(stage!F50&lt;&gt;"",stage!F50,"")</f>
        <v>528.1</v>
      </c>
      <c r="M55" s="280">
        <f>IF(stage!H50&lt;&gt;"",stage!H50,"")</f>
        <v>739.5</v>
      </c>
      <c r="N55" s="280">
        <f>IF(stage!J50&lt;&gt;"",stage!J50,"")</f>
        <v>541.6</v>
      </c>
      <c r="O55" s="280">
        <f>IF(stage!L50&lt;&gt;"",stage!L50,"")</f>
        <v>518.20000000000005</v>
      </c>
      <c r="P55" s="280">
        <f>IF(stage!N50&lt;&gt;"",stage!N50,"")</f>
        <v>733</v>
      </c>
      <c r="Q55" s="280">
        <f>IF(stage!P50&lt;&gt;"",stage!P50,"")</f>
        <v>537.29999999999995</v>
      </c>
      <c r="R55" s="280">
        <f>IF(stage!R50&lt;&gt;"",stage!R50,"")</f>
        <v>537.20000000000005</v>
      </c>
      <c r="S55" s="280">
        <f>IF(stage!T50&lt;&gt;"",stage!T50,"")</f>
        <v>402.1</v>
      </c>
      <c r="T55" s="280">
        <f>IF(stage!V50&lt;&gt;"",stage!V50,"")</f>
        <v>548.5</v>
      </c>
      <c r="U55" s="280">
        <f>IF(stage!X50&lt;&gt;"",stage!X50,"")</f>
        <v>533.6</v>
      </c>
      <c r="V55" s="280">
        <f>IF(stage!Z50&lt;&gt;"",stage!Z50,"")</f>
        <v>405.4</v>
      </c>
      <c r="W55" s="280">
        <f>IF(stage!AB50&lt;&gt;"",stage!AB50,"")</f>
        <v>548.9</v>
      </c>
      <c r="X55" s="280" t="str">
        <f>IF(stage!AD50&lt;&gt;"",stage!AD50,"")</f>
        <v/>
      </c>
      <c r="Y55" s="280" t="str">
        <f>IF(stage!AF50&lt;&gt;"",stage!AF50,"")</f>
        <v/>
      </c>
      <c r="Z55" s="280" t="str">
        <f>IF(stage!AH50&lt;&gt;"",stage!AH50,"")</f>
        <v/>
      </c>
      <c r="AA55" s="280" t="str">
        <f>IF(stage!AJ50&lt;&gt;"",stage!AJ50,"")</f>
        <v/>
      </c>
      <c r="AB55" s="280" t="str">
        <f>IF(stage!AL50&lt;&gt;"",stage!AL50,"")</f>
        <v/>
      </c>
      <c r="AC55" s="280" t="str">
        <f>IF(stage!AN50&lt;&gt;"",stage!AN50,"")</f>
        <v/>
      </c>
      <c r="AD55" s="280" t="str">
        <f>IF(stage!AP50&lt;&gt;"",stage!AP50,"")</f>
        <v/>
      </c>
      <c r="AE55" s="280" t="str">
        <f>IF(stage!AR50&lt;&gt;"",stage!AR50,"")</f>
        <v/>
      </c>
      <c r="AF55" s="280" t="str">
        <f>IF(stage!AT50&lt;&gt;"",stage!AT50,"")</f>
        <v/>
      </c>
      <c r="AG55" s="280" t="str">
        <f>IF(stage!AV50&lt;&gt;"",stage!AV50,"")</f>
        <v/>
      </c>
      <c r="AH55" s="280" t="str">
        <f>IF(stage!AX50&lt;&gt;"",stage!AX50,"")</f>
        <v/>
      </c>
      <c r="AI55" s="280" t="str">
        <f>IF(stage!AZ50&lt;&gt;"",stage!AZ50,"")</f>
        <v/>
      </c>
      <c r="AJ55" s="280" t="str">
        <f>IF(stage!BB50&lt;&gt;"",stage!BB50,"")</f>
        <v/>
      </c>
      <c r="AK55" s="280" t="str">
        <f>IF(stage!BD50&lt;&gt;"",stage!BD50,"")</f>
        <v/>
      </c>
      <c r="AL55" s="280" t="str">
        <f>IF(stage!BF50&lt;&gt;"",stage!BF50,"")</f>
        <v/>
      </c>
      <c r="AM55" s="280" t="str">
        <f>IF(stage!BH50&lt;&gt;"",stage!BH50,"")</f>
        <v/>
      </c>
      <c r="AN55" s="280" t="str">
        <f>IF(stage!BJ50&lt;&gt;"",stage!BJ50,"")</f>
        <v/>
      </c>
      <c r="AO55" s="36" t="str">
        <f>IF(stage!BL50&lt;&gt;"",stage!BL50,"")</f>
        <v/>
      </c>
      <c r="AP55" s="37">
        <f>IF(AND('sec(P)'!BW50&gt;0,'sec(P)'!BW50='sec(P)'!BW$92),'sec(P)'!BS50,"")</f>
        <v>10813.4</v>
      </c>
      <c r="AQ55" s="38" t="str">
        <f>IF('sec(P)'!BT50&lt;&gt;0,'sec(P)'!BT50,"")</f>
        <v/>
      </c>
      <c r="AR55" s="37">
        <f>IF(AND('sec(P)'!BW50&gt;0,'sec(P)'!BW50='sec(P)'!BW$92),'sec(P)'!BU50,"")</f>
        <v>10813.4</v>
      </c>
      <c r="AS55" s="33">
        <f t="shared" ref="AS55:AS62" si="18">IF(AR55&lt;&gt;"",RANK(AR55,AR$54:AR$62,1),"")</f>
        <v>2</v>
      </c>
      <c r="AT55" s="252">
        <f t="shared" si="1"/>
        <v>32</v>
      </c>
      <c r="AU55" s="257">
        <f>IF(AND('sec(P)'!FL50&gt;0,'sec(P)'!FL50='sec(P)'!FL$92),'sec(P)'!HX50,"")</f>
        <v>3717.7</v>
      </c>
      <c r="AV55" s="34">
        <f t="shared" ref="AV55:AV62" si="19">IF(AU55&lt;&gt;"",RANK(AU55,AU$54:AU$62,1),"")</f>
        <v>2</v>
      </c>
      <c r="AW55" s="35">
        <f t="shared" si="3"/>
        <v>40</v>
      </c>
      <c r="AX55" s="37">
        <f>IF(AND('sec(P)'!GQ50&gt;0,'sec(P)'!GQ50='sec(P)'!GQ$92),'sec(P)'!HY50,"")</f>
        <v>3055.7000000000003</v>
      </c>
      <c r="AY55" s="34">
        <f t="shared" ref="AY55:AY62" si="20">IF(AX55&lt;&gt;"",RANK(AX55,AX$54:AX$62,1),"")</f>
        <v>2</v>
      </c>
      <c r="AZ55" s="34">
        <f t="shared" si="5"/>
        <v>29</v>
      </c>
    </row>
    <row r="56" spans="1:52" s="3" customFormat="1">
      <c r="A56" s="39">
        <f>IF(ent!E51&lt;&gt;"",ent!D51,"")</f>
        <v>50</v>
      </c>
      <c r="B56" s="40" t="str">
        <f>IF(ent!E51&lt;&gt;"",ent!E51,"")</f>
        <v>中西 昌人</v>
      </c>
      <c r="C56" s="236"/>
      <c r="D56" s="240"/>
      <c r="E56" s="41" t="str">
        <f>IF(ent!E51&lt;&gt;"",ent!F51,"")</f>
        <v>山村 浩三</v>
      </c>
      <c r="F56" s="236"/>
      <c r="G56" s="240"/>
      <c r="H56" s="40" t="str">
        <f>IF(ent!E51&lt;&gt;"",ent!G51,"")</f>
        <v>YH･WM･KYB･ORマクゼスCR－Z</v>
      </c>
      <c r="I56" s="39"/>
      <c r="J56" s="40"/>
      <c r="K56" s="39" t="str">
        <f>IF(ent!E51&lt;&gt;"",ent!H51,"")</f>
        <v>JN-6</v>
      </c>
      <c r="L56" s="279">
        <f>IF(stage!F51&lt;&gt;"",stage!F51,"")</f>
        <v>547.1</v>
      </c>
      <c r="M56" s="279">
        <f>IF(stage!H51&lt;&gt;"",stage!H51,"")</f>
        <v>810.3</v>
      </c>
      <c r="N56" s="279">
        <f>IF(stage!J51&lt;&gt;"",stage!J51,"")</f>
        <v>556.29999999999995</v>
      </c>
      <c r="O56" s="279">
        <f>IF(stage!L51&lt;&gt;"",stage!L51,"")</f>
        <v>539.79999999999995</v>
      </c>
      <c r="P56" s="279">
        <f>IF(stage!N51&lt;&gt;"",stage!N51,"")</f>
        <v>810.2</v>
      </c>
      <c r="Q56" s="279">
        <f>IF(stage!P51&lt;&gt;"",stage!P51,"")</f>
        <v>555.1</v>
      </c>
      <c r="R56" s="279">
        <f>IF(stage!R51&lt;&gt;"",stage!R51,"")</f>
        <v>604.4</v>
      </c>
      <c r="S56" s="279">
        <f>IF(stage!T51&lt;&gt;"",stage!T51,"")</f>
        <v>428.2</v>
      </c>
      <c r="T56" s="279">
        <f>IF(stage!V51&lt;&gt;"",stage!V51,"")</f>
        <v>618.70000000000005</v>
      </c>
      <c r="U56" s="279">
        <f>IF(stage!X51&lt;&gt;"",stage!X51,"")</f>
        <v>604.29999999999995</v>
      </c>
      <c r="V56" s="279">
        <f>IF(stage!Z51&lt;&gt;"",stage!Z51,"")</f>
        <v>504.2</v>
      </c>
      <c r="W56" s="279">
        <f>IF(stage!AB51&lt;&gt;"",stage!AB51,"")</f>
        <v>610.29999999999995</v>
      </c>
      <c r="X56" s="279" t="str">
        <f>IF(stage!AD51&lt;&gt;"",stage!AD51,"")</f>
        <v/>
      </c>
      <c r="Y56" s="279" t="str">
        <f>IF(stage!AF51&lt;&gt;"",stage!AF51,"")</f>
        <v/>
      </c>
      <c r="Z56" s="279" t="str">
        <f>IF(stage!AH51&lt;&gt;"",stage!AH51,"")</f>
        <v/>
      </c>
      <c r="AA56" s="279" t="str">
        <f>IF(stage!AJ51&lt;&gt;"",stage!AJ51,"")</f>
        <v/>
      </c>
      <c r="AB56" s="279" t="str">
        <f>IF(stage!AL51&lt;&gt;"",stage!AL51,"")</f>
        <v/>
      </c>
      <c r="AC56" s="279" t="str">
        <f>IF(stage!AN51&lt;&gt;"",stage!AN51,"")</f>
        <v/>
      </c>
      <c r="AD56" s="279" t="str">
        <f>IF(stage!AP51&lt;&gt;"",stage!AP51,"")</f>
        <v/>
      </c>
      <c r="AE56" s="279" t="str">
        <f>IF(stage!AR51&lt;&gt;"",stage!AR51,"")</f>
        <v/>
      </c>
      <c r="AF56" s="279" t="str">
        <f>IF(stage!AT51&lt;&gt;"",stage!AT51,"")</f>
        <v/>
      </c>
      <c r="AG56" s="279" t="str">
        <f>IF(stage!AV51&lt;&gt;"",stage!AV51,"")</f>
        <v/>
      </c>
      <c r="AH56" s="279" t="str">
        <f>IF(stage!AX51&lt;&gt;"",stage!AX51,"")</f>
        <v/>
      </c>
      <c r="AI56" s="279" t="str">
        <f>IF(stage!AZ51&lt;&gt;"",stage!AZ51,"")</f>
        <v/>
      </c>
      <c r="AJ56" s="279" t="str">
        <f>IF(stage!BB51&lt;&gt;"",stage!BB51,"")</f>
        <v/>
      </c>
      <c r="AK56" s="279" t="str">
        <f>IF(stage!BD51&lt;&gt;"",stage!BD51,"")</f>
        <v/>
      </c>
      <c r="AL56" s="279" t="str">
        <f>IF(stage!BF51&lt;&gt;"",stage!BF51,"")</f>
        <v/>
      </c>
      <c r="AM56" s="279" t="str">
        <f>IF(stage!BH51&lt;&gt;"",stage!BH51,"")</f>
        <v/>
      </c>
      <c r="AN56" s="279" t="str">
        <f>IF(stage!BJ51&lt;&gt;"",stage!BJ51,"")</f>
        <v/>
      </c>
      <c r="AO56" s="42" t="str">
        <f>IF(stage!BL51&lt;&gt;"",stage!BL51,"")</f>
        <v/>
      </c>
      <c r="AP56" s="43">
        <f>IF(AND('sec(P)'!BW51&gt;0,'sec(P)'!BW51='sec(P)'!BW$92),'sec(P)'!BS51,"")</f>
        <v>11348.9</v>
      </c>
      <c r="AQ56" s="44" t="str">
        <f>IF('sec(P)'!BT51&lt;&gt;0,'sec(P)'!BT51,"")</f>
        <v/>
      </c>
      <c r="AR56" s="43">
        <f>IF(AND('sec(P)'!BW51&gt;0,'sec(P)'!BW51='sec(P)'!BW$92),'sec(P)'!BU51,"")</f>
        <v>11348.9</v>
      </c>
      <c r="AS56" s="39">
        <f t="shared" si="18"/>
        <v>5</v>
      </c>
      <c r="AT56" s="251">
        <f t="shared" si="1"/>
        <v>45</v>
      </c>
      <c r="AU56" s="256">
        <f>IF(AND('sec(P)'!FL51&gt;0,'sec(P)'!FL51='sec(P)'!FL$92),'sec(P)'!HX51,"")</f>
        <v>3938.7999999999997</v>
      </c>
      <c r="AV56" s="40">
        <f t="shared" si="19"/>
        <v>5</v>
      </c>
      <c r="AW56" s="41">
        <f t="shared" si="3"/>
        <v>50</v>
      </c>
      <c r="AX56" s="43">
        <f>IF(AND('sec(P)'!GQ51&gt;0,'sec(P)'!GQ51='sec(P)'!GQ$92),'sec(P)'!HY51,"")</f>
        <v>3410.1</v>
      </c>
      <c r="AY56" s="40">
        <f t="shared" si="20"/>
        <v>6</v>
      </c>
      <c r="AZ56" s="40">
        <f t="shared" si="5"/>
        <v>45</v>
      </c>
    </row>
    <row r="57" spans="1:52">
      <c r="A57" s="33">
        <f>IF(ent!E52&lt;&gt;"",ent!D52,"")</f>
        <v>51</v>
      </c>
      <c r="B57" s="34" t="str">
        <f>IF(ent!E52&lt;&gt;"",ent!E52,"")</f>
        <v>清水 和夫</v>
      </c>
      <c r="C57" s="237"/>
      <c r="D57" s="241"/>
      <c r="E57" s="35" t="str">
        <f>IF(ent!E52&lt;&gt;"",ent!F52,"")</f>
        <v>山本 磨美</v>
      </c>
      <c r="F57" s="237"/>
      <c r="G57" s="241"/>
      <c r="H57" s="34" t="str">
        <f>IF(ent!E52&lt;&gt;"",ent!G52,"")</f>
        <v>SYE YARIS HEV</v>
      </c>
      <c r="I57" s="33"/>
      <c r="K57" s="33" t="str">
        <f>IF(ent!E52&lt;&gt;"",ent!H52,"")</f>
        <v>JN-6</v>
      </c>
      <c r="L57" s="280">
        <f>IF(stage!F52&lt;&gt;"",stage!F52,"")</f>
        <v>524.1</v>
      </c>
      <c r="M57" s="280">
        <f>IF(stage!H52&lt;&gt;"",stage!H52,"")</f>
        <v>748.8</v>
      </c>
      <c r="N57" s="280">
        <f>IF(stage!J52&lt;&gt;"",stage!J52,"")</f>
        <v>542.6</v>
      </c>
      <c r="O57" s="280">
        <f>IF(stage!L52&lt;&gt;"",stage!L52,"")</f>
        <v>529.9</v>
      </c>
      <c r="P57" s="280">
        <f>IF(stage!N52&lt;&gt;"",stage!N52,"")</f>
        <v>751.4</v>
      </c>
      <c r="Q57" s="280">
        <f>IF(stage!P52&lt;&gt;"",stage!P52,"")</f>
        <v>546</v>
      </c>
      <c r="R57" s="280">
        <f>IF(stage!R52&lt;&gt;"",stage!R52,"")</f>
        <v>554.9</v>
      </c>
      <c r="S57" s="280">
        <f>IF(stage!T52&lt;&gt;"",stage!T52,"")</f>
        <v>407.8</v>
      </c>
      <c r="T57" s="280">
        <f>IF(stage!V52&lt;&gt;"",stage!V52,"")</f>
        <v>555.6</v>
      </c>
      <c r="U57" s="280">
        <f>IF(stage!X52&lt;&gt;"",stage!X52,"")</f>
        <v>548.29999999999995</v>
      </c>
      <c r="V57" s="280">
        <f>IF(stage!Z52&lt;&gt;"",stage!Z52,"")</f>
        <v>423.2</v>
      </c>
      <c r="W57" s="280">
        <f>IF(stage!AB52&lt;&gt;"",stage!AB52,"")</f>
        <v>553</v>
      </c>
      <c r="X57" s="280" t="str">
        <f>IF(stage!AD52&lt;&gt;"",stage!AD52,"")</f>
        <v/>
      </c>
      <c r="Y57" s="280" t="str">
        <f>IF(stage!AF52&lt;&gt;"",stage!AF52,"")</f>
        <v/>
      </c>
      <c r="Z57" s="280" t="str">
        <f>IF(stage!AH52&lt;&gt;"",stage!AH52,"")</f>
        <v/>
      </c>
      <c r="AA57" s="280" t="str">
        <f>IF(stage!AJ52&lt;&gt;"",stage!AJ52,"")</f>
        <v/>
      </c>
      <c r="AB57" s="280" t="str">
        <f>IF(stage!AL52&lt;&gt;"",stage!AL52,"")</f>
        <v/>
      </c>
      <c r="AC57" s="280" t="str">
        <f>IF(stage!AN52&lt;&gt;"",stage!AN52,"")</f>
        <v/>
      </c>
      <c r="AD57" s="280" t="str">
        <f>IF(stage!AP52&lt;&gt;"",stage!AP52,"")</f>
        <v/>
      </c>
      <c r="AE57" s="280" t="str">
        <f>IF(stage!AR52&lt;&gt;"",stage!AR52,"")</f>
        <v/>
      </c>
      <c r="AF57" s="280" t="str">
        <f>IF(stage!AT52&lt;&gt;"",stage!AT52,"")</f>
        <v/>
      </c>
      <c r="AG57" s="280" t="str">
        <f>IF(stage!AV52&lt;&gt;"",stage!AV52,"")</f>
        <v/>
      </c>
      <c r="AH57" s="280" t="str">
        <f>IF(stage!AX52&lt;&gt;"",stage!AX52,"")</f>
        <v/>
      </c>
      <c r="AI57" s="280" t="str">
        <f>IF(stage!AZ52&lt;&gt;"",stage!AZ52,"")</f>
        <v/>
      </c>
      <c r="AJ57" s="280" t="str">
        <f>IF(stage!BB52&lt;&gt;"",stage!BB52,"")</f>
        <v/>
      </c>
      <c r="AK57" s="280" t="str">
        <f>IF(stage!BD52&lt;&gt;"",stage!BD52,"")</f>
        <v/>
      </c>
      <c r="AL57" s="280" t="str">
        <f>IF(stage!BF52&lt;&gt;"",stage!BF52,"")</f>
        <v/>
      </c>
      <c r="AM57" s="280" t="str">
        <f>IF(stage!BH52&lt;&gt;"",stage!BH52,"")</f>
        <v/>
      </c>
      <c r="AN57" s="280" t="str">
        <f>IF(stage!BJ52&lt;&gt;"",stage!BJ52,"")</f>
        <v/>
      </c>
      <c r="AO57" s="36" t="str">
        <f>IF(stage!BL52&lt;&gt;"",stage!BL52,"")</f>
        <v/>
      </c>
      <c r="AP57" s="37">
        <f>IF(AND('sec(P)'!BW52&gt;0,'sec(P)'!BW52='sec(P)'!BW$92),'sec(P)'!BS52,"")</f>
        <v>11005.6</v>
      </c>
      <c r="AQ57" s="38" t="str">
        <f>IF('sec(P)'!BT52&lt;&gt;0,'sec(P)'!BT52,"")</f>
        <v/>
      </c>
      <c r="AR57" s="37">
        <f>IF(AND('sec(P)'!BW52&gt;0,'sec(P)'!BW52='sec(P)'!BW$92),'sec(P)'!BU52,"")</f>
        <v>11005.6</v>
      </c>
      <c r="AS57" s="33">
        <f t="shared" si="18"/>
        <v>3</v>
      </c>
      <c r="AT57" s="252">
        <f t="shared" si="1"/>
        <v>39</v>
      </c>
      <c r="AU57" s="257">
        <f>IF(AND('sec(P)'!FL52&gt;0,'sec(P)'!FL52='sec(P)'!FL$92),'sec(P)'!HX52,"")</f>
        <v>3802.8</v>
      </c>
      <c r="AV57" s="34">
        <f t="shared" si="19"/>
        <v>3</v>
      </c>
      <c r="AW57" s="35">
        <f t="shared" si="3"/>
        <v>43</v>
      </c>
      <c r="AX57" s="37">
        <f>IF(AND('sec(P)'!GQ52&gt;0,'sec(P)'!GQ52='sec(P)'!GQ$92),'sec(P)'!HY52,"")</f>
        <v>3202.8</v>
      </c>
      <c r="AY57" s="34">
        <f t="shared" si="20"/>
        <v>3</v>
      </c>
      <c r="AZ57" s="34">
        <f t="shared" si="5"/>
        <v>35</v>
      </c>
    </row>
    <row r="58" spans="1:52" s="3" customFormat="1">
      <c r="A58" s="39">
        <f>IF(ent!E53&lt;&gt;"",ent!D53,"")</f>
        <v>52</v>
      </c>
      <c r="B58" s="40" t="str">
        <f>IF(ent!E53&lt;&gt;"",ent!E53,"")</f>
        <v>鷲尾 俊一</v>
      </c>
      <c r="C58" s="236"/>
      <c r="D58" s="240"/>
      <c r="E58" s="41" t="str">
        <f>IF(ent!E53&lt;&gt;"",ent!F53,"")</f>
        <v>鈴木 隆司</v>
      </c>
      <c r="F58" s="236"/>
      <c r="G58" s="240"/>
      <c r="H58" s="40" t="str">
        <f>IF(ent!E53&lt;&gt;"",ent!G53,"")</f>
        <v>ダンロップワコーイッツアストラルCRZ</v>
      </c>
      <c r="I58" s="39"/>
      <c r="J58" s="40"/>
      <c r="K58" s="39" t="str">
        <f>IF(ent!E53&lt;&gt;"",ent!H53,"")</f>
        <v>JN-6</v>
      </c>
      <c r="L58" s="279">
        <f>IF(stage!F53&lt;&gt;"",stage!F53,"")</f>
        <v>541.1</v>
      </c>
      <c r="M58" s="279">
        <f>IF(stage!H53&lt;&gt;"",stage!H53,"")</f>
        <v>806.1</v>
      </c>
      <c r="N58" s="279">
        <f>IF(stage!J53&lt;&gt;"",stage!J53,"")</f>
        <v>555.4</v>
      </c>
      <c r="O58" s="279">
        <f>IF(stage!L53&lt;&gt;"",stage!L53,"")</f>
        <v>547.4</v>
      </c>
      <c r="P58" s="279">
        <f>IF(stage!N53&lt;&gt;"",stage!N53,"")</f>
        <v>809.5</v>
      </c>
      <c r="Q58" s="279">
        <f>IF(stage!P53&lt;&gt;"",stage!P53,"")</f>
        <v>558.9</v>
      </c>
      <c r="R58" s="279">
        <f>IF(stage!R53&lt;&gt;"",stage!R53,"")</f>
        <v>611.79999999999995</v>
      </c>
      <c r="S58" s="279">
        <f>IF(stage!T53&lt;&gt;"",stage!T53,"")</f>
        <v>441.5</v>
      </c>
      <c r="T58" s="279">
        <f>IF(stage!V53&lt;&gt;"",stage!V53,"")</f>
        <v>629.1</v>
      </c>
      <c r="U58" s="279">
        <f>IF(stage!X53&lt;&gt;"",stage!X53,"")</f>
        <v>615.6</v>
      </c>
      <c r="V58" s="279">
        <f>IF(stage!Z53&lt;&gt;"",stage!Z53,"")</f>
        <v>459.8</v>
      </c>
      <c r="W58" s="279">
        <f>IF(stage!AB53&lt;&gt;"",stage!AB53,"")</f>
        <v>610.29999999999995</v>
      </c>
      <c r="X58" s="279" t="str">
        <f>IF(stage!AD53&lt;&gt;"",stage!AD53,"")</f>
        <v/>
      </c>
      <c r="Y58" s="279" t="str">
        <f>IF(stage!AF53&lt;&gt;"",stage!AF53,"")</f>
        <v/>
      </c>
      <c r="Z58" s="279" t="str">
        <f>IF(stage!AH53&lt;&gt;"",stage!AH53,"")</f>
        <v/>
      </c>
      <c r="AA58" s="279" t="str">
        <f>IF(stage!AJ53&lt;&gt;"",stage!AJ53,"")</f>
        <v/>
      </c>
      <c r="AB58" s="279" t="str">
        <f>IF(stage!AL53&lt;&gt;"",stage!AL53,"")</f>
        <v/>
      </c>
      <c r="AC58" s="279" t="str">
        <f>IF(stage!AN53&lt;&gt;"",stage!AN53,"")</f>
        <v/>
      </c>
      <c r="AD58" s="279" t="str">
        <f>IF(stage!AP53&lt;&gt;"",stage!AP53,"")</f>
        <v/>
      </c>
      <c r="AE58" s="279" t="str">
        <f>IF(stage!AR53&lt;&gt;"",stage!AR53,"")</f>
        <v/>
      </c>
      <c r="AF58" s="279" t="str">
        <f>IF(stage!AT53&lt;&gt;"",stage!AT53,"")</f>
        <v/>
      </c>
      <c r="AG58" s="279" t="str">
        <f>IF(stage!AV53&lt;&gt;"",stage!AV53,"")</f>
        <v/>
      </c>
      <c r="AH58" s="279" t="str">
        <f>IF(stage!AX53&lt;&gt;"",stage!AX53,"")</f>
        <v/>
      </c>
      <c r="AI58" s="279" t="str">
        <f>IF(stage!AZ53&lt;&gt;"",stage!AZ53,"")</f>
        <v/>
      </c>
      <c r="AJ58" s="279" t="str">
        <f>IF(stage!BB53&lt;&gt;"",stage!BB53,"")</f>
        <v/>
      </c>
      <c r="AK58" s="279" t="str">
        <f>IF(stage!BD53&lt;&gt;"",stage!BD53,"")</f>
        <v/>
      </c>
      <c r="AL58" s="279" t="str">
        <f>IF(stage!BF53&lt;&gt;"",stage!BF53,"")</f>
        <v/>
      </c>
      <c r="AM58" s="279" t="str">
        <f>IF(stage!BH53&lt;&gt;"",stage!BH53,"")</f>
        <v/>
      </c>
      <c r="AN58" s="279" t="str">
        <f>IF(stage!BJ53&lt;&gt;"",stage!BJ53,"")</f>
        <v/>
      </c>
      <c r="AO58" s="42" t="str">
        <f>IF(stage!BL53&lt;&gt;"",stage!BL53,"")</f>
        <v/>
      </c>
      <c r="AP58" s="43">
        <f>IF(AND('sec(P)'!BW53&gt;0,'sec(P)'!BW53='sec(P)'!BW$92),'sec(P)'!BS53,"")</f>
        <v>11426.5</v>
      </c>
      <c r="AQ58" s="44" t="str">
        <f>IF('sec(P)'!BT53&lt;&gt;0,'sec(P)'!BT53,"")</f>
        <v/>
      </c>
      <c r="AR58" s="43">
        <f>IF(AND('sec(P)'!BW53&gt;0,'sec(P)'!BW53='sec(P)'!BW$92),'sec(P)'!BU53,"")</f>
        <v>11426.5</v>
      </c>
      <c r="AS58" s="39">
        <f t="shared" si="18"/>
        <v>6</v>
      </c>
      <c r="AT58" s="251">
        <f t="shared" si="1"/>
        <v>47</v>
      </c>
      <c r="AU58" s="256">
        <f>IF(AND('sec(P)'!FL53&gt;0,'sec(P)'!FL53='sec(P)'!FL$92),'sec(P)'!HX53,"")</f>
        <v>3938.4</v>
      </c>
      <c r="AV58" s="40">
        <f t="shared" si="19"/>
        <v>4</v>
      </c>
      <c r="AW58" s="41">
        <f t="shared" si="3"/>
        <v>49</v>
      </c>
      <c r="AX58" s="43">
        <f>IF(AND('sec(P)'!GQ53&gt;0,'sec(P)'!GQ53='sec(P)'!GQ$92),'sec(P)'!HY53,"")</f>
        <v>3448.1</v>
      </c>
      <c r="AY58" s="40">
        <f t="shared" si="20"/>
        <v>8</v>
      </c>
      <c r="AZ58" s="40">
        <f t="shared" si="5"/>
        <v>47</v>
      </c>
    </row>
    <row r="59" spans="1:52">
      <c r="A59" s="33">
        <f>IF(ent!E54&lt;&gt;"",ent!D54,"")</f>
        <v>53</v>
      </c>
      <c r="B59" s="34" t="str">
        <f>IF(ent!E54&lt;&gt;"",ent!E54,"")</f>
        <v>福島 賢大郞</v>
      </c>
      <c r="C59" s="237"/>
      <c r="D59" s="241"/>
      <c r="E59" s="35" t="str">
        <f>IF(ent!E54&lt;&gt;"",ent!F54,"")</f>
        <v>新井 正和</v>
      </c>
      <c r="F59" s="237"/>
      <c r="G59" s="241"/>
      <c r="H59" s="34" t="str">
        <f>IF(ent!E54&lt;&gt;"",ent!G54,"")</f>
        <v>SMaSH クスコ DL WM Gアクア</v>
      </c>
      <c r="I59" s="33"/>
      <c r="K59" s="33" t="str">
        <f>IF(ent!E54&lt;&gt;"",ent!H54,"")</f>
        <v>JN-6</v>
      </c>
      <c r="L59" s="280">
        <f>IF(stage!F54&lt;&gt;"",stage!F54,"")</f>
        <v>550.5</v>
      </c>
      <c r="M59" s="280">
        <f>IF(stage!H54&lt;&gt;"",stage!H54,"")</f>
        <v>842.4</v>
      </c>
      <c r="N59" s="280">
        <f>IF(stage!J54&lt;&gt;"",stage!J54,"")</f>
        <v>621.79999999999995</v>
      </c>
      <c r="O59" s="280">
        <f>IF(stage!L54&lt;&gt;"",stage!L54,"")</f>
        <v>554</v>
      </c>
      <c r="P59" s="280">
        <f>IF(stage!N54&lt;&gt;"",stage!N54,"")</f>
        <v>834.4</v>
      </c>
      <c r="Q59" s="280">
        <f>IF(stage!P54&lt;&gt;"",stage!P54,"")</f>
        <v>607.20000000000005</v>
      </c>
      <c r="R59" s="280">
        <f>IF(stage!R54&lt;&gt;"",stage!R54,"")</f>
        <v>601.29999999999995</v>
      </c>
      <c r="S59" s="280">
        <f>IF(stage!T54&lt;&gt;"",stage!T54,"")</f>
        <v>419.6</v>
      </c>
      <c r="T59" s="280">
        <f>IF(stage!V54&lt;&gt;"",stage!V54,"")</f>
        <v>617.79999999999995</v>
      </c>
      <c r="U59" s="280">
        <f>IF(stage!X54&lt;&gt;"",stage!X54,"")</f>
        <v>611.79999999999995</v>
      </c>
      <c r="V59" s="280">
        <f>IF(stage!Z54&lt;&gt;"",stage!Z54,"")</f>
        <v>450.4</v>
      </c>
      <c r="W59" s="280">
        <f>IF(stage!AB54&lt;&gt;"",stage!AB54,"")</f>
        <v>610.29999999999995</v>
      </c>
      <c r="X59" s="280" t="str">
        <f>IF(stage!AD54&lt;&gt;"",stage!AD54,"")</f>
        <v/>
      </c>
      <c r="Y59" s="280" t="str">
        <f>IF(stage!AF54&lt;&gt;"",stage!AF54,"")</f>
        <v/>
      </c>
      <c r="Z59" s="280" t="str">
        <f>IF(stage!AH54&lt;&gt;"",stage!AH54,"")</f>
        <v/>
      </c>
      <c r="AA59" s="280" t="str">
        <f>IF(stage!AJ54&lt;&gt;"",stage!AJ54,"")</f>
        <v/>
      </c>
      <c r="AB59" s="280" t="str">
        <f>IF(stage!AL54&lt;&gt;"",stage!AL54,"")</f>
        <v/>
      </c>
      <c r="AC59" s="280" t="str">
        <f>IF(stage!AN54&lt;&gt;"",stage!AN54,"")</f>
        <v/>
      </c>
      <c r="AD59" s="280" t="str">
        <f>IF(stage!AP54&lt;&gt;"",stage!AP54,"")</f>
        <v/>
      </c>
      <c r="AE59" s="280" t="str">
        <f>IF(stage!AR54&lt;&gt;"",stage!AR54,"")</f>
        <v/>
      </c>
      <c r="AF59" s="280" t="str">
        <f>IF(stage!AT54&lt;&gt;"",stage!AT54,"")</f>
        <v/>
      </c>
      <c r="AG59" s="280" t="str">
        <f>IF(stage!AV54&lt;&gt;"",stage!AV54,"")</f>
        <v/>
      </c>
      <c r="AH59" s="280" t="str">
        <f>IF(stage!AX54&lt;&gt;"",stage!AX54,"")</f>
        <v/>
      </c>
      <c r="AI59" s="280" t="str">
        <f>IF(stage!AZ54&lt;&gt;"",stage!AZ54,"")</f>
        <v/>
      </c>
      <c r="AJ59" s="280" t="str">
        <f>IF(stage!BB54&lt;&gt;"",stage!BB54,"")</f>
        <v/>
      </c>
      <c r="AK59" s="280" t="str">
        <f>IF(stage!BD54&lt;&gt;"",stage!BD54,"")</f>
        <v/>
      </c>
      <c r="AL59" s="280" t="str">
        <f>IF(stage!BF54&lt;&gt;"",stage!BF54,"")</f>
        <v/>
      </c>
      <c r="AM59" s="280" t="str">
        <f>IF(stage!BH54&lt;&gt;"",stage!BH54,"")</f>
        <v/>
      </c>
      <c r="AN59" s="280" t="str">
        <f>IF(stage!BJ54&lt;&gt;"",stage!BJ54,"")</f>
        <v/>
      </c>
      <c r="AO59" s="36" t="str">
        <f>IF(stage!BL54&lt;&gt;"",stage!BL54,"")</f>
        <v/>
      </c>
      <c r="AP59" s="37">
        <f>IF(AND('sec(P)'!BW54&gt;0,'sec(P)'!BW54='sec(P)'!BW$92),'sec(P)'!BS54,"")</f>
        <v>11521.5</v>
      </c>
      <c r="AQ59" s="38" t="str">
        <f>IF('sec(P)'!BT54&lt;&gt;0,'sec(P)'!BT54,"")</f>
        <v/>
      </c>
      <c r="AR59" s="37">
        <f>IF(AND('sec(P)'!BW54&gt;0,'sec(P)'!BW54='sec(P)'!BW$92),'sec(P)'!BU54,"")</f>
        <v>11521.5</v>
      </c>
      <c r="AS59" s="33">
        <f t="shared" si="18"/>
        <v>7</v>
      </c>
      <c r="AT59" s="252">
        <f t="shared" si="1"/>
        <v>48</v>
      </c>
      <c r="AU59" s="257">
        <f>IF(AND('sec(P)'!FL54&gt;0,'sec(P)'!FL54='sec(P)'!FL$92),'sec(P)'!HX54,"")</f>
        <v>4130.3</v>
      </c>
      <c r="AV59" s="34">
        <f t="shared" si="19"/>
        <v>7</v>
      </c>
      <c r="AW59" s="35">
        <f t="shared" si="3"/>
        <v>52</v>
      </c>
      <c r="AX59" s="37">
        <f>IF(AND('sec(P)'!GQ54&gt;0,'sec(P)'!GQ54='sec(P)'!GQ$92),'sec(P)'!HY54,"")</f>
        <v>3351.2</v>
      </c>
      <c r="AY59" s="34">
        <f t="shared" si="20"/>
        <v>5</v>
      </c>
      <c r="AZ59" s="34">
        <f t="shared" si="5"/>
        <v>44</v>
      </c>
    </row>
    <row r="60" spans="1:52" s="3" customFormat="1">
      <c r="A60" s="39">
        <f>IF(ent!E55&lt;&gt;"",ent!D55,"")</f>
        <v>54</v>
      </c>
      <c r="B60" s="40" t="str">
        <f>IF(ent!E55&lt;&gt;"",ent!E55,"")</f>
        <v>奥田 道裕</v>
      </c>
      <c r="C60" s="236"/>
      <c r="D60" s="240"/>
      <c r="E60" s="41" t="str">
        <f>IF(ent!E55&lt;&gt;"",ent!F55,"")</f>
        <v>阿部 琢哉</v>
      </c>
      <c r="F60" s="236"/>
      <c r="G60" s="240"/>
      <c r="H60" s="40" t="str">
        <f>IF(ent!E55&lt;&gt;"",ent!G55,"")</f>
        <v>ディクセル ヤリス ハイブリッド</v>
      </c>
      <c r="I60" s="39"/>
      <c r="J60" s="40"/>
      <c r="K60" s="39" t="str">
        <f>IF(ent!E55&lt;&gt;"",ent!H55,"")</f>
        <v>JN-6</v>
      </c>
      <c r="L60" s="279">
        <f>IF(stage!F55&lt;&gt;"",stage!F55,"")</f>
        <v>552.29999999999995</v>
      </c>
      <c r="M60" s="279">
        <f>IF(stage!H55&lt;&gt;"",stage!H55,"")</f>
        <v>841.8</v>
      </c>
      <c r="N60" s="279">
        <f>IF(stage!J55&lt;&gt;"",stage!J55,"")</f>
        <v>615.5</v>
      </c>
      <c r="O60" s="279">
        <f>IF(stage!L55&lt;&gt;"",stage!L55,"")</f>
        <v>555.29999999999995</v>
      </c>
      <c r="P60" s="279">
        <f>IF(stage!N55&lt;&gt;"",stage!N55,"")</f>
        <v>841.8</v>
      </c>
      <c r="Q60" s="279">
        <f>IF(stage!P55&lt;&gt;"",stage!P55,"")</f>
        <v>613.4</v>
      </c>
      <c r="R60" s="279">
        <f>IF(stage!R55&lt;&gt;"",stage!R55,"")</f>
        <v>626.20000000000005</v>
      </c>
      <c r="S60" s="279">
        <f>IF(stage!T55&lt;&gt;"",stage!T55,"")</f>
        <v>443.9</v>
      </c>
      <c r="T60" s="279">
        <f>IF(stage!V55&lt;&gt;"",stage!V55,"")</f>
        <v>617</v>
      </c>
      <c r="U60" s="279">
        <f>IF(stage!X55&lt;&gt;"",stage!X55,"")</f>
        <v>614.29999999999995</v>
      </c>
      <c r="V60" s="279">
        <f>IF(stage!Z55&lt;&gt;"",stage!Z55,"")</f>
        <v>500.7</v>
      </c>
      <c r="W60" s="279">
        <f>IF(stage!AB55&lt;&gt;"",stage!AB55,"")</f>
        <v>610.29999999999995</v>
      </c>
      <c r="X60" s="279" t="str">
        <f>IF(stage!AD55&lt;&gt;"",stage!AD55,"")</f>
        <v/>
      </c>
      <c r="Y60" s="279" t="str">
        <f>IF(stage!AF55&lt;&gt;"",stage!AF55,"")</f>
        <v/>
      </c>
      <c r="Z60" s="279" t="str">
        <f>IF(stage!AH55&lt;&gt;"",stage!AH55,"")</f>
        <v/>
      </c>
      <c r="AA60" s="279" t="str">
        <f>IF(stage!AJ55&lt;&gt;"",stage!AJ55,"")</f>
        <v/>
      </c>
      <c r="AB60" s="279" t="str">
        <f>IF(stage!AL55&lt;&gt;"",stage!AL55,"")</f>
        <v/>
      </c>
      <c r="AC60" s="279" t="str">
        <f>IF(stage!AN55&lt;&gt;"",stage!AN55,"")</f>
        <v/>
      </c>
      <c r="AD60" s="279" t="str">
        <f>IF(stage!AP55&lt;&gt;"",stage!AP55,"")</f>
        <v/>
      </c>
      <c r="AE60" s="279" t="str">
        <f>IF(stage!AR55&lt;&gt;"",stage!AR55,"")</f>
        <v/>
      </c>
      <c r="AF60" s="279" t="str">
        <f>IF(stage!AT55&lt;&gt;"",stage!AT55,"")</f>
        <v/>
      </c>
      <c r="AG60" s="279" t="str">
        <f>IF(stage!AV55&lt;&gt;"",stage!AV55,"")</f>
        <v/>
      </c>
      <c r="AH60" s="279" t="str">
        <f>IF(stage!AX55&lt;&gt;"",stage!AX55,"")</f>
        <v/>
      </c>
      <c r="AI60" s="279" t="str">
        <f>IF(stage!AZ55&lt;&gt;"",stage!AZ55,"")</f>
        <v/>
      </c>
      <c r="AJ60" s="279" t="str">
        <f>IF(stage!BB55&lt;&gt;"",stage!BB55,"")</f>
        <v/>
      </c>
      <c r="AK60" s="279" t="str">
        <f>IF(stage!BD55&lt;&gt;"",stage!BD55,"")</f>
        <v/>
      </c>
      <c r="AL60" s="279" t="str">
        <f>IF(stage!BF55&lt;&gt;"",stage!BF55,"")</f>
        <v/>
      </c>
      <c r="AM60" s="279" t="str">
        <f>IF(stage!BH55&lt;&gt;"",stage!BH55,"")</f>
        <v/>
      </c>
      <c r="AN60" s="279" t="str">
        <f>IF(stage!BJ55&lt;&gt;"",stage!BJ55,"")</f>
        <v/>
      </c>
      <c r="AO60" s="42" t="str">
        <f>IF(stage!BL55&lt;&gt;"",stage!BL55,"")</f>
        <v/>
      </c>
      <c r="AP60" s="43">
        <f>IF(AND('sec(P)'!BW55&gt;0,'sec(P)'!BW55='sec(P)'!BW$92),'sec(P)'!BS55,"")</f>
        <v>11632.5</v>
      </c>
      <c r="AQ60" s="44" t="str">
        <f>IF('sec(P)'!BT55&lt;&gt;0,'sec(P)'!BT55,"")</f>
        <v/>
      </c>
      <c r="AR60" s="43">
        <f>IF(AND('sec(P)'!BW55&gt;0,'sec(P)'!BW55='sec(P)'!BW$92),'sec(P)'!BU55,"")</f>
        <v>11632.5</v>
      </c>
      <c r="AS60" s="39">
        <f t="shared" si="18"/>
        <v>8</v>
      </c>
      <c r="AT60" s="251">
        <f t="shared" si="1"/>
        <v>49</v>
      </c>
      <c r="AU60" s="256">
        <f>IF(AND('sec(P)'!FL55&gt;0,'sec(P)'!FL55='sec(P)'!FL$92),'sec(P)'!HX55,"")</f>
        <v>4140.1000000000004</v>
      </c>
      <c r="AV60" s="40">
        <f t="shared" si="19"/>
        <v>8</v>
      </c>
      <c r="AW60" s="41">
        <f t="shared" si="3"/>
        <v>53</v>
      </c>
      <c r="AX60" s="43">
        <f>IF(AND('sec(P)'!GQ55&gt;0,'sec(P)'!GQ55='sec(P)'!GQ$92),'sec(P)'!HY55,"")</f>
        <v>3452.3999999999996</v>
      </c>
      <c r="AY60" s="40">
        <f t="shared" si="20"/>
        <v>9</v>
      </c>
      <c r="AZ60" s="40">
        <f t="shared" si="5"/>
        <v>48</v>
      </c>
    </row>
    <row r="61" spans="1:52">
      <c r="A61" s="33">
        <f>IF(ent!E56&lt;&gt;"",ent!D56,"")</f>
        <v>55</v>
      </c>
      <c r="B61" s="34" t="str">
        <f>IF(ent!E56&lt;&gt;"",ent!E56,"")</f>
        <v>吉原 將大</v>
      </c>
      <c r="C61" s="237"/>
      <c r="D61" s="241"/>
      <c r="E61" s="35" t="str">
        <f>IF(ent!E56&lt;&gt;"",ent!F56,"")</f>
        <v>小藤 桂一</v>
      </c>
      <c r="F61" s="237"/>
      <c r="G61" s="241"/>
      <c r="H61" s="34" t="str">
        <f>IF(ent!E56&lt;&gt;"",ent!G56,"")</f>
        <v>カヤバ DUNLOP UPG アクア</v>
      </c>
      <c r="I61" s="33"/>
      <c r="K61" s="33" t="str">
        <f>IF(ent!E56&lt;&gt;"",ent!H56,"")</f>
        <v>JN-6</v>
      </c>
      <c r="L61" s="280">
        <f>IF(stage!F56&lt;&gt;"",stage!F56,"")</f>
        <v>540.4</v>
      </c>
      <c r="M61" s="280">
        <f>IF(stage!H56&lt;&gt;"",stage!H56,"")</f>
        <v>825.4</v>
      </c>
      <c r="N61" s="280">
        <f>IF(stage!J56&lt;&gt;"",stage!J56,"")</f>
        <v>557.5</v>
      </c>
      <c r="O61" s="280">
        <f>IF(stage!L56&lt;&gt;"",stage!L56,"")</f>
        <v>531.6</v>
      </c>
      <c r="P61" s="280">
        <f>IF(stage!N56&lt;&gt;"",stage!N56,"")</f>
        <v>819</v>
      </c>
      <c r="Q61" s="280">
        <f>IF(stage!P56&lt;&gt;"",stage!P56,"")</f>
        <v>554.6</v>
      </c>
      <c r="R61" s="280">
        <f>IF(stage!R56&lt;&gt;"",stage!R56,"")</f>
        <v>601.20000000000005</v>
      </c>
      <c r="S61" s="280">
        <f>IF(stage!T56&lt;&gt;"",stage!T56,"")</f>
        <v>420.4</v>
      </c>
      <c r="T61" s="280">
        <f>IF(stage!V56&lt;&gt;"",stage!V56,"")</f>
        <v>600.5</v>
      </c>
      <c r="U61" s="280">
        <f>IF(stage!X56&lt;&gt;"",stage!X56,"")</f>
        <v>553</v>
      </c>
      <c r="V61" s="280">
        <f>IF(stage!Z56&lt;&gt;"",stage!Z56,"")</f>
        <v>446.9</v>
      </c>
      <c r="W61" s="280">
        <f>IF(stage!AB56&lt;&gt;"",stage!AB56,"")</f>
        <v>610.29999999999995</v>
      </c>
      <c r="X61" s="280" t="str">
        <f>IF(stage!AD56&lt;&gt;"",stage!AD56,"")</f>
        <v/>
      </c>
      <c r="Y61" s="280" t="str">
        <f>IF(stage!AF56&lt;&gt;"",stage!AF56,"")</f>
        <v/>
      </c>
      <c r="Z61" s="280" t="str">
        <f>IF(stage!AH56&lt;&gt;"",stage!AH56,"")</f>
        <v/>
      </c>
      <c r="AA61" s="280" t="str">
        <f>IF(stage!AJ56&lt;&gt;"",stage!AJ56,"")</f>
        <v/>
      </c>
      <c r="AB61" s="280" t="str">
        <f>IF(stage!AL56&lt;&gt;"",stage!AL56,"")</f>
        <v/>
      </c>
      <c r="AC61" s="280" t="str">
        <f>IF(stage!AN56&lt;&gt;"",stage!AN56,"")</f>
        <v/>
      </c>
      <c r="AD61" s="280" t="str">
        <f>IF(stage!AP56&lt;&gt;"",stage!AP56,"")</f>
        <v/>
      </c>
      <c r="AE61" s="280" t="str">
        <f>IF(stage!AR56&lt;&gt;"",stage!AR56,"")</f>
        <v/>
      </c>
      <c r="AF61" s="280" t="str">
        <f>IF(stage!AT56&lt;&gt;"",stage!AT56,"")</f>
        <v/>
      </c>
      <c r="AG61" s="280" t="str">
        <f>IF(stage!AV56&lt;&gt;"",stage!AV56,"")</f>
        <v/>
      </c>
      <c r="AH61" s="280" t="str">
        <f>IF(stage!AX56&lt;&gt;"",stage!AX56,"")</f>
        <v/>
      </c>
      <c r="AI61" s="280" t="str">
        <f>IF(stage!AZ56&lt;&gt;"",stage!AZ56,"")</f>
        <v/>
      </c>
      <c r="AJ61" s="280" t="str">
        <f>IF(stage!BB56&lt;&gt;"",stage!BB56,"")</f>
        <v/>
      </c>
      <c r="AK61" s="280" t="str">
        <f>IF(stage!BD56&lt;&gt;"",stage!BD56,"")</f>
        <v/>
      </c>
      <c r="AL61" s="280" t="str">
        <f>IF(stage!BF56&lt;&gt;"",stage!BF56,"")</f>
        <v/>
      </c>
      <c r="AM61" s="280" t="str">
        <f>IF(stage!BH56&lt;&gt;"",stage!BH56,"")</f>
        <v/>
      </c>
      <c r="AN61" s="280" t="str">
        <f>IF(stage!BJ56&lt;&gt;"",stage!BJ56,"")</f>
        <v/>
      </c>
      <c r="AO61" s="36" t="str">
        <f>IF(stage!BL56&lt;&gt;"",stage!BL56,"")</f>
        <v/>
      </c>
      <c r="AP61" s="37">
        <f>IF(AND('sec(P)'!BW56&gt;0,'sec(P)'!BW56='sec(P)'!BW$92),'sec(P)'!BS56,"")</f>
        <v>11300.8</v>
      </c>
      <c r="AQ61" s="38" t="str">
        <f>IF('sec(P)'!BT56&lt;&gt;0,'sec(P)'!BT56,"")</f>
        <v/>
      </c>
      <c r="AR61" s="37">
        <f>IF(AND('sec(P)'!BW56&gt;0,'sec(P)'!BW56='sec(P)'!BW$92),'sec(P)'!BU56,"")</f>
        <v>11300.8</v>
      </c>
      <c r="AS61" s="33">
        <f t="shared" si="18"/>
        <v>4</v>
      </c>
      <c r="AT61" s="252">
        <f t="shared" si="1"/>
        <v>43</v>
      </c>
      <c r="AU61" s="257">
        <f>IF(AND('sec(P)'!FL56&gt;0,'sec(P)'!FL56='sec(P)'!FL$92),'sec(P)'!HX56,"")</f>
        <v>3948.5</v>
      </c>
      <c r="AV61" s="34">
        <f t="shared" si="19"/>
        <v>6</v>
      </c>
      <c r="AW61" s="35">
        <f t="shared" si="3"/>
        <v>51</v>
      </c>
      <c r="AX61" s="37">
        <f>IF(AND('sec(P)'!GQ56&gt;0,'sec(P)'!GQ56='sec(P)'!GQ$92),'sec(P)'!HY56,"")</f>
        <v>3312.3</v>
      </c>
      <c r="AY61" s="34">
        <f t="shared" si="20"/>
        <v>4</v>
      </c>
      <c r="AZ61" s="34">
        <f t="shared" si="5"/>
        <v>41</v>
      </c>
    </row>
    <row r="62" spans="1:52" s="52" customFormat="1">
      <c r="A62" s="45">
        <f>IF(ent!E57&lt;&gt;"",ent!D57,"")</f>
        <v>56</v>
      </c>
      <c r="B62" s="46" t="str">
        <f>IF(ent!E57&lt;&gt;"",ent!E57,"")</f>
        <v>洪 銘蔚</v>
      </c>
      <c r="C62" s="238"/>
      <c r="D62" s="242"/>
      <c r="E62" s="47" t="str">
        <f>IF(ent!E57&lt;&gt;"",ent!F57,"")</f>
        <v>坂井 智幸</v>
      </c>
      <c r="F62" s="238"/>
      <c r="G62" s="242"/>
      <c r="H62" s="46" t="str">
        <f>IF(ent!E57&lt;&gt;"",ent!G57,"")</f>
        <v>G－EYES.LD.CVTアクア.DL</v>
      </c>
      <c r="I62" s="45"/>
      <c r="J62" s="46"/>
      <c r="K62" s="45" t="str">
        <f>IF(ent!E57&lt;&gt;"",ent!H57,"")</f>
        <v>JN-6</v>
      </c>
      <c r="L62" s="48">
        <f>IF(stage!F57&lt;&gt;"",stage!F57,"")</f>
        <v>549.70000000000005</v>
      </c>
      <c r="M62" s="48">
        <f>IF(stage!H57&lt;&gt;"",stage!H57,"")</f>
        <v>842.7</v>
      </c>
      <c r="N62" s="48">
        <f>IF(stage!J57&lt;&gt;"",stage!J57,"")</f>
        <v>608.20000000000005</v>
      </c>
      <c r="O62" s="48">
        <f>IF(stage!L57&lt;&gt;"",stage!L57,"")</f>
        <v>549.20000000000005</v>
      </c>
      <c r="P62" s="48">
        <f>IF(stage!N57&lt;&gt;"",stage!N57,"")</f>
        <v>1027.8</v>
      </c>
      <c r="Q62" s="48">
        <f>IF(stage!P57&lt;&gt;"",stage!P57,"")</f>
        <v>607.70000000000005</v>
      </c>
      <c r="R62" s="48">
        <f>IF(stage!R57&lt;&gt;"",stage!R57,"")</f>
        <v>619.9</v>
      </c>
      <c r="S62" s="48">
        <f>IF(stage!T57&lt;&gt;"",stage!T57,"")</f>
        <v>433.9</v>
      </c>
      <c r="T62" s="48">
        <f>IF(stage!V57&lt;&gt;"",stage!V57,"")</f>
        <v>615.20000000000005</v>
      </c>
      <c r="U62" s="48">
        <f>IF(stage!X57&lt;&gt;"",stage!X57,"")</f>
        <v>617.1</v>
      </c>
      <c r="V62" s="48">
        <f>IF(stage!Z57&lt;&gt;"",stage!Z57,"")</f>
        <v>445.2</v>
      </c>
      <c r="W62" s="48">
        <f>IF(stage!AB57&lt;&gt;"",stage!AB57,"")</f>
        <v>610.29999999999995</v>
      </c>
      <c r="X62" s="48" t="str">
        <f>IF(stage!AD57&lt;&gt;"",stage!AD57,"")</f>
        <v/>
      </c>
      <c r="Y62" s="48" t="str">
        <f>IF(stage!AF57&lt;&gt;"",stage!AF57,"")</f>
        <v/>
      </c>
      <c r="Z62" s="48" t="str">
        <f>IF(stage!AH57&lt;&gt;"",stage!AH57,"")</f>
        <v/>
      </c>
      <c r="AA62" s="48" t="str">
        <f>IF(stage!AJ57&lt;&gt;"",stage!AJ57,"")</f>
        <v/>
      </c>
      <c r="AB62" s="48" t="str">
        <f>IF(stage!AL57&lt;&gt;"",stage!AL57,"")</f>
        <v/>
      </c>
      <c r="AC62" s="48" t="str">
        <f>IF(stage!AN57&lt;&gt;"",stage!AN57,"")</f>
        <v/>
      </c>
      <c r="AD62" s="48" t="str">
        <f>IF(stage!AP57&lt;&gt;"",stage!AP57,"")</f>
        <v/>
      </c>
      <c r="AE62" s="48" t="str">
        <f>IF(stage!AR57&lt;&gt;"",stage!AR57,"")</f>
        <v/>
      </c>
      <c r="AF62" s="48" t="str">
        <f>IF(stage!AT57&lt;&gt;"",stage!AT57,"")</f>
        <v/>
      </c>
      <c r="AG62" s="48" t="str">
        <f>IF(stage!AV57&lt;&gt;"",stage!AV57,"")</f>
        <v/>
      </c>
      <c r="AH62" s="48" t="str">
        <f>IF(stage!AX57&lt;&gt;"",stage!AX57,"")</f>
        <v/>
      </c>
      <c r="AI62" s="48" t="str">
        <f>IF(stage!AZ57&lt;&gt;"",stage!AZ57,"")</f>
        <v/>
      </c>
      <c r="AJ62" s="48" t="str">
        <f>IF(stage!BB57&lt;&gt;"",stage!BB57,"")</f>
        <v/>
      </c>
      <c r="AK62" s="48" t="str">
        <f>IF(stage!BD57&lt;&gt;"",stage!BD57,"")</f>
        <v/>
      </c>
      <c r="AL62" s="48" t="str">
        <f>IF(stage!BF57&lt;&gt;"",stage!BF57,"")</f>
        <v/>
      </c>
      <c r="AM62" s="48" t="str">
        <f>IF(stage!BH57&lt;&gt;"",stage!BH57,"")</f>
        <v/>
      </c>
      <c r="AN62" s="48" t="str">
        <f>IF(stage!BJ57&lt;&gt;"",stage!BJ57,"")</f>
        <v/>
      </c>
      <c r="AO62" s="49" t="str">
        <f>IF(stage!BL57&lt;&gt;"",stage!BL57,"")</f>
        <v/>
      </c>
      <c r="AP62" s="50">
        <f>IF(AND('sec(P)'!BW57&gt;0,'sec(P)'!BW57='sec(P)'!BW$92),'sec(P)'!BS57,"")</f>
        <v>11726.900000000001</v>
      </c>
      <c r="AQ62" s="51" t="str">
        <f>IF('sec(P)'!BT57&lt;&gt;0,'sec(P)'!BT57,"")</f>
        <v/>
      </c>
      <c r="AR62" s="50">
        <f>IF(AND('sec(P)'!BW57&gt;0,'sec(P)'!BW57='sec(P)'!BW$92),'sec(P)'!BU57,"")</f>
        <v>11726.900000000001</v>
      </c>
      <c r="AS62" s="45">
        <f t="shared" si="18"/>
        <v>9</v>
      </c>
      <c r="AT62" s="253">
        <f t="shared" si="1"/>
        <v>50</v>
      </c>
      <c r="AU62" s="258">
        <f>IF(AND('sec(P)'!FL57&gt;0,'sec(P)'!FL57='sec(P)'!FL$92),'sec(P)'!HX57,"")</f>
        <v>4305.3</v>
      </c>
      <c r="AV62" s="46">
        <f t="shared" si="19"/>
        <v>9</v>
      </c>
      <c r="AW62" s="47">
        <f t="shared" si="3"/>
        <v>54</v>
      </c>
      <c r="AX62" s="50">
        <f>IF(AND('sec(P)'!GQ57&gt;0,'sec(P)'!GQ57='sec(P)'!GQ$92),'sec(P)'!HY57,"")</f>
        <v>3421.6</v>
      </c>
      <c r="AY62" s="46">
        <f t="shared" si="20"/>
        <v>7</v>
      </c>
      <c r="AZ62" s="46">
        <f t="shared" si="5"/>
        <v>46</v>
      </c>
    </row>
    <row r="63" spans="1:52">
      <c r="A63" s="33">
        <f>IF(ent!E58&lt;&gt;"",ent!D58,"")</f>
        <v>57</v>
      </c>
      <c r="B63" s="34" t="str">
        <f>IF(ent!E58&lt;&gt;"",ent!E58,"")</f>
        <v>上原 利宏</v>
      </c>
      <c r="C63" s="237"/>
      <c r="D63" s="241"/>
      <c r="E63" s="35" t="str">
        <f>IF(ent!E58&lt;&gt;"",ent!F58,"")</f>
        <v>佐瀬 拓野</v>
      </c>
      <c r="F63" s="237"/>
      <c r="G63" s="241"/>
      <c r="H63" s="34" t="str">
        <f>IF(ent!E58&lt;&gt;"",ent!G58,"")</f>
        <v>三菱ランサーエボリューションしち</v>
      </c>
      <c r="I63" s="33"/>
      <c r="K63" s="33" t="str">
        <f>IF(ent!E58&lt;&gt;"",ent!H58,"")</f>
        <v>OP-2</v>
      </c>
      <c r="L63" s="280" t="str">
        <f>IF(stage!F58&lt;&gt;"",stage!F58,"")</f>
        <v/>
      </c>
      <c r="M63" s="280" t="str">
        <f>IF(stage!H58&lt;&gt;"",stage!H58,"")</f>
        <v/>
      </c>
      <c r="N63" s="280" t="str">
        <f>IF(stage!J58&lt;&gt;"",stage!J58,"")</f>
        <v/>
      </c>
      <c r="O63" s="280" t="str">
        <f>IF(stage!L58&lt;&gt;"",stage!L58,"")</f>
        <v/>
      </c>
      <c r="P63" s="280" t="str">
        <f>IF(stage!N58&lt;&gt;"",stage!N58,"")</f>
        <v/>
      </c>
      <c r="Q63" s="280" t="str">
        <f>IF(stage!P58&lt;&gt;"",stage!P58,"")</f>
        <v/>
      </c>
      <c r="R63" s="280" t="str">
        <f>IF(stage!R58&lt;&gt;"",stage!R58,"")</f>
        <v/>
      </c>
      <c r="S63" s="280" t="str">
        <f>IF(stage!T58&lt;&gt;"",stage!T58,"")</f>
        <v/>
      </c>
      <c r="T63" s="280" t="str">
        <f>IF(stage!V58&lt;&gt;"",stage!V58,"")</f>
        <v/>
      </c>
      <c r="U63" s="280" t="str">
        <f>IF(stage!X58&lt;&gt;"",stage!X58,"")</f>
        <v/>
      </c>
      <c r="V63" s="280" t="str">
        <f>IF(stage!Z58&lt;&gt;"",stage!Z58,"")</f>
        <v/>
      </c>
      <c r="W63" s="280" t="str">
        <f>IF(stage!AB58&lt;&gt;"",stage!AB58,"")</f>
        <v/>
      </c>
      <c r="X63" s="280" t="str">
        <f>IF(stage!AD58&lt;&gt;"",stage!AD58,"")</f>
        <v/>
      </c>
      <c r="Y63" s="280" t="str">
        <f>IF(stage!AF58&lt;&gt;"",stage!AF58,"")</f>
        <v/>
      </c>
      <c r="Z63" s="280" t="str">
        <f>IF(stage!AH58&lt;&gt;"",stage!AH58,"")</f>
        <v/>
      </c>
      <c r="AA63" s="280" t="str">
        <f>IF(stage!AJ58&lt;&gt;"",stage!AJ58,"")</f>
        <v/>
      </c>
      <c r="AB63" s="280" t="str">
        <f>IF(stage!AL58&lt;&gt;"",stage!AL58,"")</f>
        <v/>
      </c>
      <c r="AC63" s="280" t="str">
        <f>IF(stage!AN58&lt;&gt;"",stage!AN58,"")</f>
        <v/>
      </c>
      <c r="AD63" s="280" t="str">
        <f>IF(stage!AP58&lt;&gt;"",stage!AP58,"")</f>
        <v/>
      </c>
      <c r="AE63" s="280" t="str">
        <f>IF(stage!AR58&lt;&gt;"",stage!AR58,"")</f>
        <v/>
      </c>
      <c r="AF63" s="280" t="str">
        <f>IF(stage!AT58&lt;&gt;"",stage!AT58,"")</f>
        <v/>
      </c>
      <c r="AG63" s="280" t="str">
        <f>IF(stage!AV58&lt;&gt;"",stage!AV58,"")</f>
        <v/>
      </c>
      <c r="AH63" s="280" t="str">
        <f>IF(stage!AX58&lt;&gt;"",stage!AX58,"")</f>
        <v/>
      </c>
      <c r="AI63" s="280" t="str">
        <f>IF(stage!AZ58&lt;&gt;"",stage!AZ58,"")</f>
        <v/>
      </c>
      <c r="AJ63" s="280" t="str">
        <f>IF(stage!BB58&lt;&gt;"",stage!BB58,"")</f>
        <v/>
      </c>
      <c r="AK63" s="280" t="str">
        <f>IF(stage!BD58&lt;&gt;"",stage!BD58,"")</f>
        <v/>
      </c>
      <c r="AL63" s="280" t="str">
        <f>IF(stage!BF58&lt;&gt;"",stage!BF58,"")</f>
        <v/>
      </c>
      <c r="AM63" s="280" t="str">
        <f>IF(stage!BH58&lt;&gt;"",stage!BH58,"")</f>
        <v/>
      </c>
      <c r="AN63" s="280" t="str">
        <f>IF(stage!BJ58&lt;&gt;"",stage!BJ58,"")</f>
        <v/>
      </c>
      <c r="AO63" s="36" t="str">
        <f>IF(stage!BL58&lt;&gt;"",stage!BL58,"")</f>
        <v/>
      </c>
      <c r="AP63" s="37" t="str">
        <f>IF(AND('sec(P)'!BW58&gt;0,'sec(P)'!BW58='sec(P)'!BW$92),'sec(P)'!BS58,"")</f>
        <v/>
      </c>
      <c r="AQ63" s="38" t="str">
        <f>IF('sec(P)'!BT58&lt;&gt;0,'sec(P)'!BT58,"")</f>
        <v/>
      </c>
      <c r="AR63" s="37" t="str">
        <f>IF(AND('sec(P)'!BW58&gt;0,'sec(P)'!BW58='sec(P)'!BW$92),'sec(P)'!BU58,"")</f>
        <v/>
      </c>
      <c r="AS63" s="33" t="str">
        <f>IF(AR63&lt;&gt;"",RANK(AR63,AR$63:AR$68,1),"")</f>
        <v/>
      </c>
      <c r="AT63" s="252"/>
      <c r="AU63" s="257" t="str">
        <f>IF(AND('sec(P)'!FL58&gt;0,'sec(P)'!FL58='sec(P)'!FL$92),'sec(P)'!HX58,"")</f>
        <v/>
      </c>
      <c r="AV63" s="34" t="str">
        <f>IF(AU63&lt;&gt;"",RANK(AU63,AU$63:AU$68,1),"")</f>
        <v/>
      </c>
      <c r="AW63" s="35"/>
      <c r="AX63" s="37" t="str">
        <f>IF(AND('sec(P)'!GQ58&gt;0,'sec(P)'!GQ58='sec(P)'!GQ$92),'sec(P)'!HY58,"")</f>
        <v/>
      </c>
      <c r="AY63" s="34" t="str">
        <f>IF(AX63&lt;&gt;"",RANK(AX63,AX$63:AX$68,1),"")</f>
        <v/>
      </c>
      <c r="AZ63" s="34"/>
    </row>
    <row r="64" spans="1:52" s="3" customFormat="1">
      <c r="A64" s="39">
        <f>IF(ent!E59&lt;&gt;"",ent!D59,"")</f>
        <v>58</v>
      </c>
      <c r="B64" s="40" t="str">
        <f>IF(ent!E59&lt;&gt;"",ent!E59,"")</f>
        <v>濱井 義郎</v>
      </c>
      <c r="C64" s="236"/>
      <c r="D64" s="240"/>
      <c r="E64" s="41" t="str">
        <f>IF(ent!E59&lt;&gt;"",ent!F59,"")</f>
        <v>田辺 紘一</v>
      </c>
      <c r="F64" s="236"/>
      <c r="G64" s="240"/>
      <c r="H64" s="40" t="str">
        <f>IF(ent!E59&lt;&gt;"",ent!G59,"")</f>
        <v>Rasch Lancer EvoⅧ YH</v>
      </c>
      <c r="I64" s="39"/>
      <c r="J64" s="40"/>
      <c r="K64" s="39" t="str">
        <f>IF(ent!E59&lt;&gt;"",ent!H59,"")</f>
        <v>OP-2</v>
      </c>
      <c r="L64" s="279">
        <f>IF(stage!F59&lt;&gt;"",stage!F59,"")</f>
        <v>516.29999999999995</v>
      </c>
      <c r="M64" s="279">
        <f>IF(stage!H59&lt;&gt;"",stage!H59,"")</f>
        <v>652.20000000000005</v>
      </c>
      <c r="N64" s="279">
        <f>IF(stage!J59&lt;&gt;"",stage!J59,"")</f>
        <v>507.1</v>
      </c>
      <c r="O64" s="279">
        <f>IF(stage!L59&lt;&gt;"",stage!L59,"")</f>
        <v>507.5</v>
      </c>
      <c r="P64" s="279">
        <f>IF(stage!N59&lt;&gt;"",stage!N59,"")</f>
        <v>646.29999999999995</v>
      </c>
      <c r="Q64" s="279">
        <f>IF(stage!P59&lt;&gt;"",stage!P59,"")</f>
        <v>509.3</v>
      </c>
      <c r="R64" s="279">
        <f>IF(stage!R59&lt;&gt;"",stage!R59,"")</f>
        <v>536</v>
      </c>
      <c r="S64" s="279">
        <f>IF(stage!T59&lt;&gt;"",stage!T59,"")</f>
        <v>413.9</v>
      </c>
      <c r="T64" s="279">
        <f>IF(stage!V59&lt;&gt;"",stage!V59,"")</f>
        <v>526.1</v>
      </c>
      <c r="U64" s="279">
        <f>IF(stage!X59&lt;&gt;"",stage!X59,"")</f>
        <v>529.70000000000005</v>
      </c>
      <c r="V64" s="279">
        <f>IF(stage!Z59&lt;&gt;"",stage!Z59,"")</f>
        <v>415.2</v>
      </c>
      <c r="W64" s="279">
        <f>IF(stage!AB59&lt;&gt;"",stage!AB59,"")</f>
        <v>610.29999999999995</v>
      </c>
      <c r="X64" s="279" t="str">
        <f>IF(stage!AD59&lt;&gt;"",stage!AD59,"")</f>
        <v/>
      </c>
      <c r="Y64" s="279" t="str">
        <f>IF(stage!AF59&lt;&gt;"",stage!AF59,"")</f>
        <v/>
      </c>
      <c r="Z64" s="279" t="str">
        <f>IF(stage!AH59&lt;&gt;"",stage!AH59,"")</f>
        <v/>
      </c>
      <c r="AA64" s="279" t="str">
        <f>IF(stage!AJ59&lt;&gt;"",stage!AJ59,"")</f>
        <v/>
      </c>
      <c r="AB64" s="279" t="str">
        <f>IF(stage!AL59&lt;&gt;"",stage!AL59,"")</f>
        <v/>
      </c>
      <c r="AC64" s="279" t="str">
        <f>IF(stage!AN59&lt;&gt;"",stage!AN59,"")</f>
        <v/>
      </c>
      <c r="AD64" s="279" t="str">
        <f>IF(stage!AP59&lt;&gt;"",stage!AP59,"")</f>
        <v/>
      </c>
      <c r="AE64" s="279" t="str">
        <f>IF(stage!AR59&lt;&gt;"",stage!AR59,"")</f>
        <v/>
      </c>
      <c r="AF64" s="279" t="str">
        <f>IF(stage!AT59&lt;&gt;"",stage!AT59,"")</f>
        <v/>
      </c>
      <c r="AG64" s="279" t="str">
        <f>IF(stage!AV59&lt;&gt;"",stage!AV59,"")</f>
        <v/>
      </c>
      <c r="AH64" s="279" t="str">
        <f>IF(stage!AX59&lt;&gt;"",stage!AX59,"")</f>
        <v/>
      </c>
      <c r="AI64" s="279" t="str">
        <f>IF(stage!AZ59&lt;&gt;"",stage!AZ59,"")</f>
        <v/>
      </c>
      <c r="AJ64" s="279" t="str">
        <f>IF(stage!BB59&lt;&gt;"",stage!BB59,"")</f>
        <v/>
      </c>
      <c r="AK64" s="279" t="str">
        <f>IF(stage!BD59&lt;&gt;"",stage!BD59,"")</f>
        <v/>
      </c>
      <c r="AL64" s="279" t="str">
        <f>IF(stage!BF59&lt;&gt;"",stage!BF59,"")</f>
        <v/>
      </c>
      <c r="AM64" s="279" t="str">
        <f>IF(stage!BH59&lt;&gt;"",stage!BH59,"")</f>
        <v/>
      </c>
      <c r="AN64" s="279" t="str">
        <f>IF(stage!BJ59&lt;&gt;"",stage!BJ59,"")</f>
        <v/>
      </c>
      <c r="AO64" s="42" t="str">
        <f>IF(stage!BL59&lt;&gt;"",stage!BL59,"")</f>
        <v/>
      </c>
      <c r="AP64" s="43">
        <f>IF(AND('sec(P)'!BW59&gt;0,'sec(P)'!BW59='sec(P)'!BW$92),'sec(P)'!BS59,"")</f>
        <v>10529.9</v>
      </c>
      <c r="AQ64" s="44" t="str">
        <f>IF('sec(P)'!BT59&lt;&gt;0,'sec(P)'!BT59,"")</f>
        <v/>
      </c>
      <c r="AR64" s="43">
        <f>IF(AND('sec(P)'!BW59&gt;0,'sec(P)'!BW59='sec(P)'!BW$92),'sec(P)'!BU59,"")</f>
        <v>10529.9</v>
      </c>
      <c r="AS64" s="39">
        <f t="shared" ref="AS64:AS68" si="21">IF(AR64&lt;&gt;"",RANK(AR64,AR$63:AR$68,1),"")</f>
        <v>1</v>
      </c>
      <c r="AT64" s="251"/>
      <c r="AU64" s="256">
        <f>IF(AND('sec(P)'!FL59&gt;0,'sec(P)'!FL59='sec(P)'!FL$92),'sec(P)'!HX59,"")</f>
        <v>3418.7</v>
      </c>
      <c r="AV64" s="40">
        <f t="shared" ref="AV64:AV68" si="22">IF(AU64&lt;&gt;"",RANK(AU64,AU$63:AU$68,1),"")</f>
        <v>1</v>
      </c>
      <c r="AW64" s="41"/>
      <c r="AX64" s="43">
        <f>IF(AND('sec(P)'!GQ59&gt;0,'sec(P)'!GQ59='sec(P)'!GQ$92),'sec(P)'!HY59,"")</f>
        <v>3111.2</v>
      </c>
      <c r="AY64" s="40">
        <f t="shared" ref="AY64:AY68" si="23">IF(AX64&lt;&gt;"",RANK(AX64,AX$63:AX$68,1),"")</f>
        <v>1</v>
      </c>
      <c r="AZ64" s="40"/>
    </row>
    <row r="65" spans="1:52">
      <c r="A65" s="33">
        <f>IF(ent!E60&lt;&gt;"",ent!D60,"")</f>
        <v>59</v>
      </c>
      <c r="B65" s="34" t="str">
        <f>IF(ent!E60&lt;&gt;"",ent!E60,"")</f>
        <v>村上 克彦</v>
      </c>
      <c r="C65" s="237"/>
      <c r="D65" s="241"/>
      <c r="E65" s="35" t="str">
        <f>IF(ent!E60&lt;&gt;"",ent!F60,"")</f>
        <v>多比羅 二三男</v>
      </c>
      <c r="F65" s="237"/>
      <c r="G65" s="241"/>
      <c r="H65" s="34" t="str">
        <f>IF(ent!E60&lt;&gt;"",ent!G60,"")</f>
        <v>VAB MURAKAMI</v>
      </c>
      <c r="I65" s="33"/>
      <c r="K65" s="33" t="str">
        <f>IF(ent!E60&lt;&gt;"",ent!H60,"")</f>
        <v>OP-2</v>
      </c>
      <c r="L65" s="280">
        <f>IF(stage!F60&lt;&gt;"",stage!F60,"")</f>
        <v>533.4</v>
      </c>
      <c r="M65" s="280">
        <f>IF(stage!H60&lt;&gt;"",stage!H60,"")</f>
        <v>728.3</v>
      </c>
      <c r="N65" s="280">
        <f>IF(stage!J60&lt;&gt;"",stage!J60,"")</f>
        <v>545.20000000000005</v>
      </c>
      <c r="O65" s="280">
        <f>IF(stage!L60&lt;&gt;"",stage!L60,"")</f>
        <v>532.5</v>
      </c>
      <c r="P65" s="280">
        <f>IF(stage!N60&lt;&gt;"",stage!N60,"")</f>
        <v>725.3</v>
      </c>
      <c r="Q65" s="280">
        <f>IF(stage!P60&lt;&gt;"",stage!P60,"")</f>
        <v>536.29999999999995</v>
      </c>
      <c r="R65" s="280">
        <f>IF(stage!R60&lt;&gt;"",stage!R60,"")</f>
        <v>601.20000000000005</v>
      </c>
      <c r="S65" s="280">
        <f>IF(stage!T60&lt;&gt;"",stage!T60,"")</f>
        <v>454</v>
      </c>
      <c r="T65" s="280" t="str">
        <f>IF(stage!V60&lt;&gt;"",stage!V60,"")</f>
        <v/>
      </c>
      <c r="U65" s="280" t="str">
        <f>IF(stage!X60&lt;&gt;"",stage!X60,"")</f>
        <v/>
      </c>
      <c r="V65" s="280" t="str">
        <f>IF(stage!Z60&lt;&gt;"",stage!Z60,"")</f>
        <v/>
      </c>
      <c r="W65" s="280" t="str">
        <f>IF(stage!AB60&lt;&gt;"",stage!AB60,"")</f>
        <v/>
      </c>
      <c r="X65" s="280" t="str">
        <f>IF(stage!AD60&lt;&gt;"",stage!AD60,"")</f>
        <v/>
      </c>
      <c r="Y65" s="280" t="str">
        <f>IF(stage!AF60&lt;&gt;"",stage!AF60,"")</f>
        <v/>
      </c>
      <c r="Z65" s="280" t="str">
        <f>IF(stage!AH60&lt;&gt;"",stage!AH60,"")</f>
        <v/>
      </c>
      <c r="AA65" s="280" t="str">
        <f>IF(stage!AJ60&lt;&gt;"",stage!AJ60,"")</f>
        <v/>
      </c>
      <c r="AB65" s="280" t="str">
        <f>IF(stage!AL60&lt;&gt;"",stage!AL60,"")</f>
        <v/>
      </c>
      <c r="AC65" s="280" t="str">
        <f>IF(stage!AN60&lt;&gt;"",stage!AN60,"")</f>
        <v/>
      </c>
      <c r="AD65" s="280" t="str">
        <f>IF(stage!AP60&lt;&gt;"",stage!AP60,"")</f>
        <v/>
      </c>
      <c r="AE65" s="280" t="str">
        <f>IF(stage!AR60&lt;&gt;"",stage!AR60,"")</f>
        <v/>
      </c>
      <c r="AF65" s="280" t="str">
        <f>IF(stage!AT60&lt;&gt;"",stage!AT60,"")</f>
        <v/>
      </c>
      <c r="AG65" s="280" t="str">
        <f>IF(stage!AV60&lt;&gt;"",stage!AV60,"")</f>
        <v/>
      </c>
      <c r="AH65" s="280" t="str">
        <f>IF(stage!AX60&lt;&gt;"",stage!AX60,"")</f>
        <v/>
      </c>
      <c r="AI65" s="280" t="str">
        <f>IF(stage!AZ60&lt;&gt;"",stage!AZ60,"")</f>
        <v/>
      </c>
      <c r="AJ65" s="280" t="str">
        <f>IF(stage!BB60&lt;&gt;"",stage!BB60,"")</f>
        <v/>
      </c>
      <c r="AK65" s="280" t="str">
        <f>IF(stage!BD60&lt;&gt;"",stage!BD60,"")</f>
        <v/>
      </c>
      <c r="AL65" s="280" t="str">
        <f>IF(stage!BF60&lt;&gt;"",stage!BF60,"")</f>
        <v/>
      </c>
      <c r="AM65" s="280" t="str">
        <f>IF(stage!BH60&lt;&gt;"",stage!BH60,"")</f>
        <v/>
      </c>
      <c r="AN65" s="280" t="str">
        <f>IF(stage!BJ60&lt;&gt;"",stage!BJ60,"")</f>
        <v/>
      </c>
      <c r="AO65" s="36" t="str">
        <f>IF(stage!BL60&lt;&gt;"",stage!BL60,"")</f>
        <v/>
      </c>
      <c r="AP65" s="37" t="str">
        <f>IF(AND('sec(P)'!BW60&gt;0,'sec(P)'!BW60='sec(P)'!BW$92),'sec(P)'!BS60,"")</f>
        <v/>
      </c>
      <c r="AQ65" s="38" t="str">
        <f>IF('sec(P)'!BT60&lt;&gt;0,'sec(P)'!BT60,"")</f>
        <v/>
      </c>
      <c r="AR65" s="37" t="str">
        <f>IF(AND('sec(P)'!BW60&gt;0,'sec(P)'!BW60='sec(P)'!BW$92),'sec(P)'!BU60,"")</f>
        <v/>
      </c>
      <c r="AS65" s="33" t="str">
        <f t="shared" si="21"/>
        <v/>
      </c>
      <c r="AT65" s="252"/>
      <c r="AU65" s="257">
        <f>IF(AND('sec(P)'!FL60&gt;0,'sec(P)'!FL60='sec(P)'!FL$92),'sec(P)'!HX60,"")</f>
        <v>3721</v>
      </c>
      <c r="AV65" s="34">
        <f t="shared" si="22"/>
        <v>3</v>
      </c>
      <c r="AW65" s="35"/>
      <c r="AX65" s="37" t="str">
        <f>IF(AND('sec(P)'!GQ60&gt;0,'sec(P)'!GQ60='sec(P)'!GQ$92),'sec(P)'!HY60,"")</f>
        <v/>
      </c>
      <c r="AY65" s="34" t="str">
        <f t="shared" si="23"/>
        <v/>
      </c>
      <c r="AZ65" s="34"/>
    </row>
    <row r="66" spans="1:52" s="3" customFormat="1">
      <c r="A66" s="39">
        <f>IF(ent!E61&lt;&gt;"",ent!D61,"")</f>
        <v>60</v>
      </c>
      <c r="B66" s="40" t="str">
        <f>IF(ent!E61&lt;&gt;"",ent!E61,"")</f>
        <v>板倉 麻美</v>
      </c>
      <c r="C66" s="236"/>
      <c r="D66" s="240"/>
      <c r="E66" s="41" t="str">
        <f>IF(ent!E61&lt;&gt;"",ent!F61,"")</f>
        <v>木原 雅彦</v>
      </c>
      <c r="F66" s="236"/>
      <c r="G66" s="240"/>
      <c r="H66" s="40" t="str">
        <f>IF(ent!E61&lt;&gt;"",ent!G61,"")</f>
        <v>CAST Racingマルトクヤリス</v>
      </c>
      <c r="I66" s="39"/>
      <c r="J66" s="40"/>
      <c r="K66" s="39" t="str">
        <f>IF(ent!E61&lt;&gt;"",ent!H61,"")</f>
        <v>OP-2</v>
      </c>
      <c r="L66" s="279">
        <f>IF(stage!F61&lt;&gt;"",stage!F61,"")</f>
        <v>517.29999999999995</v>
      </c>
      <c r="M66" s="279">
        <f>IF(stage!H61&lt;&gt;"",stage!H61,"")</f>
        <v>707.3</v>
      </c>
      <c r="N66" s="279">
        <f>IF(stage!J61&lt;&gt;"",stage!J61,"")</f>
        <v>521.20000000000005</v>
      </c>
      <c r="O66" s="279">
        <f>IF(stage!L61&lt;&gt;"",stage!L61,"")</f>
        <v>515.70000000000005</v>
      </c>
      <c r="P66" s="279">
        <f>IF(stage!N61&lt;&gt;"",stage!N61,"")</f>
        <v>704.8</v>
      </c>
      <c r="Q66" s="279">
        <f>IF(stage!P61&lt;&gt;"",stage!P61,"")</f>
        <v>520.1</v>
      </c>
      <c r="R66" s="279">
        <f>IF(stage!R61&lt;&gt;"",stage!R61,"")</f>
        <v>551.1</v>
      </c>
      <c r="S66" s="279">
        <f>IF(stage!T61&lt;&gt;"",stage!T61,"")</f>
        <v>404.5</v>
      </c>
      <c r="T66" s="279">
        <f>IF(stage!V61&lt;&gt;"",stage!V61,"")</f>
        <v>538.6</v>
      </c>
      <c r="U66" s="279">
        <f>IF(stage!X61&lt;&gt;"",stage!X61,"")</f>
        <v>550</v>
      </c>
      <c r="V66" s="279">
        <f>IF(stage!Z61&lt;&gt;"",stage!Z61,"")</f>
        <v>414.1</v>
      </c>
      <c r="W66" s="279">
        <f>IF(stage!AB61&lt;&gt;"",stage!AB61,"")</f>
        <v>610.29999999999995</v>
      </c>
      <c r="X66" s="279" t="str">
        <f>IF(stage!AD61&lt;&gt;"",stage!AD61,"")</f>
        <v/>
      </c>
      <c r="Y66" s="279" t="str">
        <f>IF(stage!AF61&lt;&gt;"",stage!AF61,"")</f>
        <v/>
      </c>
      <c r="Z66" s="279" t="str">
        <f>IF(stage!AH61&lt;&gt;"",stage!AH61,"")</f>
        <v/>
      </c>
      <c r="AA66" s="279" t="str">
        <f>IF(stage!AJ61&lt;&gt;"",stage!AJ61,"")</f>
        <v/>
      </c>
      <c r="AB66" s="279" t="str">
        <f>IF(stage!AL61&lt;&gt;"",stage!AL61,"")</f>
        <v/>
      </c>
      <c r="AC66" s="279" t="str">
        <f>IF(stage!AN61&lt;&gt;"",stage!AN61,"")</f>
        <v/>
      </c>
      <c r="AD66" s="279" t="str">
        <f>IF(stage!AP61&lt;&gt;"",stage!AP61,"")</f>
        <v/>
      </c>
      <c r="AE66" s="279" t="str">
        <f>IF(stage!AR61&lt;&gt;"",stage!AR61,"")</f>
        <v/>
      </c>
      <c r="AF66" s="279" t="str">
        <f>IF(stage!AT61&lt;&gt;"",stage!AT61,"")</f>
        <v/>
      </c>
      <c r="AG66" s="279" t="str">
        <f>IF(stage!AV61&lt;&gt;"",stage!AV61,"")</f>
        <v/>
      </c>
      <c r="AH66" s="279" t="str">
        <f>IF(stage!AX61&lt;&gt;"",stage!AX61,"")</f>
        <v/>
      </c>
      <c r="AI66" s="279" t="str">
        <f>IF(stage!AZ61&lt;&gt;"",stage!AZ61,"")</f>
        <v/>
      </c>
      <c r="AJ66" s="279" t="str">
        <f>IF(stage!BB61&lt;&gt;"",stage!BB61,"")</f>
        <v/>
      </c>
      <c r="AK66" s="279" t="str">
        <f>IF(stage!BD61&lt;&gt;"",stage!BD61,"")</f>
        <v/>
      </c>
      <c r="AL66" s="279" t="str">
        <f>IF(stage!BF61&lt;&gt;"",stage!BF61,"")</f>
        <v/>
      </c>
      <c r="AM66" s="279" t="str">
        <f>IF(stage!BH61&lt;&gt;"",stage!BH61,"")</f>
        <v/>
      </c>
      <c r="AN66" s="279" t="str">
        <f>IF(stage!BJ61&lt;&gt;"",stage!BJ61,"")</f>
        <v/>
      </c>
      <c r="AO66" s="42" t="str">
        <f>IF(stage!BL61&lt;&gt;"",stage!BL61,"")</f>
        <v/>
      </c>
      <c r="AP66" s="43">
        <f>IF(AND('sec(P)'!BW61&gt;0,'sec(P)'!BW61='sec(P)'!BW$92),'sec(P)'!BS61,"")</f>
        <v>10715</v>
      </c>
      <c r="AQ66" s="44" t="str">
        <f>IF('sec(P)'!BT61&lt;&gt;0,'sec(P)'!BT61,"")</f>
        <v/>
      </c>
      <c r="AR66" s="43">
        <f>IF(AND('sec(P)'!BW61&gt;0,'sec(P)'!BW61='sec(P)'!BW$92),'sec(P)'!BU61,"")</f>
        <v>10715</v>
      </c>
      <c r="AS66" s="39">
        <f t="shared" si="21"/>
        <v>2</v>
      </c>
      <c r="AT66" s="251"/>
      <c r="AU66" s="256">
        <f>IF(AND('sec(P)'!FL61&gt;0,'sec(P)'!FL61='sec(P)'!FL$92),'sec(P)'!HX61,"")</f>
        <v>3526.4</v>
      </c>
      <c r="AV66" s="40">
        <f t="shared" si="22"/>
        <v>2</v>
      </c>
      <c r="AW66" s="41"/>
      <c r="AX66" s="43">
        <f>IF(AND('sec(P)'!GQ61&gt;0,'sec(P)'!GQ61='sec(P)'!GQ$92),'sec(P)'!HY61,"")</f>
        <v>3148.6000000000004</v>
      </c>
      <c r="AY66" s="40">
        <f t="shared" si="23"/>
        <v>2</v>
      </c>
      <c r="AZ66" s="40"/>
    </row>
    <row r="67" spans="1:52">
      <c r="A67" s="33">
        <f>IF(ent!E62&lt;&gt;"",ent!D62,"")</f>
        <v>61</v>
      </c>
      <c r="B67" s="34" t="str">
        <f>IF(ent!E62&lt;&gt;"",ent!E62,"")</f>
        <v>松波 登</v>
      </c>
      <c r="C67" s="237"/>
      <c r="D67" s="241"/>
      <c r="E67" s="35" t="str">
        <f>IF(ent!E62&lt;&gt;"",ent!F62,"")</f>
        <v>草加 浩平</v>
      </c>
      <c r="F67" s="237"/>
      <c r="G67" s="241"/>
      <c r="H67" s="34" t="str">
        <f>IF(ent!E62&lt;&gt;"",ent!G62,"")</f>
        <v>日本ヴューテック ダンロップ GRヤリス</v>
      </c>
      <c r="I67" s="33"/>
      <c r="K67" s="33" t="str">
        <f>IF(ent!E62&lt;&gt;"",ent!H62,"")</f>
        <v>OP-2</v>
      </c>
      <c r="L67" s="280">
        <f>IF(stage!F62&lt;&gt;"",stage!F62,"")</f>
        <v>552.1</v>
      </c>
      <c r="M67" s="280">
        <f>IF(stage!H62&lt;&gt;"",stage!H62,"")</f>
        <v>748.8</v>
      </c>
      <c r="N67" s="280">
        <f>IF(stage!J62&lt;&gt;"",stage!J62,"")</f>
        <v>534.4</v>
      </c>
      <c r="O67" s="280">
        <f>IF(stage!L62&lt;&gt;"",stage!L62,"")</f>
        <v>552.20000000000005</v>
      </c>
      <c r="P67" s="280">
        <f>IF(stage!N62&lt;&gt;"",stage!N62,"")</f>
        <v>745.8</v>
      </c>
      <c r="Q67" s="280">
        <f>IF(stage!P62&lt;&gt;"",stage!P62,"")</f>
        <v>533.9</v>
      </c>
      <c r="R67" s="280">
        <f>IF(stage!R62&lt;&gt;"",stage!R62,"")</f>
        <v>627.20000000000005</v>
      </c>
      <c r="S67" s="280">
        <f>IF(stage!T62&lt;&gt;"",stage!T62,"")</f>
        <v>423.9</v>
      </c>
      <c r="T67" s="280">
        <f>IF(stage!V62&lt;&gt;"",stage!V62,"")</f>
        <v>604.20000000000005</v>
      </c>
      <c r="U67" s="280">
        <f>IF(stage!X62&lt;&gt;"",stage!X62,"")</f>
        <v>633.20000000000005</v>
      </c>
      <c r="V67" s="280">
        <f>IF(stage!Z62&lt;&gt;"",stage!Z62,"")</f>
        <v>426.4</v>
      </c>
      <c r="W67" s="280">
        <f>IF(stage!AB62&lt;&gt;"",stage!AB62,"")</f>
        <v>610.29999999999995</v>
      </c>
      <c r="X67" s="280" t="str">
        <f>IF(stage!AD62&lt;&gt;"",stage!AD62,"")</f>
        <v/>
      </c>
      <c r="Y67" s="280" t="str">
        <f>IF(stage!AF62&lt;&gt;"",stage!AF62,"")</f>
        <v/>
      </c>
      <c r="Z67" s="280" t="str">
        <f>IF(stage!AH62&lt;&gt;"",stage!AH62,"")</f>
        <v/>
      </c>
      <c r="AA67" s="280" t="str">
        <f>IF(stage!AJ62&lt;&gt;"",stage!AJ62,"")</f>
        <v/>
      </c>
      <c r="AB67" s="280" t="str">
        <f>IF(stage!AL62&lt;&gt;"",stage!AL62,"")</f>
        <v/>
      </c>
      <c r="AC67" s="280" t="str">
        <f>IF(stage!AN62&lt;&gt;"",stage!AN62,"")</f>
        <v/>
      </c>
      <c r="AD67" s="280" t="str">
        <f>IF(stage!AP62&lt;&gt;"",stage!AP62,"")</f>
        <v/>
      </c>
      <c r="AE67" s="280" t="str">
        <f>IF(stage!AR62&lt;&gt;"",stage!AR62,"")</f>
        <v/>
      </c>
      <c r="AF67" s="280" t="str">
        <f>IF(stage!AT62&lt;&gt;"",stage!AT62,"")</f>
        <v/>
      </c>
      <c r="AG67" s="280" t="str">
        <f>IF(stage!AV62&lt;&gt;"",stage!AV62,"")</f>
        <v/>
      </c>
      <c r="AH67" s="280" t="str">
        <f>IF(stage!AX62&lt;&gt;"",stage!AX62,"")</f>
        <v/>
      </c>
      <c r="AI67" s="280" t="str">
        <f>IF(stage!AZ62&lt;&gt;"",stage!AZ62,"")</f>
        <v/>
      </c>
      <c r="AJ67" s="280" t="str">
        <f>IF(stage!BB62&lt;&gt;"",stage!BB62,"")</f>
        <v/>
      </c>
      <c r="AK67" s="280" t="str">
        <f>IF(stage!BD62&lt;&gt;"",stage!BD62,"")</f>
        <v/>
      </c>
      <c r="AL67" s="280" t="str">
        <f>IF(stage!BF62&lt;&gt;"",stage!BF62,"")</f>
        <v/>
      </c>
      <c r="AM67" s="280" t="str">
        <f>IF(stage!BH62&lt;&gt;"",stage!BH62,"")</f>
        <v/>
      </c>
      <c r="AN67" s="280" t="str">
        <f>IF(stage!BJ62&lt;&gt;"",stage!BJ62,"")</f>
        <v/>
      </c>
      <c r="AO67" s="36" t="str">
        <f>IF(stage!BL62&lt;&gt;"",stage!BL62,"")</f>
        <v/>
      </c>
      <c r="AP67" s="37">
        <f>IF(AND('sec(P)'!BW62&gt;0,'sec(P)'!BW62='sec(P)'!BW$92),'sec(P)'!BS62,"")</f>
        <v>11232.4</v>
      </c>
      <c r="AQ67" s="38" t="str">
        <f>IF('sec(P)'!BT62&lt;&gt;0,'sec(P)'!BT62,"")</f>
        <v/>
      </c>
      <c r="AR67" s="37">
        <f>IF(AND('sec(P)'!BW62&gt;0,'sec(P)'!BW62='sec(P)'!BW$92),'sec(P)'!BU62,"")</f>
        <v>11232.4</v>
      </c>
      <c r="AS67" s="33">
        <f t="shared" si="21"/>
        <v>3</v>
      </c>
      <c r="AT67" s="252"/>
      <c r="AU67" s="257">
        <f>IF(AND('sec(P)'!FL62&gt;0,'sec(P)'!FL62='sec(P)'!FL$92),'sec(P)'!HX62,"")</f>
        <v>3827.2</v>
      </c>
      <c r="AV67" s="34">
        <f t="shared" si="22"/>
        <v>4</v>
      </c>
      <c r="AW67" s="35"/>
      <c r="AX67" s="37">
        <f>IF(AND('sec(P)'!GQ62&gt;0,'sec(P)'!GQ62='sec(P)'!GQ$92),'sec(P)'!HY62,"")</f>
        <v>3405.2</v>
      </c>
      <c r="AY67" s="34">
        <f t="shared" si="23"/>
        <v>3</v>
      </c>
      <c r="AZ67" s="34"/>
    </row>
    <row r="68" spans="1:52" s="52" customFormat="1">
      <c r="A68" s="45">
        <f>IF(ent!E63&lt;&gt;"",ent!D63,"")</f>
        <v>62</v>
      </c>
      <c r="B68" s="46" t="str">
        <f>IF(ent!E63&lt;&gt;"",ent!E63,"")</f>
        <v>池田 雅彦</v>
      </c>
      <c r="C68" s="238"/>
      <c r="D68" s="242"/>
      <c r="E68" s="47" t="str">
        <f>IF(ent!E63&lt;&gt;"",ent!F63,"")</f>
        <v>河田 秀司</v>
      </c>
      <c r="F68" s="238"/>
      <c r="G68" s="242"/>
      <c r="H68" s="46" t="str">
        <f>IF(ent!E63&lt;&gt;"",ent!G63,"")</f>
        <v>SRS ランサーエボ2 RAM</v>
      </c>
      <c r="I68" s="45"/>
      <c r="J68" s="46"/>
      <c r="K68" s="45" t="str">
        <f>IF(ent!E63&lt;&gt;"",ent!H63,"")</f>
        <v>OP-2</v>
      </c>
      <c r="L68" s="48">
        <f>IF(stage!F63&lt;&gt;"",stage!F63,"")</f>
        <v>609.29999999999995</v>
      </c>
      <c r="M68" s="48">
        <f>IF(stage!H63&lt;&gt;"",stage!H63,"")</f>
        <v>804.3</v>
      </c>
      <c r="N68" s="48">
        <f>IF(stage!J63&lt;&gt;"",stage!J63,"")</f>
        <v>555.5</v>
      </c>
      <c r="O68" s="48">
        <f>IF(stage!L63&lt;&gt;"",stage!L63,"")</f>
        <v>551.1</v>
      </c>
      <c r="P68" s="48">
        <f>IF(stage!N63&lt;&gt;"",stage!N63,"")</f>
        <v>748.2</v>
      </c>
      <c r="Q68" s="48">
        <f>IF(stage!P63&lt;&gt;"",stage!P63,"")</f>
        <v>551.79999999999995</v>
      </c>
      <c r="R68" s="48">
        <f>IF(stage!R63&lt;&gt;"",stage!R63,"")</f>
        <v>635.1</v>
      </c>
      <c r="S68" s="48">
        <f>IF(stage!T63&lt;&gt;"",stage!T63,"")</f>
        <v>448.8</v>
      </c>
      <c r="T68" s="48">
        <f>IF(stage!V63&lt;&gt;"",stage!V63,"")</f>
        <v>635.4</v>
      </c>
      <c r="U68" s="48">
        <f>IF(stage!X63&lt;&gt;"",stage!X63,"")</f>
        <v>630.70000000000005</v>
      </c>
      <c r="V68" s="48">
        <f>IF(stage!Z63&lt;&gt;"",stage!Z63,"")</f>
        <v>436.5</v>
      </c>
      <c r="W68" s="48">
        <f>IF(stage!AB63&lt;&gt;"",stage!AB63,"")</f>
        <v>610.29999999999995</v>
      </c>
      <c r="X68" s="48" t="str">
        <f>IF(stage!AD63&lt;&gt;"",stage!AD63,"")</f>
        <v/>
      </c>
      <c r="Y68" s="48" t="str">
        <f>IF(stage!AF63&lt;&gt;"",stage!AF63,"")</f>
        <v/>
      </c>
      <c r="Z68" s="48" t="str">
        <f>IF(stage!AH63&lt;&gt;"",stage!AH63,"")</f>
        <v/>
      </c>
      <c r="AA68" s="48" t="str">
        <f>IF(stage!AJ63&lt;&gt;"",stage!AJ63,"")</f>
        <v/>
      </c>
      <c r="AB68" s="48" t="str">
        <f>IF(stage!AL63&lt;&gt;"",stage!AL63,"")</f>
        <v/>
      </c>
      <c r="AC68" s="48" t="str">
        <f>IF(stage!AN63&lt;&gt;"",stage!AN63,"")</f>
        <v/>
      </c>
      <c r="AD68" s="48" t="str">
        <f>IF(stage!AP63&lt;&gt;"",stage!AP63,"")</f>
        <v/>
      </c>
      <c r="AE68" s="48" t="str">
        <f>IF(stage!AR63&lt;&gt;"",stage!AR63,"")</f>
        <v/>
      </c>
      <c r="AF68" s="48" t="str">
        <f>IF(stage!AT63&lt;&gt;"",stage!AT63,"")</f>
        <v/>
      </c>
      <c r="AG68" s="48" t="str">
        <f>IF(stage!AV63&lt;&gt;"",stage!AV63,"")</f>
        <v/>
      </c>
      <c r="AH68" s="48" t="str">
        <f>IF(stage!AX63&lt;&gt;"",stage!AX63,"")</f>
        <v/>
      </c>
      <c r="AI68" s="48" t="str">
        <f>IF(stage!AZ63&lt;&gt;"",stage!AZ63,"")</f>
        <v/>
      </c>
      <c r="AJ68" s="48" t="str">
        <f>IF(stage!BB63&lt;&gt;"",stage!BB63,"")</f>
        <v/>
      </c>
      <c r="AK68" s="48" t="str">
        <f>IF(stage!BD63&lt;&gt;"",stage!BD63,"")</f>
        <v/>
      </c>
      <c r="AL68" s="48" t="str">
        <f>IF(stage!BF63&lt;&gt;"",stage!BF63,"")</f>
        <v/>
      </c>
      <c r="AM68" s="48" t="str">
        <f>IF(stage!BH63&lt;&gt;"",stage!BH63,"")</f>
        <v/>
      </c>
      <c r="AN68" s="48" t="str">
        <f>IF(stage!BJ63&lt;&gt;"",stage!BJ63,"")</f>
        <v/>
      </c>
      <c r="AO68" s="49" t="str">
        <f>IF(stage!BL63&lt;&gt;"",stage!BL63,"")</f>
        <v/>
      </c>
      <c r="AP68" s="50">
        <f>IF(AND('sec(P)'!BW63&gt;0,'sec(P)'!BW63='sec(P)'!BW$92),'sec(P)'!BS63,"")</f>
        <v>11457</v>
      </c>
      <c r="AQ68" s="51" t="str">
        <f>IF('sec(P)'!BT63&lt;&gt;0,'sec(P)'!BT63,"")</f>
        <v/>
      </c>
      <c r="AR68" s="50">
        <f>IF(AND('sec(P)'!BW63&gt;0,'sec(P)'!BW63='sec(P)'!BW$92),'sec(P)'!BU63,"")</f>
        <v>11457</v>
      </c>
      <c r="AS68" s="45">
        <f t="shared" si="21"/>
        <v>4</v>
      </c>
      <c r="AT68" s="253"/>
      <c r="AU68" s="258">
        <f>IF(AND('sec(P)'!FL63&gt;0,'sec(P)'!FL63='sec(P)'!FL$92),'sec(P)'!HX63,"")</f>
        <v>3940.2</v>
      </c>
      <c r="AV68" s="46">
        <f t="shared" si="22"/>
        <v>5</v>
      </c>
      <c r="AW68" s="47"/>
      <c r="AX68" s="50">
        <f>IF(AND('sec(P)'!GQ63&gt;0,'sec(P)'!GQ63='sec(P)'!GQ$92),'sec(P)'!HY63,"")</f>
        <v>3516.8</v>
      </c>
      <c r="AY68" s="46">
        <f t="shared" si="23"/>
        <v>4</v>
      </c>
      <c r="AZ68" s="46"/>
    </row>
    <row r="69" spans="1:52">
      <c r="A69" s="33">
        <f>IF(ent!E64&lt;&gt;"",ent!D64,"")</f>
        <v>63</v>
      </c>
      <c r="B69" s="34" t="str">
        <f>IF(ent!E64&lt;&gt;"",ent!E64,"")</f>
        <v>清 竜也</v>
      </c>
      <c r="C69" s="237"/>
      <c r="D69" s="241"/>
      <c r="E69" s="35" t="str">
        <f>IF(ent!E64&lt;&gt;"",ent!F64,"")</f>
        <v>明治 慎太郎</v>
      </c>
      <c r="F69" s="237"/>
      <c r="G69" s="241"/>
      <c r="H69" s="34" t="str">
        <f>IF(ent!E64&lt;&gt;"",ent!G64,"")</f>
        <v>DokyoRacing86／ACCR</v>
      </c>
      <c r="I69" s="33"/>
      <c r="K69" s="33" t="str">
        <f>IF(ent!E64&lt;&gt;"",ent!H64,"")</f>
        <v>OP-1</v>
      </c>
      <c r="L69" s="280">
        <f>IF(stage!F64&lt;&gt;"",stage!F64,"")</f>
        <v>524.9</v>
      </c>
      <c r="M69" s="280">
        <f>IF(stage!H64&lt;&gt;"",stage!H64,"")</f>
        <v>729</v>
      </c>
      <c r="N69" s="280">
        <f>IF(stage!J64&lt;&gt;"",stage!J64,"")</f>
        <v>536.4</v>
      </c>
      <c r="O69" s="280">
        <f>IF(stage!L64&lt;&gt;"",stage!L64,"")</f>
        <v>523.6</v>
      </c>
      <c r="P69" s="280">
        <f>IF(stage!N64&lt;&gt;"",stage!N64,"")</f>
        <v>711.6</v>
      </c>
      <c r="Q69" s="280">
        <f>IF(stage!P64&lt;&gt;"",stage!P64,"")</f>
        <v>531.1</v>
      </c>
      <c r="R69" s="280">
        <f>IF(stage!R64&lt;&gt;"",stage!R64,"")</f>
        <v>550.1</v>
      </c>
      <c r="S69" s="280">
        <f>IF(stage!T64&lt;&gt;"",stage!T64,"")</f>
        <v>441.5</v>
      </c>
      <c r="T69" s="280">
        <f>IF(stage!V64&lt;&gt;"",stage!V64,"")</f>
        <v>557.79999999999995</v>
      </c>
      <c r="U69" s="280">
        <f>IF(stage!X64&lt;&gt;"",stage!X64,"")</f>
        <v>557.1</v>
      </c>
      <c r="V69" s="280">
        <f>IF(stage!Z64&lt;&gt;"",stage!Z64,"")</f>
        <v>416.7</v>
      </c>
      <c r="W69" s="280">
        <f>IF(stage!AB64&lt;&gt;"",stage!AB64,"")</f>
        <v>610.29999999999995</v>
      </c>
      <c r="X69" s="280" t="str">
        <f>IF(stage!AD64&lt;&gt;"",stage!AD64,"")</f>
        <v/>
      </c>
      <c r="Y69" s="280" t="str">
        <f>IF(stage!AF64&lt;&gt;"",stage!AF64,"")</f>
        <v/>
      </c>
      <c r="Z69" s="280" t="str">
        <f>IF(stage!AH64&lt;&gt;"",stage!AH64,"")</f>
        <v/>
      </c>
      <c r="AA69" s="280" t="str">
        <f>IF(stage!AJ64&lt;&gt;"",stage!AJ64,"")</f>
        <v/>
      </c>
      <c r="AB69" s="280" t="str">
        <f>IF(stage!AL64&lt;&gt;"",stage!AL64,"")</f>
        <v/>
      </c>
      <c r="AC69" s="280" t="str">
        <f>IF(stage!AN64&lt;&gt;"",stage!AN64,"")</f>
        <v/>
      </c>
      <c r="AD69" s="280" t="str">
        <f>IF(stage!AP64&lt;&gt;"",stage!AP64,"")</f>
        <v/>
      </c>
      <c r="AE69" s="280" t="str">
        <f>IF(stage!AR64&lt;&gt;"",stage!AR64,"")</f>
        <v/>
      </c>
      <c r="AF69" s="280" t="str">
        <f>IF(stage!AT64&lt;&gt;"",stage!AT64,"")</f>
        <v/>
      </c>
      <c r="AG69" s="280" t="str">
        <f>IF(stage!AV64&lt;&gt;"",stage!AV64,"")</f>
        <v/>
      </c>
      <c r="AH69" s="280" t="str">
        <f>IF(stage!AX64&lt;&gt;"",stage!AX64,"")</f>
        <v/>
      </c>
      <c r="AI69" s="280" t="str">
        <f>IF(stage!AZ64&lt;&gt;"",stage!AZ64,"")</f>
        <v/>
      </c>
      <c r="AJ69" s="280" t="str">
        <f>IF(stage!BB64&lt;&gt;"",stage!BB64,"")</f>
        <v/>
      </c>
      <c r="AK69" s="280" t="str">
        <f>IF(stage!BD64&lt;&gt;"",stage!BD64,"")</f>
        <v/>
      </c>
      <c r="AL69" s="280" t="str">
        <f>IF(stage!BF64&lt;&gt;"",stage!BF64,"")</f>
        <v/>
      </c>
      <c r="AM69" s="280" t="str">
        <f>IF(stage!BH64&lt;&gt;"",stage!BH64,"")</f>
        <v/>
      </c>
      <c r="AN69" s="280" t="str">
        <f>IF(stage!BJ64&lt;&gt;"",stage!BJ64,"")</f>
        <v/>
      </c>
      <c r="AO69" s="36" t="str">
        <f>IF(stage!BL64&lt;&gt;"",stage!BL64,"")</f>
        <v/>
      </c>
      <c r="AP69" s="37">
        <f>IF(AND('sec(P)'!BW64&gt;0,'sec(P)'!BW64='sec(P)'!BW$92),'sec(P)'!BS64,"")</f>
        <v>10930.099999999999</v>
      </c>
      <c r="AQ69" s="38" t="str">
        <f>IF('sec(P)'!BT64&lt;&gt;0,'sec(P)'!BT64,"")</f>
        <v/>
      </c>
      <c r="AR69" s="37">
        <f>IF(AND('sec(P)'!BW64&gt;0,'sec(P)'!BW64='sec(P)'!BW$92),'sec(P)'!BU64,"")</f>
        <v>10930.099999999999</v>
      </c>
      <c r="AS69" s="33">
        <f>IF(AR69&lt;&gt;"",RANK(AR69,AR$69:AR$83,1),"")</f>
        <v>1</v>
      </c>
      <c r="AT69" s="252"/>
      <c r="AU69" s="257">
        <f>IF(AND('sec(P)'!FL64&gt;0,'sec(P)'!FL64='sec(P)'!FL$92),'sec(P)'!HX64,"")</f>
        <v>3636.6</v>
      </c>
      <c r="AV69" s="34">
        <f>IF(AU69&lt;&gt;"",RANK(AU69,AU$69:AU$83,1),"")</f>
        <v>1</v>
      </c>
      <c r="AW69" s="35"/>
      <c r="AX69" s="37">
        <f>IF(AND('sec(P)'!GQ64&gt;0,'sec(P)'!GQ64='sec(P)'!GQ$92),'sec(P)'!HY64,"")</f>
        <v>3253.5</v>
      </c>
      <c r="AY69" s="34">
        <f>IF(AX69&lt;&gt;"",RANK(AX69,AX$69:AX$83,1),"")</f>
        <v>1</v>
      </c>
      <c r="AZ69" s="34"/>
    </row>
    <row r="70" spans="1:52" s="3" customFormat="1">
      <c r="A70" s="39">
        <f>IF(ent!E65&lt;&gt;"",ent!D65,"")</f>
        <v>64</v>
      </c>
      <c r="B70" s="40" t="str">
        <f>IF(ent!E65&lt;&gt;"",ent!E65,"")</f>
        <v>阪口 知洋</v>
      </c>
      <c r="C70" s="236"/>
      <c r="D70" s="240"/>
      <c r="E70" s="41" t="str">
        <f>IF(ent!E65&lt;&gt;"",ent!F65,"")</f>
        <v>毛受 広子</v>
      </c>
      <c r="F70" s="236"/>
      <c r="G70" s="240"/>
      <c r="H70" s="40" t="str">
        <f>IF(ent!E65&lt;&gt;"",ent!G65,"")</f>
        <v>MidlandMegaLifeDLマーチ</v>
      </c>
      <c r="I70" s="39"/>
      <c r="J70" s="40"/>
      <c r="K70" s="39" t="str">
        <f>IF(ent!E65&lt;&gt;"",ent!H65,"")</f>
        <v>OP-1</v>
      </c>
      <c r="L70" s="279">
        <f>IF(stage!F65&lt;&gt;"",stage!F65,"")</f>
        <v>531.4</v>
      </c>
      <c r="M70" s="279">
        <f>IF(stage!H65&lt;&gt;"",stage!H65,"")</f>
        <v>747.6</v>
      </c>
      <c r="N70" s="279">
        <f>IF(stage!J65&lt;&gt;"",stage!J65,"")</f>
        <v>536.70000000000005</v>
      </c>
      <c r="O70" s="279">
        <f>IF(stage!L65&lt;&gt;"",stage!L65,"")</f>
        <v>523</v>
      </c>
      <c r="P70" s="279">
        <f>IF(stage!N65&lt;&gt;"",stage!N65,"")</f>
        <v>736.5</v>
      </c>
      <c r="Q70" s="279">
        <f>IF(stage!P65&lt;&gt;"",stage!P65,"")</f>
        <v>535.20000000000005</v>
      </c>
      <c r="R70" s="279">
        <f>IF(stage!R65&lt;&gt;"",stage!R65,"")</f>
        <v>613.79999999999995</v>
      </c>
      <c r="S70" s="279">
        <f>IF(stage!T65&lt;&gt;"",stage!T65,"")</f>
        <v>441.9</v>
      </c>
      <c r="T70" s="279">
        <f>IF(stage!V65&lt;&gt;"",stage!V65,"")</f>
        <v>611.79999999999995</v>
      </c>
      <c r="U70" s="279">
        <f>IF(stage!X65&lt;&gt;"",stage!X65,"")</f>
        <v>608.1</v>
      </c>
      <c r="V70" s="279">
        <f>IF(stage!Z65&lt;&gt;"",stage!Z65,"")</f>
        <v>435.4</v>
      </c>
      <c r="W70" s="279">
        <f>IF(stage!AB65&lt;&gt;"",stage!AB65,"")</f>
        <v>610.29999999999995</v>
      </c>
      <c r="X70" s="279" t="str">
        <f>IF(stage!AD65&lt;&gt;"",stage!AD65,"")</f>
        <v/>
      </c>
      <c r="Y70" s="279" t="str">
        <f>IF(stage!AF65&lt;&gt;"",stage!AF65,"")</f>
        <v/>
      </c>
      <c r="Z70" s="279" t="str">
        <f>IF(stage!AH65&lt;&gt;"",stage!AH65,"")</f>
        <v/>
      </c>
      <c r="AA70" s="279" t="str">
        <f>IF(stage!AJ65&lt;&gt;"",stage!AJ65,"")</f>
        <v/>
      </c>
      <c r="AB70" s="279" t="str">
        <f>IF(stage!AL65&lt;&gt;"",stage!AL65,"")</f>
        <v/>
      </c>
      <c r="AC70" s="279" t="str">
        <f>IF(stage!AN65&lt;&gt;"",stage!AN65,"")</f>
        <v/>
      </c>
      <c r="AD70" s="279" t="str">
        <f>IF(stage!AP65&lt;&gt;"",stage!AP65,"")</f>
        <v/>
      </c>
      <c r="AE70" s="279" t="str">
        <f>IF(stage!AR65&lt;&gt;"",stage!AR65,"")</f>
        <v/>
      </c>
      <c r="AF70" s="279" t="str">
        <f>IF(stage!AT65&lt;&gt;"",stage!AT65,"")</f>
        <v/>
      </c>
      <c r="AG70" s="279" t="str">
        <f>IF(stage!AV65&lt;&gt;"",stage!AV65,"")</f>
        <v/>
      </c>
      <c r="AH70" s="279" t="str">
        <f>IF(stage!AX65&lt;&gt;"",stage!AX65,"")</f>
        <v/>
      </c>
      <c r="AI70" s="279" t="str">
        <f>IF(stage!AZ65&lt;&gt;"",stage!AZ65,"")</f>
        <v/>
      </c>
      <c r="AJ70" s="279" t="str">
        <f>IF(stage!BB65&lt;&gt;"",stage!BB65,"")</f>
        <v/>
      </c>
      <c r="AK70" s="279" t="str">
        <f>IF(stage!BD65&lt;&gt;"",stage!BD65,"")</f>
        <v/>
      </c>
      <c r="AL70" s="279" t="str">
        <f>IF(stage!BF65&lt;&gt;"",stage!BF65,"")</f>
        <v/>
      </c>
      <c r="AM70" s="279" t="str">
        <f>IF(stage!BH65&lt;&gt;"",stage!BH65,"")</f>
        <v/>
      </c>
      <c r="AN70" s="279" t="str">
        <f>IF(stage!BJ65&lt;&gt;"",stage!BJ65,"")</f>
        <v/>
      </c>
      <c r="AO70" s="42" t="str">
        <f>IF(stage!BL65&lt;&gt;"",stage!BL65,"")</f>
        <v/>
      </c>
      <c r="AP70" s="43">
        <f>IF(AND('sec(P)'!BW65&gt;0,'sec(P)'!BW65='sec(P)'!BW$92),'sec(P)'!BS65,"")</f>
        <v>11131.7</v>
      </c>
      <c r="AQ70" s="44" t="str">
        <f>IF('sec(P)'!BT65&lt;&gt;0,'sec(P)'!BT65,"")</f>
        <v/>
      </c>
      <c r="AR70" s="43">
        <f>IF(AND('sec(P)'!BW65&gt;0,'sec(P)'!BW65='sec(P)'!BW$92),'sec(P)'!BU65,"")</f>
        <v>11131.7</v>
      </c>
      <c r="AS70" s="39">
        <f t="shared" ref="AS70:AS83" si="24">IF(AR70&lt;&gt;"",RANK(AR70,AR$69:AR$83,1),"")</f>
        <v>3</v>
      </c>
      <c r="AT70" s="251"/>
      <c r="AU70" s="256">
        <f>IF(AND('sec(P)'!FL65&gt;0,'sec(P)'!FL65='sec(P)'!FL$92),'sec(P)'!HX65,"")</f>
        <v>3730.4</v>
      </c>
      <c r="AV70" s="40">
        <f t="shared" ref="AV70:AV83" si="25">IF(AU70&lt;&gt;"",RANK(AU70,AU$69:AU$83,1),"")</f>
        <v>3</v>
      </c>
      <c r="AW70" s="41"/>
      <c r="AX70" s="43">
        <f>IF(AND('sec(P)'!GQ65&gt;0,'sec(P)'!GQ65='sec(P)'!GQ$92),'sec(P)'!HY65,"")</f>
        <v>3401.3</v>
      </c>
      <c r="AY70" s="40">
        <f t="shared" ref="AY70:AY83" si="26">IF(AX70&lt;&gt;"",RANK(AX70,AX$69:AX$83,1),"")</f>
        <v>5</v>
      </c>
      <c r="AZ70" s="40"/>
    </row>
    <row r="71" spans="1:52">
      <c r="A71" s="33">
        <f>IF(ent!E66&lt;&gt;"",ent!D66,"")</f>
        <v>65</v>
      </c>
      <c r="B71" s="34" t="str">
        <f>IF(ent!E66&lt;&gt;"",ent!E66,"")</f>
        <v>吉野 政浩</v>
      </c>
      <c r="C71" s="237"/>
      <c r="D71" s="241"/>
      <c r="E71" s="35" t="str">
        <f>IF(ent!E66&lt;&gt;"",ent!F66,"")</f>
        <v>鍋倉 正彦</v>
      </c>
      <c r="F71" s="237"/>
      <c r="G71" s="241"/>
      <c r="H71" s="34" t="str">
        <f>IF(ent!E66&lt;&gt;"",ent!G66,"")</f>
        <v>STREETLIFE MAC ヤリス</v>
      </c>
      <c r="I71" s="33"/>
      <c r="K71" s="33" t="str">
        <f>IF(ent!E66&lt;&gt;"",ent!H66,"")</f>
        <v>OP-1</v>
      </c>
      <c r="L71" s="280">
        <f>IF(stage!F66&lt;&gt;"",stage!F66,"")</f>
        <v>557.1</v>
      </c>
      <c r="M71" s="280">
        <f>IF(stage!H66&lt;&gt;"",stage!H66,"")</f>
        <v>819.7</v>
      </c>
      <c r="N71" s="280">
        <f>IF(stage!J66&lt;&gt;"",stage!J66,"")</f>
        <v>550</v>
      </c>
      <c r="O71" s="280">
        <f>IF(stage!L66&lt;&gt;"",stage!L66,"")</f>
        <v>552.6</v>
      </c>
      <c r="P71" s="280">
        <f>IF(stage!N66&lt;&gt;"",stage!N66,"")</f>
        <v>759.6</v>
      </c>
      <c r="Q71" s="280">
        <f>IF(stage!P66&lt;&gt;"",stage!P66,"")</f>
        <v>555.1</v>
      </c>
      <c r="R71" s="280">
        <f>IF(stage!R66&lt;&gt;"",stage!R66,"")</f>
        <v>624.29999999999995</v>
      </c>
      <c r="S71" s="280">
        <f>IF(stage!T66&lt;&gt;"",stage!T66,"")</f>
        <v>424.1</v>
      </c>
      <c r="T71" s="280">
        <f>IF(stage!V66&lt;&gt;"",stage!V66,"")</f>
        <v>606.79999999999995</v>
      </c>
      <c r="U71" s="280">
        <f>IF(stage!X66&lt;&gt;"",stage!X66,"")</f>
        <v>623</v>
      </c>
      <c r="V71" s="280">
        <f>IF(stage!Z66&lt;&gt;"",stage!Z66,"")</f>
        <v>425.6</v>
      </c>
      <c r="W71" s="280">
        <f>IF(stage!AB66&lt;&gt;"",stage!AB66,"")</f>
        <v>610.29999999999995</v>
      </c>
      <c r="X71" s="280" t="str">
        <f>IF(stage!AD66&lt;&gt;"",stage!AD66,"")</f>
        <v/>
      </c>
      <c r="Y71" s="280" t="str">
        <f>IF(stage!AF66&lt;&gt;"",stage!AF66,"")</f>
        <v/>
      </c>
      <c r="Z71" s="280" t="str">
        <f>IF(stage!AH66&lt;&gt;"",stage!AH66,"")</f>
        <v/>
      </c>
      <c r="AA71" s="280" t="str">
        <f>IF(stage!AJ66&lt;&gt;"",stage!AJ66,"")</f>
        <v/>
      </c>
      <c r="AB71" s="280" t="str">
        <f>IF(stage!AL66&lt;&gt;"",stage!AL66,"")</f>
        <v/>
      </c>
      <c r="AC71" s="280" t="str">
        <f>IF(stage!AN66&lt;&gt;"",stage!AN66,"")</f>
        <v/>
      </c>
      <c r="AD71" s="280" t="str">
        <f>IF(stage!AP66&lt;&gt;"",stage!AP66,"")</f>
        <v/>
      </c>
      <c r="AE71" s="280" t="str">
        <f>IF(stage!AR66&lt;&gt;"",stage!AR66,"")</f>
        <v/>
      </c>
      <c r="AF71" s="280" t="str">
        <f>IF(stage!AT66&lt;&gt;"",stage!AT66,"")</f>
        <v/>
      </c>
      <c r="AG71" s="280" t="str">
        <f>IF(stage!AV66&lt;&gt;"",stage!AV66,"")</f>
        <v/>
      </c>
      <c r="AH71" s="280" t="str">
        <f>IF(stage!AX66&lt;&gt;"",stage!AX66,"")</f>
        <v/>
      </c>
      <c r="AI71" s="280" t="str">
        <f>IF(stage!AZ66&lt;&gt;"",stage!AZ66,"")</f>
        <v/>
      </c>
      <c r="AJ71" s="280" t="str">
        <f>IF(stage!BB66&lt;&gt;"",stage!BB66,"")</f>
        <v/>
      </c>
      <c r="AK71" s="280" t="str">
        <f>IF(stage!BD66&lt;&gt;"",stage!BD66,"")</f>
        <v/>
      </c>
      <c r="AL71" s="280" t="str">
        <f>IF(stage!BF66&lt;&gt;"",stage!BF66,"")</f>
        <v/>
      </c>
      <c r="AM71" s="280" t="str">
        <f>IF(stage!BH66&lt;&gt;"",stage!BH66,"")</f>
        <v/>
      </c>
      <c r="AN71" s="280" t="str">
        <f>IF(stage!BJ66&lt;&gt;"",stage!BJ66,"")</f>
        <v/>
      </c>
      <c r="AO71" s="36" t="str">
        <f>IF(stage!BL66&lt;&gt;"",stage!BL66,"")</f>
        <v/>
      </c>
      <c r="AP71" s="37">
        <f>IF(AND('sec(P)'!BW66&gt;0,'sec(P)'!BW66='sec(P)'!BW$92),'sec(P)'!BS66,"")</f>
        <v>11348.199999999999</v>
      </c>
      <c r="AQ71" s="38" t="str">
        <f>IF('sec(P)'!BT66&lt;&gt;0,'sec(P)'!BT66,"")</f>
        <v/>
      </c>
      <c r="AR71" s="37">
        <f>IF(AND('sec(P)'!BW66&gt;0,'sec(P)'!BW66='sec(P)'!BW$92),'sec(P)'!BU66,"")</f>
        <v>11348.199999999999</v>
      </c>
      <c r="AS71" s="33">
        <f t="shared" si="24"/>
        <v>5</v>
      </c>
      <c r="AT71" s="252"/>
      <c r="AU71" s="257">
        <f>IF(AND('sec(P)'!FL66&gt;0,'sec(P)'!FL66='sec(P)'!FL$92),'sec(P)'!HX66,"")</f>
        <v>3954.1</v>
      </c>
      <c r="AV71" s="34">
        <f t="shared" si="25"/>
        <v>5</v>
      </c>
      <c r="AW71" s="35"/>
      <c r="AX71" s="37">
        <f>IF(AND('sec(P)'!GQ66&gt;0,'sec(P)'!GQ66='sec(P)'!GQ$92),'sec(P)'!HY66,"")</f>
        <v>3354.0999999999995</v>
      </c>
      <c r="AY71" s="34">
        <f t="shared" si="26"/>
        <v>3</v>
      </c>
      <c r="AZ71" s="34"/>
    </row>
    <row r="72" spans="1:52" s="3" customFormat="1">
      <c r="A72" s="39">
        <f>IF(ent!E67&lt;&gt;"",ent!D67,"")</f>
        <v>66</v>
      </c>
      <c r="B72" s="40" t="str">
        <f>IF(ent!E67&lt;&gt;"",ent!E67,"")</f>
        <v>喜多見 孝弘</v>
      </c>
      <c r="C72" s="236"/>
      <c r="D72" s="240"/>
      <c r="E72" s="41" t="str">
        <f>IF(ent!E67&lt;&gt;"",ent!F67,"")</f>
        <v>植草 浩昌</v>
      </c>
      <c r="F72" s="236"/>
      <c r="G72" s="240"/>
      <c r="H72" s="40" t="str">
        <f>IF(ent!E67&lt;&gt;"",ent!G67,"")</f>
        <v>CAST Racingサンコーハイエース</v>
      </c>
      <c r="I72" s="39"/>
      <c r="J72" s="40"/>
      <c r="K72" s="39" t="str">
        <f>IF(ent!E67&lt;&gt;"",ent!H67,"")</f>
        <v>OP-1</v>
      </c>
      <c r="L72" s="279">
        <f>IF(stage!F67&lt;&gt;"",stage!F67,"")</f>
        <v>553.1</v>
      </c>
      <c r="M72" s="279">
        <f>IF(stage!H67&lt;&gt;"",stage!H67,"")</f>
        <v>814.4</v>
      </c>
      <c r="N72" s="279">
        <f>IF(stage!J67&lt;&gt;"",stage!J67,"")</f>
        <v>604.20000000000005</v>
      </c>
      <c r="O72" s="279">
        <f>IF(stage!L67&lt;&gt;"",stage!L67,"")</f>
        <v>554.29999999999995</v>
      </c>
      <c r="P72" s="279">
        <f>IF(stage!N67&lt;&gt;"",stage!N67,"")</f>
        <v>809.9</v>
      </c>
      <c r="Q72" s="279">
        <f>IF(stage!P67&lt;&gt;"",stage!P67,"")</f>
        <v>605.4</v>
      </c>
      <c r="R72" s="279">
        <f>IF(stage!R67&lt;&gt;"",stage!R67,"")</f>
        <v>651.9</v>
      </c>
      <c r="S72" s="279">
        <f>IF(stage!T67&lt;&gt;"",stage!T67,"")</f>
        <v>433.4</v>
      </c>
      <c r="T72" s="279">
        <f>IF(stage!V67&lt;&gt;"",stage!V67,"")</f>
        <v>616.29999999999995</v>
      </c>
      <c r="U72" s="279">
        <f>IF(stage!X67&lt;&gt;"",stage!X67,"")</f>
        <v>616.6</v>
      </c>
      <c r="V72" s="279">
        <f>IF(stage!Z67&lt;&gt;"",stage!Z67,"")</f>
        <v>431.9</v>
      </c>
      <c r="W72" s="279">
        <f>IF(stage!AB67&lt;&gt;"",stage!AB67,"")</f>
        <v>610.29999999999995</v>
      </c>
      <c r="X72" s="279" t="str">
        <f>IF(stage!AD67&lt;&gt;"",stage!AD67,"")</f>
        <v/>
      </c>
      <c r="Y72" s="279" t="str">
        <f>IF(stage!AF67&lt;&gt;"",stage!AF67,"")</f>
        <v/>
      </c>
      <c r="Z72" s="279" t="str">
        <f>IF(stage!AH67&lt;&gt;"",stage!AH67,"")</f>
        <v/>
      </c>
      <c r="AA72" s="279" t="str">
        <f>IF(stage!AJ67&lt;&gt;"",stage!AJ67,"")</f>
        <v/>
      </c>
      <c r="AB72" s="279" t="str">
        <f>IF(stage!AL67&lt;&gt;"",stage!AL67,"")</f>
        <v/>
      </c>
      <c r="AC72" s="279" t="str">
        <f>IF(stage!AN67&lt;&gt;"",stage!AN67,"")</f>
        <v/>
      </c>
      <c r="AD72" s="279" t="str">
        <f>IF(stage!AP67&lt;&gt;"",stage!AP67,"")</f>
        <v/>
      </c>
      <c r="AE72" s="279" t="str">
        <f>IF(stage!AR67&lt;&gt;"",stage!AR67,"")</f>
        <v/>
      </c>
      <c r="AF72" s="279" t="str">
        <f>IF(stage!AT67&lt;&gt;"",stage!AT67,"")</f>
        <v/>
      </c>
      <c r="AG72" s="279" t="str">
        <f>IF(stage!AV67&lt;&gt;"",stage!AV67,"")</f>
        <v/>
      </c>
      <c r="AH72" s="279" t="str">
        <f>IF(stage!AX67&lt;&gt;"",stage!AX67,"")</f>
        <v/>
      </c>
      <c r="AI72" s="279" t="str">
        <f>IF(stage!AZ67&lt;&gt;"",stage!AZ67,"")</f>
        <v/>
      </c>
      <c r="AJ72" s="279" t="str">
        <f>IF(stage!BB67&lt;&gt;"",stage!BB67,"")</f>
        <v/>
      </c>
      <c r="AK72" s="279" t="str">
        <f>IF(stage!BD67&lt;&gt;"",stage!BD67,"")</f>
        <v/>
      </c>
      <c r="AL72" s="279" t="str">
        <f>IF(stage!BF67&lt;&gt;"",stage!BF67,"")</f>
        <v/>
      </c>
      <c r="AM72" s="279" t="str">
        <f>IF(stage!BH67&lt;&gt;"",stage!BH67,"")</f>
        <v/>
      </c>
      <c r="AN72" s="279" t="str">
        <f>IF(stage!BJ67&lt;&gt;"",stage!BJ67,"")</f>
        <v/>
      </c>
      <c r="AO72" s="42" t="str">
        <f>IF(stage!BL67&lt;&gt;"",stage!BL67,"")</f>
        <v/>
      </c>
      <c r="AP72" s="43">
        <f>IF(AND('sec(P)'!BW67&gt;0,'sec(P)'!BW67='sec(P)'!BW$92),'sec(P)'!BS67,"")</f>
        <v>11501.7</v>
      </c>
      <c r="AQ72" s="44" t="str">
        <f>IF('sec(P)'!BT67&lt;&gt;0,'sec(P)'!BT67,"")</f>
        <v/>
      </c>
      <c r="AR72" s="43">
        <f>IF(AND('sec(P)'!BW67&gt;0,'sec(P)'!BW67='sec(P)'!BW$92),'sec(P)'!BU67,"")</f>
        <v>11501.7</v>
      </c>
      <c r="AS72" s="39">
        <f t="shared" si="24"/>
        <v>6</v>
      </c>
      <c r="AT72" s="251"/>
      <c r="AU72" s="256">
        <f>IF(AND('sec(P)'!FL67&gt;0,'sec(P)'!FL67='sec(P)'!FL$92),'sec(P)'!HX67,"")</f>
        <v>4021.3</v>
      </c>
      <c r="AV72" s="40">
        <f t="shared" si="25"/>
        <v>6</v>
      </c>
      <c r="AW72" s="41"/>
      <c r="AX72" s="43">
        <f>IF(AND('sec(P)'!GQ67&gt;0,'sec(P)'!GQ67='sec(P)'!GQ$92),'sec(P)'!HY67,"")</f>
        <v>3440.3999999999996</v>
      </c>
      <c r="AY72" s="40">
        <f t="shared" si="26"/>
        <v>6</v>
      </c>
      <c r="AZ72" s="40"/>
    </row>
    <row r="73" spans="1:52">
      <c r="A73" s="33">
        <f>IF(ent!E68&lt;&gt;"",ent!D68,"")</f>
        <v>67</v>
      </c>
      <c r="B73" s="34" t="str">
        <f>IF(ent!E68&lt;&gt;"",ent!E68,"")</f>
        <v>塩田 卓史</v>
      </c>
      <c r="C73" s="237"/>
      <c r="D73" s="241"/>
      <c r="E73" s="35" t="str">
        <f>IF(ent!E68&lt;&gt;"",ent!F68,"")</f>
        <v>柿津 健一郎</v>
      </c>
      <c r="F73" s="237"/>
      <c r="G73" s="241"/>
      <c r="H73" s="34" t="str">
        <f>IF(ent!E68&lt;&gt;"",ent!G68,"")</f>
        <v>豊田自動織機 DL ヴィッツGR</v>
      </c>
      <c r="I73" s="33"/>
      <c r="K73" s="33" t="str">
        <f>IF(ent!E68&lt;&gt;"",ent!H68,"")</f>
        <v>OP-1</v>
      </c>
      <c r="L73" s="280">
        <f>IF(stage!F68&lt;&gt;"",stage!F68,"")</f>
        <v>603.20000000000005</v>
      </c>
      <c r="M73" s="280">
        <f>IF(stage!H68&lt;&gt;"",stage!H68,"")</f>
        <v>1016.3</v>
      </c>
      <c r="N73" s="280">
        <f>IF(stage!J68&lt;&gt;"",stage!J68,"")</f>
        <v>606.9</v>
      </c>
      <c r="O73" s="280">
        <f>IF(stage!L68&lt;&gt;"",stage!L68,"")</f>
        <v>607.29999999999995</v>
      </c>
      <c r="P73" s="280">
        <f>IF(stage!N68&lt;&gt;"",stage!N68,"")</f>
        <v>829.4</v>
      </c>
      <c r="Q73" s="280">
        <f>IF(stage!P68&lt;&gt;"",stage!P68,"")</f>
        <v>603.20000000000005</v>
      </c>
      <c r="R73" s="280">
        <f>IF(stage!R68&lt;&gt;"",stage!R68,"")</f>
        <v>648.4</v>
      </c>
      <c r="S73" s="280">
        <f>IF(stage!T68&lt;&gt;"",stage!T68,"")</f>
        <v>437.8</v>
      </c>
      <c r="T73" s="280">
        <f>IF(stage!V68&lt;&gt;"",stage!V68,"")</f>
        <v>631.5</v>
      </c>
      <c r="U73" s="280">
        <f>IF(stage!X68&lt;&gt;"",stage!X68,"")</f>
        <v>641.6</v>
      </c>
      <c r="V73" s="280">
        <f>IF(stage!Z68&lt;&gt;"",stage!Z68,"")</f>
        <v>438.3</v>
      </c>
      <c r="W73" s="280">
        <f>IF(stage!AB68&lt;&gt;"",stage!AB68,"")</f>
        <v>610.29999999999995</v>
      </c>
      <c r="X73" s="280" t="str">
        <f>IF(stage!AD68&lt;&gt;"",stage!AD68,"")</f>
        <v/>
      </c>
      <c r="Y73" s="280" t="str">
        <f>IF(stage!AF68&lt;&gt;"",stage!AF68,"")</f>
        <v/>
      </c>
      <c r="Z73" s="280" t="str">
        <f>IF(stage!AH68&lt;&gt;"",stage!AH68,"")</f>
        <v/>
      </c>
      <c r="AA73" s="280" t="str">
        <f>IF(stage!AJ68&lt;&gt;"",stage!AJ68,"")</f>
        <v/>
      </c>
      <c r="AB73" s="280" t="str">
        <f>IF(stage!AL68&lt;&gt;"",stage!AL68,"")</f>
        <v/>
      </c>
      <c r="AC73" s="280" t="str">
        <f>IF(stage!AN68&lt;&gt;"",stage!AN68,"")</f>
        <v/>
      </c>
      <c r="AD73" s="280" t="str">
        <f>IF(stage!AP68&lt;&gt;"",stage!AP68,"")</f>
        <v/>
      </c>
      <c r="AE73" s="280" t="str">
        <f>IF(stage!AR68&lt;&gt;"",stage!AR68,"")</f>
        <v/>
      </c>
      <c r="AF73" s="280" t="str">
        <f>IF(stage!AT68&lt;&gt;"",stage!AT68,"")</f>
        <v/>
      </c>
      <c r="AG73" s="280" t="str">
        <f>IF(stage!AV68&lt;&gt;"",stage!AV68,"")</f>
        <v/>
      </c>
      <c r="AH73" s="280" t="str">
        <f>IF(stage!AX68&lt;&gt;"",stage!AX68,"")</f>
        <v/>
      </c>
      <c r="AI73" s="280" t="str">
        <f>IF(stage!AZ68&lt;&gt;"",stage!AZ68,"")</f>
        <v/>
      </c>
      <c r="AJ73" s="280" t="str">
        <f>IF(stage!BB68&lt;&gt;"",stage!BB68,"")</f>
        <v/>
      </c>
      <c r="AK73" s="280" t="str">
        <f>IF(stage!BD68&lt;&gt;"",stage!BD68,"")</f>
        <v/>
      </c>
      <c r="AL73" s="280" t="str">
        <f>IF(stage!BF68&lt;&gt;"",stage!BF68,"")</f>
        <v/>
      </c>
      <c r="AM73" s="280" t="str">
        <f>IF(stage!BH68&lt;&gt;"",stage!BH68,"")</f>
        <v/>
      </c>
      <c r="AN73" s="280" t="str">
        <f>IF(stage!BJ68&lt;&gt;"",stage!BJ68,"")</f>
        <v/>
      </c>
      <c r="AO73" s="36" t="str">
        <f>IF(stage!BL68&lt;&gt;"",stage!BL68,"")</f>
        <v/>
      </c>
      <c r="AP73" s="37">
        <f>IF(AND('sec(P)'!BW68&gt;0,'sec(P)'!BW68='sec(P)'!BW$92),'sec(P)'!BS68,"")</f>
        <v>11834.2</v>
      </c>
      <c r="AQ73" s="38" t="str">
        <f>IF('sec(P)'!BT68&lt;&gt;0,'sec(P)'!BT68,"")</f>
        <v/>
      </c>
      <c r="AR73" s="37">
        <f>IF(AND('sec(P)'!BW68&gt;0,'sec(P)'!BW68='sec(P)'!BW$92),'sec(P)'!BU68,"")</f>
        <v>11834.2</v>
      </c>
      <c r="AS73" s="33">
        <f t="shared" si="24"/>
        <v>8</v>
      </c>
      <c r="AT73" s="252"/>
      <c r="AU73" s="257">
        <f>IF(AND('sec(P)'!FL68&gt;0,'sec(P)'!FL68='sec(P)'!FL$92),'sec(P)'!HX68,"")</f>
        <v>4306.3</v>
      </c>
      <c r="AV73" s="34">
        <f t="shared" si="25"/>
        <v>10</v>
      </c>
      <c r="AW73" s="35"/>
      <c r="AX73" s="37">
        <f>IF(AND('sec(P)'!GQ68&gt;0,'sec(P)'!GQ68='sec(P)'!GQ$92),'sec(P)'!HY68,"")</f>
        <v>3527.9</v>
      </c>
      <c r="AY73" s="34">
        <f t="shared" si="26"/>
        <v>9</v>
      </c>
      <c r="AZ73" s="34"/>
    </row>
    <row r="74" spans="1:52" s="3" customFormat="1">
      <c r="A74" s="39">
        <f>IF(ent!E69&lt;&gt;"",ent!D69,"")</f>
        <v>68</v>
      </c>
      <c r="B74" s="40" t="str">
        <f>IF(ent!E69&lt;&gt;"",ent!E69,"")</f>
        <v>石田 貴之</v>
      </c>
      <c r="C74" s="236"/>
      <c r="D74" s="240"/>
      <c r="E74" s="41" t="str">
        <f>IF(ent!E69&lt;&gt;"",ent!F69,"")</f>
        <v>田中 佑樹</v>
      </c>
      <c r="F74" s="236"/>
      <c r="G74" s="240"/>
      <c r="H74" s="40" t="str">
        <f>IF(ent!E69&lt;&gt;"",ent!G69,"")</f>
        <v>ACCR911</v>
      </c>
      <c r="I74" s="39"/>
      <c r="J74" s="40"/>
      <c r="K74" s="39" t="str">
        <f>IF(ent!E69&lt;&gt;"",ent!H69,"")</f>
        <v>OP-1</v>
      </c>
      <c r="L74" s="279">
        <f>IF(stage!F69&lt;&gt;"",stage!F69,"")</f>
        <v>609.1</v>
      </c>
      <c r="M74" s="279">
        <f>IF(stage!H69&lt;&gt;"",stage!H69,"")</f>
        <v>821.3</v>
      </c>
      <c r="N74" s="279">
        <f>IF(stage!J69&lt;&gt;"",stage!J69,"")</f>
        <v>605.20000000000005</v>
      </c>
      <c r="O74" s="279">
        <f>IF(stage!L69&lt;&gt;"",stage!L69,"")</f>
        <v>559.4</v>
      </c>
      <c r="P74" s="279">
        <f>IF(stage!N69&lt;&gt;"",stage!N69,"")</f>
        <v>812.3</v>
      </c>
      <c r="Q74" s="279">
        <f>IF(stage!P69&lt;&gt;"",stage!P69,"")</f>
        <v>607</v>
      </c>
      <c r="R74" s="279">
        <f>IF(stage!R69&lt;&gt;"",stage!R69,"")</f>
        <v>647.9</v>
      </c>
      <c r="S74" s="279">
        <f>IF(stage!T69&lt;&gt;"",stage!T69,"")</f>
        <v>433.8</v>
      </c>
      <c r="T74" s="279">
        <f>IF(stage!V69&lt;&gt;"",stage!V69,"")</f>
        <v>624.5</v>
      </c>
      <c r="U74" s="279">
        <f>IF(stage!X69&lt;&gt;"",stage!X69,"")</f>
        <v>641.6</v>
      </c>
      <c r="V74" s="279">
        <f>IF(stage!Z69&lt;&gt;"",stage!Z69,"")</f>
        <v>431.4</v>
      </c>
      <c r="W74" s="279">
        <f>IF(stage!AB69&lt;&gt;"",stage!AB69,"")</f>
        <v>610.29999999999995</v>
      </c>
      <c r="X74" s="279" t="str">
        <f>IF(stage!AD69&lt;&gt;"",stage!AD69,"")</f>
        <v/>
      </c>
      <c r="Y74" s="279" t="str">
        <f>IF(stage!AF69&lt;&gt;"",stage!AF69,"")</f>
        <v/>
      </c>
      <c r="Z74" s="279" t="str">
        <f>IF(stage!AH69&lt;&gt;"",stage!AH69,"")</f>
        <v/>
      </c>
      <c r="AA74" s="279" t="str">
        <f>IF(stage!AJ69&lt;&gt;"",stage!AJ69,"")</f>
        <v/>
      </c>
      <c r="AB74" s="279" t="str">
        <f>IF(stage!AL69&lt;&gt;"",stage!AL69,"")</f>
        <v/>
      </c>
      <c r="AC74" s="279" t="str">
        <f>IF(stage!AN69&lt;&gt;"",stage!AN69,"")</f>
        <v/>
      </c>
      <c r="AD74" s="279" t="str">
        <f>IF(stage!AP69&lt;&gt;"",stage!AP69,"")</f>
        <v/>
      </c>
      <c r="AE74" s="279" t="str">
        <f>IF(stage!AR69&lt;&gt;"",stage!AR69,"")</f>
        <v/>
      </c>
      <c r="AF74" s="279" t="str">
        <f>IF(stage!AT69&lt;&gt;"",stage!AT69,"")</f>
        <v/>
      </c>
      <c r="AG74" s="279" t="str">
        <f>IF(stage!AV69&lt;&gt;"",stage!AV69,"")</f>
        <v/>
      </c>
      <c r="AH74" s="279" t="str">
        <f>IF(stage!AX69&lt;&gt;"",stage!AX69,"")</f>
        <v/>
      </c>
      <c r="AI74" s="279" t="str">
        <f>IF(stage!AZ69&lt;&gt;"",stage!AZ69,"")</f>
        <v/>
      </c>
      <c r="AJ74" s="279" t="str">
        <f>IF(stage!BB69&lt;&gt;"",stage!BB69,"")</f>
        <v/>
      </c>
      <c r="AK74" s="279" t="str">
        <f>IF(stage!BD69&lt;&gt;"",stage!BD69,"")</f>
        <v/>
      </c>
      <c r="AL74" s="279" t="str">
        <f>IF(stage!BF69&lt;&gt;"",stage!BF69,"")</f>
        <v/>
      </c>
      <c r="AM74" s="279" t="str">
        <f>IF(stage!BH69&lt;&gt;"",stage!BH69,"")</f>
        <v/>
      </c>
      <c r="AN74" s="279" t="str">
        <f>IF(stage!BJ69&lt;&gt;"",stage!BJ69,"")</f>
        <v/>
      </c>
      <c r="AO74" s="42" t="str">
        <f>IF(stage!BL69&lt;&gt;"",stage!BL69,"")</f>
        <v/>
      </c>
      <c r="AP74" s="43">
        <f>IF(AND('sec(P)'!BW69&gt;0,'sec(P)'!BW69='sec(P)'!BW$92),'sec(P)'!BS69,"")</f>
        <v>11603.8</v>
      </c>
      <c r="AQ74" s="44" t="str">
        <f>IF('sec(P)'!BT69&lt;&gt;0,'sec(P)'!BT69,"")</f>
        <v/>
      </c>
      <c r="AR74" s="43">
        <f>IF(AND('sec(P)'!BW69&gt;0,'sec(P)'!BW69='sec(P)'!BW$92),'sec(P)'!BU69,"")</f>
        <v>11603.8</v>
      </c>
      <c r="AS74" s="39">
        <f t="shared" si="24"/>
        <v>7</v>
      </c>
      <c r="AT74" s="251"/>
      <c r="AU74" s="256">
        <f>IF(AND('sec(P)'!FL69&gt;0,'sec(P)'!FL69='sec(P)'!FL$92),'sec(P)'!HX69,"")</f>
        <v>4054.3</v>
      </c>
      <c r="AV74" s="40">
        <f t="shared" si="25"/>
        <v>7</v>
      </c>
      <c r="AW74" s="41"/>
      <c r="AX74" s="43">
        <f>IF(AND('sec(P)'!GQ69&gt;0,'sec(P)'!GQ69='sec(P)'!GQ$92),'sec(P)'!HY69,"")</f>
        <v>3509.5</v>
      </c>
      <c r="AY74" s="40">
        <f t="shared" si="26"/>
        <v>7</v>
      </c>
      <c r="AZ74" s="40"/>
    </row>
    <row r="75" spans="1:52">
      <c r="A75" s="33">
        <f>IF(ent!E70&lt;&gt;"",ent!D70,"")</f>
        <v>69</v>
      </c>
      <c r="B75" s="34" t="str">
        <f>IF(ent!E70&lt;&gt;"",ent!E70,"")</f>
        <v>秋浜 鉱治</v>
      </c>
      <c r="C75" s="237"/>
      <c r="D75" s="241"/>
      <c r="E75" s="35" t="str">
        <f>IF(ent!E70&lt;&gt;"",ent!F70,"")</f>
        <v>福田 智治</v>
      </c>
      <c r="F75" s="237"/>
      <c r="G75" s="241"/>
      <c r="H75" s="34" t="str">
        <f>IF(ent!E70&lt;&gt;"",ent!G70,"")</f>
        <v>CAST Racingマルトクハイエース</v>
      </c>
      <c r="I75" s="33"/>
      <c r="K75" s="33" t="str">
        <f>IF(ent!E70&lt;&gt;"",ent!H70,"")</f>
        <v>OP-1</v>
      </c>
      <c r="L75" s="280">
        <f>IF(stage!F70&lt;&gt;"",stage!F70,"")</f>
        <v>556.79999999999995</v>
      </c>
      <c r="M75" s="280">
        <f>IF(stage!H70&lt;&gt;"",stage!H70,"")</f>
        <v>839.1</v>
      </c>
      <c r="N75" s="280">
        <f>IF(stage!J70&lt;&gt;"",stage!J70,"")</f>
        <v>616.70000000000005</v>
      </c>
      <c r="O75" s="280">
        <f>IF(stage!L70&lt;&gt;"",stage!L70,"")</f>
        <v>550.1</v>
      </c>
      <c r="P75" s="280">
        <f>IF(stage!N70&lt;&gt;"",stage!N70,"")</f>
        <v>849</v>
      </c>
      <c r="Q75" s="280">
        <f>IF(stage!P70&lt;&gt;"",stage!P70,"")</f>
        <v>611</v>
      </c>
      <c r="R75" s="280">
        <f>IF(stage!R70&lt;&gt;"",stage!R70,"")</f>
        <v>619.6</v>
      </c>
      <c r="S75" s="280">
        <f>IF(stage!T70&lt;&gt;"",stage!T70,"")</f>
        <v>430.7</v>
      </c>
      <c r="T75" s="280">
        <f>IF(stage!V70&lt;&gt;"",stage!V70,"")</f>
        <v>632.9</v>
      </c>
      <c r="U75" s="280" t="str">
        <f>IF(stage!X70&lt;&gt;"",stage!X70,"")</f>
        <v/>
      </c>
      <c r="V75" s="280" t="str">
        <f>IF(stage!Z70&lt;&gt;"",stage!Z70,"")</f>
        <v/>
      </c>
      <c r="W75" s="280" t="str">
        <f>IF(stage!AB70&lt;&gt;"",stage!AB70,"")</f>
        <v/>
      </c>
      <c r="X75" s="280" t="str">
        <f>IF(stage!AD70&lt;&gt;"",stage!AD70,"")</f>
        <v/>
      </c>
      <c r="Y75" s="280" t="str">
        <f>IF(stage!AF70&lt;&gt;"",stage!AF70,"")</f>
        <v/>
      </c>
      <c r="Z75" s="280" t="str">
        <f>IF(stage!AH70&lt;&gt;"",stage!AH70,"")</f>
        <v/>
      </c>
      <c r="AA75" s="280" t="str">
        <f>IF(stage!AJ70&lt;&gt;"",stage!AJ70,"")</f>
        <v/>
      </c>
      <c r="AB75" s="280" t="str">
        <f>IF(stage!AL70&lt;&gt;"",stage!AL70,"")</f>
        <v/>
      </c>
      <c r="AC75" s="280" t="str">
        <f>IF(stage!AN70&lt;&gt;"",stage!AN70,"")</f>
        <v/>
      </c>
      <c r="AD75" s="280" t="str">
        <f>IF(stage!AP70&lt;&gt;"",stage!AP70,"")</f>
        <v/>
      </c>
      <c r="AE75" s="280" t="str">
        <f>IF(stage!AR70&lt;&gt;"",stage!AR70,"")</f>
        <v/>
      </c>
      <c r="AF75" s="280" t="str">
        <f>IF(stage!AT70&lt;&gt;"",stage!AT70,"")</f>
        <v/>
      </c>
      <c r="AG75" s="280" t="str">
        <f>IF(stage!AV70&lt;&gt;"",stage!AV70,"")</f>
        <v/>
      </c>
      <c r="AH75" s="280" t="str">
        <f>IF(stage!AX70&lt;&gt;"",stage!AX70,"")</f>
        <v/>
      </c>
      <c r="AI75" s="280" t="str">
        <f>IF(stage!AZ70&lt;&gt;"",stage!AZ70,"")</f>
        <v/>
      </c>
      <c r="AJ75" s="280" t="str">
        <f>IF(stage!BB70&lt;&gt;"",stage!BB70,"")</f>
        <v/>
      </c>
      <c r="AK75" s="280" t="str">
        <f>IF(stage!BD70&lt;&gt;"",stage!BD70,"")</f>
        <v/>
      </c>
      <c r="AL75" s="280" t="str">
        <f>IF(stage!BF70&lt;&gt;"",stage!BF70,"")</f>
        <v/>
      </c>
      <c r="AM75" s="280" t="str">
        <f>IF(stage!BH70&lt;&gt;"",stage!BH70,"")</f>
        <v/>
      </c>
      <c r="AN75" s="280" t="str">
        <f>IF(stage!BJ70&lt;&gt;"",stage!BJ70,"")</f>
        <v/>
      </c>
      <c r="AO75" s="36" t="str">
        <f>IF(stage!BL70&lt;&gt;"",stage!BL70,"")</f>
        <v/>
      </c>
      <c r="AP75" s="37" t="str">
        <f>IF(AND('sec(P)'!BW70&gt;0,'sec(P)'!BW70='sec(P)'!BW$92),'sec(P)'!BS70,"")</f>
        <v/>
      </c>
      <c r="AQ75" s="38" t="str">
        <f>IF('sec(P)'!BT70&lt;&gt;0,'sec(P)'!BT70,"")</f>
        <v/>
      </c>
      <c r="AR75" s="37" t="str">
        <f>IF(AND('sec(P)'!BW70&gt;0,'sec(P)'!BW70='sec(P)'!BW$92),'sec(P)'!BU70,"")</f>
        <v/>
      </c>
      <c r="AS75" s="33" t="str">
        <f t="shared" si="24"/>
        <v/>
      </c>
      <c r="AT75" s="252"/>
      <c r="AU75" s="257">
        <f>IF(AND('sec(P)'!FL70&gt;0,'sec(P)'!FL70='sec(P)'!FL$92),'sec(P)'!HX70,"")</f>
        <v>4142.7</v>
      </c>
      <c r="AV75" s="34">
        <f t="shared" si="25"/>
        <v>8</v>
      </c>
      <c r="AW75" s="35"/>
      <c r="AX75" s="37" t="str">
        <f>IF(AND('sec(P)'!GQ70&gt;0,'sec(P)'!GQ70='sec(P)'!GQ$92),'sec(P)'!HY70,"")</f>
        <v/>
      </c>
      <c r="AY75" s="34" t="str">
        <f t="shared" si="26"/>
        <v/>
      </c>
      <c r="AZ75" s="34"/>
    </row>
    <row r="76" spans="1:52" s="3" customFormat="1">
      <c r="A76" s="39">
        <f>IF(ent!E71&lt;&gt;"",ent!D71,"")</f>
        <v>70</v>
      </c>
      <c r="B76" s="40" t="str">
        <f>IF(ent!E71&lt;&gt;"",ent!E71,"")</f>
        <v>小林 佑輝</v>
      </c>
      <c r="C76" s="236"/>
      <c r="D76" s="240"/>
      <c r="E76" s="41" t="str">
        <f>IF(ent!E71&lt;&gt;"",ent!F71,"")</f>
        <v>鶴巻 駿介</v>
      </c>
      <c r="F76" s="236"/>
      <c r="G76" s="240"/>
      <c r="H76" s="40" t="str">
        <f>IF(ent!E71&lt;&gt;"",ent!G71,"")</f>
        <v>ラッシュスポーツ IRS BRZ</v>
      </c>
      <c r="I76" s="39"/>
      <c r="J76" s="40"/>
      <c r="K76" s="39" t="str">
        <f>IF(ent!E71&lt;&gt;"",ent!H71,"")</f>
        <v>OP-1</v>
      </c>
      <c r="L76" s="279">
        <f>IF(stage!F71&lt;&gt;"",stage!F71,"")</f>
        <v>513.29999999999995</v>
      </c>
      <c r="M76" s="279">
        <f>IF(stage!H71&lt;&gt;"",stage!H71,"")</f>
        <v>716.9</v>
      </c>
      <c r="N76" s="279">
        <f>IF(stage!J71&lt;&gt;"",stage!J71,"")</f>
        <v>529</v>
      </c>
      <c r="O76" s="279">
        <f>IF(stage!L71&lt;&gt;"",stage!L71,"")</f>
        <v>522.5</v>
      </c>
      <c r="P76" s="279">
        <f>IF(stage!N71&lt;&gt;"",stage!N71,"")</f>
        <v>808.5</v>
      </c>
      <c r="Q76" s="279">
        <f>IF(stage!P71&lt;&gt;"",stage!P71,"")</f>
        <v>530.79999999999995</v>
      </c>
      <c r="R76" s="279">
        <f>IF(stage!R71&lt;&gt;"",stage!R71,"")</f>
        <v>613</v>
      </c>
      <c r="S76" s="279">
        <f>IF(stage!T71&lt;&gt;"",stage!T71,"")</f>
        <v>420.4</v>
      </c>
      <c r="T76" s="279">
        <f>IF(stage!V71&lt;&gt;"",stage!V71,"")</f>
        <v>556.79999999999995</v>
      </c>
      <c r="U76" s="279">
        <f>IF(stage!X71&lt;&gt;"",stage!X71,"")</f>
        <v>558.1</v>
      </c>
      <c r="V76" s="279">
        <f>IF(stage!Z71&lt;&gt;"",stage!Z71,"")</f>
        <v>415.5</v>
      </c>
      <c r="W76" s="279">
        <f>IF(stage!AB71&lt;&gt;"",stage!AB71,"")</f>
        <v>610.29999999999995</v>
      </c>
      <c r="X76" s="279" t="str">
        <f>IF(stage!AD71&lt;&gt;"",stage!AD71,"")</f>
        <v/>
      </c>
      <c r="Y76" s="279" t="str">
        <f>IF(stage!AF71&lt;&gt;"",stage!AF71,"")</f>
        <v/>
      </c>
      <c r="Z76" s="279" t="str">
        <f>IF(stage!AH71&lt;&gt;"",stage!AH71,"")</f>
        <v/>
      </c>
      <c r="AA76" s="279" t="str">
        <f>IF(stage!AJ71&lt;&gt;"",stage!AJ71,"")</f>
        <v/>
      </c>
      <c r="AB76" s="279" t="str">
        <f>IF(stage!AL71&lt;&gt;"",stage!AL71,"")</f>
        <v/>
      </c>
      <c r="AC76" s="279" t="str">
        <f>IF(stage!AN71&lt;&gt;"",stage!AN71,"")</f>
        <v/>
      </c>
      <c r="AD76" s="279" t="str">
        <f>IF(stage!AP71&lt;&gt;"",stage!AP71,"")</f>
        <v/>
      </c>
      <c r="AE76" s="279" t="str">
        <f>IF(stage!AR71&lt;&gt;"",stage!AR71,"")</f>
        <v/>
      </c>
      <c r="AF76" s="279" t="str">
        <f>IF(stage!AT71&lt;&gt;"",stage!AT71,"")</f>
        <v/>
      </c>
      <c r="AG76" s="279" t="str">
        <f>IF(stage!AV71&lt;&gt;"",stage!AV71,"")</f>
        <v/>
      </c>
      <c r="AH76" s="279" t="str">
        <f>IF(stage!AX71&lt;&gt;"",stage!AX71,"")</f>
        <v/>
      </c>
      <c r="AI76" s="279" t="str">
        <f>IF(stage!AZ71&lt;&gt;"",stage!AZ71,"")</f>
        <v/>
      </c>
      <c r="AJ76" s="279" t="str">
        <f>IF(stage!BB71&lt;&gt;"",stage!BB71,"")</f>
        <v/>
      </c>
      <c r="AK76" s="279" t="str">
        <f>IF(stage!BD71&lt;&gt;"",stage!BD71,"")</f>
        <v/>
      </c>
      <c r="AL76" s="279" t="str">
        <f>IF(stage!BF71&lt;&gt;"",stage!BF71,"")</f>
        <v/>
      </c>
      <c r="AM76" s="279" t="str">
        <f>IF(stage!BH71&lt;&gt;"",stage!BH71,"")</f>
        <v/>
      </c>
      <c r="AN76" s="279" t="str">
        <f>IF(stage!BJ71&lt;&gt;"",stage!BJ71,"")</f>
        <v/>
      </c>
      <c r="AO76" s="42" t="str">
        <f>IF(stage!BL71&lt;&gt;"",stage!BL71,"")</f>
        <v/>
      </c>
      <c r="AP76" s="43">
        <f>IF(AND('sec(P)'!BW71&gt;0,'sec(P)'!BW71='sec(P)'!BW$92),'sec(P)'!BS71,"")</f>
        <v>10955.099999999999</v>
      </c>
      <c r="AQ76" s="44" t="str">
        <f>IF('sec(P)'!BT71&lt;&gt;0,'sec(P)'!BT71,"")</f>
        <v/>
      </c>
      <c r="AR76" s="43">
        <f>IF(AND('sec(P)'!BW71&gt;0,'sec(P)'!BW71='sec(P)'!BW$92),'sec(P)'!BU71,"")</f>
        <v>10955.099999999999</v>
      </c>
      <c r="AS76" s="39">
        <f t="shared" si="24"/>
        <v>2</v>
      </c>
      <c r="AT76" s="251"/>
      <c r="AU76" s="256">
        <f>IF(AND('sec(P)'!FL71&gt;0,'sec(P)'!FL71='sec(P)'!FL$92),'sec(P)'!HX71,"")</f>
        <v>3701</v>
      </c>
      <c r="AV76" s="40">
        <f t="shared" si="25"/>
        <v>2</v>
      </c>
      <c r="AW76" s="41"/>
      <c r="AX76" s="43">
        <f>IF(AND('sec(P)'!GQ71&gt;0,'sec(P)'!GQ71='sec(P)'!GQ$92),'sec(P)'!HY71,"")</f>
        <v>3254.1</v>
      </c>
      <c r="AY76" s="40">
        <f t="shared" si="26"/>
        <v>2</v>
      </c>
      <c r="AZ76" s="40"/>
    </row>
    <row r="77" spans="1:52">
      <c r="A77" s="33">
        <f>IF(ent!E72&lt;&gt;"",ent!D72,"")</f>
        <v>71</v>
      </c>
      <c r="B77" s="34" t="str">
        <f>IF(ent!E72&lt;&gt;"",ent!E72,"")</f>
        <v>氣谷 忍</v>
      </c>
      <c r="C77" s="237"/>
      <c r="D77" s="241"/>
      <c r="E77" s="35" t="str">
        <f>IF(ent!E72&lt;&gt;"",ent!F72,"")</f>
        <v>氣谷 寛子</v>
      </c>
      <c r="F77" s="237"/>
      <c r="G77" s="241"/>
      <c r="H77" s="34" t="str">
        <f>IF(ent!E72&lt;&gt;"",ent!G72,"")</f>
        <v>HRCR Mini(1)</v>
      </c>
      <c r="I77" s="33"/>
      <c r="K77" s="33" t="str">
        <f>IF(ent!E72&lt;&gt;"",ent!H72,"")</f>
        <v>OP-1</v>
      </c>
      <c r="L77" s="280">
        <f>IF(stage!F72&lt;&gt;"",stage!F72,"")</f>
        <v>551.1</v>
      </c>
      <c r="M77" s="280">
        <f>IF(stage!H72&lt;&gt;"",stage!H72,"")</f>
        <v>755.7</v>
      </c>
      <c r="N77" s="280">
        <f>IF(stage!J72&lt;&gt;"",stage!J72,"")</f>
        <v>548.9</v>
      </c>
      <c r="O77" s="280">
        <f>IF(stage!L72&lt;&gt;"",stage!L72,"")</f>
        <v>548.5</v>
      </c>
      <c r="P77" s="280">
        <f>IF(stage!N72&lt;&gt;"",stage!N72,"")</f>
        <v>750.9</v>
      </c>
      <c r="Q77" s="280">
        <f>IF(stage!P72&lt;&gt;"",stage!P72,"")</f>
        <v>547.9</v>
      </c>
      <c r="R77" s="280">
        <f>IF(stage!R72&lt;&gt;"",stage!R72,"")</f>
        <v>606.6</v>
      </c>
      <c r="S77" s="280">
        <f>IF(stage!T72&lt;&gt;"",stage!T72,"")</f>
        <v>423.4</v>
      </c>
      <c r="T77" s="280">
        <f>IF(stage!V72&lt;&gt;"",stage!V72,"")</f>
        <v>620.79999999999995</v>
      </c>
      <c r="U77" s="280">
        <f>IF(stage!X72&lt;&gt;"",stage!X72,"")</f>
        <v>619.20000000000005</v>
      </c>
      <c r="V77" s="280">
        <f>IF(stage!Z72&lt;&gt;"",stage!Z72,"")</f>
        <v>435.5</v>
      </c>
      <c r="W77" s="280">
        <f>IF(stage!AB72&lt;&gt;"",stage!AB72,"")</f>
        <v>610.29999999999995</v>
      </c>
      <c r="X77" s="280" t="str">
        <f>IF(stage!AD72&lt;&gt;"",stage!AD72,"")</f>
        <v/>
      </c>
      <c r="Y77" s="280" t="str">
        <f>IF(stage!AF72&lt;&gt;"",stage!AF72,"")</f>
        <v/>
      </c>
      <c r="Z77" s="280" t="str">
        <f>IF(stage!AH72&lt;&gt;"",stage!AH72,"")</f>
        <v/>
      </c>
      <c r="AA77" s="280" t="str">
        <f>IF(stage!AJ72&lt;&gt;"",stage!AJ72,"")</f>
        <v/>
      </c>
      <c r="AB77" s="280" t="str">
        <f>IF(stage!AL72&lt;&gt;"",stage!AL72,"")</f>
        <v/>
      </c>
      <c r="AC77" s="280" t="str">
        <f>IF(stage!AN72&lt;&gt;"",stage!AN72,"")</f>
        <v/>
      </c>
      <c r="AD77" s="280" t="str">
        <f>IF(stage!AP72&lt;&gt;"",stage!AP72,"")</f>
        <v/>
      </c>
      <c r="AE77" s="280" t="str">
        <f>IF(stage!AR72&lt;&gt;"",stage!AR72,"")</f>
        <v/>
      </c>
      <c r="AF77" s="280" t="str">
        <f>IF(stage!AT72&lt;&gt;"",stage!AT72,"")</f>
        <v/>
      </c>
      <c r="AG77" s="280" t="str">
        <f>IF(stage!AV72&lt;&gt;"",stage!AV72,"")</f>
        <v/>
      </c>
      <c r="AH77" s="280" t="str">
        <f>IF(stage!AX72&lt;&gt;"",stage!AX72,"")</f>
        <v/>
      </c>
      <c r="AI77" s="280" t="str">
        <f>IF(stage!AZ72&lt;&gt;"",stage!AZ72,"")</f>
        <v/>
      </c>
      <c r="AJ77" s="280" t="str">
        <f>IF(stage!BB72&lt;&gt;"",stage!BB72,"")</f>
        <v/>
      </c>
      <c r="AK77" s="280" t="str">
        <f>IF(stage!BD72&lt;&gt;"",stage!BD72,"")</f>
        <v/>
      </c>
      <c r="AL77" s="280" t="str">
        <f>IF(stage!BF72&lt;&gt;"",stage!BF72,"")</f>
        <v/>
      </c>
      <c r="AM77" s="280" t="str">
        <f>IF(stage!BH72&lt;&gt;"",stage!BH72,"")</f>
        <v/>
      </c>
      <c r="AN77" s="280" t="str">
        <f>IF(stage!BJ72&lt;&gt;"",stage!BJ72,"")</f>
        <v/>
      </c>
      <c r="AO77" s="36" t="str">
        <f>IF(stage!BL72&lt;&gt;"",stage!BL72,"")</f>
        <v/>
      </c>
      <c r="AP77" s="37">
        <f>IF(AND('sec(P)'!BW72&gt;0,'sec(P)'!BW72='sec(P)'!BW$92),'sec(P)'!BS72,"")</f>
        <v>11258.8</v>
      </c>
      <c r="AQ77" s="38" t="str">
        <f>IF('sec(P)'!BT72&lt;&gt;0,'sec(P)'!BT72,"")</f>
        <v/>
      </c>
      <c r="AR77" s="37">
        <f>IF(AND('sec(P)'!BW72&gt;0,'sec(P)'!BW72='sec(P)'!BW$92),'sec(P)'!BU72,"")</f>
        <v>11258.8</v>
      </c>
      <c r="AS77" s="33">
        <f t="shared" si="24"/>
        <v>4</v>
      </c>
      <c r="AT77" s="252"/>
      <c r="AU77" s="257">
        <f>IF(AND('sec(P)'!FL72&gt;0,'sec(P)'!FL72='sec(P)'!FL$92),'sec(P)'!HX72,"")</f>
        <v>3903</v>
      </c>
      <c r="AV77" s="34">
        <f t="shared" si="25"/>
        <v>4</v>
      </c>
      <c r="AW77" s="35"/>
      <c r="AX77" s="37">
        <f>IF(AND('sec(P)'!GQ72&gt;0,'sec(P)'!GQ72='sec(P)'!GQ$92),'sec(P)'!HY72,"")</f>
        <v>3355.8</v>
      </c>
      <c r="AY77" s="34">
        <f t="shared" si="26"/>
        <v>4</v>
      </c>
      <c r="AZ77" s="34"/>
    </row>
    <row r="78" spans="1:52" s="3" customFormat="1">
      <c r="A78" s="39">
        <f>IF(ent!E73&lt;&gt;"",ent!D73,"")</f>
        <v>72</v>
      </c>
      <c r="B78" s="40" t="str">
        <f>IF(ent!E73&lt;&gt;"",ent!E73,"")</f>
        <v>大弥 保憲</v>
      </c>
      <c r="C78" s="236"/>
      <c r="D78" s="240"/>
      <c r="E78" s="41" t="str">
        <f>IF(ent!E73&lt;&gt;"",ent!F73,"")</f>
        <v>佐々木 翔</v>
      </c>
      <c r="F78" s="236"/>
      <c r="G78" s="240"/>
      <c r="H78" s="40" t="str">
        <f>IF(ent!E73&lt;&gt;"",ent!G73,"")</f>
        <v>Kist☆金沢科学技術大学校☆Yaris</v>
      </c>
      <c r="I78" s="39"/>
      <c r="J78" s="40"/>
      <c r="K78" s="39" t="str">
        <f>IF(ent!E73&lt;&gt;"",ent!H73,"")</f>
        <v>OP-1</v>
      </c>
      <c r="L78" s="279">
        <f>IF(stage!F73&lt;&gt;"",stage!F73,"")</f>
        <v>601.20000000000005</v>
      </c>
      <c r="M78" s="279" t="str">
        <f>IF(stage!H73&lt;&gt;"",stage!H73,"")</f>
        <v/>
      </c>
      <c r="N78" s="279" t="str">
        <f>IF(stage!J73&lt;&gt;"",stage!J73,"")</f>
        <v/>
      </c>
      <c r="O78" s="279" t="str">
        <f>IF(stage!L73&lt;&gt;"",stage!L73,"")</f>
        <v/>
      </c>
      <c r="P78" s="279" t="str">
        <f>IF(stage!N73&lt;&gt;"",stage!N73,"")</f>
        <v/>
      </c>
      <c r="Q78" s="279" t="str">
        <f>IF(stage!P73&lt;&gt;"",stage!P73,"")</f>
        <v/>
      </c>
      <c r="R78" s="279">
        <f>IF(stage!R73&lt;&gt;"",stage!R73,"")</f>
        <v>634</v>
      </c>
      <c r="S78" s="279">
        <f>IF(stage!T73&lt;&gt;"",stage!T73,"")</f>
        <v>441.9</v>
      </c>
      <c r="T78" s="279">
        <f>IF(stage!V73&lt;&gt;"",stage!V73,"")</f>
        <v>625.79999999999995</v>
      </c>
      <c r="U78" s="279">
        <f>IF(stage!X73&lt;&gt;"",stage!X73,"")</f>
        <v>641.6</v>
      </c>
      <c r="V78" s="279">
        <f>IF(stage!Z73&lt;&gt;"",stage!Z73,"")</f>
        <v>443.2</v>
      </c>
      <c r="W78" s="279">
        <f>IF(stage!AB73&lt;&gt;"",stage!AB73,"")</f>
        <v>610.29999999999995</v>
      </c>
      <c r="X78" s="279" t="str">
        <f>IF(stage!AD73&lt;&gt;"",stage!AD73,"")</f>
        <v/>
      </c>
      <c r="Y78" s="279" t="str">
        <f>IF(stage!AF73&lt;&gt;"",stage!AF73,"")</f>
        <v/>
      </c>
      <c r="Z78" s="279" t="str">
        <f>IF(stage!AH73&lt;&gt;"",stage!AH73,"")</f>
        <v/>
      </c>
      <c r="AA78" s="279" t="str">
        <f>IF(stage!AJ73&lt;&gt;"",stage!AJ73,"")</f>
        <v/>
      </c>
      <c r="AB78" s="279" t="str">
        <f>IF(stage!AL73&lt;&gt;"",stage!AL73,"")</f>
        <v/>
      </c>
      <c r="AC78" s="279" t="str">
        <f>IF(stage!AN73&lt;&gt;"",stage!AN73,"")</f>
        <v/>
      </c>
      <c r="AD78" s="279" t="str">
        <f>IF(stage!AP73&lt;&gt;"",stage!AP73,"")</f>
        <v/>
      </c>
      <c r="AE78" s="279" t="str">
        <f>IF(stage!AR73&lt;&gt;"",stage!AR73,"")</f>
        <v/>
      </c>
      <c r="AF78" s="279" t="str">
        <f>IF(stage!AT73&lt;&gt;"",stage!AT73,"")</f>
        <v/>
      </c>
      <c r="AG78" s="279" t="str">
        <f>IF(stage!AV73&lt;&gt;"",stage!AV73,"")</f>
        <v/>
      </c>
      <c r="AH78" s="279" t="str">
        <f>IF(stage!AX73&lt;&gt;"",stage!AX73,"")</f>
        <v/>
      </c>
      <c r="AI78" s="279" t="str">
        <f>IF(stage!AZ73&lt;&gt;"",stage!AZ73,"")</f>
        <v/>
      </c>
      <c r="AJ78" s="279" t="str">
        <f>IF(stage!BB73&lt;&gt;"",stage!BB73,"")</f>
        <v/>
      </c>
      <c r="AK78" s="279" t="str">
        <f>IF(stage!BD73&lt;&gt;"",stage!BD73,"")</f>
        <v/>
      </c>
      <c r="AL78" s="279" t="str">
        <f>IF(stage!BF73&lt;&gt;"",stage!BF73,"")</f>
        <v/>
      </c>
      <c r="AM78" s="279" t="str">
        <f>IF(stage!BH73&lt;&gt;"",stage!BH73,"")</f>
        <v/>
      </c>
      <c r="AN78" s="279" t="str">
        <f>IF(stage!BJ73&lt;&gt;"",stage!BJ73,"")</f>
        <v/>
      </c>
      <c r="AO78" s="42" t="str">
        <f>IF(stage!BL73&lt;&gt;"",stage!BL73,"")</f>
        <v/>
      </c>
      <c r="AP78" s="43" t="str">
        <f>IF(AND('sec(P)'!BW73&gt;0,'sec(P)'!BW73='sec(P)'!BW$92),'sec(P)'!BS73,"")</f>
        <v/>
      </c>
      <c r="AQ78" s="44" t="str">
        <f>IF('sec(P)'!BT73&lt;&gt;0,'sec(P)'!BT73,"")</f>
        <v/>
      </c>
      <c r="AR78" s="43" t="str">
        <f>IF(AND('sec(P)'!BW73&gt;0,'sec(P)'!BW73='sec(P)'!BW$92),'sec(P)'!BU73,"")</f>
        <v/>
      </c>
      <c r="AS78" s="39" t="str">
        <f t="shared" si="24"/>
        <v/>
      </c>
      <c r="AT78" s="251"/>
      <c r="AU78" s="256" t="str">
        <f>IF(AND('sec(P)'!FL73&gt;0,'sec(P)'!FL73='sec(P)'!FL$92),'sec(P)'!HX73,"")</f>
        <v/>
      </c>
      <c r="AV78" s="40" t="str">
        <f t="shared" si="25"/>
        <v/>
      </c>
      <c r="AW78" s="41"/>
      <c r="AX78" s="43">
        <f>IF(AND('sec(P)'!GQ73&gt;0,'sec(P)'!GQ73='sec(P)'!GQ$92),'sec(P)'!HY73,"")</f>
        <v>3516.7999999999997</v>
      </c>
      <c r="AY78" s="40">
        <f t="shared" si="26"/>
        <v>8</v>
      </c>
      <c r="AZ78" s="40"/>
    </row>
    <row r="79" spans="1:52">
      <c r="A79" s="33">
        <f>IF(ent!E74&lt;&gt;"",ent!D74,"")</f>
        <v>73</v>
      </c>
      <c r="B79" s="34" t="str">
        <f>IF(ent!E74&lt;&gt;"",ent!E74,"")</f>
        <v>加治 秀一</v>
      </c>
      <c r="C79" s="237"/>
      <c r="D79" s="241"/>
      <c r="E79" s="35" t="str">
        <f>IF(ent!E74&lt;&gt;"",ent!F74,"")</f>
        <v>郷右近 孝雄</v>
      </c>
      <c r="F79" s="237"/>
      <c r="G79" s="241"/>
      <c r="H79" s="34" t="str">
        <f>IF(ent!E74&lt;&gt;"",ent!G74,"")</f>
        <v>project blue シビック</v>
      </c>
      <c r="I79" s="33"/>
      <c r="K79" s="33" t="str">
        <f>IF(ent!E74&lt;&gt;"",ent!H74,"")</f>
        <v>OP-1</v>
      </c>
      <c r="L79" s="280" t="str">
        <f>IF(stage!F74&lt;&gt;"",stage!F74,"")</f>
        <v/>
      </c>
      <c r="M79" s="280" t="str">
        <f>IF(stage!H74&lt;&gt;"",stage!H74,"")</f>
        <v/>
      </c>
      <c r="N79" s="280" t="str">
        <f>IF(stage!J74&lt;&gt;"",stage!J74,"")</f>
        <v/>
      </c>
      <c r="O79" s="280" t="str">
        <f>IF(stage!L74&lt;&gt;"",stage!L74,"")</f>
        <v/>
      </c>
      <c r="P79" s="280" t="str">
        <f>IF(stage!N74&lt;&gt;"",stage!N74,"")</f>
        <v/>
      </c>
      <c r="Q79" s="280" t="str">
        <f>IF(stage!P74&lt;&gt;"",stage!P74,"")</f>
        <v/>
      </c>
      <c r="R79" s="280" t="str">
        <f>IF(stage!R74&lt;&gt;"",stage!R74,"")</f>
        <v/>
      </c>
      <c r="S79" s="280" t="str">
        <f>IF(stage!T74&lt;&gt;"",stage!T74,"")</f>
        <v/>
      </c>
      <c r="T79" s="280" t="str">
        <f>IF(stage!V74&lt;&gt;"",stage!V74,"")</f>
        <v/>
      </c>
      <c r="U79" s="280" t="str">
        <f>IF(stage!X74&lt;&gt;"",stage!X74,"")</f>
        <v/>
      </c>
      <c r="V79" s="280" t="str">
        <f>IF(stage!Z74&lt;&gt;"",stage!Z74,"")</f>
        <v/>
      </c>
      <c r="W79" s="280" t="str">
        <f>IF(stage!AB74&lt;&gt;"",stage!AB74,"")</f>
        <v/>
      </c>
      <c r="X79" s="280" t="str">
        <f>IF(stage!AD74&lt;&gt;"",stage!AD74,"")</f>
        <v/>
      </c>
      <c r="Y79" s="280" t="str">
        <f>IF(stage!AF74&lt;&gt;"",stage!AF74,"")</f>
        <v/>
      </c>
      <c r="Z79" s="280" t="str">
        <f>IF(stage!AH74&lt;&gt;"",stage!AH74,"")</f>
        <v/>
      </c>
      <c r="AA79" s="280" t="str">
        <f>IF(stage!AJ74&lt;&gt;"",stage!AJ74,"")</f>
        <v/>
      </c>
      <c r="AB79" s="280" t="str">
        <f>IF(stage!AL74&lt;&gt;"",stage!AL74,"")</f>
        <v/>
      </c>
      <c r="AC79" s="280" t="str">
        <f>IF(stage!AN74&lt;&gt;"",stage!AN74,"")</f>
        <v/>
      </c>
      <c r="AD79" s="280" t="str">
        <f>IF(stage!AP74&lt;&gt;"",stage!AP74,"")</f>
        <v/>
      </c>
      <c r="AE79" s="280" t="str">
        <f>IF(stage!AR74&lt;&gt;"",stage!AR74,"")</f>
        <v/>
      </c>
      <c r="AF79" s="280" t="str">
        <f>IF(stage!AT74&lt;&gt;"",stage!AT74,"")</f>
        <v/>
      </c>
      <c r="AG79" s="280" t="str">
        <f>IF(stage!AV74&lt;&gt;"",stage!AV74,"")</f>
        <v/>
      </c>
      <c r="AH79" s="280" t="str">
        <f>IF(stage!AX74&lt;&gt;"",stage!AX74,"")</f>
        <v/>
      </c>
      <c r="AI79" s="280" t="str">
        <f>IF(stage!AZ74&lt;&gt;"",stage!AZ74,"")</f>
        <v/>
      </c>
      <c r="AJ79" s="280" t="str">
        <f>IF(stage!BB74&lt;&gt;"",stage!BB74,"")</f>
        <v/>
      </c>
      <c r="AK79" s="280" t="str">
        <f>IF(stage!BD74&lt;&gt;"",stage!BD74,"")</f>
        <v/>
      </c>
      <c r="AL79" s="280" t="str">
        <f>IF(stage!BF74&lt;&gt;"",stage!BF74,"")</f>
        <v/>
      </c>
      <c r="AM79" s="280" t="str">
        <f>IF(stage!BH74&lt;&gt;"",stage!BH74,"")</f>
        <v/>
      </c>
      <c r="AN79" s="280" t="str">
        <f>IF(stage!BJ74&lt;&gt;"",stage!BJ74,"")</f>
        <v/>
      </c>
      <c r="AO79" s="36" t="str">
        <f>IF(stage!BL74&lt;&gt;"",stage!BL74,"")</f>
        <v/>
      </c>
      <c r="AP79" s="37" t="str">
        <f>IF(AND('sec(P)'!BW74&gt;0,'sec(P)'!BW74='sec(P)'!BW$92),'sec(P)'!BS74,"")</f>
        <v/>
      </c>
      <c r="AQ79" s="38" t="str">
        <f>IF('sec(P)'!BT74&lt;&gt;0,'sec(P)'!BT74,"")</f>
        <v/>
      </c>
      <c r="AR79" s="37" t="str">
        <f>IF(AND('sec(P)'!BW74&gt;0,'sec(P)'!BW74='sec(P)'!BW$92),'sec(P)'!BU74,"")</f>
        <v/>
      </c>
      <c r="AS79" s="33" t="str">
        <f t="shared" si="24"/>
        <v/>
      </c>
      <c r="AT79" s="252"/>
      <c r="AU79" s="257" t="str">
        <f>IF(AND('sec(P)'!FL74&gt;0,'sec(P)'!FL74='sec(P)'!FL$92),'sec(P)'!HX74,"")</f>
        <v/>
      </c>
      <c r="AV79" s="34" t="str">
        <f t="shared" si="25"/>
        <v/>
      </c>
      <c r="AW79" s="35"/>
      <c r="AX79" s="37" t="str">
        <f>IF(AND('sec(P)'!GQ74&gt;0,'sec(P)'!GQ74='sec(P)'!GQ$92),'sec(P)'!HY74,"")</f>
        <v/>
      </c>
      <c r="AY79" s="34" t="str">
        <f t="shared" si="26"/>
        <v/>
      </c>
      <c r="AZ79" s="34"/>
    </row>
    <row r="80" spans="1:52" s="3" customFormat="1">
      <c r="A80" s="39">
        <f>IF(ent!E75&lt;&gt;"",ent!D75,"")</f>
        <v>74</v>
      </c>
      <c r="B80" s="40" t="str">
        <f>IF(ent!E75&lt;&gt;"",ent!E75,"")</f>
        <v>伊藤 はづき</v>
      </c>
      <c r="C80" s="236"/>
      <c r="D80" s="240"/>
      <c r="E80" s="41" t="str">
        <f>IF(ent!E75&lt;&gt;"",ent!F75,"")</f>
        <v>奥 翔子</v>
      </c>
      <c r="F80" s="236"/>
      <c r="G80" s="240"/>
      <c r="H80" s="40" t="str">
        <f>IF(ent!E75&lt;&gt;"",ent!G75,"")</f>
        <v>ラリー車乙女号レビンちゃん</v>
      </c>
      <c r="I80" s="39"/>
      <c r="J80" s="40"/>
      <c r="K80" s="39" t="str">
        <f>IF(ent!E75&lt;&gt;"",ent!H75,"")</f>
        <v>OP-1</v>
      </c>
      <c r="L80" s="279">
        <f>IF(stage!F75&lt;&gt;"",stage!F75,"")</f>
        <v>608.9</v>
      </c>
      <c r="M80" s="279">
        <f>IF(stage!H75&lt;&gt;"",stage!H75,"")</f>
        <v>858.1</v>
      </c>
      <c r="N80" s="279">
        <f>IF(stage!J75&lt;&gt;"",stage!J75,"")</f>
        <v>639.4</v>
      </c>
      <c r="O80" s="279">
        <f>IF(stage!L75&lt;&gt;"",stage!L75,"")</f>
        <v>609.79999999999995</v>
      </c>
      <c r="P80" s="279">
        <f>IF(stage!N75&lt;&gt;"",stage!N75,"")</f>
        <v>837.8</v>
      </c>
      <c r="Q80" s="279">
        <f>IF(stage!P75&lt;&gt;"",stage!P75,"")</f>
        <v>629.70000000000005</v>
      </c>
      <c r="R80" s="279">
        <f>IF(stage!R75&lt;&gt;"",stage!R75,"")</f>
        <v>705.5</v>
      </c>
      <c r="S80" s="279">
        <f>IF(stage!T75&lt;&gt;"",stage!T75,"")</f>
        <v>448.9</v>
      </c>
      <c r="T80" s="279">
        <f>IF(stage!V75&lt;&gt;"",stage!V75,"")</f>
        <v>636</v>
      </c>
      <c r="U80" s="279">
        <f>IF(stage!X75&lt;&gt;"",stage!X75,"")</f>
        <v>641.6</v>
      </c>
      <c r="V80" s="279">
        <f>IF(stage!Z75&lt;&gt;"",stage!Z75,"")</f>
        <v>458.4</v>
      </c>
      <c r="W80" s="279">
        <f>IF(stage!AB75&lt;&gt;"",stage!AB75,"")</f>
        <v>610.29999999999995</v>
      </c>
      <c r="X80" s="279" t="str">
        <f>IF(stage!AD75&lt;&gt;"",stage!AD75,"")</f>
        <v/>
      </c>
      <c r="Y80" s="279" t="str">
        <f>IF(stage!AF75&lt;&gt;"",stage!AF75,"")</f>
        <v/>
      </c>
      <c r="Z80" s="279" t="str">
        <f>IF(stage!AH75&lt;&gt;"",stage!AH75,"")</f>
        <v/>
      </c>
      <c r="AA80" s="279" t="str">
        <f>IF(stage!AJ75&lt;&gt;"",stage!AJ75,"")</f>
        <v/>
      </c>
      <c r="AB80" s="279" t="str">
        <f>IF(stage!AL75&lt;&gt;"",stage!AL75,"")</f>
        <v/>
      </c>
      <c r="AC80" s="279" t="str">
        <f>IF(stage!AN75&lt;&gt;"",stage!AN75,"")</f>
        <v/>
      </c>
      <c r="AD80" s="279" t="str">
        <f>IF(stage!AP75&lt;&gt;"",stage!AP75,"")</f>
        <v/>
      </c>
      <c r="AE80" s="279" t="str">
        <f>IF(stage!AR75&lt;&gt;"",stage!AR75,"")</f>
        <v/>
      </c>
      <c r="AF80" s="279" t="str">
        <f>IF(stage!AT75&lt;&gt;"",stage!AT75,"")</f>
        <v/>
      </c>
      <c r="AG80" s="279" t="str">
        <f>IF(stage!AV75&lt;&gt;"",stage!AV75,"")</f>
        <v/>
      </c>
      <c r="AH80" s="279" t="str">
        <f>IF(stage!AX75&lt;&gt;"",stage!AX75,"")</f>
        <v/>
      </c>
      <c r="AI80" s="279" t="str">
        <f>IF(stage!AZ75&lt;&gt;"",stage!AZ75,"")</f>
        <v/>
      </c>
      <c r="AJ80" s="279" t="str">
        <f>IF(stage!BB75&lt;&gt;"",stage!BB75,"")</f>
        <v/>
      </c>
      <c r="AK80" s="279" t="str">
        <f>IF(stage!BD75&lt;&gt;"",stage!BD75,"")</f>
        <v/>
      </c>
      <c r="AL80" s="279" t="str">
        <f>IF(stage!BF75&lt;&gt;"",stage!BF75,"")</f>
        <v/>
      </c>
      <c r="AM80" s="279" t="str">
        <f>IF(stage!BH75&lt;&gt;"",stage!BH75,"")</f>
        <v/>
      </c>
      <c r="AN80" s="279" t="str">
        <f>IF(stage!BJ75&lt;&gt;"",stage!BJ75,"")</f>
        <v/>
      </c>
      <c r="AO80" s="42" t="str">
        <f>IF(stage!BL75&lt;&gt;"",stage!BL75,"")</f>
        <v/>
      </c>
      <c r="AP80" s="43">
        <f>IF(AND('sec(P)'!BW75&gt;0,'sec(P)'!BW75='sec(P)'!BW$92),'sec(P)'!BS75,"")</f>
        <v>11924.4</v>
      </c>
      <c r="AQ80" s="44" t="str">
        <f>IF('sec(P)'!BT75&lt;&gt;0,'sec(P)'!BT75,"")</f>
        <v/>
      </c>
      <c r="AR80" s="43">
        <f>IF(AND('sec(P)'!BW75&gt;0,'sec(P)'!BW75='sec(P)'!BW$92),'sec(P)'!BU75,"")</f>
        <v>11924.4</v>
      </c>
      <c r="AS80" s="39">
        <f t="shared" si="24"/>
        <v>9</v>
      </c>
      <c r="AT80" s="251"/>
      <c r="AU80" s="256">
        <f>IF(AND('sec(P)'!FL75&gt;0,'sec(P)'!FL75='sec(P)'!FL$92),'sec(P)'!HX75,"")</f>
        <v>4303.7</v>
      </c>
      <c r="AV80" s="40">
        <f t="shared" si="25"/>
        <v>9</v>
      </c>
      <c r="AW80" s="41"/>
      <c r="AX80" s="43">
        <f>IF(AND('sec(P)'!GQ75&gt;0,'sec(P)'!GQ75='sec(P)'!GQ$92),'sec(P)'!HY75,"")</f>
        <v>3620.7</v>
      </c>
      <c r="AY80" s="40">
        <f t="shared" si="26"/>
        <v>11</v>
      </c>
      <c r="AZ80" s="40"/>
    </row>
    <row r="81" spans="1:52">
      <c r="A81" s="33">
        <f>IF(ent!E76&lt;&gt;"",ent!D76,"")</f>
        <v>75</v>
      </c>
      <c r="B81" s="34" t="str">
        <f>IF(ent!E76&lt;&gt;"",ent!E76,"")</f>
        <v>隅田 修</v>
      </c>
      <c r="C81" s="237"/>
      <c r="D81" s="241"/>
      <c r="E81" s="35" t="str">
        <f>IF(ent!E76&lt;&gt;"",ent!F76,"")</f>
        <v>保阪 利幸</v>
      </c>
      <c r="F81" s="237"/>
      <c r="G81" s="241"/>
      <c r="H81" s="34" t="str">
        <f>IF(ent!E76&lt;&gt;"",ent!G76,"")</f>
        <v>MINI MarkⅡ</v>
      </c>
      <c r="I81" s="33"/>
      <c r="K81" s="33" t="str">
        <f>IF(ent!E76&lt;&gt;"",ent!H76,"")</f>
        <v>OP-1</v>
      </c>
      <c r="L81" s="280">
        <f>IF(stage!F76&lt;&gt;"",stage!F76,"")</f>
        <v>609.29999999999995</v>
      </c>
      <c r="M81" s="280">
        <f>IF(stage!H76&lt;&gt;"",stage!H76,"")</f>
        <v>837.2</v>
      </c>
      <c r="N81" s="280">
        <f>IF(stage!J76&lt;&gt;"",stage!J76,"")</f>
        <v>613.9</v>
      </c>
      <c r="O81" s="280">
        <f>IF(stage!L76&lt;&gt;"",stage!L76,"")</f>
        <v>609.20000000000005</v>
      </c>
      <c r="P81" s="280" t="str">
        <f>IF(stage!N76&lt;&gt;"",stage!N76,"")</f>
        <v/>
      </c>
      <c r="Q81" s="280" t="str">
        <f>IF(stage!P76&lt;&gt;"",stage!P76,"")</f>
        <v/>
      </c>
      <c r="R81" s="280">
        <f>IF(stage!R76&lt;&gt;"",stage!R76,"")</f>
        <v>650.1</v>
      </c>
      <c r="S81" s="280">
        <f>IF(stage!T76&lt;&gt;"",stage!T76,"")</f>
        <v>442.5</v>
      </c>
      <c r="T81" s="280">
        <f>IF(stage!V76&lt;&gt;"",stage!V76,"")</f>
        <v>637</v>
      </c>
      <c r="U81" s="280">
        <f>IF(stage!X76&lt;&gt;"",stage!X76,"")</f>
        <v>641.6</v>
      </c>
      <c r="V81" s="280">
        <f>IF(stage!Z76&lt;&gt;"",stage!Z76,"")</f>
        <v>453.5</v>
      </c>
      <c r="W81" s="280">
        <f>IF(stage!AB76&lt;&gt;"",stage!AB76,"")</f>
        <v>610.29999999999995</v>
      </c>
      <c r="X81" s="280" t="str">
        <f>IF(stage!AD76&lt;&gt;"",stage!AD76,"")</f>
        <v/>
      </c>
      <c r="Y81" s="280" t="str">
        <f>IF(stage!AF76&lt;&gt;"",stage!AF76,"")</f>
        <v/>
      </c>
      <c r="Z81" s="280" t="str">
        <f>IF(stage!AH76&lt;&gt;"",stage!AH76,"")</f>
        <v/>
      </c>
      <c r="AA81" s="280" t="str">
        <f>IF(stage!AJ76&lt;&gt;"",stage!AJ76,"")</f>
        <v/>
      </c>
      <c r="AB81" s="280" t="str">
        <f>IF(stage!AL76&lt;&gt;"",stage!AL76,"")</f>
        <v/>
      </c>
      <c r="AC81" s="280" t="str">
        <f>IF(stage!AN76&lt;&gt;"",stage!AN76,"")</f>
        <v/>
      </c>
      <c r="AD81" s="280" t="str">
        <f>IF(stage!AP76&lt;&gt;"",stage!AP76,"")</f>
        <v/>
      </c>
      <c r="AE81" s="280" t="str">
        <f>IF(stage!AR76&lt;&gt;"",stage!AR76,"")</f>
        <v/>
      </c>
      <c r="AF81" s="280" t="str">
        <f>IF(stage!AT76&lt;&gt;"",stage!AT76,"")</f>
        <v/>
      </c>
      <c r="AG81" s="280" t="str">
        <f>IF(stage!AV76&lt;&gt;"",stage!AV76,"")</f>
        <v/>
      </c>
      <c r="AH81" s="280" t="str">
        <f>IF(stage!AX76&lt;&gt;"",stage!AX76,"")</f>
        <v/>
      </c>
      <c r="AI81" s="280" t="str">
        <f>IF(stage!AZ76&lt;&gt;"",stage!AZ76,"")</f>
        <v/>
      </c>
      <c r="AJ81" s="280" t="str">
        <f>IF(stage!BB76&lt;&gt;"",stage!BB76,"")</f>
        <v/>
      </c>
      <c r="AK81" s="280" t="str">
        <f>IF(stage!BD76&lt;&gt;"",stage!BD76,"")</f>
        <v/>
      </c>
      <c r="AL81" s="280" t="str">
        <f>IF(stage!BF76&lt;&gt;"",stage!BF76,"")</f>
        <v/>
      </c>
      <c r="AM81" s="280" t="str">
        <f>IF(stage!BH76&lt;&gt;"",stage!BH76,"")</f>
        <v/>
      </c>
      <c r="AN81" s="280" t="str">
        <f>IF(stage!BJ76&lt;&gt;"",stage!BJ76,"")</f>
        <v/>
      </c>
      <c r="AO81" s="36" t="str">
        <f>IF(stage!BL76&lt;&gt;"",stage!BL76,"")</f>
        <v/>
      </c>
      <c r="AP81" s="37" t="str">
        <f>IF(AND('sec(P)'!BW76&gt;0,'sec(P)'!BW76='sec(P)'!BW$92),'sec(P)'!BS76,"")</f>
        <v/>
      </c>
      <c r="AQ81" s="38" t="str">
        <f>IF('sec(P)'!BT76&lt;&gt;0,'sec(P)'!BT76,"")</f>
        <v/>
      </c>
      <c r="AR81" s="37" t="str">
        <f>IF(AND('sec(P)'!BW76&gt;0,'sec(P)'!BW76='sec(P)'!BW$92),'sec(P)'!BU76,"")</f>
        <v/>
      </c>
      <c r="AS81" s="33" t="str">
        <f t="shared" si="24"/>
        <v/>
      </c>
      <c r="AT81" s="252"/>
      <c r="AU81" s="257" t="str">
        <f>IF(AND('sec(P)'!FL76&gt;0,'sec(P)'!FL76='sec(P)'!FL$92),'sec(P)'!HX76,"")</f>
        <v/>
      </c>
      <c r="AV81" s="34" t="str">
        <f t="shared" si="25"/>
        <v/>
      </c>
      <c r="AW81" s="35"/>
      <c r="AX81" s="37">
        <f>IF(AND('sec(P)'!GQ76&gt;0,'sec(P)'!GQ76='sec(P)'!GQ$92),'sec(P)'!HY76,"")</f>
        <v>3555</v>
      </c>
      <c r="AY81" s="34">
        <f t="shared" si="26"/>
        <v>10</v>
      </c>
      <c r="AZ81" s="34"/>
    </row>
    <row r="82" spans="1:52" s="3" customFormat="1">
      <c r="A82" s="39">
        <f>IF(ent!E77&lt;&gt;"",ent!D77,"")</f>
        <v>76</v>
      </c>
      <c r="B82" s="40" t="str">
        <f>IF(ent!E77&lt;&gt;"",ent!E77,"")</f>
        <v>山本 泰士</v>
      </c>
      <c r="C82" s="236"/>
      <c r="D82" s="240"/>
      <c r="E82" s="41" t="str">
        <f>IF(ent!E77&lt;&gt;"",ent!F77,"")</f>
        <v>加藤 昭文</v>
      </c>
      <c r="F82" s="236"/>
      <c r="G82" s="240"/>
      <c r="H82" s="40" t="str">
        <f>IF(ent!E77&lt;&gt;"",ent!G77,"")</f>
        <v>HRCR Mini(5)</v>
      </c>
      <c r="I82" s="39"/>
      <c r="J82" s="40"/>
      <c r="K82" s="39" t="str">
        <f>IF(ent!E77&lt;&gt;"",ent!H77,"")</f>
        <v>OP-1</v>
      </c>
      <c r="L82" s="279">
        <f>IF(stage!F77&lt;&gt;"",stage!F77,"")</f>
        <v>630.70000000000005</v>
      </c>
      <c r="M82" s="279">
        <f>IF(stage!H77&lt;&gt;"",stage!H77,"")</f>
        <v>910.5</v>
      </c>
      <c r="N82" s="279">
        <f>IF(stage!J77&lt;&gt;"",stage!J77,"")</f>
        <v>634.29999999999995</v>
      </c>
      <c r="O82" s="279">
        <f>IF(stage!L77&lt;&gt;"",stage!L77,"")</f>
        <v>631</v>
      </c>
      <c r="P82" s="279">
        <f>IF(stage!N77&lt;&gt;"",stage!N77,"")</f>
        <v>903.5</v>
      </c>
      <c r="Q82" s="279">
        <f>IF(stage!P77&lt;&gt;"",stage!P77,"")</f>
        <v>642.5</v>
      </c>
      <c r="R82" s="279">
        <f>IF(stage!R77&lt;&gt;"",stage!R77,"")</f>
        <v>730.1</v>
      </c>
      <c r="S82" s="279">
        <f>IF(stage!T77&lt;&gt;"",stage!T77,"")</f>
        <v>507.5</v>
      </c>
      <c r="T82" s="279">
        <f>IF(stage!V77&lt;&gt;"",stage!V77,"")</f>
        <v>709</v>
      </c>
      <c r="U82" s="279">
        <f>IF(stage!X77&lt;&gt;"",stage!X77,"")</f>
        <v>641.6</v>
      </c>
      <c r="V82" s="279">
        <f>IF(stage!Z77&lt;&gt;"",stage!Z77,"")</f>
        <v>509.8</v>
      </c>
      <c r="W82" s="279">
        <f>IF(stage!AB77&lt;&gt;"",stage!AB77,"")</f>
        <v>610.29999999999995</v>
      </c>
      <c r="X82" s="279" t="str">
        <f>IF(stage!AD77&lt;&gt;"",stage!AD77,"")</f>
        <v/>
      </c>
      <c r="Y82" s="279" t="str">
        <f>IF(stage!AF77&lt;&gt;"",stage!AF77,"")</f>
        <v/>
      </c>
      <c r="Z82" s="279" t="str">
        <f>IF(stage!AH77&lt;&gt;"",stage!AH77,"")</f>
        <v/>
      </c>
      <c r="AA82" s="279" t="str">
        <f>IF(stage!AJ77&lt;&gt;"",stage!AJ77,"")</f>
        <v/>
      </c>
      <c r="AB82" s="279" t="str">
        <f>IF(stage!AL77&lt;&gt;"",stage!AL77,"")</f>
        <v/>
      </c>
      <c r="AC82" s="279" t="str">
        <f>IF(stage!AN77&lt;&gt;"",stage!AN77,"")</f>
        <v/>
      </c>
      <c r="AD82" s="279" t="str">
        <f>IF(stage!AP77&lt;&gt;"",stage!AP77,"")</f>
        <v/>
      </c>
      <c r="AE82" s="279" t="str">
        <f>IF(stage!AR77&lt;&gt;"",stage!AR77,"")</f>
        <v/>
      </c>
      <c r="AF82" s="279" t="str">
        <f>IF(stage!AT77&lt;&gt;"",stage!AT77,"")</f>
        <v/>
      </c>
      <c r="AG82" s="279" t="str">
        <f>IF(stage!AV77&lt;&gt;"",stage!AV77,"")</f>
        <v/>
      </c>
      <c r="AH82" s="279" t="str">
        <f>IF(stage!AX77&lt;&gt;"",stage!AX77,"")</f>
        <v/>
      </c>
      <c r="AI82" s="279" t="str">
        <f>IF(stage!AZ77&lt;&gt;"",stage!AZ77,"")</f>
        <v/>
      </c>
      <c r="AJ82" s="279" t="str">
        <f>IF(stage!BB77&lt;&gt;"",stage!BB77,"")</f>
        <v/>
      </c>
      <c r="AK82" s="279" t="str">
        <f>IF(stage!BD77&lt;&gt;"",stage!BD77,"")</f>
        <v/>
      </c>
      <c r="AL82" s="279" t="str">
        <f>IF(stage!BF77&lt;&gt;"",stage!BF77,"")</f>
        <v/>
      </c>
      <c r="AM82" s="279" t="str">
        <f>IF(stage!BH77&lt;&gt;"",stage!BH77,"")</f>
        <v/>
      </c>
      <c r="AN82" s="279" t="str">
        <f>IF(stage!BJ77&lt;&gt;"",stage!BJ77,"")</f>
        <v/>
      </c>
      <c r="AO82" s="42" t="str">
        <f>IF(stage!BL77&lt;&gt;"",stage!BL77,"")</f>
        <v/>
      </c>
      <c r="AP82" s="43">
        <f>IF(AND('sec(P)'!BW77&gt;0,'sec(P)'!BW77='sec(P)'!BW$92),'sec(P)'!BS77,"")</f>
        <v>12220.8</v>
      </c>
      <c r="AQ82" s="44" t="str">
        <f>IF('sec(P)'!BT77&lt;&gt;0,'sec(P)'!BT77,"")</f>
        <v/>
      </c>
      <c r="AR82" s="43">
        <f>IF(AND('sec(P)'!BW77&gt;0,'sec(P)'!BW77='sec(P)'!BW$92),'sec(P)'!BU77,"")</f>
        <v>12220.8</v>
      </c>
      <c r="AS82" s="39">
        <f t="shared" si="24"/>
        <v>10</v>
      </c>
      <c r="AT82" s="251"/>
      <c r="AU82" s="256">
        <f>IF(AND('sec(P)'!FL77&gt;0,'sec(P)'!FL77='sec(P)'!FL$92),'sec(P)'!HX77,"")</f>
        <v>4432.5</v>
      </c>
      <c r="AV82" s="40">
        <f t="shared" si="25"/>
        <v>11</v>
      </c>
      <c r="AW82" s="41"/>
      <c r="AX82" s="43">
        <f>IF(AND('sec(P)'!GQ77&gt;0,'sec(P)'!GQ77='sec(P)'!GQ$92),'sec(P)'!HY77,"")</f>
        <v>3748.2999999999997</v>
      </c>
      <c r="AY82" s="40">
        <f t="shared" si="26"/>
        <v>12</v>
      </c>
      <c r="AZ82" s="40"/>
    </row>
    <row r="83" spans="1:52" s="22" customFormat="1">
      <c r="A83" s="202">
        <f>IF(ent!E78&lt;&gt;"",ent!D78,"")</f>
        <v>77</v>
      </c>
      <c r="B83" s="291" t="str">
        <f>IF(ent!E78&lt;&gt;"",ent!E78,"")</f>
        <v>赤鹿 保生</v>
      </c>
      <c r="C83" s="299"/>
      <c r="D83" s="300"/>
      <c r="E83" s="292" t="str">
        <f>IF(ent!E78&lt;&gt;"",ent!F78,"")</f>
        <v>宇野 哲也</v>
      </c>
      <c r="F83" s="299"/>
      <c r="G83" s="300"/>
      <c r="H83" s="291" t="str">
        <f>IF(ent!E78&lt;&gt;"",ent!G78,"")</f>
        <v>ACCRエスコート</v>
      </c>
      <c r="I83" s="202"/>
      <c r="J83" s="291"/>
      <c r="K83" s="202" t="str">
        <f>IF(ent!E78&lt;&gt;"",ent!H78,"")</f>
        <v>OP-1</v>
      </c>
      <c r="L83" s="293" t="str">
        <f>IF(stage!F78&lt;&gt;"",stage!F78,"")</f>
        <v/>
      </c>
      <c r="M83" s="293" t="str">
        <f>IF(stage!H78&lt;&gt;"",stage!H78,"")</f>
        <v/>
      </c>
      <c r="N83" s="293" t="str">
        <f>IF(stage!J78&lt;&gt;"",stage!J78,"")</f>
        <v/>
      </c>
      <c r="O83" s="293" t="str">
        <f>IF(stage!L78&lt;&gt;"",stage!L78,"")</f>
        <v/>
      </c>
      <c r="P83" s="293" t="str">
        <f>IF(stage!N78&lt;&gt;"",stage!N78,"")</f>
        <v/>
      </c>
      <c r="Q83" s="293" t="str">
        <f>IF(stage!P78&lt;&gt;"",stage!P78,"")</f>
        <v/>
      </c>
      <c r="R83" s="293" t="str">
        <f>IF(stage!R78&lt;&gt;"",stage!R78,"")</f>
        <v/>
      </c>
      <c r="S83" s="293" t="str">
        <f>IF(stage!T78&lt;&gt;"",stage!T78,"")</f>
        <v/>
      </c>
      <c r="T83" s="293" t="str">
        <f>IF(stage!V78&lt;&gt;"",stage!V78,"")</f>
        <v/>
      </c>
      <c r="U83" s="293" t="str">
        <f>IF(stage!X78&lt;&gt;"",stage!X78,"")</f>
        <v/>
      </c>
      <c r="V83" s="293" t="str">
        <f>IF(stage!Z78&lt;&gt;"",stage!Z78,"")</f>
        <v/>
      </c>
      <c r="W83" s="293" t="str">
        <f>IF(stage!AB78&lt;&gt;"",stage!AB78,"")</f>
        <v/>
      </c>
      <c r="X83" s="293" t="str">
        <f>IF(stage!AD78&lt;&gt;"",stage!AD78,"")</f>
        <v/>
      </c>
      <c r="Y83" s="293" t="str">
        <f>IF(stage!AF78&lt;&gt;"",stage!AF78,"")</f>
        <v/>
      </c>
      <c r="Z83" s="293" t="str">
        <f>IF(stage!AH78&lt;&gt;"",stage!AH78,"")</f>
        <v/>
      </c>
      <c r="AA83" s="293" t="str">
        <f>IF(stage!AJ78&lt;&gt;"",stage!AJ78,"")</f>
        <v/>
      </c>
      <c r="AB83" s="293" t="str">
        <f>IF(stage!AL78&lt;&gt;"",stage!AL78,"")</f>
        <v/>
      </c>
      <c r="AC83" s="293" t="str">
        <f>IF(stage!AN78&lt;&gt;"",stage!AN78,"")</f>
        <v/>
      </c>
      <c r="AD83" s="293" t="str">
        <f>IF(stage!AP78&lt;&gt;"",stage!AP78,"")</f>
        <v/>
      </c>
      <c r="AE83" s="293" t="str">
        <f>IF(stage!AR78&lt;&gt;"",stage!AR78,"")</f>
        <v/>
      </c>
      <c r="AF83" s="293" t="str">
        <f>IF(stage!AT78&lt;&gt;"",stage!AT78,"")</f>
        <v/>
      </c>
      <c r="AG83" s="293" t="str">
        <f>IF(stage!AV78&lt;&gt;"",stage!AV78,"")</f>
        <v/>
      </c>
      <c r="AH83" s="293" t="str">
        <f>IF(stage!AX78&lt;&gt;"",stage!AX78,"")</f>
        <v/>
      </c>
      <c r="AI83" s="293" t="str">
        <f>IF(stage!AZ78&lt;&gt;"",stage!AZ78,"")</f>
        <v/>
      </c>
      <c r="AJ83" s="293" t="str">
        <f>IF(stage!BB78&lt;&gt;"",stage!BB78,"")</f>
        <v/>
      </c>
      <c r="AK83" s="293" t="str">
        <f>IF(stage!BD78&lt;&gt;"",stage!BD78,"")</f>
        <v/>
      </c>
      <c r="AL83" s="293" t="str">
        <f>IF(stage!BF78&lt;&gt;"",stage!BF78,"")</f>
        <v/>
      </c>
      <c r="AM83" s="293" t="str">
        <f>IF(stage!BH78&lt;&gt;"",stage!BH78,"")</f>
        <v/>
      </c>
      <c r="AN83" s="293" t="str">
        <f>IF(stage!BJ78&lt;&gt;"",stage!BJ78,"")</f>
        <v/>
      </c>
      <c r="AO83" s="294" t="str">
        <f>IF(stage!BL78&lt;&gt;"",stage!BL78,"")</f>
        <v/>
      </c>
      <c r="AP83" s="295" t="str">
        <f>IF(AND('sec(P)'!BW78&gt;0,'sec(P)'!BW78='sec(P)'!BW$92),'sec(P)'!BS78,"")</f>
        <v/>
      </c>
      <c r="AQ83" s="296" t="str">
        <f>IF('sec(P)'!BT78&lt;&gt;0,'sec(P)'!BT78,"")</f>
        <v/>
      </c>
      <c r="AR83" s="295" t="str">
        <f>IF(AND('sec(P)'!BW78&gt;0,'sec(P)'!BW78='sec(P)'!BW$92),'sec(P)'!BU78,"")</f>
        <v/>
      </c>
      <c r="AS83" s="202" t="str">
        <f t="shared" si="24"/>
        <v/>
      </c>
      <c r="AT83" s="297"/>
      <c r="AU83" s="298" t="str">
        <f>IF(AND('sec(P)'!FL78&gt;0,'sec(P)'!FL78='sec(P)'!FL$92),'sec(P)'!HX78,"")</f>
        <v/>
      </c>
      <c r="AV83" s="291" t="str">
        <f t="shared" si="25"/>
        <v/>
      </c>
      <c r="AW83" s="292"/>
      <c r="AX83" s="295" t="str">
        <f>IF(AND('sec(P)'!GQ78&gt;0,'sec(P)'!GQ78='sec(P)'!GQ$92),'sec(P)'!HY78,"")</f>
        <v/>
      </c>
      <c r="AY83" s="291" t="str">
        <f t="shared" si="26"/>
        <v/>
      </c>
      <c r="AZ83" s="291"/>
    </row>
    <row r="84" spans="1:52" s="3" customFormat="1" hidden="1">
      <c r="A84" s="39" t="str">
        <f>IF(ent!E79&lt;&gt;"",ent!D79,"")</f>
        <v/>
      </c>
      <c r="B84" s="40" t="str">
        <f>IF(ent!E79&lt;&gt;"",ent!E79,"")</f>
        <v/>
      </c>
      <c r="C84" s="236"/>
      <c r="D84" s="240"/>
      <c r="E84" s="41" t="str">
        <f>IF(ent!E79&lt;&gt;"",ent!F79,"")</f>
        <v/>
      </c>
      <c r="F84" s="236"/>
      <c r="G84" s="240"/>
      <c r="H84" s="40" t="str">
        <f>IF(ent!E79&lt;&gt;"",ent!G79,"")</f>
        <v/>
      </c>
      <c r="I84" s="39"/>
      <c r="J84" s="40"/>
      <c r="K84" s="39" t="str">
        <f>IF(ent!E79&lt;&gt;"",ent!H79,"")</f>
        <v/>
      </c>
      <c r="L84" s="279" t="str">
        <f>IF(stage!F79&lt;&gt;"",stage!F79,"")</f>
        <v/>
      </c>
      <c r="M84" s="279" t="str">
        <f>IF(stage!H79&lt;&gt;"",stage!H79,"")</f>
        <v/>
      </c>
      <c r="N84" s="279" t="str">
        <f>IF(stage!J79&lt;&gt;"",stage!J79,"")</f>
        <v/>
      </c>
      <c r="O84" s="279" t="str">
        <f>IF(stage!L79&lt;&gt;"",stage!L79,"")</f>
        <v/>
      </c>
      <c r="P84" s="279" t="str">
        <f>IF(stage!N79&lt;&gt;"",stage!N79,"")</f>
        <v/>
      </c>
      <c r="Q84" s="279" t="str">
        <f>IF(stage!P79&lt;&gt;"",stage!P79,"")</f>
        <v/>
      </c>
      <c r="R84" s="279" t="str">
        <f>IF(stage!R79&lt;&gt;"",stage!R79,"")</f>
        <v/>
      </c>
      <c r="S84" s="279" t="str">
        <f>IF(stage!T79&lt;&gt;"",stage!T79,"")</f>
        <v/>
      </c>
      <c r="T84" s="279" t="str">
        <f>IF(stage!V79&lt;&gt;"",stage!V79,"")</f>
        <v/>
      </c>
      <c r="U84" s="279" t="str">
        <f>IF(stage!X79&lt;&gt;"",stage!X79,"")</f>
        <v/>
      </c>
      <c r="V84" s="279" t="str">
        <f>IF(stage!Z79&lt;&gt;"",stage!Z79,"")</f>
        <v/>
      </c>
      <c r="W84" s="279" t="str">
        <f>IF(stage!AB79&lt;&gt;"",stage!AB79,"")</f>
        <v/>
      </c>
      <c r="X84" s="279" t="str">
        <f>IF(stage!AD79&lt;&gt;"",stage!AD79,"")</f>
        <v/>
      </c>
      <c r="Y84" s="279" t="str">
        <f>IF(stage!AF79&lt;&gt;"",stage!AF79,"")</f>
        <v/>
      </c>
      <c r="Z84" s="279" t="str">
        <f>IF(stage!AH79&lt;&gt;"",stage!AH79,"")</f>
        <v/>
      </c>
      <c r="AA84" s="279" t="str">
        <f>IF(stage!AJ79&lt;&gt;"",stage!AJ79,"")</f>
        <v/>
      </c>
      <c r="AB84" s="279" t="str">
        <f>IF(stage!AL79&lt;&gt;"",stage!AL79,"")</f>
        <v/>
      </c>
      <c r="AC84" s="279" t="str">
        <f>IF(stage!AN79&lt;&gt;"",stage!AN79,"")</f>
        <v/>
      </c>
      <c r="AD84" s="279" t="str">
        <f>IF(stage!AP79&lt;&gt;"",stage!AP79,"")</f>
        <v/>
      </c>
      <c r="AE84" s="279" t="str">
        <f>IF(stage!AR79&lt;&gt;"",stage!AR79,"")</f>
        <v/>
      </c>
      <c r="AF84" s="279" t="str">
        <f>IF(stage!AT79&lt;&gt;"",stage!AT79,"")</f>
        <v/>
      </c>
      <c r="AG84" s="279" t="str">
        <f>IF(stage!AV79&lt;&gt;"",stage!AV79,"")</f>
        <v/>
      </c>
      <c r="AH84" s="279" t="str">
        <f>IF(stage!AX79&lt;&gt;"",stage!AX79,"")</f>
        <v/>
      </c>
      <c r="AI84" s="279" t="str">
        <f>IF(stage!AZ79&lt;&gt;"",stage!AZ79,"")</f>
        <v/>
      </c>
      <c r="AJ84" s="279" t="str">
        <f>IF(stage!BB79&lt;&gt;"",stage!BB79,"")</f>
        <v/>
      </c>
      <c r="AK84" s="279" t="str">
        <f>IF(stage!BD79&lt;&gt;"",stage!BD79,"")</f>
        <v/>
      </c>
      <c r="AL84" s="279" t="str">
        <f>IF(stage!BF79&lt;&gt;"",stage!BF79,"")</f>
        <v/>
      </c>
      <c r="AM84" s="279" t="str">
        <f>IF(stage!BH79&lt;&gt;"",stage!BH79,"")</f>
        <v/>
      </c>
      <c r="AN84" s="279" t="str">
        <f>IF(stage!BJ79&lt;&gt;"",stage!BJ79,"")</f>
        <v/>
      </c>
      <c r="AO84" s="42" t="str">
        <f>IF(stage!BL79&lt;&gt;"",stage!BL79,"")</f>
        <v/>
      </c>
      <c r="AP84" s="43" t="str">
        <f>IF(AND('sec(P)'!BW79&gt;0,'sec(P)'!BW79='sec(P)'!BW$92),'sec(P)'!BS79,"")</f>
        <v/>
      </c>
      <c r="AQ84" s="44" t="str">
        <f>IF('sec(P)'!BT79&lt;&gt;0,'sec(P)'!BT79,"")</f>
        <v/>
      </c>
      <c r="AR84" s="43" t="str">
        <f>IF(AND('sec(P)'!BW79&gt;0,'sec(P)'!BW79='sec(P)'!BW$92),'sec(P)'!BU79,"")</f>
        <v/>
      </c>
      <c r="AS84" s="39" t="str">
        <f t="shared" ref="AS84:AS96" si="27">IF(AR84&lt;&gt;"",RANK(AR84,AR$7:AR$96,1),"")</f>
        <v/>
      </c>
      <c r="AT84" s="251"/>
      <c r="AU84" s="256" t="str">
        <f>IF(AND('sec(P)'!FL79&gt;0,'sec(P)'!FL79='sec(P)'!FL$92),'sec(P)'!HX79,"")</f>
        <v/>
      </c>
      <c r="AV84" s="40" t="str">
        <f t="shared" ref="AV84:AV96" si="28">IF(AU84&lt;&gt;"",RANK(AU84,AU$7:AU$96,1),"")</f>
        <v/>
      </c>
      <c r="AW84" s="41"/>
      <c r="AX84" s="43" t="str">
        <f>IF(AND('sec(P)'!GQ79&gt;0,'sec(P)'!GQ79='sec(P)'!GQ$92),'sec(P)'!HY79,"")</f>
        <v/>
      </c>
      <c r="AY84" s="40" t="str">
        <f t="shared" ref="AY84:AY96" si="29">IF(AX84&lt;&gt;"",RANK(AX84,AX$7:AX$96,1),"")</f>
        <v/>
      </c>
      <c r="AZ84" s="40"/>
    </row>
    <row r="85" spans="1:52" hidden="1">
      <c r="A85" s="33" t="str">
        <f>IF(ent!E80&lt;&gt;"",ent!D80,"")</f>
        <v/>
      </c>
      <c r="B85" s="34" t="str">
        <f>IF(ent!E80&lt;&gt;"",ent!E80,"")</f>
        <v/>
      </c>
      <c r="C85" s="237"/>
      <c r="D85" s="241"/>
      <c r="E85" s="35" t="str">
        <f>IF(ent!E80&lt;&gt;"",ent!F80,"")</f>
        <v/>
      </c>
      <c r="F85" s="237"/>
      <c r="G85" s="241"/>
      <c r="H85" s="34" t="str">
        <f>IF(ent!E80&lt;&gt;"",ent!G80,"")</f>
        <v/>
      </c>
      <c r="I85" s="33"/>
      <c r="K85" s="33" t="str">
        <f>IF(ent!E80&lt;&gt;"",ent!H80,"")</f>
        <v/>
      </c>
      <c r="L85" s="280" t="str">
        <f>IF(stage!F80&lt;&gt;"",stage!F80,"")</f>
        <v/>
      </c>
      <c r="M85" s="280" t="str">
        <f>IF(stage!H80&lt;&gt;"",stage!H80,"")</f>
        <v/>
      </c>
      <c r="N85" s="280" t="str">
        <f>IF(stage!J80&lt;&gt;"",stage!J80,"")</f>
        <v/>
      </c>
      <c r="O85" s="280" t="str">
        <f>IF(stage!L80&lt;&gt;"",stage!L80,"")</f>
        <v/>
      </c>
      <c r="P85" s="280" t="str">
        <f>IF(stage!N80&lt;&gt;"",stage!N80,"")</f>
        <v/>
      </c>
      <c r="Q85" s="280" t="str">
        <f>IF(stage!P80&lt;&gt;"",stage!P80,"")</f>
        <v/>
      </c>
      <c r="R85" s="280" t="str">
        <f>IF(stage!R80&lt;&gt;"",stage!R80,"")</f>
        <v/>
      </c>
      <c r="S85" s="280" t="str">
        <f>IF(stage!T80&lt;&gt;"",stage!T80,"")</f>
        <v/>
      </c>
      <c r="T85" s="280" t="str">
        <f>IF(stage!V80&lt;&gt;"",stage!V80,"")</f>
        <v/>
      </c>
      <c r="U85" s="280" t="str">
        <f>IF(stage!X80&lt;&gt;"",stage!X80,"")</f>
        <v/>
      </c>
      <c r="V85" s="280" t="str">
        <f>IF(stage!Z80&lt;&gt;"",stage!Z80,"")</f>
        <v/>
      </c>
      <c r="W85" s="280" t="str">
        <f>IF(stage!AB80&lt;&gt;"",stage!AB80,"")</f>
        <v/>
      </c>
      <c r="X85" s="280" t="str">
        <f>IF(stage!AD80&lt;&gt;"",stage!AD80,"")</f>
        <v/>
      </c>
      <c r="Y85" s="280" t="str">
        <f>IF(stage!AF80&lt;&gt;"",stage!AF80,"")</f>
        <v/>
      </c>
      <c r="Z85" s="280" t="str">
        <f>IF(stage!AH80&lt;&gt;"",stage!AH80,"")</f>
        <v/>
      </c>
      <c r="AA85" s="280" t="str">
        <f>IF(stage!AJ80&lt;&gt;"",stage!AJ80,"")</f>
        <v/>
      </c>
      <c r="AB85" s="280" t="str">
        <f>IF(stage!AL80&lt;&gt;"",stage!AL80,"")</f>
        <v/>
      </c>
      <c r="AC85" s="280" t="str">
        <f>IF(stage!AN80&lt;&gt;"",stage!AN80,"")</f>
        <v/>
      </c>
      <c r="AD85" s="280" t="str">
        <f>IF(stage!AP80&lt;&gt;"",stage!AP80,"")</f>
        <v/>
      </c>
      <c r="AE85" s="280" t="str">
        <f>IF(stage!AR80&lt;&gt;"",stage!AR80,"")</f>
        <v/>
      </c>
      <c r="AF85" s="280" t="str">
        <f>IF(stage!AT80&lt;&gt;"",stage!AT80,"")</f>
        <v/>
      </c>
      <c r="AG85" s="280" t="str">
        <f>IF(stage!AV80&lt;&gt;"",stage!AV80,"")</f>
        <v/>
      </c>
      <c r="AH85" s="280" t="str">
        <f>IF(stage!AX80&lt;&gt;"",stage!AX80,"")</f>
        <v/>
      </c>
      <c r="AI85" s="280" t="str">
        <f>IF(stage!AZ80&lt;&gt;"",stage!AZ80,"")</f>
        <v/>
      </c>
      <c r="AJ85" s="280" t="str">
        <f>IF(stage!BB80&lt;&gt;"",stage!BB80,"")</f>
        <v/>
      </c>
      <c r="AK85" s="280" t="str">
        <f>IF(stage!BD80&lt;&gt;"",stage!BD80,"")</f>
        <v/>
      </c>
      <c r="AL85" s="280" t="str">
        <f>IF(stage!BF80&lt;&gt;"",stage!BF80,"")</f>
        <v/>
      </c>
      <c r="AM85" s="280" t="str">
        <f>IF(stage!BH80&lt;&gt;"",stage!BH80,"")</f>
        <v/>
      </c>
      <c r="AN85" s="280" t="str">
        <f>IF(stage!BJ80&lt;&gt;"",stage!BJ80,"")</f>
        <v/>
      </c>
      <c r="AO85" s="36" t="str">
        <f>IF(stage!BL80&lt;&gt;"",stage!BL80,"")</f>
        <v/>
      </c>
      <c r="AP85" s="37" t="str">
        <f>IF(AND('sec(P)'!BW80&gt;0,'sec(P)'!BW80='sec(P)'!BW$92),'sec(P)'!BS80,"")</f>
        <v/>
      </c>
      <c r="AQ85" s="38" t="str">
        <f>IF('sec(P)'!BT80&lt;&gt;0,'sec(P)'!BT80,"")</f>
        <v/>
      </c>
      <c r="AR85" s="37" t="str">
        <f>IF(AND('sec(P)'!BW80&gt;0,'sec(P)'!BW80='sec(P)'!BW$92),'sec(P)'!BU80,"")</f>
        <v/>
      </c>
      <c r="AS85" s="33" t="str">
        <f t="shared" si="27"/>
        <v/>
      </c>
      <c r="AT85" s="252"/>
      <c r="AU85" s="257" t="str">
        <f>IF(AND('sec(P)'!FL80&gt;0,'sec(P)'!FL80='sec(P)'!FL$92),'sec(P)'!HX80,"")</f>
        <v/>
      </c>
      <c r="AV85" s="34" t="str">
        <f t="shared" si="28"/>
        <v/>
      </c>
      <c r="AW85" s="35"/>
      <c r="AX85" s="37" t="str">
        <f>IF(AND('sec(P)'!GQ80&gt;0,'sec(P)'!GQ80='sec(P)'!GQ$92),'sec(P)'!HY80,"")</f>
        <v/>
      </c>
      <c r="AY85" s="34" t="str">
        <f t="shared" si="29"/>
        <v/>
      </c>
      <c r="AZ85" s="34"/>
    </row>
    <row r="86" spans="1:52" s="3" customFormat="1" hidden="1">
      <c r="A86" s="39" t="str">
        <f>IF(ent!E81&lt;&gt;"",ent!D81,"")</f>
        <v/>
      </c>
      <c r="B86" s="40" t="str">
        <f>IF(ent!E81&lt;&gt;"",ent!E81,"")</f>
        <v/>
      </c>
      <c r="C86" s="236"/>
      <c r="D86" s="240"/>
      <c r="E86" s="41" t="str">
        <f>IF(ent!E81&lt;&gt;"",ent!F81,"")</f>
        <v/>
      </c>
      <c r="F86" s="236"/>
      <c r="G86" s="240"/>
      <c r="H86" s="40" t="str">
        <f>IF(ent!E81&lt;&gt;"",ent!G81,"")</f>
        <v/>
      </c>
      <c r="I86" s="39"/>
      <c r="J86" s="40"/>
      <c r="K86" s="39" t="str">
        <f>IF(ent!E81&lt;&gt;"",ent!H81,"")</f>
        <v/>
      </c>
      <c r="L86" s="279" t="str">
        <f>IF(stage!F81&lt;&gt;"",stage!F81,"")</f>
        <v/>
      </c>
      <c r="M86" s="279" t="str">
        <f>IF(stage!H81&lt;&gt;"",stage!H81,"")</f>
        <v/>
      </c>
      <c r="N86" s="279" t="str">
        <f>IF(stage!J81&lt;&gt;"",stage!J81,"")</f>
        <v/>
      </c>
      <c r="O86" s="279" t="str">
        <f>IF(stage!L81&lt;&gt;"",stage!L81,"")</f>
        <v/>
      </c>
      <c r="P86" s="279" t="str">
        <f>IF(stage!N81&lt;&gt;"",stage!N81,"")</f>
        <v/>
      </c>
      <c r="Q86" s="279" t="str">
        <f>IF(stage!P81&lt;&gt;"",stage!P81,"")</f>
        <v/>
      </c>
      <c r="R86" s="279" t="str">
        <f>IF(stage!R81&lt;&gt;"",stage!R81,"")</f>
        <v/>
      </c>
      <c r="S86" s="279" t="str">
        <f>IF(stage!T81&lt;&gt;"",stage!T81,"")</f>
        <v/>
      </c>
      <c r="T86" s="279" t="str">
        <f>IF(stage!V81&lt;&gt;"",stage!V81,"")</f>
        <v/>
      </c>
      <c r="U86" s="279" t="str">
        <f>IF(stage!X81&lt;&gt;"",stage!X81,"")</f>
        <v/>
      </c>
      <c r="V86" s="279" t="str">
        <f>IF(stage!Z81&lt;&gt;"",stage!Z81,"")</f>
        <v/>
      </c>
      <c r="W86" s="279" t="str">
        <f>IF(stage!AB81&lt;&gt;"",stage!AB81,"")</f>
        <v/>
      </c>
      <c r="X86" s="279" t="str">
        <f>IF(stage!AD81&lt;&gt;"",stage!AD81,"")</f>
        <v/>
      </c>
      <c r="Y86" s="279" t="str">
        <f>IF(stage!AF81&lt;&gt;"",stage!AF81,"")</f>
        <v/>
      </c>
      <c r="Z86" s="279" t="str">
        <f>IF(stage!AH81&lt;&gt;"",stage!AH81,"")</f>
        <v/>
      </c>
      <c r="AA86" s="279" t="str">
        <f>IF(stage!AJ81&lt;&gt;"",stage!AJ81,"")</f>
        <v/>
      </c>
      <c r="AB86" s="279" t="str">
        <f>IF(stage!AL81&lt;&gt;"",stage!AL81,"")</f>
        <v/>
      </c>
      <c r="AC86" s="279" t="str">
        <f>IF(stage!AN81&lt;&gt;"",stage!AN81,"")</f>
        <v/>
      </c>
      <c r="AD86" s="279" t="str">
        <f>IF(stage!AP81&lt;&gt;"",stage!AP81,"")</f>
        <v/>
      </c>
      <c r="AE86" s="279" t="str">
        <f>IF(stage!AR81&lt;&gt;"",stage!AR81,"")</f>
        <v/>
      </c>
      <c r="AF86" s="279" t="str">
        <f>IF(stage!AT81&lt;&gt;"",stage!AT81,"")</f>
        <v/>
      </c>
      <c r="AG86" s="279" t="str">
        <f>IF(stage!AV81&lt;&gt;"",stage!AV81,"")</f>
        <v/>
      </c>
      <c r="AH86" s="279" t="str">
        <f>IF(stage!AX81&lt;&gt;"",stage!AX81,"")</f>
        <v/>
      </c>
      <c r="AI86" s="279" t="str">
        <f>IF(stage!AZ81&lt;&gt;"",stage!AZ81,"")</f>
        <v/>
      </c>
      <c r="AJ86" s="279" t="str">
        <f>IF(stage!BB81&lt;&gt;"",stage!BB81,"")</f>
        <v/>
      </c>
      <c r="AK86" s="279" t="str">
        <f>IF(stage!BD81&lt;&gt;"",stage!BD81,"")</f>
        <v/>
      </c>
      <c r="AL86" s="279" t="str">
        <f>IF(stage!BF81&lt;&gt;"",stage!BF81,"")</f>
        <v/>
      </c>
      <c r="AM86" s="279" t="str">
        <f>IF(stage!BH81&lt;&gt;"",stage!BH81,"")</f>
        <v/>
      </c>
      <c r="AN86" s="279" t="str">
        <f>IF(stage!BJ81&lt;&gt;"",stage!BJ81,"")</f>
        <v/>
      </c>
      <c r="AO86" s="42" t="str">
        <f>IF(stage!BL81&lt;&gt;"",stage!BL81,"")</f>
        <v/>
      </c>
      <c r="AP86" s="43" t="str">
        <f>IF(AND('sec(P)'!BW81&gt;0,'sec(P)'!BW81='sec(P)'!BW$92),'sec(P)'!BS81,"")</f>
        <v/>
      </c>
      <c r="AQ86" s="44" t="str">
        <f>IF('sec(P)'!BT81&lt;&gt;0,'sec(P)'!BT81,"")</f>
        <v/>
      </c>
      <c r="AR86" s="43" t="str">
        <f>IF(AND('sec(P)'!BW81&gt;0,'sec(P)'!BW81='sec(P)'!BW$92),'sec(P)'!BU81,"")</f>
        <v/>
      </c>
      <c r="AS86" s="39" t="str">
        <f t="shared" si="27"/>
        <v/>
      </c>
      <c r="AT86" s="251"/>
      <c r="AU86" s="256" t="str">
        <f>IF(AND('sec(P)'!FL81&gt;0,'sec(P)'!FL81='sec(P)'!FL$92),'sec(P)'!HX81,"")</f>
        <v/>
      </c>
      <c r="AV86" s="40" t="str">
        <f t="shared" si="28"/>
        <v/>
      </c>
      <c r="AW86" s="41"/>
      <c r="AX86" s="43" t="str">
        <f>IF(AND('sec(P)'!GQ81&gt;0,'sec(P)'!GQ81='sec(P)'!GQ$92),'sec(P)'!HY81,"")</f>
        <v/>
      </c>
      <c r="AY86" s="40" t="str">
        <f t="shared" si="29"/>
        <v/>
      </c>
      <c r="AZ86" s="40"/>
    </row>
    <row r="87" spans="1:52" hidden="1">
      <c r="A87" s="33" t="str">
        <f>IF(ent!E82&lt;&gt;"",ent!D82,"")</f>
        <v/>
      </c>
      <c r="B87" s="34" t="str">
        <f>IF(ent!E82&lt;&gt;"",ent!E82,"")</f>
        <v/>
      </c>
      <c r="C87" s="237"/>
      <c r="D87" s="241"/>
      <c r="E87" s="35" t="str">
        <f>IF(ent!E82&lt;&gt;"",ent!F82,"")</f>
        <v/>
      </c>
      <c r="F87" s="237"/>
      <c r="G87" s="241"/>
      <c r="H87" s="34" t="str">
        <f>IF(ent!E82&lt;&gt;"",ent!G82,"")</f>
        <v/>
      </c>
      <c r="I87" s="33"/>
      <c r="K87" s="33" t="str">
        <f>IF(ent!E82&lt;&gt;"",ent!H82,"")</f>
        <v/>
      </c>
      <c r="L87" s="280" t="str">
        <f>IF(stage!F82&lt;&gt;"",stage!F82,"")</f>
        <v/>
      </c>
      <c r="M87" s="280" t="str">
        <f>IF(stage!H82&lt;&gt;"",stage!H82,"")</f>
        <v/>
      </c>
      <c r="N87" s="280" t="str">
        <f>IF(stage!J82&lt;&gt;"",stage!J82,"")</f>
        <v/>
      </c>
      <c r="O87" s="280" t="str">
        <f>IF(stage!L82&lt;&gt;"",stage!L82,"")</f>
        <v/>
      </c>
      <c r="P87" s="280" t="str">
        <f>IF(stage!N82&lt;&gt;"",stage!N82,"")</f>
        <v/>
      </c>
      <c r="Q87" s="280" t="str">
        <f>IF(stage!P82&lt;&gt;"",stage!P82,"")</f>
        <v/>
      </c>
      <c r="R87" s="280" t="str">
        <f>IF(stage!R82&lt;&gt;"",stage!R82,"")</f>
        <v/>
      </c>
      <c r="S87" s="280" t="str">
        <f>IF(stage!T82&lt;&gt;"",stage!T82,"")</f>
        <v/>
      </c>
      <c r="T87" s="280" t="str">
        <f>IF(stage!V82&lt;&gt;"",stage!V82,"")</f>
        <v/>
      </c>
      <c r="U87" s="280" t="str">
        <f>IF(stage!X82&lt;&gt;"",stage!X82,"")</f>
        <v/>
      </c>
      <c r="V87" s="280" t="str">
        <f>IF(stage!Z82&lt;&gt;"",stage!Z82,"")</f>
        <v/>
      </c>
      <c r="W87" s="280" t="str">
        <f>IF(stage!AB82&lt;&gt;"",stage!AB82,"")</f>
        <v/>
      </c>
      <c r="X87" s="280" t="str">
        <f>IF(stage!AD82&lt;&gt;"",stage!AD82,"")</f>
        <v/>
      </c>
      <c r="Y87" s="280" t="str">
        <f>IF(stage!AF82&lt;&gt;"",stage!AF82,"")</f>
        <v/>
      </c>
      <c r="Z87" s="280" t="str">
        <f>IF(stage!AH82&lt;&gt;"",stage!AH82,"")</f>
        <v/>
      </c>
      <c r="AA87" s="280" t="str">
        <f>IF(stage!AJ82&lt;&gt;"",stage!AJ82,"")</f>
        <v/>
      </c>
      <c r="AB87" s="280" t="str">
        <f>IF(stage!AL82&lt;&gt;"",stage!AL82,"")</f>
        <v/>
      </c>
      <c r="AC87" s="280" t="str">
        <f>IF(stage!AN82&lt;&gt;"",stage!AN82,"")</f>
        <v/>
      </c>
      <c r="AD87" s="280" t="str">
        <f>IF(stage!AP82&lt;&gt;"",stage!AP82,"")</f>
        <v/>
      </c>
      <c r="AE87" s="280" t="str">
        <f>IF(stage!AR82&lt;&gt;"",stage!AR82,"")</f>
        <v/>
      </c>
      <c r="AF87" s="280" t="str">
        <f>IF(stage!AT82&lt;&gt;"",stage!AT82,"")</f>
        <v/>
      </c>
      <c r="AG87" s="280" t="str">
        <f>IF(stage!AV82&lt;&gt;"",stage!AV82,"")</f>
        <v/>
      </c>
      <c r="AH87" s="280" t="str">
        <f>IF(stage!AX82&lt;&gt;"",stage!AX82,"")</f>
        <v/>
      </c>
      <c r="AI87" s="280" t="str">
        <f>IF(stage!AZ82&lt;&gt;"",stage!AZ82,"")</f>
        <v/>
      </c>
      <c r="AJ87" s="280" t="str">
        <f>IF(stage!BB82&lt;&gt;"",stage!BB82,"")</f>
        <v/>
      </c>
      <c r="AK87" s="280" t="str">
        <f>IF(stage!BD82&lt;&gt;"",stage!BD82,"")</f>
        <v/>
      </c>
      <c r="AL87" s="280" t="str">
        <f>IF(stage!BF82&lt;&gt;"",stage!BF82,"")</f>
        <v/>
      </c>
      <c r="AM87" s="280" t="str">
        <f>IF(stage!BH82&lt;&gt;"",stage!BH82,"")</f>
        <v/>
      </c>
      <c r="AN87" s="280" t="str">
        <f>IF(stage!BJ82&lt;&gt;"",stage!BJ82,"")</f>
        <v/>
      </c>
      <c r="AO87" s="36" t="str">
        <f>IF(stage!BL82&lt;&gt;"",stage!BL82,"")</f>
        <v/>
      </c>
      <c r="AP87" s="37" t="str">
        <f>IF(AND('sec(P)'!BW82&gt;0,'sec(P)'!BW82='sec(P)'!BW$92),'sec(P)'!BS82,"")</f>
        <v/>
      </c>
      <c r="AQ87" s="38" t="str">
        <f>IF('sec(P)'!BT82&lt;&gt;0,'sec(P)'!BT82,"")</f>
        <v/>
      </c>
      <c r="AR87" s="37" t="str">
        <f>IF(AND('sec(P)'!BW82&gt;0,'sec(P)'!BW82='sec(P)'!BW$92),'sec(P)'!BU82,"")</f>
        <v/>
      </c>
      <c r="AS87" s="33" t="str">
        <f t="shared" si="27"/>
        <v/>
      </c>
      <c r="AT87" s="252"/>
      <c r="AU87" s="257" t="str">
        <f>IF(AND('sec(P)'!FL82&gt;0,'sec(P)'!FL82='sec(P)'!FL$92),'sec(P)'!HX82,"")</f>
        <v/>
      </c>
      <c r="AV87" s="34" t="str">
        <f t="shared" si="28"/>
        <v/>
      </c>
      <c r="AW87" s="35"/>
      <c r="AX87" s="37" t="str">
        <f>IF(AND('sec(P)'!GQ82&gt;0,'sec(P)'!GQ82='sec(P)'!GQ$92),'sec(P)'!HY82,"")</f>
        <v/>
      </c>
      <c r="AY87" s="34" t="str">
        <f t="shared" si="29"/>
        <v/>
      </c>
      <c r="AZ87" s="34"/>
    </row>
    <row r="88" spans="1:52" s="3" customFormat="1" hidden="1">
      <c r="A88" s="39" t="str">
        <f>IF(ent!E83&lt;&gt;"",ent!D83,"")</f>
        <v/>
      </c>
      <c r="B88" s="40" t="str">
        <f>IF(ent!E83&lt;&gt;"",ent!E83,"")</f>
        <v/>
      </c>
      <c r="C88" s="236"/>
      <c r="D88" s="240"/>
      <c r="E88" s="41" t="str">
        <f>IF(ent!E83&lt;&gt;"",ent!F83,"")</f>
        <v/>
      </c>
      <c r="F88" s="236"/>
      <c r="G88" s="240"/>
      <c r="H88" s="40" t="str">
        <f>IF(ent!E83&lt;&gt;"",ent!G83,"")</f>
        <v/>
      </c>
      <c r="I88" s="39"/>
      <c r="J88" s="40"/>
      <c r="K88" s="39" t="str">
        <f>IF(ent!E83&lt;&gt;"",ent!H83,"")</f>
        <v/>
      </c>
      <c r="L88" s="279" t="str">
        <f>IF(stage!F83&lt;&gt;"",stage!F83,"")</f>
        <v/>
      </c>
      <c r="M88" s="279" t="str">
        <f>IF(stage!H83&lt;&gt;"",stage!H83,"")</f>
        <v/>
      </c>
      <c r="N88" s="279" t="str">
        <f>IF(stage!J83&lt;&gt;"",stage!J83,"")</f>
        <v/>
      </c>
      <c r="O88" s="279" t="str">
        <f>IF(stage!L83&lt;&gt;"",stage!L83,"")</f>
        <v/>
      </c>
      <c r="P88" s="279" t="str">
        <f>IF(stage!N83&lt;&gt;"",stage!N83,"")</f>
        <v/>
      </c>
      <c r="Q88" s="279" t="str">
        <f>IF(stage!P83&lt;&gt;"",stage!P83,"")</f>
        <v/>
      </c>
      <c r="R88" s="279" t="str">
        <f>IF(stage!R83&lt;&gt;"",stage!R83,"")</f>
        <v/>
      </c>
      <c r="S88" s="279" t="str">
        <f>IF(stage!T83&lt;&gt;"",stage!T83,"")</f>
        <v/>
      </c>
      <c r="T88" s="279" t="str">
        <f>IF(stage!V83&lt;&gt;"",stage!V83,"")</f>
        <v/>
      </c>
      <c r="U88" s="279" t="str">
        <f>IF(stage!X83&lt;&gt;"",stage!X83,"")</f>
        <v/>
      </c>
      <c r="V88" s="279" t="str">
        <f>IF(stage!Z83&lt;&gt;"",stage!Z83,"")</f>
        <v/>
      </c>
      <c r="W88" s="279" t="str">
        <f>IF(stage!AB83&lt;&gt;"",stage!AB83,"")</f>
        <v/>
      </c>
      <c r="X88" s="279" t="str">
        <f>IF(stage!AD83&lt;&gt;"",stage!AD83,"")</f>
        <v/>
      </c>
      <c r="Y88" s="279" t="str">
        <f>IF(stage!AF83&lt;&gt;"",stage!AF83,"")</f>
        <v/>
      </c>
      <c r="Z88" s="279" t="str">
        <f>IF(stage!AH83&lt;&gt;"",stage!AH83,"")</f>
        <v/>
      </c>
      <c r="AA88" s="279" t="str">
        <f>IF(stage!AJ83&lt;&gt;"",stage!AJ83,"")</f>
        <v/>
      </c>
      <c r="AB88" s="279" t="str">
        <f>IF(stage!AL83&lt;&gt;"",stage!AL83,"")</f>
        <v/>
      </c>
      <c r="AC88" s="279" t="str">
        <f>IF(stage!AN83&lt;&gt;"",stage!AN83,"")</f>
        <v/>
      </c>
      <c r="AD88" s="279" t="str">
        <f>IF(stage!AP83&lt;&gt;"",stage!AP83,"")</f>
        <v/>
      </c>
      <c r="AE88" s="279" t="str">
        <f>IF(stage!AR83&lt;&gt;"",stage!AR83,"")</f>
        <v/>
      </c>
      <c r="AF88" s="279" t="str">
        <f>IF(stage!AT83&lt;&gt;"",stage!AT83,"")</f>
        <v/>
      </c>
      <c r="AG88" s="279" t="str">
        <f>IF(stage!AV83&lt;&gt;"",stage!AV83,"")</f>
        <v/>
      </c>
      <c r="AH88" s="279" t="str">
        <f>IF(stage!AX83&lt;&gt;"",stage!AX83,"")</f>
        <v/>
      </c>
      <c r="AI88" s="279" t="str">
        <f>IF(stage!AZ83&lt;&gt;"",stage!AZ83,"")</f>
        <v/>
      </c>
      <c r="AJ88" s="279" t="str">
        <f>IF(stage!BB83&lt;&gt;"",stage!BB83,"")</f>
        <v/>
      </c>
      <c r="AK88" s="279" t="str">
        <f>IF(stage!BD83&lt;&gt;"",stage!BD83,"")</f>
        <v/>
      </c>
      <c r="AL88" s="279" t="str">
        <f>IF(stage!BF83&lt;&gt;"",stage!BF83,"")</f>
        <v/>
      </c>
      <c r="AM88" s="279" t="str">
        <f>IF(stage!BH83&lt;&gt;"",stage!BH83,"")</f>
        <v/>
      </c>
      <c r="AN88" s="279" t="str">
        <f>IF(stage!BJ83&lt;&gt;"",stage!BJ83,"")</f>
        <v/>
      </c>
      <c r="AO88" s="42" t="str">
        <f>IF(stage!BL83&lt;&gt;"",stage!BL83,"")</f>
        <v/>
      </c>
      <c r="AP88" s="43" t="str">
        <f>IF(AND('sec(P)'!BW83&gt;0,'sec(P)'!BW83='sec(P)'!BW$92),'sec(P)'!BS83,"")</f>
        <v/>
      </c>
      <c r="AQ88" s="44" t="str">
        <f>IF('sec(P)'!BT83&lt;&gt;0,'sec(P)'!BT83,"")</f>
        <v/>
      </c>
      <c r="AR88" s="43" t="str">
        <f>IF(AND('sec(P)'!BW83&gt;0,'sec(P)'!BW83='sec(P)'!BW$92),'sec(P)'!BU83,"")</f>
        <v/>
      </c>
      <c r="AS88" s="39" t="str">
        <f t="shared" si="27"/>
        <v/>
      </c>
      <c r="AT88" s="251"/>
      <c r="AU88" s="256" t="str">
        <f>IF(AND('sec(P)'!FL83&gt;0,'sec(P)'!FL83='sec(P)'!FL$92),'sec(P)'!HX83,"")</f>
        <v/>
      </c>
      <c r="AV88" s="40" t="str">
        <f t="shared" si="28"/>
        <v/>
      </c>
      <c r="AW88" s="41"/>
      <c r="AX88" s="43" t="str">
        <f>IF(AND('sec(P)'!GQ83&gt;0,'sec(P)'!GQ83='sec(P)'!GQ$92),'sec(P)'!HY83,"")</f>
        <v/>
      </c>
      <c r="AY88" s="40" t="str">
        <f t="shared" si="29"/>
        <v/>
      </c>
      <c r="AZ88" s="40"/>
    </row>
    <row r="89" spans="1:52" hidden="1">
      <c r="A89" s="33" t="str">
        <f>IF(ent!E84&lt;&gt;"",ent!D84,"")</f>
        <v/>
      </c>
      <c r="B89" s="34" t="str">
        <f>IF(ent!E84&lt;&gt;"",ent!E84,"")</f>
        <v/>
      </c>
      <c r="C89" s="237"/>
      <c r="D89" s="241"/>
      <c r="E89" s="35" t="str">
        <f>IF(ent!E84&lt;&gt;"",ent!F84,"")</f>
        <v/>
      </c>
      <c r="F89" s="237"/>
      <c r="G89" s="241"/>
      <c r="H89" s="34" t="str">
        <f>IF(ent!E84&lt;&gt;"",ent!G84,"")</f>
        <v/>
      </c>
      <c r="I89" s="33"/>
      <c r="K89" s="33" t="str">
        <f>IF(ent!E84&lt;&gt;"",ent!H84,"")</f>
        <v/>
      </c>
      <c r="L89" s="280" t="str">
        <f>IF(stage!F84&lt;&gt;"",stage!F84,"")</f>
        <v/>
      </c>
      <c r="M89" s="280" t="str">
        <f>IF(stage!H84&lt;&gt;"",stage!H84,"")</f>
        <v/>
      </c>
      <c r="N89" s="280" t="str">
        <f>IF(stage!J84&lt;&gt;"",stage!J84,"")</f>
        <v/>
      </c>
      <c r="O89" s="280" t="str">
        <f>IF(stage!L84&lt;&gt;"",stage!L84,"")</f>
        <v/>
      </c>
      <c r="P89" s="280" t="str">
        <f>IF(stage!N84&lt;&gt;"",stage!N84,"")</f>
        <v/>
      </c>
      <c r="Q89" s="280" t="str">
        <f>IF(stage!P84&lt;&gt;"",stage!P84,"")</f>
        <v/>
      </c>
      <c r="R89" s="280" t="str">
        <f>IF(stage!R84&lt;&gt;"",stage!R84,"")</f>
        <v/>
      </c>
      <c r="S89" s="280" t="str">
        <f>IF(stage!T84&lt;&gt;"",stage!T84,"")</f>
        <v/>
      </c>
      <c r="T89" s="280" t="str">
        <f>IF(stage!V84&lt;&gt;"",stage!V84,"")</f>
        <v/>
      </c>
      <c r="U89" s="280" t="str">
        <f>IF(stage!X84&lt;&gt;"",stage!X84,"")</f>
        <v/>
      </c>
      <c r="V89" s="280" t="str">
        <f>IF(stage!Z84&lt;&gt;"",stage!Z84,"")</f>
        <v/>
      </c>
      <c r="W89" s="280" t="str">
        <f>IF(stage!AB84&lt;&gt;"",stage!AB84,"")</f>
        <v/>
      </c>
      <c r="X89" s="280" t="str">
        <f>IF(stage!AD84&lt;&gt;"",stage!AD84,"")</f>
        <v/>
      </c>
      <c r="Y89" s="280" t="str">
        <f>IF(stage!AF84&lt;&gt;"",stage!AF84,"")</f>
        <v/>
      </c>
      <c r="Z89" s="280" t="str">
        <f>IF(stage!AH84&lt;&gt;"",stage!AH84,"")</f>
        <v/>
      </c>
      <c r="AA89" s="280" t="str">
        <f>IF(stage!AJ84&lt;&gt;"",stage!AJ84,"")</f>
        <v/>
      </c>
      <c r="AB89" s="280" t="str">
        <f>IF(stage!AL84&lt;&gt;"",stage!AL84,"")</f>
        <v/>
      </c>
      <c r="AC89" s="280" t="str">
        <f>IF(stage!AN84&lt;&gt;"",stage!AN84,"")</f>
        <v/>
      </c>
      <c r="AD89" s="280" t="str">
        <f>IF(stage!AP84&lt;&gt;"",stage!AP84,"")</f>
        <v/>
      </c>
      <c r="AE89" s="280" t="str">
        <f>IF(stage!AR84&lt;&gt;"",stage!AR84,"")</f>
        <v/>
      </c>
      <c r="AF89" s="280" t="str">
        <f>IF(stage!AT84&lt;&gt;"",stage!AT84,"")</f>
        <v/>
      </c>
      <c r="AG89" s="280" t="str">
        <f>IF(stage!AV84&lt;&gt;"",stage!AV84,"")</f>
        <v/>
      </c>
      <c r="AH89" s="280" t="str">
        <f>IF(stage!AX84&lt;&gt;"",stage!AX84,"")</f>
        <v/>
      </c>
      <c r="AI89" s="280" t="str">
        <f>IF(stage!AZ84&lt;&gt;"",stage!AZ84,"")</f>
        <v/>
      </c>
      <c r="AJ89" s="280" t="str">
        <f>IF(stage!BB84&lt;&gt;"",stage!BB84,"")</f>
        <v/>
      </c>
      <c r="AK89" s="280" t="str">
        <f>IF(stage!BD84&lt;&gt;"",stage!BD84,"")</f>
        <v/>
      </c>
      <c r="AL89" s="280" t="str">
        <f>IF(stage!BF84&lt;&gt;"",stage!BF84,"")</f>
        <v/>
      </c>
      <c r="AM89" s="280" t="str">
        <f>IF(stage!BH84&lt;&gt;"",stage!BH84,"")</f>
        <v/>
      </c>
      <c r="AN89" s="280" t="str">
        <f>IF(stage!BJ84&lt;&gt;"",stage!BJ84,"")</f>
        <v/>
      </c>
      <c r="AO89" s="36" t="str">
        <f>IF(stage!BL84&lt;&gt;"",stage!BL84,"")</f>
        <v/>
      </c>
      <c r="AP89" s="37" t="str">
        <f>IF(AND('sec(P)'!BW84&gt;0,'sec(P)'!BW84='sec(P)'!BW$92),'sec(P)'!BS84,"")</f>
        <v/>
      </c>
      <c r="AQ89" s="38" t="str">
        <f>IF('sec(P)'!BT84&lt;&gt;0,'sec(P)'!BT84,"")</f>
        <v/>
      </c>
      <c r="AR89" s="37" t="str">
        <f>IF(AND('sec(P)'!BW84&gt;0,'sec(P)'!BW84='sec(P)'!BW$92),'sec(P)'!BU84,"")</f>
        <v/>
      </c>
      <c r="AS89" s="33" t="str">
        <f t="shared" si="27"/>
        <v/>
      </c>
      <c r="AT89" s="252"/>
      <c r="AU89" s="257" t="str">
        <f>IF(AND('sec(P)'!FL84&gt;0,'sec(P)'!FL84='sec(P)'!FL$92),'sec(P)'!HX84,"")</f>
        <v/>
      </c>
      <c r="AV89" s="34" t="str">
        <f t="shared" si="28"/>
        <v/>
      </c>
      <c r="AW89" s="35"/>
      <c r="AX89" s="37" t="str">
        <f>IF(AND('sec(P)'!GQ84&gt;0,'sec(P)'!GQ84='sec(P)'!GQ$92),'sec(P)'!HY84,"")</f>
        <v/>
      </c>
      <c r="AY89" s="34" t="str">
        <f t="shared" si="29"/>
        <v/>
      </c>
      <c r="AZ89" s="34"/>
    </row>
    <row r="90" spans="1:52" s="3" customFormat="1" hidden="1">
      <c r="A90" s="39" t="str">
        <f>IF(ent!E85&lt;&gt;"",ent!D85,"")</f>
        <v/>
      </c>
      <c r="B90" s="40" t="str">
        <f>IF(ent!E85&lt;&gt;"",ent!E85,"")</f>
        <v/>
      </c>
      <c r="C90" s="236"/>
      <c r="D90" s="240"/>
      <c r="E90" s="41" t="str">
        <f>IF(ent!E85&lt;&gt;"",ent!F85,"")</f>
        <v/>
      </c>
      <c r="F90" s="236"/>
      <c r="G90" s="240"/>
      <c r="H90" s="40" t="str">
        <f>IF(ent!E85&lt;&gt;"",ent!G85,"")</f>
        <v/>
      </c>
      <c r="I90" s="39"/>
      <c r="J90" s="40"/>
      <c r="K90" s="39" t="str">
        <f>IF(ent!E85&lt;&gt;"",ent!H85,"")</f>
        <v/>
      </c>
      <c r="L90" s="279" t="str">
        <f>IF(stage!F85&lt;&gt;"",stage!F85,"")</f>
        <v/>
      </c>
      <c r="M90" s="279" t="str">
        <f>IF(stage!H85&lt;&gt;"",stage!H85,"")</f>
        <v/>
      </c>
      <c r="N90" s="279" t="str">
        <f>IF(stage!J85&lt;&gt;"",stage!J85,"")</f>
        <v/>
      </c>
      <c r="O90" s="279" t="str">
        <f>IF(stage!L85&lt;&gt;"",stage!L85,"")</f>
        <v/>
      </c>
      <c r="P90" s="279" t="str">
        <f>IF(stage!N85&lt;&gt;"",stage!N85,"")</f>
        <v/>
      </c>
      <c r="Q90" s="279" t="str">
        <f>IF(stage!P85&lt;&gt;"",stage!P85,"")</f>
        <v/>
      </c>
      <c r="R90" s="279" t="str">
        <f>IF(stage!R85&lt;&gt;"",stage!R85,"")</f>
        <v/>
      </c>
      <c r="S90" s="279" t="str">
        <f>IF(stage!T85&lt;&gt;"",stage!T85,"")</f>
        <v/>
      </c>
      <c r="T90" s="279" t="str">
        <f>IF(stage!V85&lt;&gt;"",stage!V85,"")</f>
        <v/>
      </c>
      <c r="U90" s="279" t="str">
        <f>IF(stage!X85&lt;&gt;"",stage!X85,"")</f>
        <v/>
      </c>
      <c r="V90" s="279" t="str">
        <f>IF(stage!Z85&lt;&gt;"",stage!Z85,"")</f>
        <v/>
      </c>
      <c r="W90" s="279" t="str">
        <f>IF(stage!AB85&lt;&gt;"",stage!AB85,"")</f>
        <v/>
      </c>
      <c r="X90" s="279" t="str">
        <f>IF(stage!AD85&lt;&gt;"",stage!AD85,"")</f>
        <v/>
      </c>
      <c r="Y90" s="279" t="str">
        <f>IF(stage!AF85&lt;&gt;"",stage!AF85,"")</f>
        <v/>
      </c>
      <c r="Z90" s="279" t="str">
        <f>IF(stage!AH85&lt;&gt;"",stage!AH85,"")</f>
        <v/>
      </c>
      <c r="AA90" s="279" t="str">
        <f>IF(stage!AJ85&lt;&gt;"",stage!AJ85,"")</f>
        <v/>
      </c>
      <c r="AB90" s="279" t="str">
        <f>IF(stage!AL85&lt;&gt;"",stage!AL85,"")</f>
        <v/>
      </c>
      <c r="AC90" s="279" t="str">
        <f>IF(stage!AN85&lt;&gt;"",stage!AN85,"")</f>
        <v/>
      </c>
      <c r="AD90" s="279" t="str">
        <f>IF(stage!AP85&lt;&gt;"",stage!AP85,"")</f>
        <v/>
      </c>
      <c r="AE90" s="279" t="str">
        <f>IF(stage!AR85&lt;&gt;"",stage!AR85,"")</f>
        <v/>
      </c>
      <c r="AF90" s="279" t="str">
        <f>IF(stage!AT85&lt;&gt;"",stage!AT85,"")</f>
        <v/>
      </c>
      <c r="AG90" s="279" t="str">
        <f>IF(stage!AV85&lt;&gt;"",stage!AV85,"")</f>
        <v/>
      </c>
      <c r="AH90" s="279" t="str">
        <f>IF(stage!AX85&lt;&gt;"",stage!AX85,"")</f>
        <v/>
      </c>
      <c r="AI90" s="279" t="str">
        <f>IF(stage!AZ85&lt;&gt;"",stage!AZ85,"")</f>
        <v/>
      </c>
      <c r="AJ90" s="279" t="str">
        <f>IF(stage!BB85&lt;&gt;"",stage!BB85,"")</f>
        <v/>
      </c>
      <c r="AK90" s="279" t="str">
        <f>IF(stage!BD85&lt;&gt;"",stage!BD85,"")</f>
        <v/>
      </c>
      <c r="AL90" s="279" t="str">
        <f>IF(stage!BF85&lt;&gt;"",stage!BF85,"")</f>
        <v/>
      </c>
      <c r="AM90" s="279" t="str">
        <f>IF(stage!BH85&lt;&gt;"",stage!BH85,"")</f>
        <v/>
      </c>
      <c r="AN90" s="279" t="str">
        <f>IF(stage!BJ85&lt;&gt;"",stage!BJ85,"")</f>
        <v/>
      </c>
      <c r="AO90" s="42" t="str">
        <f>IF(stage!BL85&lt;&gt;"",stage!BL85,"")</f>
        <v/>
      </c>
      <c r="AP90" s="43" t="str">
        <f>IF(AND('sec(P)'!BW85&gt;0,'sec(P)'!BW85='sec(P)'!BW$92),'sec(P)'!BS85,"")</f>
        <v/>
      </c>
      <c r="AQ90" s="44" t="str">
        <f>IF('sec(P)'!BT85&lt;&gt;0,'sec(P)'!BT85,"")</f>
        <v/>
      </c>
      <c r="AR90" s="43" t="str">
        <f>IF(AND('sec(P)'!BW85&gt;0,'sec(P)'!BW85='sec(P)'!BW$92),'sec(P)'!BU85,"")</f>
        <v/>
      </c>
      <c r="AS90" s="39" t="str">
        <f t="shared" si="27"/>
        <v/>
      </c>
      <c r="AT90" s="251"/>
      <c r="AU90" s="256" t="str">
        <f>IF(AND('sec(P)'!FL85&gt;0,'sec(P)'!FL85='sec(P)'!FL$92),'sec(P)'!HX85,"")</f>
        <v/>
      </c>
      <c r="AV90" s="40" t="str">
        <f t="shared" si="28"/>
        <v/>
      </c>
      <c r="AW90" s="41"/>
      <c r="AX90" s="43" t="str">
        <f>IF(AND('sec(P)'!GQ85&gt;0,'sec(P)'!GQ85='sec(P)'!GQ$92),'sec(P)'!HY85,"")</f>
        <v/>
      </c>
      <c r="AY90" s="40" t="str">
        <f t="shared" si="29"/>
        <v/>
      </c>
      <c r="AZ90" s="40"/>
    </row>
    <row r="91" spans="1:52" hidden="1">
      <c r="A91" s="33" t="str">
        <f>IF(ent!E86&lt;&gt;"",ent!D86,"")</f>
        <v/>
      </c>
      <c r="B91" s="34" t="str">
        <f>IF(ent!E86&lt;&gt;"",ent!E86,"")</f>
        <v/>
      </c>
      <c r="C91" s="237"/>
      <c r="D91" s="241"/>
      <c r="E91" s="35" t="str">
        <f>IF(ent!E86&lt;&gt;"",ent!F86,"")</f>
        <v/>
      </c>
      <c r="F91" s="237"/>
      <c r="G91" s="241"/>
      <c r="H91" s="34" t="str">
        <f>IF(ent!E86&lt;&gt;"",ent!G86,"")</f>
        <v/>
      </c>
      <c r="I91" s="33"/>
      <c r="K91" s="33" t="str">
        <f>IF(ent!E86&lt;&gt;"",ent!H86,"")</f>
        <v/>
      </c>
      <c r="L91" s="280" t="str">
        <f>IF(stage!F86&lt;&gt;"",stage!F86,"")</f>
        <v/>
      </c>
      <c r="M91" s="280" t="str">
        <f>IF(stage!H86&lt;&gt;"",stage!H86,"")</f>
        <v/>
      </c>
      <c r="N91" s="280" t="str">
        <f>IF(stage!J86&lt;&gt;"",stage!J86,"")</f>
        <v/>
      </c>
      <c r="O91" s="280" t="str">
        <f>IF(stage!L86&lt;&gt;"",stage!L86,"")</f>
        <v/>
      </c>
      <c r="P91" s="280" t="str">
        <f>IF(stage!N86&lt;&gt;"",stage!N86,"")</f>
        <v/>
      </c>
      <c r="Q91" s="280" t="str">
        <f>IF(stage!P86&lt;&gt;"",stage!P86,"")</f>
        <v/>
      </c>
      <c r="R91" s="280" t="str">
        <f>IF(stage!R86&lt;&gt;"",stage!R86,"")</f>
        <v/>
      </c>
      <c r="S91" s="280" t="str">
        <f>IF(stage!T86&lt;&gt;"",stage!T86,"")</f>
        <v/>
      </c>
      <c r="T91" s="280" t="str">
        <f>IF(stage!V86&lt;&gt;"",stage!V86,"")</f>
        <v/>
      </c>
      <c r="U91" s="280" t="str">
        <f>IF(stage!X86&lt;&gt;"",stage!X86,"")</f>
        <v/>
      </c>
      <c r="V91" s="280" t="str">
        <f>IF(stage!Z86&lt;&gt;"",stage!Z86,"")</f>
        <v/>
      </c>
      <c r="W91" s="280" t="str">
        <f>IF(stage!AB86&lt;&gt;"",stage!AB86,"")</f>
        <v/>
      </c>
      <c r="X91" s="280" t="str">
        <f>IF(stage!AD86&lt;&gt;"",stage!AD86,"")</f>
        <v/>
      </c>
      <c r="Y91" s="280" t="str">
        <f>IF(stage!AF86&lt;&gt;"",stage!AF86,"")</f>
        <v/>
      </c>
      <c r="Z91" s="280" t="str">
        <f>IF(stage!AH86&lt;&gt;"",stage!AH86,"")</f>
        <v/>
      </c>
      <c r="AA91" s="280" t="str">
        <f>IF(stage!AJ86&lt;&gt;"",stage!AJ86,"")</f>
        <v/>
      </c>
      <c r="AB91" s="280" t="str">
        <f>IF(stage!AL86&lt;&gt;"",stage!AL86,"")</f>
        <v/>
      </c>
      <c r="AC91" s="280" t="str">
        <f>IF(stage!AN86&lt;&gt;"",stage!AN86,"")</f>
        <v/>
      </c>
      <c r="AD91" s="280" t="str">
        <f>IF(stage!AP86&lt;&gt;"",stage!AP86,"")</f>
        <v/>
      </c>
      <c r="AE91" s="280" t="str">
        <f>IF(stage!AR86&lt;&gt;"",stage!AR86,"")</f>
        <v/>
      </c>
      <c r="AF91" s="280" t="str">
        <f>IF(stage!AT86&lt;&gt;"",stage!AT86,"")</f>
        <v/>
      </c>
      <c r="AG91" s="280" t="str">
        <f>IF(stage!AV86&lt;&gt;"",stage!AV86,"")</f>
        <v/>
      </c>
      <c r="AH91" s="280" t="str">
        <f>IF(stage!AX86&lt;&gt;"",stage!AX86,"")</f>
        <v/>
      </c>
      <c r="AI91" s="280" t="str">
        <f>IF(stage!AZ86&lt;&gt;"",stage!AZ86,"")</f>
        <v/>
      </c>
      <c r="AJ91" s="280" t="str">
        <f>IF(stage!BB86&lt;&gt;"",stage!BB86,"")</f>
        <v/>
      </c>
      <c r="AK91" s="280" t="str">
        <f>IF(stage!BD86&lt;&gt;"",stage!BD86,"")</f>
        <v/>
      </c>
      <c r="AL91" s="280" t="str">
        <f>IF(stage!BF86&lt;&gt;"",stage!BF86,"")</f>
        <v/>
      </c>
      <c r="AM91" s="280" t="str">
        <f>IF(stage!BH86&lt;&gt;"",stage!BH86,"")</f>
        <v/>
      </c>
      <c r="AN91" s="280" t="str">
        <f>IF(stage!BJ86&lt;&gt;"",stage!BJ86,"")</f>
        <v/>
      </c>
      <c r="AO91" s="36" t="str">
        <f>IF(stage!BL86&lt;&gt;"",stage!BL86,"")</f>
        <v/>
      </c>
      <c r="AP91" s="37" t="str">
        <f>IF(AND('sec(P)'!BW86&gt;0,'sec(P)'!BW86='sec(P)'!BW$92),'sec(P)'!BS86,"")</f>
        <v/>
      </c>
      <c r="AQ91" s="38" t="str">
        <f>IF('sec(P)'!BT86&lt;&gt;0,'sec(P)'!BT86,"")</f>
        <v/>
      </c>
      <c r="AR91" s="37" t="str">
        <f>IF(AND('sec(P)'!BW86&gt;0,'sec(P)'!BW86='sec(P)'!BW$92),'sec(P)'!BU86,"")</f>
        <v/>
      </c>
      <c r="AS91" s="33" t="str">
        <f t="shared" si="27"/>
        <v/>
      </c>
      <c r="AT91" s="252"/>
      <c r="AU91" s="257" t="str">
        <f>IF(AND('sec(P)'!FL86&gt;0,'sec(P)'!FL86='sec(P)'!FL$92),'sec(P)'!HX86,"")</f>
        <v/>
      </c>
      <c r="AV91" s="34" t="str">
        <f t="shared" si="28"/>
        <v/>
      </c>
      <c r="AW91" s="35"/>
      <c r="AX91" s="37" t="str">
        <f>IF(AND('sec(P)'!GQ86&gt;0,'sec(P)'!GQ86='sec(P)'!GQ$92),'sec(P)'!HY86,"")</f>
        <v/>
      </c>
      <c r="AY91" s="34" t="str">
        <f t="shared" si="29"/>
        <v/>
      </c>
      <c r="AZ91" s="34"/>
    </row>
    <row r="92" spans="1:52" s="3" customFormat="1" hidden="1">
      <c r="A92" s="39" t="str">
        <f>IF(ent!E87&lt;&gt;"",ent!D87,"")</f>
        <v/>
      </c>
      <c r="B92" s="40" t="str">
        <f>IF(ent!E87&lt;&gt;"",ent!E87,"")</f>
        <v/>
      </c>
      <c r="C92" s="236"/>
      <c r="D92" s="240"/>
      <c r="E92" s="41" t="str">
        <f>IF(ent!E87&lt;&gt;"",ent!F87,"")</f>
        <v/>
      </c>
      <c r="F92" s="236"/>
      <c r="G92" s="240"/>
      <c r="H92" s="40" t="str">
        <f>IF(ent!E87&lt;&gt;"",ent!G87,"")</f>
        <v/>
      </c>
      <c r="I92" s="39"/>
      <c r="J92" s="40"/>
      <c r="K92" s="39" t="str">
        <f>IF(ent!E87&lt;&gt;"",ent!H87,"")</f>
        <v/>
      </c>
      <c r="L92" s="279" t="str">
        <f>IF(stage!F87&lt;&gt;"",stage!F87,"")</f>
        <v/>
      </c>
      <c r="M92" s="279" t="str">
        <f>IF(stage!H87&lt;&gt;"",stage!H87,"")</f>
        <v/>
      </c>
      <c r="N92" s="279" t="str">
        <f>IF(stage!J87&lt;&gt;"",stage!J87,"")</f>
        <v/>
      </c>
      <c r="O92" s="279" t="str">
        <f>IF(stage!L87&lt;&gt;"",stage!L87,"")</f>
        <v/>
      </c>
      <c r="P92" s="279" t="str">
        <f>IF(stage!N87&lt;&gt;"",stage!N87,"")</f>
        <v/>
      </c>
      <c r="Q92" s="279" t="str">
        <f>IF(stage!P87&lt;&gt;"",stage!P87,"")</f>
        <v/>
      </c>
      <c r="R92" s="279" t="str">
        <f>IF(stage!R87&lt;&gt;"",stage!R87,"")</f>
        <v/>
      </c>
      <c r="S92" s="279" t="str">
        <f>IF(stage!T87&lt;&gt;"",stage!T87,"")</f>
        <v/>
      </c>
      <c r="T92" s="279" t="str">
        <f>IF(stage!V87&lt;&gt;"",stage!V87,"")</f>
        <v/>
      </c>
      <c r="U92" s="279" t="str">
        <f>IF(stage!X87&lt;&gt;"",stage!X87,"")</f>
        <v/>
      </c>
      <c r="V92" s="279" t="str">
        <f>IF(stage!Z87&lt;&gt;"",stage!Z87,"")</f>
        <v/>
      </c>
      <c r="W92" s="279" t="str">
        <f>IF(stage!AB87&lt;&gt;"",stage!AB87,"")</f>
        <v/>
      </c>
      <c r="X92" s="279" t="str">
        <f>IF(stage!AD87&lt;&gt;"",stage!AD87,"")</f>
        <v/>
      </c>
      <c r="Y92" s="279" t="str">
        <f>IF(stage!AF87&lt;&gt;"",stage!AF87,"")</f>
        <v/>
      </c>
      <c r="Z92" s="279" t="str">
        <f>IF(stage!AH87&lt;&gt;"",stage!AH87,"")</f>
        <v/>
      </c>
      <c r="AA92" s="279" t="str">
        <f>IF(stage!AJ87&lt;&gt;"",stage!AJ87,"")</f>
        <v/>
      </c>
      <c r="AB92" s="279" t="str">
        <f>IF(stage!AL87&lt;&gt;"",stage!AL87,"")</f>
        <v/>
      </c>
      <c r="AC92" s="279" t="str">
        <f>IF(stage!AN87&lt;&gt;"",stage!AN87,"")</f>
        <v/>
      </c>
      <c r="AD92" s="279" t="str">
        <f>IF(stage!AP87&lt;&gt;"",stage!AP87,"")</f>
        <v/>
      </c>
      <c r="AE92" s="279" t="str">
        <f>IF(stage!AR87&lt;&gt;"",stage!AR87,"")</f>
        <v/>
      </c>
      <c r="AF92" s="279" t="str">
        <f>IF(stage!AT87&lt;&gt;"",stage!AT87,"")</f>
        <v/>
      </c>
      <c r="AG92" s="279" t="str">
        <f>IF(stage!AV87&lt;&gt;"",stage!AV87,"")</f>
        <v/>
      </c>
      <c r="AH92" s="279" t="str">
        <f>IF(stage!AX87&lt;&gt;"",stage!AX87,"")</f>
        <v/>
      </c>
      <c r="AI92" s="279" t="str">
        <f>IF(stage!AZ87&lt;&gt;"",stage!AZ87,"")</f>
        <v/>
      </c>
      <c r="AJ92" s="279" t="str">
        <f>IF(stage!BB87&lt;&gt;"",stage!BB87,"")</f>
        <v/>
      </c>
      <c r="AK92" s="279" t="str">
        <f>IF(stage!BD87&lt;&gt;"",stage!BD87,"")</f>
        <v/>
      </c>
      <c r="AL92" s="279" t="str">
        <f>IF(stage!BF87&lt;&gt;"",stage!BF87,"")</f>
        <v/>
      </c>
      <c r="AM92" s="279" t="str">
        <f>IF(stage!BH87&lt;&gt;"",stage!BH87,"")</f>
        <v/>
      </c>
      <c r="AN92" s="279" t="str">
        <f>IF(stage!BJ87&lt;&gt;"",stage!BJ87,"")</f>
        <v/>
      </c>
      <c r="AO92" s="42" t="str">
        <f>IF(stage!BL87&lt;&gt;"",stage!BL87,"")</f>
        <v/>
      </c>
      <c r="AP92" s="43" t="str">
        <f>IF(AND('sec(P)'!BW87&gt;0,'sec(P)'!BW87='sec(P)'!BW$92),'sec(P)'!BS87,"")</f>
        <v/>
      </c>
      <c r="AQ92" s="44" t="str">
        <f>IF('sec(P)'!BT87&lt;&gt;0,'sec(P)'!BT87,"")</f>
        <v/>
      </c>
      <c r="AR92" s="43" t="str">
        <f>IF(AND('sec(P)'!BW87&gt;0,'sec(P)'!BW87='sec(P)'!BW$92),'sec(P)'!BU87,"")</f>
        <v/>
      </c>
      <c r="AS92" s="39" t="str">
        <f t="shared" si="27"/>
        <v/>
      </c>
      <c r="AT92" s="251"/>
      <c r="AU92" s="256" t="str">
        <f>IF(AND('sec(P)'!FL87&gt;0,'sec(P)'!FL87='sec(P)'!FL$92),'sec(P)'!HX87,"")</f>
        <v/>
      </c>
      <c r="AV92" s="40" t="str">
        <f t="shared" si="28"/>
        <v/>
      </c>
      <c r="AW92" s="41"/>
      <c r="AX92" s="43" t="str">
        <f>IF(AND('sec(P)'!GQ87&gt;0,'sec(P)'!GQ87='sec(P)'!GQ$92),'sec(P)'!HY87,"")</f>
        <v/>
      </c>
      <c r="AY92" s="40" t="str">
        <f t="shared" si="29"/>
        <v/>
      </c>
      <c r="AZ92" s="40"/>
    </row>
    <row r="93" spans="1:52" hidden="1">
      <c r="A93" s="33" t="str">
        <f>IF(ent!E88&lt;&gt;"",ent!D88,"")</f>
        <v/>
      </c>
      <c r="B93" s="34" t="str">
        <f>IF(ent!E88&lt;&gt;"",ent!E88,"")</f>
        <v/>
      </c>
      <c r="C93" s="237"/>
      <c r="D93" s="241"/>
      <c r="E93" s="35" t="str">
        <f>IF(ent!E88&lt;&gt;"",ent!F88,"")</f>
        <v/>
      </c>
      <c r="F93" s="237"/>
      <c r="G93" s="241"/>
      <c r="H93" s="34" t="str">
        <f>IF(ent!E88&lt;&gt;"",ent!G88,"")</f>
        <v/>
      </c>
      <c r="I93" s="33"/>
      <c r="K93" s="33" t="str">
        <f>IF(ent!E88&lt;&gt;"",ent!H88,"")</f>
        <v/>
      </c>
      <c r="L93" s="280" t="str">
        <f>IF(stage!F88&lt;&gt;"",stage!F88,"")</f>
        <v/>
      </c>
      <c r="M93" s="280" t="str">
        <f>IF(stage!H88&lt;&gt;"",stage!H88,"")</f>
        <v/>
      </c>
      <c r="N93" s="280" t="str">
        <f>IF(stage!J88&lt;&gt;"",stage!J88,"")</f>
        <v/>
      </c>
      <c r="O93" s="280" t="str">
        <f>IF(stage!L88&lt;&gt;"",stage!L88,"")</f>
        <v/>
      </c>
      <c r="P93" s="280" t="str">
        <f>IF(stage!N88&lt;&gt;"",stage!N88,"")</f>
        <v/>
      </c>
      <c r="Q93" s="280" t="str">
        <f>IF(stage!P88&lt;&gt;"",stage!P88,"")</f>
        <v/>
      </c>
      <c r="R93" s="280" t="str">
        <f>IF(stage!R88&lt;&gt;"",stage!R88,"")</f>
        <v/>
      </c>
      <c r="S93" s="280" t="str">
        <f>IF(stage!T88&lt;&gt;"",stage!T88,"")</f>
        <v/>
      </c>
      <c r="T93" s="280" t="str">
        <f>IF(stage!V88&lt;&gt;"",stage!V88,"")</f>
        <v/>
      </c>
      <c r="U93" s="280" t="str">
        <f>IF(stage!X88&lt;&gt;"",stage!X88,"")</f>
        <v/>
      </c>
      <c r="V93" s="280" t="str">
        <f>IF(stage!Z88&lt;&gt;"",stage!Z88,"")</f>
        <v/>
      </c>
      <c r="W93" s="280" t="str">
        <f>IF(stage!AB88&lt;&gt;"",stage!AB88,"")</f>
        <v/>
      </c>
      <c r="X93" s="280" t="str">
        <f>IF(stage!AD88&lt;&gt;"",stage!AD88,"")</f>
        <v/>
      </c>
      <c r="Y93" s="280" t="str">
        <f>IF(stage!AF88&lt;&gt;"",stage!AF88,"")</f>
        <v/>
      </c>
      <c r="Z93" s="280" t="str">
        <f>IF(stage!AH88&lt;&gt;"",stage!AH88,"")</f>
        <v/>
      </c>
      <c r="AA93" s="280" t="str">
        <f>IF(stage!AJ88&lt;&gt;"",stage!AJ88,"")</f>
        <v/>
      </c>
      <c r="AB93" s="280" t="str">
        <f>IF(stage!AL88&lt;&gt;"",stage!AL88,"")</f>
        <v/>
      </c>
      <c r="AC93" s="280" t="str">
        <f>IF(stage!AN88&lt;&gt;"",stage!AN88,"")</f>
        <v/>
      </c>
      <c r="AD93" s="280" t="str">
        <f>IF(stage!AP88&lt;&gt;"",stage!AP88,"")</f>
        <v/>
      </c>
      <c r="AE93" s="280" t="str">
        <f>IF(stage!AR88&lt;&gt;"",stage!AR88,"")</f>
        <v/>
      </c>
      <c r="AF93" s="280" t="str">
        <f>IF(stage!AT88&lt;&gt;"",stage!AT88,"")</f>
        <v/>
      </c>
      <c r="AG93" s="280" t="str">
        <f>IF(stage!AV88&lt;&gt;"",stage!AV88,"")</f>
        <v/>
      </c>
      <c r="AH93" s="280" t="str">
        <f>IF(stage!AX88&lt;&gt;"",stage!AX88,"")</f>
        <v/>
      </c>
      <c r="AI93" s="280" t="str">
        <f>IF(stage!AZ88&lt;&gt;"",stage!AZ88,"")</f>
        <v/>
      </c>
      <c r="AJ93" s="280" t="str">
        <f>IF(stage!BB88&lt;&gt;"",stage!BB88,"")</f>
        <v/>
      </c>
      <c r="AK93" s="280" t="str">
        <f>IF(stage!BD88&lt;&gt;"",stage!BD88,"")</f>
        <v/>
      </c>
      <c r="AL93" s="280" t="str">
        <f>IF(stage!BF88&lt;&gt;"",stage!BF88,"")</f>
        <v/>
      </c>
      <c r="AM93" s="280" t="str">
        <f>IF(stage!BH88&lt;&gt;"",stage!BH88,"")</f>
        <v/>
      </c>
      <c r="AN93" s="280" t="str">
        <f>IF(stage!BJ88&lt;&gt;"",stage!BJ88,"")</f>
        <v/>
      </c>
      <c r="AO93" s="36" t="str">
        <f>IF(stage!BL88&lt;&gt;"",stage!BL88,"")</f>
        <v/>
      </c>
      <c r="AP93" s="37" t="str">
        <f>IF(AND('sec(P)'!BW88&gt;0,'sec(P)'!BW88='sec(P)'!BW$92),'sec(P)'!BS88,"")</f>
        <v/>
      </c>
      <c r="AQ93" s="38" t="str">
        <f>IF('sec(P)'!BT88&lt;&gt;0,'sec(P)'!BT88,"")</f>
        <v/>
      </c>
      <c r="AR93" s="37" t="str">
        <f>IF(AND('sec(P)'!BW88&gt;0,'sec(P)'!BW88='sec(P)'!BW$92),'sec(P)'!BU88,"")</f>
        <v/>
      </c>
      <c r="AS93" s="33" t="str">
        <f t="shared" si="27"/>
        <v/>
      </c>
      <c r="AT93" s="252"/>
      <c r="AU93" s="257" t="str">
        <f>IF(AND('sec(P)'!FL88&gt;0,'sec(P)'!FL88='sec(P)'!FL$92),'sec(P)'!HX88,"")</f>
        <v/>
      </c>
      <c r="AV93" s="34" t="str">
        <f t="shared" si="28"/>
        <v/>
      </c>
      <c r="AW93" s="35"/>
      <c r="AX93" s="37" t="str">
        <f>IF(AND('sec(P)'!GQ88&gt;0,'sec(P)'!GQ88='sec(P)'!GQ$92),'sec(P)'!HY88,"")</f>
        <v/>
      </c>
      <c r="AY93" s="34" t="str">
        <f t="shared" si="29"/>
        <v/>
      </c>
      <c r="AZ93" s="34"/>
    </row>
    <row r="94" spans="1:52" s="3" customFormat="1" hidden="1">
      <c r="A94" s="39" t="str">
        <f>IF(ent!E89&lt;&gt;"",ent!D89,"")</f>
        <v/>
      </c>
      <c r="B94" s="40" t="str">
        <f>IF(ent!E89&lt;&gt;"",ent!E89,"")</f>
        <v/>
      </c>
      <c r="C94" s="236"/>
      <c r="D94" s="240"/>
      <c r="E94" s="41" t="str">
        <f>IF(ent!E89&lt;&gt;"",ent!F89,"")</f>
        <v/>
      </c>
      <c r="F94" s="236"/>
      <c r="G94" s="240"/>
      <c r="H94" s="40" t="str">
        <f>IF(ent!E89&lt;&gt;"",ent!G89,"")</f>
        <v/>
      </c>
      <c r="I94" s="39"/>
      <c r="J94" s="40"/>
      <c r="K94" s="39" t="str">
        <f>IF(ent!E89&lt;&gt;"",ent!H89,"")</f>
        <v/>
      </c>
      <c r="L94" s="279" t="str">
        <f>IF(stage!F89&lt;&gt;"",stage!F89,"")</f>
        <v/>
      </c>
      <c r="M94" s="279" t="str">
        <f>IF(stage!H89&lt;&gt;"",stage!H89,"")</f>
        <v/>
      </c>
      <c r="N94" s="279" t="str">
        <f>IF(stage!J89&lt;&gt;"",stage!J89,"")</f>
        <v/>
      </c>
      <c r="O94" s="279" t="str">
        <f>IF(stage!L89&lt;&gt;"",stage!L89,"")</f>
        <v/>
      </c>
      <c r="P94" s="279" t="str">
        <f>IF(stage!N89&lt;&gt;"",stage!N89,"")</f>
        <v/>
      </c>
      <c r="Q94" s="279" t="str">
        <f>IF(stage!P89&lt;&gt;"",stage!P89,"")</f>
        <v/>
      </c>
      <c r="R94" s="279" t="str">
        <f>IF(stage!R89&lt;&gt;"",stage!R89,"")</f>
        <v/>
      </c>
      <c r="S94" s="279" t="str">
        <f>IF(stage!T89&lt;&gt;"",stage!T89,"")</f>
        <v/>
      </c>
      <c r="T94" s="279" t="str">
        <f>IF(stage!V89&lt;&gt;"",stage!V89,"")</f>
        <v/>
      </c>
      <c r="U94" s="279" t="str">
        <f>IF(stage!X89&lt;&gt;"",stage!X89,"")</f>
        <v/>
      </c>
      <c r="V94" s="279" t="str">
        <f>IF(stage!Z89&lt;&gt;"",stage!Z89,"")</f>
        <v/>
      </c>
      <c r="W94" s="279" t="str">
        <f>IF(stage!AB89&lt;&gt;"",stage!AB89,"")</f>
        <v/>
      </c>
      <c r="X94" s="279" t="str">
        <f>IF(stage!AD89&lt;&gt;"",stage!AD89,"")</f>
        <v/>
      </c>
      <c r="Y94" s="279" t="str">
        <f>IF(stage!AF89&lt;&gt;"",stage!AF89,"")</f>
        <v/>
      </c>
      <c r="Z94" s="279" t="str">
        <f>IF(stage!AH89&lt;&gt;"",stage!AH89,"")</f>
        <v/>
      </c>
      <c r="AA94" s="279" t="str">
        <f>IF(stage!AJ89&lt;&gt;"",stage!AJ89,"")</f>
        <v/>
      </c>
      <c r="AB94" s="279" t="str">
        <f>IF(stage!AL89&lt;&gt;"",stage!AL89,"")</f>
        <v/>
      </c>
      <c r="AC94" s="279" t="str">
        <f>IF(stage!AN89&lt;&gt;"",stage!AN89,"")</f>
        <v/>
      </c>
      <c r="AD94" s="279" t="str">
        <f>IF(stage!AP89&lt;&gt;"",stage!AP89,"")</f>
        <v/>
      </c>
      <c r="AE94" s="279" t="str">
        <f>IF(stage!AR89&lt;&gt;"",stage!AR89,"")</f>
        <v/>
      </c>
      <c r="AF94" s="279" t="str">
        <f>IF(stage!AT89&lt;&gt;"",stage!AT89,"")</f>
        <v/>
      </c>
      <c r="AG94" s="279" t="str">
        <f>IF(stage!AV89&lt;&gt;"",stage!AV89,"")</f>
        <v/>
      </c>
      <c r="AH94" s="279" t="str">
        <f>IF(stage!AX89&lt;&gt;"",stage!AX89,"")</f>
        <v/>
      </c>
      <c r="AI94" s="279" t="str">
        <f>IF(stage!AZ89&lt;&gt;"",stage!AZ89,"")</f>
        <v/>
      </c>
      <c r="AJ94" s="279" t="str">
        <f>IF(stage!BB89&lt;&gt;"",stage!BB89,"")</f>
        <v/>
      </c>
      <c r="AK94" s="279" t="str">
        <f>IF(stage!BD89&lt;&gt;"",stage!BD89,"")</f>
        <v/>
      </c>
      <c r="AL94" s="279" t="str">
        <f>IF(stage!BF89&lt;&gt;"",stage!BF89,"")</f>
        <v/>
      </c>
      <c r="AM94" s="279" t="str">
        <f>IF(stage!BH89&lt;&gt;"",stage!BH89,"")</f>
        <v/>
      </c>
      <c r="AN94" s="279" t="str">
        <f>IF(stage!BJ89&lt;&gt;"",stage!BJ89,"")</f>
        <v/>
      </c>
      <c r="AO94" s="42" t="str">
        <f>IF(stage!BL89&lt;&gt;"",stage!BL89,"")</f>
        <v/>
      </c>
      <c r="AP94" s="43" t="str">
        <f>IF(AND('sec(P)'!BW89&gt;0,'sec(P)'!BW89='sec(P)'!BW$92),'sec(P)'!BS89,"")</f>
        <v/>
      </c>
      <c r="AQ94" s="44" t="str">
        <f>IF('sec(P)'!BT89&lt;&gt;0,'sec(P)'!BT89,"")</f>
        <v/>
      </c>
      <c r="AR94" s="43" t="str">
        <f>IF(AND('sec(P)'!BW89&gt;0,'sec(P)'!BW89='sec(P)'!BW$92),'sec(P)'!BU89,"")</f>
        <v/>
      </c>
      <c r="AS94" s="39" t="str">
        <f t="shared" si="27"/>
        <v/>
      </c>
      <c r="AT94" s="251"/>
      <c r="AU94" s="256" t="str">
        <f>IF(AND('sec(P)'!FL89&gt;0,'sec(P)'!FL89='sec(P)'!FL$92),'sec(P)'!HX89,"")</f>
        <v/>
      </c>
      <c r="AV94" s="40" t="str">
        <f t="shared" si="28"/>
        <v/>
      </c>
      <c r="AW94" s="41"/>
      <c r="AX94" s="43" t="str">
        <f>IF(AND('sec(P)'!GQ89&gt;0,'sec(P)'!GQ89='sec(P)'!GQ$92),'sec(P)'!HY89,"")</f>
        <v/>
      </c>
      <c r="AY94" s="40" t="str">
        <f t="shared" si="29"/>
        <v/>
      </c>
      <c r="AZ94" s="40"/>
    </row>
    <row r="95" spans="1:52" hidden="1">
      <c r="A95" s="33" t="str">
        <f>IF(ent!E90&lt;&gt;"",ent!D90,"")</f>
        <v/>
      </c>
      <c r="B95" s="34" t="str">
        <f>IF(ent!E90&lt;&gt;"",ent!E90,"")</f>
        <v/>
      </c>
      <c r="C95" s="237"/>
      <c r="D95" s="241"/>
      <c r="E95" s="35" t="str">
        <f>IF(ent!E90&lt;&gt;"",ent!F90,"")</f>
        <v/>
      </c>
      <c r="F95" s="237"/>
      <c r="G95" s="241"/>
      <c r="H95" s="34" t="str">
        <f>IF(ent!E90&lt;&gt;"",ent!G90,"")</f>
        <v/>
      </c>
      <c r="I95" s="33"/>
      <c r="K95" s="33" t="str">
        <f>IF(ent!E90&lt;&gt;"",ent!H90,"")</f>
        <v/>
      </c>
      <c r="L95" s="280" t="str">
        <f>IF(stage!F90&lt;&gt;"",stage!F90,"")</f>
        <v/>
      </c>
      <c r="M95" s="280" t="str">
        <f>IF(stage!H90&lt;&gt;"",stage!H90,"")</f>
        <v/>
      </c>
      <c r="N95" s="280" t="str">
        <f>IF(stage!J90&lt;&gt;"",stage!J90,"")</f>
        <v/>
      </c>
      <c r="O95" s="280" t="str">
        <f>IF(stage!L90&lt;&gt;"",stage!L90,"")</f>
        <v/>
      </c>
      <c r="P95" s="280" t="str">
        <f>IF(stage!N90&lt;&gt;"",stage!N90,"")</f>
        <v/>
      </c>
      <c r="Q95" s="280" t="str">
        <f>IF(stage!P90&lt;&gt;"",stage!P90,"")</f>
        <v/>
      </c>
      <c r="R95" s="280" t="str">
        <f>IF(stage!R90&lt;&gt;"",stage!R90,"")</f>
        <v/>
      </c>
      <c r="S95" s="280" t="str">
        <f>IF(stage!T90&lt;&gt;"",stage!T90,"")</f>
        <v/>
      </c>
      <c r="T95" s="280" t="str">
        <f>IF(stage!V90&lt;&gt;"",stage!V90,"")</f>
        <v/>
      </c>
      <c r="U95" s="280" t="str">
        <f>IF(stage!X90&lt;&gt;"",stage!X90,"")</f>
        <v/>
      </c>
      <c r="V95" s="280" t="str">
        <f>IF(stage!Z90&lt;&gt;"",stage!Z90,"")</f>
        <v/>
      </c>
      <c r="W95" s="280" t="str">
        <f>IF(stage!AB90&lt;&gt;"",stage!AB90,"")</f>
        <v/>
      </c>
      <c r="X95" s="280" t="str">
        <f>IF(stage!AD90&lt;&gt;"",stage!AD90,"")</f>
        <v/>
      </c>
      <c r="Y95" s="280" t="str">
        <f>IF(stage!AF90&lt;&gt;"",stage!AF90,"")</f>
        <v/>
      </c>
      <c r="Z95" s="280" t="str">
        <f>IF(stage!AH90&lt;&gt;"",stage!AH90,"")</f>
        <v/>
      </c>
      <c r="AA95" s="280" t="str">
        <f>IF(stage!AJ90&lt;&gt;"",stage!AJ90,"")</f>
        <v/>
      </c>
      <c r="AB95" s="280" t="str">
        <f>IF(stage!AL90&lt;&gt;"",stage!AL90,"")</f>
        <v/>
      </c>
      <c r="AC95" s="280" t="str">
        <f>IF(stage!AN90&lt;&gt;"",stage!AN90,"")</f>
        <v/>
      </c>
      <c r="AD95" s="280" t="str">
        <f>IF(stage!AP90&lt;&gt;"",stage!AP90,"")</f>
        <v/>
      </c>
      <c r="AE95" s="280" t="str">
        <f>IF(stage!AR90&lt;&gt;"",stage!AR90,"")</f>
        <v/>
      </c>
      <c r="AF95" s="280" t="str">
        <f>IF(stage!AT90&lt;&gt;"",stage!AT90,"")</f>
        <v/>
      </c>
      <c r="AG95" s="280" t="str">
        <f>IF(stage!AV90&lt;&gt;"",stage!AV90,"")</f>
        <v/>
      </c>
      <c r="AH95" s="280" t="str">
        <f>IF(stage!AX90&lt;&gt;"",stage!AX90,"")</f>
        <v/>
      </c>
      <c r="AI95" s="280" t="str">
        <f>IF(stage!AZ90&lt;&gt;"",stage!AZ90,"")</f>
        <v/>
      </c>
      <c r="AJ95" s="280" t="str">
        <f>IF(stage!BB90&lt;&gt;"",stage!BB90,"")</f>
        <v/>
      </c>
      <c r="AK95" s="280" t="str">
        <f>IF(stage!BD90&lt;&gt;"",stage!BD90,"")</f>
        <v/>
      </c>
      <c r="AL95" s="280" t="str">
        <f>IF(stage!BF90&lt;&gt;"",stage!BF90,"")</f>
        <v/>
      </c>
      <c r="AM95" s="280" t="str">
        <f>IF(stage!BH90&lt;&gt;"",stage!BH90,"")</f>
        <v/>
      </c>
      <c r="AN95" s="280" t="str">
        <f>IF(stage!BJ90&lt;&gt;"",stage!BJ90,"")</f>
        <v/>
      </c>
      <c r="AO95" s="36" t="str">
        <f>IF(stage!BL90&lt;&gt;"",stage!BL90,"")</f>
        <v/>
      </c>
      <c r="AP95" s="37" t="str">
        <f>IF(AND('sec(P)'!BW90&gt;0,'sec(P)'!BW90='sec(P)'!BW$92),'sec(P)'!BS90,"")</f>
        <v/>
      </c>
      <c r="AQ95" s="38" t="str">
        <f>IF('sec(P)'!BT90&lt;&gt;0,'sec(P)'!BT90,"")</f>
        <v/>
      </c>
      <c r="AR95" s="37" t="str">
        <f>IF(AND('sec(P)'!BW90&gt;0,'sec(P)'!BW90='sec(P)'!BW$92),'sec(P)'!BU90,"")</f>
        <v/>
      </c>
      <c r="AS95" s="33" t="str">
        <f t="shared" si="27"/>
        <v/>
      </c>
      <c r="AT95" s="252"/>
      <c r="AU95" s="257" t="str">
        <f>IF(AND('sec(P)'!FL90&gt;0,'sec(P)'!FL90='sec(P)'!FL$92),'sec(P)'!HX90,"")</f>
        <v/>
      </c>
      <c r="AV95" s="34" t="str">
        <f t="shared" si="28"/>
        <v/>
      </c>
      <c r="AW95" s="35"/>
      <c r="AX95" s="37" t="str">
        <f>IF(AND('sec(P)'!GQ90&gt;0,'sec(P)'!GQ90='sec(P)'!GQ$92),'sec(P)'!HY90,"")</f>
        <v/>
      </c>
      <c r="AY95" s="34" t="str">
        <f t="shared" si="29"/>
        <v/>
      </c>
      <c r="AZ95" s="34"/>
    </row>
    <row r="96" spans="1:52" s="52" customFormat="1" hidden="1">
      <c r="A96" s="45" t="str">
        <f>IF(ent!E91&lt;&gt;"",ent!D91,"")</f>
        <v/>
      </c>
      <c r="B96" s="46" t="str">
        <f>IF(ent!E91&lt;&gt;"",ent!E91,"")</f>
        <v/>
      </c>
      <c r="C96" s="238"/>
      <c r="D96" s="242"/>
      <c r="E96" s="47" t="str">
        <f>IF(ent!E91&lt;&gt;"",ent!F91,"")</f>
        <v/>
      </c>
      <c r="F96" s="238"/>
      <c r="G96" s="242"/>
      <c r="H96" s="46" t="str">
        <f>IF(ent!E91&lt;&gt;"",ent!G91,"")</f>
        <v/>
      </c>
      <c r="I96" s="45"/>
      <c r="J96" s="46"/>
      <c r="K96" s="45" t="str">
        <f>IF(ent!E91&lt;&gt;"",ent!H91,"")</f>
        <v/>
      </c>
      <c r="L96" s="48" t="str">
        <f>IF(stage!F91&lt;&gt;"",stage!F91,"")</f>
        <v/>
      </c>
      <c r="M96" s="48" t="str">
        <f>IF(stage!H91&lt;&gt;"",stage!H91,"")</f>
        <v/>
      </c>
      <c r="N96" s="48" t="str">
        <f>IF(stage!J91&lt;&gt;"",stage!J91,"")</f>
        <v/>
      </c>
      <c r="O96" s="48" t="str">
        <f>IF(stage!L91&lt;&gt;"",stage!L91,"")</f>
        <v/>
      </c>
      <c r="P96" s="48" t="str">
        <f>IF(stage!N91&lt;&gt;"",stage!N91,"")</f>
        <v/>
      </c>
      <c r="Q96" s="48" t="str">
        <f>IF(stage!P91&lt;&gt;"",stage!P91,"")</f>
        <v/>
      </c>
      <c r="R96" s="48" t="str">
        <f>IF(stage!R91&lt;&gt;"",stage!R91,"")</f>
        <v/>
      </c>
      <c r="S96" s="48" t="str">
        <f>IF(stage!T91&lt;&gt;"",stage!T91,"")</f>
        <v/>
      </c>
      <c r="T96" s="48" t="str">
        <f>IF(stage!V91&lt;&gt;"",stage!V91,"")</f>
        <v/>
      </c>
      <c r="U96" s="48" t="str">
        <f>IF(stage!X91&lt;&gt;"",stage!X91,"")</f>
        <v/>
      </c>
      <c r="V96" s="48" t="str">
        <f>IF(stage!Z91&lt;&gt;"",stage!Z91,"")</f>
        <v/>
      </c>
      <c r="W96" s="48" t="str">
        <f>IF(stage!AB91&lt;&gt;"",stage!AB91,"")</f>
        <v/>
      </c>
      <c r="X96" s="48" t="str">
        <f>IF(stage!AD91&lt;&gt;"",stage!AD91,"")</f>
        <v/>
      </c>
      <c r="Y96" s="48" t="str">
        <f>IF(stage!AF91&lt;&gt;"",stage!AF91,"")</f>
        <v/>
      </c>
      <c r="Z96" s="48" t="str">
        <f>IF(stage!AH91&lt;&gt;"",stage!AH91,"")</f>
        <v/>
      </c>
      <c r="AA96" s="48" t="str">
        <f>IF(stage!AJ91&lt;&gt;"",stage!AJ91,"")</f>
        <v/>
      </c>
      <c r="AB96" s="48" t="str">
        <f>IF(stage!AL91&lt;&gt;"",stage!AL91,"")</f>
        <v/>
      </c>
      <c r="AC96" s="48" t="str">
        <f>IF(stage!AN91&lt;&gt;"",stage!AN91,"")</f>
        <v/>
      </c>
      <c r="AD96" s="48" t="str">
        <f>IF(stage!AP91&lt;&gt;"",stage!AP91,"")</f>
        <v/>
      </c>
      <c r="AE96" s="48" t="str">
        <f>IF(stage!AR91&lt;&gt;"",stage!AR91,"")</f>
        <v/>
      </c>
      <c r="AF96" s="48" t="str">
        <f>IF(stage!AT91&lt;&gt;"",stage!AT91,"")</f>
        <v/>
      </c>
      <c r="AG96" s="48" t="str">
        <f>IF(stage!AV91&lt;&gt;"",stage!AV91,"")</f>
        <v/>
      </c>
      <c r="AH96" s="48" t="str">
        <f>IF(stage!AX91&lt;&gt;"",stage!AX91,"")</f>
        <v/>
      </c>
      <c r="AI96" s="48" t="str">
        <f>IF(stage!AZ91&lt;&gt;"",stage!AZ91,"")</f>
        <v/>
      </c>
      <c r="AJ96" s="48" t="str">
        <f>IF(stage!BB91&lt;&gt;"",stage!BB91,"")</f>
        <v/>
      </c>
      <c r="AK96" s="48" t="str">
        <f>IF(stage!BD91&lt;&gt;"",stage!BD91,"")</f>
        <v/>
      </c>
      <c r="AL96" s="48" t="str">
        <f>IF(stage!BF91&lt;&gt;"",stage!BF91,"")</f>
        <v/>
      </c>
      <c r="AM96" s="48" t="str">
        <f>IF(stage!BH91&lt;&gt;"",stage!BH91,"")</f>
        <v/>
      </c>
      <c r="AN96" s="48" t="str">
        <f>IF(stage!BJ91&lt;&gt;"",stage!BJ91,"")</f>
        <v/>
      </c>
      <c r="AO96" s="49" t="str">
        <f>IF(stage!BL91&lt;&gt;"",stage!BL91,"")</f>
        <v/>
      </c>
      <c r="AP96" s="50" t="str">
        <f>IF(AND('sec(P)'!BW91&gt;0,'sec(P)'!BW91='sec(P)'!BW$92),'sec(P)'!BS91,"")</f>
        <v/>
      </c>
      <c r="AQ96" s="51" t="str">
        <f>IF('sec(P)'!BT91&lt;&gt;0,'sec(P)'!BT91,"")</f>
        <v/>
      </c>
      <c r="AR96" s="50" t="str">
        <f>IF(AND('sec(P)'!BW91&gt;0,'sec(P)'!BW91='sec(P)'!BW$92),'sec(P)'!BU91,"")</f>
        <v/>
      </c>
      <c r="AS96" s="45" t="str">
        <f t="shared" si="27"/>
        <v/>
      </c>
      <c r="AT96" s="253"/>
      <c r="AU96" s="258" t="str">
        <f>IF(AND('sec(P)'!FL91&gt;0,'sec(P)'!FL91='sec(P)'!FL$92),'sec(P)'!HX91,"")</f>
        <v/>
      </c>
      <c r="AV96" s="46" t="str">
        <f t="shared" si="28"/>
        <v/>
      </c>
      <c r="AW96" s="47"/>
      <c r="AX96" s="50" t="str">
        <f>IF(AND('sec(P)'!GQ91&gt;0,'sec(P)'!GQ91='sec(P)'!GQ$92),'sec(P)'!HY91,"")</f>
        <v/>
      </c>
      <c r="AY96" s="46" t="str">
        <f t="shared" si="29"/>
        <v/>
      </c>
      <c r="AZ96" s="46"/>
    </row>
    <row r="97" spans="1:46">
      <c r="A97" s="60"/>
      <c r="B97"/>
      <c r="C97"/>
      <c r="D97"/>
      <c r="E97"/>
      <c r="F97"/>
      <c r="G97"/>
      <c r="H97"/>
      <c r="I97"/>
      <c r="J97"/>
      <c r="K97" s="4"/>
      <c r="AO97"/>
      <c r="AP97"/>
      <c r="AQ97"/>
      <c r="AR97"/>
      <c r="AS97" s="20"/>
      <c r="AT97" s="20"/>
    </row>
    <row r="98" spans="1:46">
      <c r="A98"/>
      <c r="B98"/>
      <c r="C98"/>
      <c r="D98"/>
      <c r="E98"/>
      <c r="F98"/>
      <c r="G98"/>
      <c r="H98"/>
      <c r="I98"/>
      <c r="J98"/>
      <c r="K98" s="4"/>
      <c r="AO98"/>
      <c r="AP98"/>
      <c r="AQ98"/>
      <c r="AR98"/>
      <c r="AS98" s="20"/>
      <c r="AT98" s="20"/>
    </row>
    <row r="99" spans="1:46">
      <c r="A99"/>
      <c r="B99"/>
      <c r="C99"/>
      <c r="D99"/>
      <c r="E99"/>
      <c r="F99"/>
      <c r="G99"/>
      <c r="H99"/>
      <c r="I99"/>
      <c r="J99"/>
      <c r="K99" s="4"/>
      <c r="AO99"/>
      <c r="AP99"/>
      <c r="AQ99"/>
      <c r="AR99"/>
      <c r="AS99"/>
      <c r="AT99" s="4"/>
    </row>
  </sheetData>
  <sheetProtection formatCells="0" formatColumns="0" formatRows="0"/>
  <mergeCells count="3">
    <mergeCell ref="AS5:AT5"/>
    <mergeCell ref="AU5:AW5"/>
    <mergeCell ref="AX5:AZ5"/>
  </mergeCells>
  <phoneticPr fontId="2"/>
  <printOptions horizontalCentered="1"/>
  <pageMargins left="0.39370078740157483" right="0.39370078740157483" top="0.82677165354330717" bottom="0.39370078740157483" header="0.31496062992125984" footer="0.31496062992125984"/>
  <pageSetup paperSize="9" scale="33" fitToHeight="2" orientation="landscape" horizontalDpi="300" verticalDpi="3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indexed="53"/>
  </sheetPr>
  <dimension ref="A1:HY97"/>
  <sheetViews>
    <sheetView workbookViewId="0">
      <pane xSplit="4" ySplit="1" topLeftCell="E2" activePane="bottomRight" state="frozen"/>
      <selection activeCell="A9" sqref="A9"/>
      <selection pane="topRight" activeCell="A9" sqref="A9"/>
      <selection pane="bottomLeft" activeCell="A9" sqref="A9"/>
      <selection pane="bottomRight" activeCell="A2" sqref="A2"/>
    </sheetView>
  </sheetViews>
  <sheetFormatPr baseColWidth="10" defaultColWidth="3.5" defaultRowHeight="14"/>
  <cols>
    <col min="1" max="1" width="4.1640625" style="75" bestFit="1" customWidth="1"/>
    <col min="2" max="2" width="9" style="75" customWidth="1"/>
    <col min="3" max="3" width="9" style="75" hidden="1" customWidth="1"/>
    <col min="4" max="4" width="4.6640625" style="75" customWidth="1"/>
    <col min="5" max="5" width="4.5" style="67" customWidth="1"/>
    <col min="6" max="6" width="7.33203125" style="75" bestFit="1" customWidth="1"/>
    <col min="7" max="7" width="4.5" style="67" customWidth="1"/>
    <col min="8" max="8" width="7.33203125" style="75" customWidth="1"/>
    <col min="9" max="9" width="4.5" style="67" customWidth="1"/>
    <col min="10" max="10" width="7.33203125" style="75" customWidth="1"/>
    <col min="11" max="11" width="4.5" style="67" customWidth="1"/>
    <col min="12" max="12" width="7.33203125" style="75" customWidth="1"/>
    <col min="13" max="13" width="4.5" style="67" customWidth="1"/>
    <col min="14" max="14" width="7.33203125" style="75" customWidth="1"/>
    <col min="15" max="15" width="4.5" style="67" customWidth="1"/>
    <col min="16" max="16" width="7.33203125" style="75" customWidth="1"/>
    <col min="17" max="17" width="4.5" style="67" customWidth="1"/>
    <col min="18" max="18" width="7.33203125" style="75" customWidth="1"/>
    <col min="19" max="19" width="4.5" style="67" customWidth="1"/>
    <col min="20" max="20" width="7.33203125" style="75" customWidth="1"/>
    <col min="21" max="21" width="4.5" style="67" customWidth="1"/>
    <col min="22" max="22" width="7.33203125" style="75" customWidth="1"/>
    <col min="23" max="23" width="4.5" style="67" customWidth="1"/>
    <col min="24" max="24" width="7.33203125" style="75" customWidth="1"/>
    <col min="25" max="25" width="4.5" style="67" customWidth="1"/>
    <col min="26" max="26" width="7.33203125" style="75" customWidth="1"/>
    <col min="27" max="27" width="4.5" style="67" customWidth="1"/>
    <col min="28" max="28" width="7.33203125" style="75" customWidth="1"/>
    <col min="29" max="29" width="4.5" style="67" customWidth="1"/>
    <col min="30" max="30" width="7.33203125" style="75" customWidth="1"/>
    <col min="31" max="31" width="4.5" style="67" customWidth="1"/>
    <col min="32" max="32" width="7.33203125" style="75" customWidth="1"/>
    <col min="33" max="33" width="4.5" style="67" customWidth="1"/>
    <col min="34" max="34" width="7.33203125" style="75" customWidth="1"/>
    <col min="35" max="35" width="4.5" style="67" customWidth="1"/>
    <col min="36" max="36" width="7.33203125" style="75" customWidth="1"/>
    <col min="37" max="37" width="4.5" style="67" customWidth="1"/>
    <col min="38" max="38" width="7.33203125" style="75" customWidth="1"/>
    <col min="39" max="39" width="4.5" style="67" customWidth="1"/>
    <col min="40" max="40" width="7.33203125" style="75" customWidth="1"/>
    <col min="41" max="41" width="4.5" style="67" customWidth="1"/>
    <col min="42" max="42" width="7.33203125" style="75" customWidth="1"/>
    <col min="43" max="43" width="4.5" style="67" customWidth="1"/>
    <col min="44" max="44" width="7.33203125" style="75" customWidth="1"/>
    <col min="45" max="45" width="4.5" style="67" customWidth="1"/>
    <col min="46" max="46" width="7.33203125" style="75" customWidth="1"/>
    <col min="47" max="47" width="4.5" style="67" customWidth="1"/>
    <col min="48" max="48" width="7.33203125" style="75" customWidth="1"/>
    <col min="49" max="49" width="4.5" style="67" customWidth="1"/>
    <col min="50" max="50" width="7.33203125" style="75" customWidth="1"/>
    <col min="51" max="51" width="4.5" style="67" customWidth="1"/>
    <col min="52" max="52" width="7.33203125" style="75" customWidth="1"/>
    <col min="53" max="53" width="4.5" style="67" customWidth="1"/>
    <col min="54" max="54" width="7.33203125" style="75" customWidth="1"/>
    <col min="55" max="55" width="4.5" style="67" customWidth="1"/>
    <col min="56" max="56" width="7.33203125" style="75" customWidth="1"/>
    <col min="57" max="57" width="4.5" style="67" customWidth="1"/>
    <col min="58" max="58" width="7.33203125" style="75" customWidth="1"/>
    <col min="59" max="59" width="4.5" style="67" customWidth="1"/>
    <col min="60" max="60" width="7.33203125" style="75" customWidth="1"/>
    <col min="61" max="61" width="4.5" style="67" customWidth="1"/>
    <col min="62" max="62" width="7.33203125" style="75" customWidth="1"/>
    <col min="63" max="63" width="4.5" style="67" customWidth="1"/>
    <col min="64" max="64" width="7.33203125" style="75" customWidth="1"/>
    <col min="65" max="65" width="3.5" style="75" bestFit="1" customWidth="1"/>
    <col min="66" max="66" width="9" style="122" customWidth="1"/>
    <col min="67" max="74" width="9" style="75" customWidth="1"/>
    <col min="75" max="75" width="7.33203125" style="75" customWidth="1"/>
    <col min="76" max="105" width="7.5" style="75" hidden="1" customWidth="1"/>
    <col min="106" max="106" width="9" style="75" hidden="1" customWidth="1"/>
    <col min="107" max="136" width="3.5" style="75" hidden="1" customWidth="1"/>
    <col min="137" max="137" width="9" style="75" hidden="1" customWidth="1"/>
    <col min="138" max="167" width="3.5" style="75" hidden="1" customWidth="1"/>
    <col min="168" max="168" width="9" style="75" customWidth="1"/>
    <col min="169" max="198" width="3.5" style="75" hidden="1" customWidth="1"/>
    <col min="199" max="199" width="9" style="75" customWidth="1"/>
    <col min="200" max="229" width="3.5" style="75" hidden="1" customWidth="1"/>
    <col min="230" max="230" width="6.5" style="75" hidden="1" customWidth="1"/>
    <col min="231" max="231" width="6" style="75" hidden="1" customWidth="1"/>
    <col min="232" max="233" width="9.6640625" style="75" bestFit="1" customWidth="1"/>
    <col min="234" max="16384" width="3.5" style="75"/>
  </cols>
  <sheetData>
    <row r="1" spans="1:233">
      <c r="A1" s="75" t="str">
        <f>stage!A1</f>
        <v>No.</v>
      </c>
      <c r="E1" s="127" t="s">
        <v>0</v>
      </c>
      <c r="F1" s="121">
        <f>stage!F1</f>
        <v>1</v>
      </c>
      <c r="G1" s="127" t="s">
        <v>0</v>
      </c>
      <c r="H1" s="121">
        <f>stage!H1</f>
        <v>2</v>
      </c>
      <c r="I1" s="127" t="s">
        <v>0</v>
      </c>
      <c r="J1" s="121">
        <f>stage!J1</f>
        <v>3</v>
      </c>
      <c r="K1" s="127" t="s">
        <v>0</v>
      </c>
      <c r="L1" s="121">
        <f>stage!L1</f>
        <v>4</v>
      </c>
      <c r="M1" s="127" t="s">
        <v>0</v>
      </c>
      <c r="N1" s="121">
        <f>stage!N1</f>
        <v>5</v>
      </c>
      <c r="O1" s="127" t="s">
        <v>0</v>
      </c>
      <c r="P1" s="121">
        <f>stage!P1</f>
        <v>6</v>
      </c>
      <c r="Q1" s="127" t="s">
        <v>0</v>
      </c>
      <c r="R1" s="121">
        <f>stage!R1</f>
        <v>7</v>
      </c>
      <c r="S1" s="127" t="s">
        <v>0</v>
      </c>
      <c r="T1" s="121">
        <f>stage!T1</f>
        <v>8</v>
      </c>
      <c r="U1" s="127" t="s">
        <v>0</v>
      </c>
      <c r="V1" s="121">
        <f>stage!V1</f>
        <v>9</v>
      </c>
      <c r="W1" s="127" t="s">
        <v>0</v>
      </c>
      <c r="X1" s="121">
        <f>stage!X1</f>
        <v>10</v>
      </c>
      <c r="Y1" s="127" t="s">
        <v>0</v>
      </c>
      <c r="Z1" s="121">
        <f>stage!Z1</f>
        <v>11</v>
      </c>
      <c r="AA1" s="127" t="s">
        <v>0</v>
      </c>
      <c r="AB1" s="121">
        <f>stage!AB1</f>
        <v>12</v>
      </c>
      <c r="AC1" s="127" t="s">
        <v>0</v>
      </c>
      <c r="AD1" s="121">
        <f>stage!AD1</f>
        <v>13</v>
      </c>
      <c r="AE1" s="127" t="s">
        <v>0</v>
      </c>
      <c r="AF1" s="121">
        <f>stage!AF1</f>
        <v>14</v>
      </c>
      <c r="AG1" s="127" t="s">
        <v>0</v>
      </c>
      <c r="AH1" s="121">
        <f>stage!AH1</f>
        <v>15</v>
      </c>
      <c r="AI1" s="127" t="s">
        <v>0</v>
      </c>
      <c r="AJ1" s="121">
        <f>stage!AJ1</f>
        <v>16</v>
      </c>
      <c r="AK1" s="127" t="s">
        <v>0</v>
      </c>
      <c r="AL1" s="121">
        <f>stage!AL1</f>
        <v>17</v>
      </c>
      <c r="AM1" s="127" t="s">
        <v>0</v>
      </c>
      <c r="AN1" s="121">
        <f>stage!AN1</f>
        <v>18</v>
      </c>
      <c r="AO1" s="127" t="s">
        <v>0</v>
      </c>
      <c r="AP1" s="121">
        <f>stage!AP1</f>
        <v>19</v>
      </c>
      <c r="AQ1" s="127" t="s">
        <v>0</v>
      </c>
      <c r="AR1" s="121">
        <f>stage!AR1</f>
        <v>20</v>
      </c>
      <c r="AS1" s="127" t="s">
        <v>0</v>
      </c>
      <c r="AT1" s="121">
        <f>stage!AT1</f>
        <v>21</v>
      </c>
      <c r="AU1" s="127" t="s">
        <v>0</v>
      </c>
      <c r="AV1" s="121">
        <f>stage!AV1</f>
        <v>22</v>
      </c>
      <c r="AW1" s="127" t="s">
        <v>0</v>
      </c>
      <c r="AX1" s="121">
        <f>stage!AX1</f>
        <v>23</v>
      </c>
      <c r="AY1" s="127" t="s">
        <v>0</v>
      </c>
      <c r="AZ1" s="121">
        <f>stage!AZ1</f>
        <v>24</v>
      </c>
      <c r="BA1" s="127" t="s">
        <v>0</v>
      </c>
      <c r="BB1" s="121">
        <f>stage!BB1</f>
        <v>25</v>
      </c>
      <c r="BC1" s="127" t="s">
        <v>0</v>
      </c>
      <c r="BD1" s="121">
        <f>stage!BD1</f>
        <v>26</v>
      </c>
      <c r="BE1" s="127" t="s">
        <v>0</v>
      </c>
      <c r="BF1" s="121">
        <f>stage!BF1</f>
        <v>27</v>
      </c>
      <c r="BG1" s="127" t="s">
        <v>0</v>
      </c>
      <c r="BH1" s="121">
        <f>stage!BH1</f>
        <v>28</v>
      </c>
      <c r="BI1" s="127" t="s">
        <v>0</v>
      </c>
      <c r="BJ1" s="121">
        <f>stage!BJ1</f>
        <v>29</v>
      </c>
      <c r="BK1" s="127" t="s">
        <v>0</v>
      </c>
      <c r="BL1" s="121">
        <f>stage!BL1</f>
        <v>30</v>
      </c>
      <c r="BM1" s="120"/>
      <c r="BO1" s="75" t="s">
        <v>30</v>
      </c>
      <c r="BP1" s="75" t="s">
        <v>31</v>
      </c>
      <c r="BQ1" s="75" t="s">
        <v>33</v>
      </c>
      <c r="BS1" s="75" t="s">
        <v>34</v>
      </c>
      <c r="BT1" s="75" t="s">
        <v>35</v>
      </c>
      <c r="BU1" s="75" t="s">
        <v>36</v>
      </c>
      <c r="BW1" s="75" t="s">
        <v>32</v>
      </c>
      <c r="BX1" s="75">
        <v>1</v>
      </c>
      <c r="BY1" s="75">
        <v>2</v>
      </c>
      <c r="BZ1" s="75">
        <v>3</v>
      </c>
      <c r="CA1" s="75">
        <v>4</v>
      </c>
      <c r="CB1" s="75">
        <v>5</v>
      </c>
      <c r="CC1" s="75">
        <v>6</v>
      </c>
      <c r="CD1" s="75">
        <v>7</v>
      </c>
      <c r="CE1" s="75">
        <v>8</v>
      </c>
      <c r="CF1" s="75">
        <v>9</v>
      </c>
      <c r="CG1" s="75">
        <v>10</v>
      </c>
      <c r="CH1" s="75">
        <v>11</v>
      </c>
      <c r="CI1" s="75">
        <v>12</v>
      </c>
      <c r="CJ1" s="75">
        <v>13</v>
      </c>
      <c r="CK1" s="75">
        <v>14</v>
      </c>
      <c r="CL1" s="75">
        <v>15</v>
      </c>
      <c r="CM1" s="75">
        <v>16</v>
      </c>
      <c r="CN1" s="75">
        <v>17</v>
      </c>
      <c r="CO1" s="75">
        <v>18</v>
      </c>
      <c r="CP1" s="75">
        <v>19</v>
      </c>
      <c r="CQ1" s="75">
        <v>20</v>
      </c>
      <c r="CR1" s="75">
        <v>21</v>
      </c>
      <c r="CS1" s="75">
        <v>22</v>
      </c>
      <c r="CT1" s="75">
        <v>23</v>
      </c>
      <c r="CU1" s="75">
        <v>24</v>
      </c>
      <c r="CV1" s="75">
        <v>25</v>
      </c>
      <c r="CW1" s="75">
        <v>26</v>
      </c>
      <c r="CX1" s="75">
        <v>27</v>
      </c>
      <c r="CY1" s="75">
        <v>28</v>
      </c>
      <c r="CZ1" s="75">
        <v>29</v>
      </c>
      <c r="DA1" s="75">
        <v>30</v>
      </c>
      <c r="DC1" s="75">
        <v>1</v>
      </c>
      <c r="DD1" s="75">
        <v>2</v>
      </c>
      <c r="DE1" s="75">
        <v>3</v>
      </c>
      <c r="DF1" s="75">
        <v>4</v>
      </c>
      <c r="DG1" s="75">
        <v>5</v>
      </c>
      <c r="DH1" s="75">
        <v>6</v>
      </c>
      <c r="DI1" s="75">
        <v>7</v>
      </c>
      <c r="DJ1" s="75">
        <v>8</v>
      </c>
      <c r="DK1" s="75">
        <v>9</v>
      </c>
      <c r="DL1" s="75">
        <v>10</v>
      </c>
      <c r="DM1" s="75">
        <v>11</v>
      </c>
      <c r="DN1" s="75">
        <v>12</v>
      </c>
      <c r="DO1" s="75">
        <v>13</v>
      </c>
      <c r="DP1" s="75">
        <v>14</v>
      </c>
      <c r="DQ1" s="75">
        <v>15</v>
      </c>
      <c r="DR1" s="75">
        <v>16</v>
      </c>
      <c r="DS1" s="75">
        <v>17</v>
      </c>
      <c r="DT1" s="75">
        <v>18</v>
      </c>
      <c r="DU1" s="75">
        <v>19</v>
      </c>
      <c r="DV1" s="75">
        <v>20</v>
      </c>
      <c r="DW1" s="75">
        <v>21</v>
      </c>
      <c r="DX1" s="75">
        <v>22</v>
      </c>
      <c r="DY1" s="75">
        <v>23</v>
      </c>
      <c r="DZ1" s="75">
        <v>24</v>
      </c>
      <c r="EA1" s="75">
        <v>25</v>
      </c>
      <c r="EB1" s="75">
        <v>26</v>
      </c>
      <c r="EC1" s="75">
        <v>27</v>
      </c>
      <c r="ED1" s="75">
        <v>28</v>
      </c>
      <c r="EE1" s="75">
        <v>29</v>
      </c>
      <c r="EF1" s="75">
        <v>30</v>
      </c>
      <c r="EH1" s="75">
        <v>1</v>
      </c>
      <c r="EI1" s="75">
        <v>2</v>
      </c>
      <c r="EJ1" s="75">
        <v>3</v>
      </c>
      <c r="EK1" s="75">
        <v>4</v>
      </c>
      <c r="EL1" s="75">
        <v>5</v>
      </c>
      <c r="EM1" s="75">
        <v>6</v>
      </c>
      <c r="EN1" s="75">
        <v>7</v>
      </c>
      <c r="EO1" s="75">
        <v>8</v>
      </c>
      <c r="EP1" s="75">
        <v>9</v>
      </c>
      <c r="EQ1" s="75">
        <v>10</v>
      </c>
      <c r="ER1" s="75">
        <v>11</v>
      </c>
      <c r="ES1" s="75">
        <v>12</v>
      </c>
      <c r="ET1" s="75">
        <v>13</v>
      </c>
      <c r="EU1" s="75">
        <v>14</v>
      </c>
      <c r="EV1" s="75">
        <v>15</v>
      </c>
      <c r="EW1" s="75">
        <v>16</v>
      </c>
      <c r="EX1" s="75">
        <v>17</v>
      </c>
      <c r="EY1" s="75">
        <v>18</v>
      </c>
      <c r="EZ1" s="75">
        <v>19</v>
      </c>
      <c r="FA1" s="75">
        <v>20</v>
      </c>
      <c r="FB1" s="75">
        <v>21</v>
      </c>
      <c r="FC1" s="75">
        <v>22</v>
      </c>
      <c r="FD1" s="75">
        <v>23</v>
      </c>
      <c r="FE1" s="75">
        <v>24</v>
      </c>
      <c r="FF1" s="75">
        <v>25</v>
      </c>
      <c r="FG1" s="75">
        <v>26</v>
      </c>
      <c r="FH1" s="75">
        <v>27</v>
      </c>
      <c r="FI1" s="75">
        <v>28</v>
      </c>
      <c r="FJ1" s="75">
        <v>29</v>
      </c>
      <c r="FK1" s="75">
        <v>30</v>
      </c>
      <c r="FL1" s="75" t="s">
        <v>227</v>
      </c>
      <c r="FM1" s="75">
        <v>1</v>
      </c>
      <c r="FN1" s="75">
        <v>2</v>
      </c>
      <c r="FO1" s="75">
        <v>3</v>
      </c>
      <c r="FP1" s="75">
        <v>4</v>
      </c>
      <c r="FQ1" s="75">
        <v>5</v>
      </c>
      <c r="FR1" s="75">
        <v>6</v>
      </c>
      <c r="FS1" s="75">
        <v>7</v>
      </c>
      <c r="FT1" s="75">
        <v>8</v>
      </c>
      <c r="FU1" s="75">
        <v>9</v>
      </c>
      <c r="FV1" s="75">
        <v>10</v>
      </c>
      <c r="FW1" s="75">
        <v>11</v>
      </c>
      <c r="FX1" s="75">
        <v>12</v>
      </c>
      <c r="FY1" s="75">
        <v>13</v>
      </c>
      <c r="FZ1" s="75">
        <v>14</v>
      </c>
      <c r="GA1" s="75">
        <v>15</v>
      </c>
      <c r="GB1" s="75">
        <v>16</v>
      </c>
      <c r="GC1" s="75">
        <v>17</v>
      </c>
      <c r="GD1" s="75">
        <v>18</v>
      </c>
      <c r="GE1" s="75">
        <v>19</v>
      </c>
      <c r="GF1" s="75">
        <v>20</v>
      </c>
      <c r="GG1" s="75">
        <v>21</v>
      </c>
      <c r="GH1" s="75">
        <v>22</v>
      </c>
      <c r="GI1" s="75">
        <v>23</v>
      </c>
      <c r="GJ1" s="75">
        <v>24</v>
      </c>
      <c r="GK1" s="75">
        <v>25</v>
      </c>
      <c r="GL1" s="75">
        <v>26</v>
      </c>
      <c r="GM1" s="75">
        <v>27</v>
      </c>
      <c r="GN1" s="75">
        <v>28</v>
      </c>
      <c r="GO1" s="75">
        <v>29</v>
      </c>
      <c r="GP1" s="75">
        <v>30</v>
      </c>
      <c r="GQ1" s="75" t="s">
        <v>228</v>
      </c>
      <c r="GR1" s="75">
        <v>1</v>
      </c>
      <c r="GS1" s="75">
        <v>2</v>
      </c>
      <c r="GT1" s="75">
        <v>3</v>
      </c>
      <c r="GU1" s="75">
        <v>4</v>
      </c>
      <c r="GV1" s="75">
        <v>5</v>
      </c>
      <c r="GW1" s="75">
        <v>6</v>
      </c>
      <c r="GX1" s="75">
        <v>7</v>
      </c>
      <c r="GY1" s="75">
        <v>8</v>
      </c>
      <c r="GZ1" s="75">
        <v>9</v>
      </c>
      <c r="HA1" s="75">
        <v>10</v>
      </c>
      <c r="HB1" s="75">
        <v>11</v>
      </c>
      <c r="HC1" s="75">
        <v>12</v>
      </c>
      <c r="HD1" s="75">
        <v>13</v>
      </c>
      <c r="HE1" s="75">
        <v>14</v>
      </c>
      <c r="HF1" s="75">
        <v>15</v>
      </c>
      <c r="HG1" s="75">
        <v>16</v>
      </c>
      <c r="HH1" s="75">
        <v>17</v>
      </c>
      <c r="HI1" s="75">
        <v>18</v>
      </c>
      <c r="HJ1" s="75">
        <v>19</v>
      </c>
      <c r="HK1" s="75">
        <v>20</v>
      </c>
      <c r="HL1" s="75">
        <v>21</v>
      </c>
      <c r="HM1" s="75">
        <v>22</v>
      </c>
      <c r="HN1" s="75">
        <v>23</v>
      </c>
      <c r="HO1" s="75">
        <v>24</v>
      </c>
      <c r="HP1" s="75">
        <v>25</v>
      </c>
      <c r="HQ1" s="75">
        <v>26</v>
      </c>
      <c r="HR1" s="75">
        <v>27</v>
      </c>
      <c r="HS1" s="75">
        <v>28</v>
      </c>
      <c r="HT1" s="75">
        <v>29</v>
      </c>
      <c r="HU1" s="75">
        <v>30</v>
      </c>
      <c r="HV1" s="75" t="s">
        <v>230</v>
      </c>
      <c r="HW1" s="75" t="s">
        <v>229</v>
      </c>
      <c r="HX1" s="75" t="s">
        <v>231</v>
      </c>
      <c r="HY1" s="75" t="s">
        <v>232</v>
      </c>
    </row>
    <row r="2" spans="1:233">
      <c r="A2" s="75">
        <f>IF(stage!A2&lt;&gt;"",stage!A2,"")</f>
        <v>1</v>
      </c>
      <c r="B2" s="75" t="str">
        <f>IF(ent!E2&lt;&gt;"",ent!E2,"")</f>
        <v>Heikki Kovalainen</v>
      </c>
      <c r="D2" s="75" t="str">
        <f>IF(ent!E2&lt;&gt;"",ent!H2,"")</f>
        <v>JN-1</v>
      </c>
      <c r="F2" s="95">
        <f>IF(stage!F2&lt;&gt;"",INT(stage!F2/100)*60+MOD(stage!F2,100),"")</f>
        <v>277.60000000000002</v>
      </c>
      <c r="H2" s="95">
        <f>IF(stage!H2&lt;&gt;"",INT(stage!H2/100)*60+MOD(stage!H2,100),"")</f>
        <v>380</v>
      </c>
      <c r="J2" s="95">
        <f>IF(stage!J2&lt;&gt;"",INT(stage!J2/100)*60+MOD(stage!J2,100),"")</f>
        <v>278.5</v>
      </c>
      <c r="L2" s="95">
        <f>IF(stage!L2&lt;&gt;"",INT(stage!L2/100)*60+MOD(stage!L2,100),"")</f>
        <v>273.39999999999998</v>
      </c>
      <c r="N2" s="95">
        <f>IF(stage!N2&lt;&gt;"",INT(stage!N2/100)*60+MOD(stage!N2,100),"")</f>
        <v>364</v>
      </c>
      <c r="P2" s="95">
        <f>IF(stage!P2&lt;&gt;"",INT(stage!P2/100)*60+MOD(stage!P2,100),"")</f>
        <v>273.60000000000002</v>
      </c>
      <c r="R2" s="95">
        <f>IF(stage!R2&lt;&gt;"",INT(stage!R2/100)*60+MOD(stage!R2,100),"")</f>
        <v>316.89999999999998</v>
      </c>
      <c r="T2" s="95">
        <f>IF(stage!T2&lt;&gt;"",INT(stage!T2/100)*60+MOD(stage!T2,100),"")</f>
        <v>214.5</v>
      </c>
      <c r="V2" s="95">
        <f>IF(stage!V2&lt;&gt;"",INT(stage!V2/100)*60+MOD(stage!V2,100),"")</f>
        <v>310.5</v>
      </c>
      <c r="X2" s="95">
        <f>IF(stage!X2&lt;&gt;"",INT(stage!X2/100)*60+MOD(stage!X2,100),"")</f>
        <v>289.60000000000002</v>
      </c>
      <c r="Z2" s="95">
        <f>IF(stage!Z2&lt;&gt;"",INT(stage!Z2/100)*60+MOD(stage!Z2,100),"")</f>
        <v>205.5</v>
      </c>
      <c r="AB2" s="95">
        <f>IF(stage!AB2&lt;&gt;"",INT(stage!AB2/100)*60+MOD(stage!AB2,100),"")</f>
        <v>296.39999999999998</v>
      </c>
      <c r="AD2" s="95" t="str">
        <f>IF(stage!AD2&lt;&gt;"",INT(stage!AD2/100)*60+MOD(stage!AD2,100),"")</f>
        <v/>
      </c>
      <c r="AF2" s="95" t="str">
        <f>IF(stage!AF2&lt;&gt;"",INT(stage!AF2/100)*60+MOD(stage!AF2,100),"")</f>
        <v/>
      </c>
      <c r="AH2" s="95" t="str">
        <f>IF(stage!AH2&lt;&gt;"",INT(stage!AH2/100)*60+MOD(stage!AH2,100),"")</f>
        <v/>
      </c>
      <c r="AJ2" s="95" t="str">
        <f>IF(stage!AJ2&lt;&gt;"",INT(stage!AJ2/100)*60+MOD(stage!AJ2,100),"")</f>
        <v/>
      </c>
      <c r="AL2" s="95" t="str">
        <f>IF(stage!AL2&lt;&gt;"",INT(stage!AL2/100)*60+MOD(stage!AL2,100),"")</f>
        <v/>
      </c>
      <c r="AN2" s="95" t="str">
        <f>IF(stage!AN2&lt;&gt;"",INT(stage!AN2/100)*60+MOD(stage!AN2,100),"")</f>
        <v/>
      </c>
      <c r="AP2" s="95" t="str">
        <f>IF(stage!AP2&lt;&gt;"",INT(stage!AP2/100)*60+MOD(stage!AP2,100),"")</f>
        <v/>
      </c>
      <c r="AR2" s="95" t="str">
        <f>IF(stage!AR2&lt;&gt;"",INT(stage!AR2/100)*60+MOD(stage!AR2,100),"")</f>
        <v/>
      </c>
      <c r="AT2" s="95" t="str">
        <f>IF(stage!AT2&lt;&gt;"",INT(stage!AT2/100)*60+MOD(stage!AT2,100),"")</f>
        <v/>
      </c>
      <c r="AV2" s="95" t="str">
        <f>IF(stage!AV2&lt;&gt;"",INT(stage!AV2/100)*60+MOD(stage!AV2,100),"")</f>
        <v/>
      </c>
      <c r="AX2" s="95" t="str">
        <f>IF(stage!AX2&lt;&gt;"",INT(stage!AX2/100)*60+MOD(stage!AX2,100),"")</f>
        <v/>
      </c>
      <c r="AZ2" s="95" t="str">
        <f>IF(stage!AZ2&lt;&gt;"",INT(stage!AZ2/100)*60+MOD(stage!AZ2,100),"")</f>
        <v/>
      </c>
      <c r="BB2" s="95" t="str">
        <f>IF(stage!BB2&lt;&gt;"",INT(stage!BB2/100)*60+MOD(stage!BB2,100),"")</f>
        <v/>
      </c>
      <c r="BD2" s="95" t="str">
        <f>IF(stage!BD2&lt;&gt;"",INT(stage!BD2/100)*60+MOD(stage!BD2,100),"")</f>
        <v/>
      </c>
      <c r="BF2" s="95" t="str">
        <f>IF(stage!BF2&lt;&gt;"",INT(stage!BF2/100)*60+MOD(stage!BF2,100),"")</f>
        <v/>
      </c>
      <c r="BH2" s="95" t="str">
        <f>IF(stage!BH2&lt;&gt;"",INT(stage!BH2/100)*60+MOD(stage!BH2,100),"")</f>
        <v/>
      </c>
      <c r="BJ2" s="95" t="str">
        <f>IF(stage!BJ2&lt;&gt;"",INT(stage!BJ2/100)*60+MOD(stage!BJ2,100),"")</f>
        <v/>
      </c>
      <c r="BL2" s="95" t="str">
        <f>IF(stage!BL2&lt;&gt;"",INT(stage!BL2/100)*60+MOD(stage!BL2,100),"")</f>
        <v/>
      </c>
      <c r="BO2" s="123">
        <f>SUM(BX2:DA2)</f>
        <v>3480.5</v>
      </c>
      <c r="BP2" s="75">
        <f>E2+G2+I2+K2+M2+O2+Q2+S2+U2+W2+Y2+AA2+AC2+AE2+AG2+AI2+AK2+AM2+AO2+AQ2+AS2+AU2+AW2+AY2+BA2+BC2+BE2+BG2+BI2+BK2</f>
        <v>0</v>
      </c>
      <c r="BQ2" s="123">
        <f>BO2+BP2</f>
        <v>3480.5</v>
      </c>
      <c r="BR2" s="123"/>
      <c r="BS2" s="123">
        <f>INT(BO2/3600)*10000+INT(MOD(BO2,3600)/60)*100+MOD(BO2,60)</f>
        <v>5800.5</v>
      </c>
      <c r="BT2" s="75">
        <f>INT(BP2/3600)*10000+INT(MOD(BP2,3600)/60)*100+MOD(BP2,60)</f>
        <v>0</v>
      </c>
      <c r="BU2" s="123">
        <f>INT(BQ2/3600)*10000+INT(MOD(BQ2,3600)/60)*100+MOD(BQ2,60)</f>
        <v>5800.5</v>
      </c>
      <c r="BW2" s="75">
        <f>COUNT(BX2:DA2)</f>
        <v>12</v>
      </c>
      <c r="BX2" s="124">
        <f>F2</f>
        <v>277.60000000000002</v>
      </c>
      <c r="BY2" s="124">
        <f>H2</f>
        <v>380</v>
      </c>
      <c r="BZ2" s="124">
        <f>J2</f>
        <v>278.5</v>
      </c>
      <c r="CA2" s="124">
        <f>L2</f>
        <v>273.39999999999998</v>
      </c>
      <c r="CB2" s="124">
        <f>N2</f>
        <v>364</v>
      </c>
      <c r="CC2" s="124">
        <f>P2</f>
        <v>273.60000000000002</v>
      </c>
      <c r="CD2" s="124">
        <f>R2</f>
        <v>316.89999999999998</v>
      </c>
      <c r="CE2" s="124">
        <f>T2</f>
        <v>214.5</v>
      </c>
      <c r="CF2" s="124">
        <f>V2</f>
        <v>310.5</v>
      </c>
      <c r="CG2" s="124">
        <f>X2</f>
        <v>289.60000000000002</v>
      </c>
      <c r="CH2" s="124">
        <f>Z2</f>
        <v>205.5</v>
      </c>
      <c r="CI2" s="124">
        <f>AB2</f>
        <v>296.39999999999998</v>
      </c>
      <c r="CJ2" s="124" t="str">
        <f>AD2</f>
        <v/>
      </c>
      <c r="CK2" s="124" t="str">
        <f>AF2</f>
        <v/>
      </c>
      <c r="CL2" s="124" t="str">
        <f>AH2</f>
        <v/>
      </c>
      <c r="CM2" s="124" t="str">
        <f>AJ2</f>
        <v/>
      </c>
      <c r="CN2" s="124" t="str">
        <f>AL2</f>
        <v/>
      </c>
      <c r="CO2" s="124" t="str">
        <f>AN2</f>
        <v/>
      </c>
      <c r="CP2" s="124" t="str">
        <f>AP2</f>
        <v/>
      </c>
      <c r="CQ2" s="124" t="str">
        <f>AR2</f>
        <v/>
      </c>
      <c r="CR2" s="124" t="str">
        <f>AT2</f>
        <v/>
      </c>
      <c r="CS2" s="124" t="str">
        <f>AV2</f>
        <v/>
      </c>
      <c r="CT2" s="124" t="str">
        <f>AX2</f>
        <v/>
      </c>
      <c r="CU2" s="124" t="str">
        <f>AZ2</f>
        <v/>
      </c>
      <c r="CV2" s="124" t="str">
        <f>BB2</f>
        <v/>
      </c>
      <c r="CW2" s="124" t="str">
        <f>BD2</f>
        <v/>
      </c>
      <c r="CX2" s="124" t="str">
        <f>BF2</f>
        <v/>
      </c>
      <c r="CY2" s="124" t="str">
        <f>BH2</f>
        <v/>
      </c>
      <c r="CZ2" s="124" t="str">
        <f>BJ2</f>
        <v/>
      </c>
      <c r="DA2" s="124" t="str">
        <f>BL2</f>
        <v/>
      </c>
      <c r="DC2" s="75">
        <f>COUNT($BX2:BX2)</f>
        <v>1</v>
      </c>
      <c r="DD2" s="75">
        <f>COUNT($BX2:BY2)</f>
        <v>2</v>
      </c>
      <c r="DE2" s="75">
        <f>COUNT($BX2:BZ2)</f>
        <v>3</v>
      </c>
      <c r="DF2" s="75">
        <f>COUNT($BX2:CA2)</f>
        <v>4</v>
      </c>
      <c r="DG2" s="75">
        <f>COUNT($BX2:CB2)</f>
        <v>5</v>
      </c>
      <c r="DH2" s="75">
        <f>COUNT($BX2:CC2)</f>
        <v>6</v>
      </c>
      <c r="DI2" s="75">
        <f>COUNT($BX2:CD2)</f>
        <v>7</v>
      </c>
      <c r="DJ2" s="75">
        <f>COUNT($BX2:CE2)</f>
        <v>8</v>
      </c>
      <c r="DK2" s="75">
        <f>COUNT($BX2:CF2)</f>
        <v>9</v>
      </c>
      <c r="DL2" s="75">
        <f>COUNT($BX2:CG2)</f>
        <v>10</v>
      </c>
      <c r="DM2" s="75">
        <f>COUNT($BX2:CH2)</f>
        <v>11</v>
      </c>
      <c r="DN2" s="75">
        <f>COUNT($BX2:CI2)</f>
        <v>12</v>
      </c>
      <c r="DO2" s="75">
        <f>COUNT($BX2:CJ2)</f>
        <v>12</v>
      </c>
      <c r="DP2" s="75">
        <f>COUNT($BX2:CK2)</f>
        <v>12</v>
      </c>
      <c r="DQ2" s="75">
        <f>COUNT($BX2:CL2)</f>
        <v>12</v>
      </c>
      <c r="DR2" s="75">
        <f>COUNT($BX2:CM2)</f>
        <v>12</v>
      </c>
      <c r="DS2" s="75">
        <f>COUNT($BX2:CN2)</f>
        <v>12</v>
      </c>
      <c r="DT2" s="75">
        <f>COUNT($BX2:CO2)</f>
        <v>12</v>
      </c>
      <c r="DU2" s="75">
        <f>COUNT($BX2:CP2)</f>
        <v>12</v>
      </c>
      <c r="DV2" s="75">
        <f>COUNT($BX2:CQ2)</f>
        <v>12</v>
      </c>
      <c r="DW2" s="75">
        <f>COUNT($BX2:CR2)</f>
        <v>12</v>
      </c>
      <c r="DX2" s="75">
        <f>COUNT($BX2:CS2)</f>
        <v>12</v>
      </c>
      <c r="DY2" s="75">
        <f>COUNT($BX2:CT2)</f>
        <v>12</v>
      </c>
      <c r="DZ2" s="75">
        <f>COUNT($BX2:CU2)</f>
        <v>12</v>
      </c>
      <c r="EA2" s="75">
        <f>COUNT($BX2:CV2)</f>
        <v>12</v>
      </c>
      <c r="EB2" s="75">
        <f>COUNT($BX2:CW2)</f>
        <v>12</v>
      </c>
      <c r="EC2" s="75">
        <f>COUNT($BX2:CX2)</f>
        <v>12</v>
      </c>
      <c r="ED2" s="75">
        <f>COUNT($BX2:CY2)</f>
        <v>12</v>
      </c>
      <c r="EE2" s="75">
        <f>COUNT($BX2:CZ2)</f>
        <v>12</v>
      </c>
      <c r="EF2" s="75">
        <f>COUNT($BX2:DA2)</f>
        <v>12</v>
      </c>
      <c r="EH2" s="75">
        <f>IF(AND(BX2&lt;&gt;"",DC2=DC$92),1,0)</f>
        <v>1</v>
      </c>
      <c r="EI2" s="75">
        <f t="shared" ref="EI2:FK2" si="0">IF(AND(BY2&lt;&gt;"",DD2=DD$92),1,0)</f>
        <v>1</v>
      </c>
      <c r="EJ2" s="75">
        <f t="shared" si="0"/>
        <v>1</v>
      </c>
      <c r="EK2" s="75">
        <f t="shared" si="0"/>
        <v>1</v>
      </c>
      <c r="EL2" s="75">
        <f t="shared" si="0"/>
        <v>1</v>
      </c>
      <c r="EM2" s="75">
        <f t="shared" si="0"/>
        <v>1</v>
      </c>
      <c r="EN2" s="75">
        <f t="shared" si="0"/>
        <v>1</v>
      </c>
      <c r="EO2" s="75">
        <f t="shared" si="0"/>
        <v>1</v>
      </c>
      <c r="EP2" s="75">
        <f t="shared" si="0"/>
        <v>1</v>
      </c>
      <c r="EQ2" s="75">
        <f t="shared" si="0"/>
        <v>1</v>
      </c>
      <c r="ER2" s="75">
        <f t="shared" si="0"/>
        <v>1</v>
      </c>
      <c r="ES2" s="75">
        <f t="shared" si="0"/>
        <v>1</v>
      </c>
      <c r="ET2" s="75">
        <f t="shared" si="0"/>
        <v>0</v>
      </c>
      <c r="EU2" s="75">
        <f t="shared" si="0"/>
        <v>0</v>
      </c>
      <c r="EV2" s="75">
        <f t="shared" si="0"/>
        <v>0</v>
      </c>
      <c r="EW2" s="75">
        <f t="shared" si="0"/>
        <v>0</v>
      </c>
      <c r="EX2" s="75">
        <f t="shared" si="0"/>
        <v>0</v>
      </c>
      <c r="EY2" s="75">
        <f t="shared" si="0"/>
        <v>0</v>
      </c>
      <c r="EZ2" s="75">
        <f t="shared" si="0"/>
        <v>0</v>
      </c>
      <c r="FA2" s="75">
        <f t="shared" si="0"/>
        <v>0</v>
      </c>
      <c r="FB2" s="75">
        <f t="shared" si="0"/>
        <v>0</v>
      </c>
      <c r="FC2" s="75">
        <f t="shared" si="0"/>
        <v>0</v>
      </c>
      <c r="FD2" s="75">
        <f t="shared" si="0"/>
        <v>0</v>
      </c>
      <c r="FE2" s="75">
        <f t="shared" si="0"/>
        <v>0</v>
      </c>
      <c r="FF2" s="75">
        <f t="shared" si="0"/>
        <v>0</v>
      </c>
      <c r="FG2" s="75">
        <f t="shared" si="0"/>
        <v>0</v>
      </c>
      <c r="FH2" s="75">
        <f t="shared" si="0"/>
        <v>0</v>
      </c>
      <c r="FI2" s="75">
        <f t="shared" si="0"/>
        <v>0</v>
      </c>
      <c r="FJ2" s="75">
        <f t="shared" si="0"/>
        <v>0</v>
      </c>
      <c r="FK2" s="75">
        <f t="shared" si="0"/>
        <v>0</v>
      </c>
      <c r="FL2" s="75">
        <f>COUNT(FM2:GP2)</f>
        <v>6</v>
      </c>
      <c r="FM2" s="95">
        <f>IF(AND(ent!$M$2=1,$F2&lt;&gt;""),$E2+$F2,"")</f>
        <v>277.60000000000002</v>
      </c>
      <c r="FN2" s="95">
        <f>IF(AND(ent!$M$3=1,$H2&lt;&gt;""),$G2+$H2,"")</f>
        <v>380</v>
      </c>
      <c r="FO2" s="95">
        <f>IF(AND(ent!$M$4=1,$J2&lt;&gt;""),$I2+$J2,"")</f>
        <v>278.5</v>
      </c>
      <c r="FP2" s="95">
        <f>IF(AND(ent!$M$5=1,$L2&lt;&gt;""),$K2+$L2,"")</f>
        <v>273.39999999999998</v>
      </c>
      <c r="FQ2" s="95">
        <f>IF(AND(ent!$M$6=1,$N2&lt;&gt;""),$M2+$N2,"")</f>
        <v>364</v>
      </c>
      <c r="FR2" s="95">
        <f>IF(AND(ent!$M$7=1,$P2&lt;&gt;""),$O2+$P2,"")</f>
        <v>273.60000000000002</v>
      </c>
      <c r="FS2" s="95" t="str">
        <f>IF(AND(ent!$M$8=1,$R2&lt;&gt;""),$Q2+$R2,"")</f>
        <v/>
      </c>
      <c r="FT2" s="95" t="str">
        <f>IF(AND(ent!$M$9=1,$T2&lt;&gt;""),$S2+$T2,"")</f>
        <v/>
      </c>
      <c r="FU2" s="95" t="str">
        <f>IF(AND(ent!$M$10=1,$V2&lt;&gt;""),$U2+$V2,"")</f>
        <v/>
      </c>
      <c r="FV2" s="95" t="str">
        <f>IF(AND(ent!$M$11=1,$X2&lt;&gt;""),$W2+$X2,"")</f>
        <v/>
      </c>
      <c r="FW2" s="95" t="str">
        <f>IF(AND(ent!$M$12=1,$Z2&lt;&gt;""),$Y2+$Z2,"")</f>
        <v/>
      </c>
      <c r="FX2" s="95" t="str">
        <f>IF(AND(ent!$M$13=1,$AB2&lt;&gt;""),$AA2+$AB2,"")</f>
        <v/>
      </c>
      <c r="FY2" s="95" t="str">
        <f>IF(AND(ent!$M$14=1,$AD2&lt;&gt;""),$AC2+$AD2,"")</f>
        <v/>
      </c>
      <c r="FZ2" s="95" t="str">
        <f>IF(AND(ent!$M$15=1,$AF2&lt;&gt;""),$AE2+$AF2,"")</f>
        <v/>
      </c>
      <c r="GA2" s="95" t="str">
        <f>IF(AND(ent!$M$16=1,$AH2&lt;&gt;""),$AG2+$AH2,"")</f>
        <v/>
      </c>
      <c r="GB2" s="95" t="str">
        <f>IF(AND(ent!$M$17=1,$AJ2&lt;&gt;""),$AI2+$AJ2,"")</f>
        <v/>
      </c>
      <c r="GC2" s="95" t="str">
        <f>IF(AND(ent!$M$18=1,$AL2&lt;&gt;""),$AK2+$AL2,"")</f>
        <v/>
      </c>
      <c r="GD2" s="95" t="str">
        <f>IF(AND(ent!$M$19=1,$AN2&lt;&gt;""),$AM2+$AN2,"")</f>
        <v/>
      </c>
      <c r="GE2" s="95" t="str">
        <f>IF(AND(ent!$M$20=1,$AP2&lt;&gt;""),$AO2+$AP2,"")</f>
        <v/>
      </c>
      <c r="GF2" s="95" t="str">
        <f>IF(AND(ent!$M$21=1,$AR2&lt;&gt;""),$AQ2+$AR2,"")</f>
        <v/>
      </c>
      <c r="GG2" s="95" t="str">
        <f>IF(AND(ent!$M$22=1,$AT2&lt;&gt;""),$AS2+$AT2,"")</f>
        <v/>
      </c>
      <c r="GH2" s="95" t="str">
        <f>IF(AND(ent!$M$23=1,$AV2&lt;&gt;""),$AU2+$AV2,"")</f>
        <v/>
      </c>
      <c r="GI2" s="95" t="str">
        <f>IF(AND(ent!$M$24=1,$AX2&lt;&gt;""),$AW2+$AX2,"")</f>
        <v/>
      </c>
      <c r="GJ2" s="95" t="str">
        <f>IF(AND(ent!$M$25=1,$AZ2&lt;&gt;""),$AY2+$AZ2,"")</f>
        <v/>
      </c>
      <c r="GK2" s="95" t="str">
        <f>IF(AND(ent!$M$26=1,$BB2&lt;&gt;""),$BA2+$BB2,"")</f>
        <v/>
      </c>
      <c r="GL2" s="95" t="str">
        <f>IF(AND(ent!$M$27=1,$BD2&lt;&gt;""),$BC2+$BD2,"")</f>
        <v/>
      </c>
      <c r="GM2" s="95" t="str">
        <f>IF(AND(ent!$M$28=1,$BF2&lt;&gt;""),$BE2+$BF2,"")</f>
        <v/>
      </c>
      <c r="GN2" s="95" t="str">
        <f>IF(AND(ent!$M$29=1,$BH2&lt;&gt;""),$BG2+$BH2,"")</f>
        <v/>
      </c>
      <c r="GO2" s="95" t="str">
        <f>IF(AND(ent!$M$30=1,$BJ2&lt;&gt;""),$BI2+$BJ2,"")</f>
        <v/>
      </c>
      <c r="GP2" s="95" t="str">
        <f>IF(AND(ent!$M$31=1,$BL2&lt;&gt;""),$BK2+$BL2,"")</f>
        <v/>
      </c>
      <c r="GQ2" s="75">
        <f>COUNT(GR2:HU2)</f>
        <v>6</v>
      </c>
      <c r="GR2" s="95" t="str">
        <f>IF(AND(ent!$M$2=2,$F2&lt;&gt;""),$E2+$F2,"")</f>
        <v/>
      </c>
      <c r="GS2" s="95" t="str">
        <f>IF(AND(ent!$M$3=2,$H2&lt;&gt;""),$G2+$H2,"")</f>
        <v/>
      </c>
      <c r="GT2" s="95" t="str">
        <f>IF(AND(ent!$M$4=2,$J2&lt;&gt;""),$I2+$J2,"")</f>
        <v/>
      </c>
      <c r="GU2" s="95" t="str">
        <f>IF(AND(ent!$M$5=2,$L2&lt;&gt;""),$K2+$L2,"")</f>
        <v/>
      </c>
      <c r="GV2" s="95" t="str">
        <f>IF(AND(ent!$M$6=2,$N2&lt;&gt;""),$M2+$N2,"")</f>
        <v/>
      </c>
      <c r="GW2" s="95" t="str">
        <f>IF(AND(ent!$M$7=2,$P2&lt;&gt;""),$O2+$P2,"")</f>
        <v/>
      </c>
      <c r="GX2" s="95">
        <f>IF(AND(ent!$M$8=2,$R2&lt;&gt;""),$Q2+$R2,"")</f>
        <v>316.89999999999998</v>
      </c>
      <c r="GY2" s="95">
        <f>IF(AND(ent!$M$9=2,$T2&lt;&gt;""),$S2+$T2,"")</f>
        <v>214.5</v>
      </c>
      <c r="GZ2" s="95">
        <f>IF(AND(ent!$M$10=2,$V2&lt;&gt;""),$U2+$V2,"")</f>
        <v>310.5</v>
      </c>
      <c r="HA2" s="95">
        <f>IF(AND(ent!$M$11=2,$X2&lt;&gt;""),$W2+$X2,"")</f>
        <v>289.60000000000002</v>
      </c>
      <c r="HB2" s="95">
        <f>IF(AND(ent!$M$12=2,$Z2&lt;&gt;""),$Y2+$Z2,"")</f>
        <v>205.5</v>
      </c>
      <c r="HC2" s="95">
        <f>IF(AND(ent!$M$13=2,$AB2&lt;&gt;""),$AA2+$AB2,"")</f>
        <v>296.39999999999998</v>
      </c>
      <c r="HD2" s="95" t="str">
        <f>IF(AND(ent!$M$14=2,$AD2&lt;&gt;""),$AC2+$AD2,"")</f>
        <v/>
      </c>
      <c r="HE2" s="95" t="str">
        <f>IF(AND(ent!$M$15=2,$AF2&lt;&gt;""),$AE2+$AF2,"")</f>
        <v/>
      </c>
      <c r="HF2" s="95" t="str">
        <f>IF(AND(ent!$M$16=2,$AH2&lt;&gt;""),$AG2+$AH2,"")</f>
        <v/>
      </c>
      <c r="HG2" s="95" t="str">
        <f>IF(AND(ent!$M$17=2,$AJ2&lt;&gt;""),$AI2+$AJ2,"")</f>
        <v/>
      </c>
      <c r="HH2" s="95" t="str">
        <f>IF(AND(ent!$M$18=2,$AL2&lt;&gt;""),$AK2+$AL2,"")</f>
        <v/>
      </c>
      <c r="HI2" s="95" t="str">
        <f>IF(AND(ent!$M$19=2,$AN2&lt;&gt;""),$AM2+$AN2,"")</f>
        <v/>
      </c>
      <c r="HJ2" s="95" t="str">
        <f>IF(AND(ent!$M$20=2,$AP2&lt;&gt;""),$AO2+$AP2,"")</f>
        <v/>
      </c>
      <c r="HK2" s="95" t="str">
        <f>IF(AND(ent!$M$21=2,$AR2&lt;&gt;""),$AQ2+$AR2,"")</f>
        <v/>
      </c>
      <c r="HL2" s="95" t="str">
        <f>IF(AND(ent!$M$22=2,$AT2&lt;&gt;""),$AS2+$AT2,"")</f>
        <v/>
      </c>
      <c r="HM2" s="95" t="str">
        <f>IF(AND(ent!$M$23=2,$AV2&lt;&gt;""),$AU2+$AV2,"")</f>
        <v/>
      </c>
      <c r="HN2" s="95" t="str">
        <f>IF(AND(ent!$M$24=2,$AX2&lt;&gt;""),$AW2+$AX2,"")</f>
        <v/>
      </c>
      <c r="HO2" s="95" t="str">
        <f>IF(AND(ent!$M$25=2,$AZ2&lt;&gt;""),$AY2+$AZ2,"")</f>
        <v/>
      </c>
      <c r="HP2" s="95" t="str">
        <f>IF(AND(ent!$M$26=2,$BB2&lt;&gt;""),$BA2+$BB2,"")</f>
        <v/>
      </c>
      <c r="HQ2" s="95" t="str">
        <f>IF(AND(ent!$M$27=2,$BD2&lt;&gt;""),$BC2+$BD2,"")</f>
        <v/>
      </c>
      <c r="HR2" s="95" t="str">
        <f>IF(AND(ent!$M$28=2,$BF2&lt;&gt;""),$BE2+$BF2,"")</f>
        <v/>
      </c>
      <c r="HS2" s="95" t="str">
        <f>IF(AND(ent!$M$29=2,$BH2&lt;&gt;""),$BG2+$BH2,"")</f>
        <v/>
      </c>
      <c r="HT2" s="95" t="str">
        <f>IF(AND(ent!$M$30=2,$BJ2&lt;&gt;""),$BI2+$BJ2,"")</f>
        <v/>
      </c>
      <c r="HU2" s="95" t="str">
        <f>IF(AND(ent!$M$31=2,$BL2&lt;&gt;""),$BK2+$BL2,"")</f>
        <v/>
      </c>
      <c r="HV2" s="124">
        <f>SUM(FM2:GP2)</f>
        <v>1847.1</v>
      </c>
      <c r="HW2" s="124">
        <f>SUM(GR2:HU2)</f>
        <v>1633.4</v>
      </c>
      <c r="HX2" s="95">
        <f>INT(HV2/3600)*10000+INT(MOD(HV2,3600)/60)*100+MOD(HV2,60)</f>
        <v>3047.1</v>
      </c>
      <c r="HY2" s="95">
        <f>INT(HW2/3600)*10000+INT(MOD(HW2,3600)/60)*100+MOD(HW2,60)</f>
        <v>2713.4</v>
      </c>
    </row>
    <row r="3" spans="1:233">
      <c r="A3" s="75">
        <f>IF(stage!A3&lt;&gt;"",stage!A3,"")</f>
        <v>2</v>
      </c>
      <c r="B3" s="75" t="str">
        <f>IF(ent!E3&lt;&gt;"",ent!E3,"")</f>
        <v>勝田 範彦</v>
      </c>
      <c r="D3" s="75" t="str">
        <f>IF(ent!E3&lt;&gt;"",ent!H3,"")</f>
        <v>JN-1</v>
      </c>
      <c r="F3" s="95">
        <f>IF(stage!F3&lt;&gt;"",INT(stage!F3/100)*60+MOD(stage!F3,100),"")</f>
        <v>279.39999999999998</v>
      </c>
      <c r="H3" s="95">
        <f>IF(stage!H3&lt;&gt;"",INT(stage!H3/100)*60+MOD(stage!H3,100),"")</f>
        <v>368.5</v>
      </c>
      <c r="J3" s="95">
        <f>IF(stage!J3&lt;&gt;"",INT(stage!J3/100)*60+MOD(stage!J3,100),"")</f>
        <v>280.89999999999998</v>
      </c>
      <c r="L3" s="95">
        <f>IF(stage!L3&lt;&gt;"",INT(stage!L3/100)*60+MOD(stage!L3,100),"")</f>
        <v>276.39999999999998</v>
      </c>
      <c r="N3" s="95">
        <f>IF(stage!N3&lt;&gt;"",INT(stage!N3/100)*60+MOD(stage!N3,100),"")</f>
        <v>367.29999999999995</v>
      </c>
      <c r="P3" s="95">
        <f>IF(stage!P3&lt;&gt;"",INT(stage!P3/100)*60+MOD(stage!P3,100),"")</f>
        <v>279.8</v>
      </c>
      <c r="R3" s="95">
        <f>IF(stage!R3&lt;&gt;"",INT(stage!R3/100)*60+MOD(stage!R3,100),"")</f>
        <v>313.60000000000002</v>
      </c>
      <c r="T3" s="95">
        <f>IF(stage!T3&lt;&gt;"",INT(stage!T3/100)*60+MOD(stage!T3,100),"")</f>
        <v>215.2</v>
      </c>
      <c r="V3" s="95">
        <f>IF(stage!V3&lt;&gt;"",INT(stage!V3/100)*60+MOD(stage!V3,100),"")</f>
        <v>303.8</v>
      </c>
      <c r="X3" s="95">
        <f>IF(stage!X3&lt;&gt;"",INT(stage!X3/100)*60+MOD(stage!X3,100),"")</f>
        <v>292.10000000000002</v>
      </c>
      <c r="Z3" s="95">
        <f>IF(stage!Z3&lt;&gt;"",INT(stage!Z3/100)*60+MOD(stage!Z3,100),"")</f>
        <v>209.7</v>
      </c>
      <c r="AB3" s="95">
        <f>IF(stage!AB3&lt;&gt;"",INT(stage!AB3/100)*60+MOD(stage!AB3,100),"")</f>
        <v>302.39999999999998</v>
      </c>
      <c r="AD3" s="95" t="str">
        <f>IF(stage!AD3&lt;&gt;"",INT(stage!AD3/100)*60+MOD(stage!AD3,100),"")</f>
        <v/>
      </c>
      <c r="AF3" s="95" t="str">
        <f>IF(stage!AF3&lt;&gt;"",INT(stage!AF3/100)*60+MOD(stage!AF3,100),"")</f>
        <v/>
      </c>
      <c r="AH3" s="95" t="str">
        <f>IF(stage!AH3&lt;&gt;"",INT(stage!AH3/100)*60+MOD(stage!AH3,100),"")</f>
        <v/>
      </c>
      <c r="AJ3" s="95" t="str">
        <f>IF(stage!AJ3&lt;&gt;"",INT(stage!AJ3/100)*60+MOD(stage!AJ3,100),"")</f>
        <v/>
      </c>
      <c r="AL3" s="95" t="str">
        <f>IF(stage!AL3&lt;&gt;"",INT(stage!AL3/100)*60+MOD(stage!AL3,100),"")</f>
        <v/>
      </c>
      <c r="AN3" s="95" t="str">
        <f>IF(stage!AN3&lt;&gt;"",INT(stage!AN3/100)*60+MOD(stage!AN3,100),"")</f>
        <v/>
      </c>
      <c r="AP3" s="95" t="str">
        <f>IF(stage!AP3&lt;&gt;"",INT(stage!AP3/100)*60+MOD(stage!AP3,100),"")</f>
        <v/>
      </c>
      <c r="AR3" s="95" t="str">
        <f>IF(stage!AR3&lt;&gt;"",INT(stage!AR3/100)*60+MOD(stage!AR3,100),"")</f>
        <v/>
      </c>
      <c r="AT3" s="95" t="str">
        <f>IF(stage!AT3&lt;&gt;"",INT(stage!AT3/100)*60+MOD(stage!AT3,100),"")</f>
        <v/>
      </c>
      <c r="AV3" s="95" t="str">
        <f>IF(stage!AV3&lt;&gt;"",INT(stage!AV3/100)*60+MOD(stage!AV3,100),"")</f>
        <v/>
      </c>
      <c r="AX3" s="95" t="str">
        <f>IF(stage!AX3&lt;&gt;"",INT(stage!AX3/100)*60+MOD(stage!AX3,100),"")</f>
        <v/>
      </c>
      <c r="AZ3" s="95" t="str">
        <f>IF(stage!AZ3&lt;&gt;"",INT(stage!AZ3/100)*60+MOD(stage!AZ3,100),"")</f>
        <v/>
      </c>
      <c r="BB3" s="95" t="str">
        <f>IF(stage!BB3&lt;&gt;"",INT(stage!BB3/100)*60+MOD(stage!BB3,100),"")</f>
        <v/>
      </c>
      <c r="BD3" s="95" t="str">
        <f>IF(stage!BD3&lt;&gt;"",INT(stage!BD3/100)*60+MOD(stage!BD3,100),"")</f>
        <v/>
      </c>
      <c r="BF3" s="95" t="str">
        <f>IF(stage!BF3&lt;&gt;"",INT(stage!BF3/100)*60+MOD(stage!BF3,100),"")</f>
        <v/>
      </c>
      <c r="BH3" s="95" t="str">
        <f>IF(stage!BH3&lt;&gt;"",INT(stage!BH3/100)*60+MOD(stage!BH3,100),"")</f>
        <v/>
      </c>
      <c r="BJ3" s="95" t="str">
        <f>IF(stage!BJ3&lt;&gt;"",INT(stage!BJ3/100)*60+MOD(stage!BJ3,100),"")</f>
        <v/>
      </c>
      <c r="BL3" s="95" t="str">
        <f>IF(stage!BL3&lt;&gt;"",INT(stage!BL3/100)*60+MOD(stage!BL3,100),"")</f>
        <v/>
      </c>
      <c r="BO3" s="123">
        <f t="shared" ref="BO3:BO66" si="1">SUM(BX3:DA3)</f>
        <v>3489.0999999999995</v>
      </c>
      <c r="BP3" s="75">
        <f t="shared" ref="BP3:BP66" si="2">E3+G3+I3+K3+M3+O3+Q3+S3+U3+W3+Y3+AA3+AC3+AE3+AG3+AI3+AK3+AM3+AO3+AQ3+AS3+AU3+AW3+AY3+BA3+BC3+BE3+BG3+BI3+BK3</f>
        <v>0</v>
      </c>
      <c r="BQ3" s="123">
        <f t="shared" ref="BQ3:BQ66" si="3">BO3+BP3</f>
        <v>3489.0999999999995</v>
      </c>
      <c r="BR3" s="123"/>
      <c r="BS3" s="123">
        <f t="shared" ref="BS3:BS66" si="4">INT(BO3/3600)*10000+INT(MOD(BO3,3600)/60)*100+MOD(BO3,60)</f>
        <v>5809.0999999999995</v>
      </c>
      <c r="BT3" s="75">
        <f t="shared" ref="BT3:BT66" si="5">INT(BP3/3600)*10000+INT(MOD(BP3,3600)/60)*100+MOD(BP3,60)</f>
        <v>0</v>
      </c>
      <c r="BU3" s="123">
        <f t="shared" ref="BU3:BU66" si="6">INT(BQ3/3600)*10000+INT(MOD(BQ3,3600)/60)*100+MOD(BQ3,60)</f>
        <v>5809.0999999999995</v>
      </c>
      <c r="BW3" s="75">
        <f t="shared" ref="BW3:BW66" si="7">COUNT(BX3:DA3)</f>
        <v>12</v>
      </c>
      <c r="BX3" s="124">
        <f t="shared" ref="BX3:BX66" si="8">F3</f>
        <v>279.39999999999998</v>
      </c>
      <c r="BY3" s="124">
        <f t="shared" ref="BY3:BY66" si="9">H3</f>
        <v>368.5</v>
      </c>
      <c r="BZ3" s="124">
        <f t="shared" ref="BZ3:BZ66" si="10">J3</f>
        <v>280.89999999999998</v>
      </c>
      <c r="CA3" s="124">
        <f t="shared" ref="CA3:CA66" si="11">L3</f>
        <v>276.39999999999998</v>
      </c>
      <c r="CB3" s="124">
        <f t="shared" ref="CB3:CB66" si="12">N3</f>
        <v>367.29999999999995</v>
      </c>
      <c r="CC3" s="124">
        <f t="shared" ref="CC3:CC66" si="13">P3</f>
        <v>279.8</v>
      </c>
      <c r="CD3" s="124">
        <f t="shared" ref="CD3:CD66" si="14">R3</f>
        <v>313.60000000000002</v>
      </c>
      <c r="CE3" s="124">
        <f t="shared" ref="CE3:CE66" si="15">T3</f>
        <v>215.2</v>
      </c>
      <c r="CF3" s="124">
        <f t="shared" ref="CF3:CF66" si="16">V3</f>
        <v>303.8</v>
      </c>
      <c r="CG3" s="124">
        <f t="shared" ref="CG3:CG66" si="17">X3</f>
        <v>292.10000000000002</v>
      </c>
      <c r="CH3" s="124">
        <f t="shared" ref="CH3:CH66" si="18">Z3</f>
        <v>209.7</v>
      </c>
      <c r="CI3" s="124">
        <f t="shared" ref="CI3:CI66" si="19">AB3</f>
        <v>302.39999999999998</v>
      </c>
      <c r="CJ3" s="124" t="str">
        <f t="shared" ref="CJ3:CJ66" si="20">AD3</f>
        <v/>
      </c>
      <c r="CK3" s="124" t="str">
        <f t="shared" ref="CK3:CK66" si="21">AF3</f>
        <v/>
      </c>
      <c r="CL3" s="124" t="str">
        <f t="shared" ref="CL3:CL66" si="22">AH3</f>
        <v/>
      </c>
      <c r="CM3" s="124" t="str">
        <f t="shared" ref="CM3:CM66" si="23">AJ3</f>
        <v/>
      </c>
      <c r="CN3" s="124" t="str">
        <f t="shared" ref="CN3:CN66" si="24">AL3</f>
        <v/>
      </c>
      <c r="CO3" s="124" t="str">
        <f t="shared" ref="CO3:CO66" si="25">AN3</f>
        <v/>
      </c>
      <c r="CP3" s="124" t="str">
        <f t="shared" ref="CP3:CP66" si="26">AP3</f>
        <v/>
      </c>
      <c r="CQ3" s="124" t="str">
        <f t="shared" ref="CQ3:CQ66" si="27">AR3</f>
        <v/>
      </c>
      <c r="CR3" s="124" t="str">
        <f t="shared" ref="CR3:CR66" si="28">AT3</f>
        <v/>
      </c>
      <c r="CS3" s="124" t="str">
        <f t="shared" ref="CS3:CS66" si="29">AV3</f>
        <v/>
      </c>
      <c r="CT3" s="124" t="str">
        <f t="shared" ref="CT3:CT66" si="30">AX3</f>
        <v/>
      </c>
      <c r="CU3" s="124" t="str">
        <f t="shared" ref="CU3:CU66" si="31">AZ3</f>
        <v/>
      </c>
      <c r="CV3" s="124" t="str">
        <f t="shared" ref="CV3:CV66" si="32">BB3</f>
        <v/>
      </c>
      <c r="CW3" s="124" t="str">
        <f t="shared" ref="CW3:CW66" si="33">BD3</f>
        <v/>
      </c>
      <c r="CX3" s="124" t="str">
        <f t="shared" ref="CX3:CX66" si="34">BF3</f>
        <v/>
      </c>
      <c r="CY3" s="124" t="str">
        <f t="shared" ref="CY3:CY66" si="35">BH3</f>
        <v/>
      </c>
      <c r="CZ3" s="124" t="str">
        <f t="shared" ref="CZ3:CZ66" si="36">BJ3</f>
        <v/>
      </c>
      <c r="DA3" s="124" t="str">
        <f t="shared" ref="DA3:DA66" si="37">BL3</f>
        <v/>
      </c>
      <c r="DC3" s="75">
        <f>COUNT($BX3:BX3)</f>
        <v>1</v>
      </c>
      <c r="DD3" s="75">
        <f>COUNT($BX3:BY3)</f>
        <v>2</v>
      </c>
      <c r="DE3" s="75">
        <f>COUNT($BX3:BZ3)</f>
        <v>3</v>
      </c>
      <c r="DF3" s="75">
        <f>COUNT($BX3:CA3)</f>
        <v>4</v>
      </c>
      <c r="DG3" s="75">
        <f>COUNT($BX3:CB3)</f>
        <v>5</v>
      </c>
      <c r="DH3" s="75">
        <f>COUNT($BX3:CC3)</f>
        <v>6</v>
      </c>
      <c r="DI3" s="75">
        <f>COUNT($BX3:CD3)</f>
        <v>7</v>
      </c>
      <c r="DJ3" s="75">
        <f>COUNT($BX3:CE3)</f>
        <v>8</v>
      </c>
      <c r="DK3" s="75">
        <f>COUNT($BX3:CF3)</f>
        <v>9</v>
      </c>
      <c r="DL3" s="75">
        <f>COUNT($BX3:CG3)</f>
        <v>10</v>
      </c>
      <c r="DM3" s="75">
        <f>COUNT($BX3:CH3)</f>
        <v>11</v>
      </c>
      <c r="DN3" s="75">
        <f>COUNT($BX3:CI3)</f>
        <v>12</v>
      </c>
      <c r="DO3" s="75">
        <f>COUNT($BX3:CJ3)</f>
        <v>12</v>
      </c>
      <c r="DP3" s="75">
        <f>COUNT($BX3:CK3)</f>
        <v>12</v>
      </c>
      <c r="DQ3" s="75">
        <f>COUNT($BX3:CL3)</f>
        <v>12</v>
      </c>
      <c r="DR3" s="75">
        <f>COUNT($BX3:CM3)</f>
        <v>12</v>
      </c>
      <c r="DS3" s="75">
        <f>COUNT($BX3:CN3)</f>
        <v>12</v>
      </c>
      <c r="DT3" s="75">
        <f>COUNT($BX3:CO3)</f>
        <v>12</v>
      </c>
      <c r="DU3" s="75">
        <f>COUNT($BX3:CP3)</f>
        <v>12</v>
      </c>
      <c r="DV3" s="75">
        <f>COUNT($BX3:CQ3)</f>
        <v>12</v>
      </c>
      <c r="DW3" s="75">
        <f>COUNT($BX3:CR3)</f>
        <v>12</v>
      </c>
      <c r="DX3" s="75">
        <f>COUNT($BX3:CS3)</f>
        <v>12</v>
      </c>
      <c r="DY3" s="75">
        <f>COUNT($BX3:CT3)</f>
        <v>12</v>
      </c>
      <c r="DZ3" s="75">
        <f>COUNT($BX3:CU3)</f>
        <v>12</v>
      </c>
      <c r="EA3" s="75">
        <f>COUNT($BX3:CV3)</f>
        <v>12</v>
      </c>
      <c r="EB3" s="75">
        <f>COUNT($BX3:CW3)</f>
        <v>12</v>
      </c>
      <c r="EC3" s="75">
        <f>COUNT($BX3:CX3)</f>
        <v>12</v>
      </c>
      <c r="ED3" s="75">
        <f>COUNT($BX3:CY3)</f>
        <v>12</v>
      </c>
      <c r="EE3" s="75">
        <f>COUNT($BX3:CZ3)</f>
        <v>12</v>
      </c>
      <c r="EF3" s="75">
        <f>COUNT($BX3:DA3)</f>
        <v>12</v>
      </c>
      <c r="EH3" s="75">
        <f t="shared" ref="EH3:EH66" si="38">IF(AND(BX3&lt;&gt;"",DC3=DC$92),1,0)</f>
        <v>1</v>
      </c>
      <c r="EI3" s="75">
        <f t="shared" ref="EI3:EI66" si="39">IF(AND(BY3&lt;&gt;"",DD3=DD$92),1,0)</f>
        <v>1</v>
      </c>
      <c r="EJ3" s="75">
        <f t="shared" ref="EJ3:EJ66" si="40">IF(AND(BZ3&lt;&gt;"",DE3=DE$92),1,0)</f>
        <v>1</v>
      </c>
      <c r="EK3" s="75">
        <f t="shared" ref="EK3:EK66" si="41">IF(AND(CA3&lt;&gt;"",DF3=DF$92),1,0)</f>
        <v>1</v>
      </c>
      <c r="EL3" s="75">
        <f t="shared" ref="EL3:EL66" si="42">IF(AND(CB3&lt;&gt;"",DG3=DG$92),1,0)</f>
        <v>1</v>
      </c>
      <c r="EM3" s="75">
        <f t="shared" ref="EM3:EM66" si="43">IF(AND(CC3&lt;&gt;"",DH3=DH$92),1,0)</f>
        <v>1</v>
      </c>
      <c r="EN3" s="75">
        <f t="shared" ref="EN3:EN66" si="44">IF(AND(CD3&lt;&gt;"",DI3=DI$92),1,0)</f>
        <v>1</v>
      </c>
      <c r="EO3" s="75">
        <f t="shared" ref="EO3:EO66" si="45">IF(AND(CE3&lt;&gt;"",DJ3=DJ$92),1,0)</f>
        <v>1</v>
      </c>
      <c r="EP3" s="75">
        <f t="shared" ref="EP3:EP66" si="46">IF(AND(CF3&lt;&gt;"",DK3=DK$92),1,0)</f>
        <v>1</v>
      </c>
      <c r="EQ3" s="75">
        <f t="shared" ref="EQ3:EQ66" si="47">IF(AND(CG3&lt;&gt;"",DL3=DL$92),1,0)</f>
        <v>1</v>
      </c>
      <c r="ER3" s="75">
        <f t="shared" ref="ER3:ER66" si="48">IF(AND(CH3&lt;&gt;"",DM3=DM$92),1,0)</f>
        <v>1</v>
      </c>
      <c r="ES3" s="75">
        <f t="shared" ref="ES3:ES66" si="49">IF(AND(CI3&lt;&gt;"",DN3=DN$92),1,0)</f>
        <v>1</v>
      </c>
      <c r="ET3" s="75">
        <f t="shared" ref="ET3:ET66" si="50">IF(AND(CJ3&lt;&gt;"",DO3=DO$92),1,0)</f>
        <v>0</v>
      </c>
      <c r="EU3" s="75">
        <f t="shared" ref="EU3:EU66" si="51">IF(AND(CK3&lt;&gt;"",DP3=DP$92),1,0)</f>
        <v>0</v>
      </c>
      <c r="EV3" s="75">
        <f t="shared" ref="EV3:EV66" si="52">IF(AND(CL3&lt;&gt;"",DQ3=DQ$92),1,0)</f>
        <v>0</v>
      </c>
      <c r="EW3" s="75">
        <f t="shared" ref="EW3:EW66" si="53">IF(AND(CM3&lt;&gt;"",DR3=DR$92),1,0)</f>
        <v>0</v>
      </c>
      <c r="EX3" s="75">
        <f t="shared" ref="EX3:EX66" si="54">IF(AND(CN3&lt;&gt;"",DS3=DS$92),1,0)</f>
        <v>0</v>
      </c>
      <c r="EY3" s="75">
        <f t="shared" ref="EY3:EY66" si="55">IF(AND(CO3&lt;&gt;"",DT3=DT$92),1,0)</f>
        <v>0</v>
      </c>
      <c r="EZ3" s="75">
        <f t="shared" ref="EZ3:EZ66" si="56">IF(AND(CP3&lt;&gt;"",DU3=DU$92),1,0)</f>
        <v>0</v>
      </c>
      <c r="FA3" s="75">
        <f t="shared" ref="FA3:FA66" si="57">IF(AND(CQ3&lt;&gt;"",DV3=DV$92),1,0)</f>
        <v>0</v>
      </c>
      <c r="FB3" s="75">
        <f t="shared" ref="FB3:FB66" si="58">IF(AND(CR3&lt;&gt;"",DW3=DW$92),1,0)</f>
        <v>0</v>
      </c>
      <c r="FC3" s="75">
        <f t="shared" ref="FC3:FC66" si="59">IF(AND(CS3&lt;&gt;"",DX3=DX$92),1,0)</f>
        <v>0</v>
      </c>
      <c r="FD3" s="75">
        <f t="shared" ref="FD3:FD66" si="60">IF(AND(CT3&lt;&gt;"",DY3=DY$92),1,0)</f>
        <v>0</v>
      </c>
      <c r="FE3" s="75">
        <f t="shared" ref="FE3:FE66" si="61">IF(AND(CU3&lt;&gt;"",DZ3=DZ$92),1,0)</f>
        <v>0</v>
      </c>
      <c r="FF3" s="75">
        <f t="shared" ref="FF3:FF66" si="62">IF(AND(CV3&lt;&gt;"",EA3=EA$92),1,0)</f>
        <v>0</v>
      </c>
      <c r="FG3" s="75">
        <f t="shared" ref="FG3:FG66" si="63">IF(AND(CW3&lt;&gt;"",EB3=EB$92),1,0)</f>
        <v>0</v>
      </c>
      <c r="FH3" s="75">
        <f t="shared" ref="FH3:FH66" si="64">IF(AND(CX3&lt;&gt;"",EC3=EC$92),1,0)</f>
        <v>0</v>
      </c>
      <c r="FI3" s="75">
        <f t="shared" ref="FI3:FI66" si="65">IF(AND(CY3&lt;&gt;"",ED3=ED$92),1,0)</f>
        <v>0</v>
      </c>
      <c r="FJ3" s="75">
        <f t="shared" ref="FJ3:FJ66" si="66">IF(AND(CZ3&lt;&gt;"",EE3=EE$92),1,0)</f>
        <v>0</v>
      </c>
      <c r="FK3" s="75">
        <f t="shared" ref="FK3:FK66" si="67">IF(AND(DA3&lt;&gt;"",EF3=EF$92),1,0)</f>
        <v>0</v>
      </c>
      <c r="FL3" s="75">
        <f t="shared" ref="FL3:FL66" si="68">COUNT(FM3:GP3)</f>
        <v>6</v>
      </c>
      <c r="FM3" s="95">
        <f>IF(AND(ent!$M$2=1,$F3&lt;&gt;""),$E3+$F3,"")</f>
        <v>279.39999999999998</v>
      </c>
      <c r="FN3" s="95">
        <f>IF(AND(ent!$M$3=1,$H3&lt;&gt;""),$G3+$H3,"")</f>
        <v>368.5</v>
      </c>
      <c r="FO3" s="95">
        <f>IF(AND(ent!$M$4=1,$J3&lt;&gt;""),$I3+$J3,"")</f>
        <v>280.89999999999998</v>
      </c>
      <c r="FP3" s="95">
        <f>IF(AND(ent!$M$5=1,$L3&lt;&gt;""),$K3+$L3,"")</f>
        <v>276.39999999999998</v>
      </c>
      <c r="FQ3" s="95">
        <f>IF(AND(ent!$M$6=1,$N3&lt;&gt;""),$M3+$N3,"")</f>
        <v>367.29999999999995</v>
      </c>
      <c r="FR3" s="95">
        <f>IF(AND(ent!$M$7=1,$P3&lt;&gt;""),$O3+$P3,"")</f>
        <v>279.8</v>
      </c>
      <c r="FS3" s="95" t="str">
        <f>IF(AND(ent!$M$8=1,$R3&lt;&gt;""),$Q3+$R3,"")</f>
        <v/>
      </c>
      <c r="FT3" s="95" t="str">
        <f>IF(AND(ent!$M$9=1,$T3&lt;&gt;""),$S3+$T3,"")</f>
        <v/>
      </c>
      <c r="FU3" s="95" t="str">
        <f>IF(AND(ent!$M$10=1,$V3&lt;&gt;""),$U3+$V3,"")</f>
        <v/>
      </c>
      <c r="FV3" s="95" t="str">
        <f>IF(AND(ent!$M$11=1,$X3&lt;&gt;""),$W3+$X3,"")</f>
        <v/>
      </c>
      <c r="FW3" s="95" t="str">
        <f>IF(AND(ent!$M$12=1,$Z3&lt;&gt;""),$Y3+$Z3,"")</f>
        <v/>
      </c>
      <c r="FX3" s="95" t="str">
        <f>IF(AND(ent!$M$13=1,$AB3&lt;&gt;""),$AA3+$AB3,"")</f>
        <v/>
      </c>
      <c r="FY3" s="95" t="str">
        <f>IF(AND(ent!$M$14=1,$AD3&lt;&gt;""),$AC3+$AD3,"")</f>
        <v/>
      </c>
      <c r="FZ3" s="95" t="str">
        <f>IF(AND(ent!$M$15=1,$AF3&lt;&gt;""),$AE3+$AF3,"")</f>
        <v/>
      </c>
      <c r="GA3" s="95" t="str">
        <f>IF(AND(ent!$M$16=1,$AH3&lt;&gt;""),$AG3+$AH3,"")</f>
        <v/>
      </c>
      <c r="GB3" s="95" t="str">
        <f>IF(AND(ent!$M$17=1,$AJ3&lt;&gt;""),$AI3+$AJ3,"")</f>
        <v/>
      </c>
      <c r="GC3" s="95" t="str">
        <f>IF(AND(ent!$M$18=1,$AL3&lt;&gt;""),$AK3+$AL3,"")</f>
        <v/>
      </c>
      <c r="GD3" s="95" t="str">
        <f>IF(AND(ent!$M$19=1,$AN3&lt;&gt;""),$AM3+$AN3,"")</f>
        <v/>
      </c>
      <c r="GE3" s="95" t="str">
        <f>IF(AND(ent!$M$20=1,$AP3&lt;&gt;""),$AO3+$AP3,"")</f>
        <v/>
      </c>
      <c r="GF3" s="95" t="str">
        <f>IF(AND(ent!$M$21=1,$AR3&lt;&gt;""),$AQ3+$AR3,"")</f>
        <v/>
      </c>
      <c r="GG3" s="95" t="str">
        <f>IF(AND(ent!$M$22=1,$AT3&lt;&gt;""),$AS3+$AT3,"")</f>
        <v/>
      </c>
      <c r="GH3" s="95" t="str">
        <f>IF(AND(ent!$M$23=1,$AV3&lt;&gt;""),$AU3+$AV3,"")</f>
        <v/>
      </c>
      <c r="GI3" s="95" t="str">
        <f>IF(AND(ent!$M$24=1,$AX3&lt;&gt;""),$AW3+$AX3,"")</f>
        <v/>
      </c>
      <c r="GJ3" s="95" t="str">
        <f>IF(AND(ent!$M$25=1,$AZ3&lt;&gt;""),$AY3+$AZ3,"")</f>
        <v/>
      </c>
      <c r="GK3" s="95" t="str">
        <f>IF(AND(ent!$M$26=1,$BB3&lt;&gt;""),$BA3+$BB3,"")</f>
        <v/>
      </c>
      <c r="GL3" s="95" t="str">
        <f>IF(AND(ent!$M$27=1,$BD3&lt;&gt;""),$BC3+$BD3,"")</f>
        <v/>
      </c>
      <c r="GM3" s="95" t="str">
        <f>IF(AND(ent!$M$28=1,$BF3&lt;&gt;""),$BE3+$BF3,"")</f>
        <v/>
      </c>
      <c r="GN3" s="95" t="str">
        <f>IF(AND(ent!$M$29=1,$BH3&lt;&gt;""),$BG3+$BH3,"")</f>
        <v/>
      </c>
      <c r="GO3" s="95" t="str">
        <f>IF(AND(ent!$M$30=1,$BJ3&lt;&gt;""),$BI3+$BJ3,"")</f>
        <v/>
      </c>
      <c r="GP3" s="95" t="str">
        <f>IF(AND(ent!$M$31=1,$BL3&lt;&gt;""),$BK3+$BL3,"")</f>
        <v/>
      </c>
      <c r="GQ3" s="75">
        <f t="shared" ref="GQ3:GQ66" si="69">COUNT(GR3:HU3)</f>
        <v>6</v>
      </c>
      <c r="GR3" s="95" t="str">
        <f>IF(AND(ent!$M$2=2,$F3&lt;&gt;""),$E3+$F3,"")</f>
        <v/>
      </c>
      <c r="GS3" s="95" t="str">
        <f>IF(AND(ent!$M$3=2,$H3&lt;&gt;""),$G3+$H3,"")</f>
        <v/>
      </c>
      <c r="GT3" s="95" t="str">
        <f>IF(AND(ent!$M$4=2,$J3&lt;&gt;""),$I3+$J3,"")</f>
        <v/>
      </c>
      <c r="GU3" s="95" t="str">
        <f>IF(AND(ent!$M$5=2,$L3&lt;&gt;""),$K3+$L3,"")</f>
        <v/>
      </c>
      <c r="GV3" s="95" t="str">
        <f>IF(AND(ent!$M$6=2,$N3&lt;&gt;""),$M3+$N3,"")</f>
        <v/>
      </c>
      <c r="GW3" s="95" t="str">
        <f>IF(AND(ent!$M$7=2,$P3&lt;&gt;""),$O3+$P3,"")</f>
        <v/>
      </c>
      <c r="GX3" s="95">
        <f>IF(AND(ent!$M$8=2,$R3&lt;&gt;""),$Q3+$R3,"")</f>
        <v>313.60000000000002</v>
      </c>
      <c r="GY3" s="95">
        <f>IF(AND(ent!$M$9=2,$T3&lt;&gt;""),$S3+$T3,"")</f>
        <v>215.2</v>
      </c>
      <c r="GZ3" s="95">
        <f>IF(AND(ent!$M$10=2,$V3&lt;&gt;""),$U3+$V3,"")</f>
        <v>303.8</v>
      </c>
      <c r="HA3" s="95">
        <f>IF(AND(ent!$M$11=2,$X3&lt;&gt;""),$W3+$X3,"")</f>
        <v>292.10000000000002</v>
      </c>
      <c r="HB3" s="95">
        <f>IF(AND(ent!$M$12=2,$Z3&lt;&gt;""),$Y3+$Z3,"")</f>
        <v>209.7</v>
      </c>
      <c r="HC3" s="95">
        <f>IF(AND(ent!$M$13=2,$AB3&lt;&gt;""),$AA3+$AB3,"")</f>
        <v>302.39999999999998</v>
      </c>
      <c r="HD3" s="95" t="str">
        <f>IF(AND(ent!$M$14=2,$AD3&lt;&gt;""),$AC3+$AD3,"")</f>
        <v/>
      </c>
      <c r="HE3" s="95" t="str">
        <f>IF(AND(ent!$M$15=2,$AF3&lt;&gt;""),$AE3+$AF3,"")</f>
        <v/>
      </c>
      <c r="HF3" s="95" t="str">
        <f>IF(AND(ent!$M$16=2,$AH3&lt;&gt;""),$AG3+$AH3,"")</f>
        <v/>
      </c>
      <c r="HG3" s="95" t="str">
        <f>IF(AND(ent!$M$17=2,$AJ3&lt;&gt;""),$AI3+$AJ3,"")</f>
        <v/>
      </c>
      <c r="HH3" s="95" t="str">
        <f>IF(AND(ent!$M$18=2,$AL3&lt;&gt;""),$AK3+$AL3,"")</f>
        <v/>
      </c>
      <c r="HI3" s="95" t="str">
        <f>IF(AND(ent!$M$19=2,$AN3&lt;&gt;""),$AM3+$AN3,"")</f>
        <v/>
      </c>
      <c r="HJ3" s="95" t="str">
        <f>IF(AND(ent!$M$20=2,$AP3&lt;&gt;""),$AO3+$AP3,"")</f>
        <v/>
      </c>
      <c r="HK3" s="95" t="str">
        <f>IF(AND(ent!$M$21=2,$AR3&lt;&gt;""),$AQ3+$AR3,"")</f>
        <v/>
      </c>
      <c r="HL3" s="95" t="str">
        <f>IF(AND(ent!$M$22=2,$AT3&lt;&gt;""),$AS3+$AT3,"")</f>
        <v/>
      </c>
      <c r="HM3" s="95" t="str">
        <f>IF(AND(ent!$M$23=2,$AV3&lt;&gt;""),$AU3+$AV3,"")</f>
        <v/>
      </c>
      <c r="HN3" s="95" t="str">
        <f>IF(AND(ent!$M$24=2,$AX3&lt;&gt;""),$AW3+$AX3,"")</f>
        <v/>
      </c>
      <c r="HO3" s="95" t="str">
        <f>IF(AND(ent!$M$25=2,$AZ3&lt;&gt;""),$AY3+$AZ3,"")</f>
        <v/>
      </c>
      <c r="HP3" s="95" t="str">
        <f>IF(AND(ent!$M$26=2,$BB3&lt;&gt;""),$BA3+$BB3,"")</f>
        <v/>
      </c>
      <c r="HQ3" s="95" t="str">
        <f>IF(AND(ent!$M$27=2,$BD3&lt;&gt;""),$BC3+$BD3,"")</f>
        <v/>
      </c>
      <c r="HR3" s="95" t="str">
        <f>IF(AND(ent!$M$28=2,$BF3&lt;&gt;""),$BE3+$BF3,"")</f>
        <v/>
      </c>
      <c r="HS3" s="95" t="str">
        <f>IF(AND(ent!$M$29=2,$BH3&lt;&gt;""),$BG3+$BH3,"")</f>
        <v/>
      </c>
      <c r="HT3" s="95" t="str">
        <f>IF(AND(ent!$M$30=2,$BJ3&lt;&gt;""),$BI3+$BJ3,"")</f>
        <v/>
      </c>
      <c r="HU3" s="95" t="str">
        <f>IF(AND(ent!$M$31=2,$BL3&lt;&gt;""),$BK3+$BL3,"")</f>
        <v/>
      </c>
      <c r="HV3" s="124">
        <f t="shared" ref="HV3:HV66" si="70">SUM(FM3:GP3)</f>
        <v>1852.2999999999997</v>
      </c>
      <c r="HW3" s="124">
        <f t="shared" ref="HW3:HW66" si="71">SUM(GR3:HU3)</f>
        <v>1636.7999999999997</v>
      </c>
      <c r="HX3" s="95">
        <f t="shared" ref="HX3:HX66" si="72">INT(HV3/3600)*10000+INT(MOD(HV3,3600)/60)*100+MOD(HV3,60)</f>
        <v>3052.2999999999997</v>
      </c>
      <c r="HY3" s="95">
        <f t="shared" ref="HY3:HY66" si="73">INT(HW3/3600)*10000+INT(MOD(HW3,3600)/60)*100+MOD(HW3,60)</f>
        <v>2716.7999999999997</v>
      </c>
    </row>
    <row r="4" spans="1:233">
      <c r="A4" s="75">
        <f>IF(stage!A4&lt;&gt;"",stage!A4,"")</f>
        <v>3</v>
      </c>
      <c r="B4" s="75" t="str">
        <f>IF(ent!E4&lt;&gt;"",ent!E4,"")</f>
        <v>福永 修</v>
      </c>
      <c r="D4" s="75" t="str">
        <f>IF(ent!E4&lt;&gt;"",ent!H4,"")</f>
        <v>JN-1</v>
      </c>
      <c r="F4" s="95">
        <f>IF(stage!F4&lt;&gt;"",INT(stage!F4/100)*60+MOD(stage!F4,100),"")</f>
        <v>286.5</v>
      </c>
      <c r="H4" s="95">
        <f>IF(stage!H4&lt;&gt;"",INT(stage!H4/100)*60+MOD(stage!H4,100),"")</f>
        <v>376.29999999999995</v>
      </c>
      <c r="J4" s="95">
        <f>IF(stage!J4&lt;&gt;"",INT(stage!J4/100)*60+MOD(stage!J4,100),"")</f>
        <v>291.10000000000002</v>
      </c>
      <c r="L4" s="95">
        <f>IF(stage!L4&lt;&gt;"",INT(stage!L4/100)*60+MOD(stage!L4,100),"")</f>
        <v>282.7</v>
      </c>
      <c r="N4" s="95">
        <f>IF(stage!N4&lt;&gt;"",INT(stage!N4/100)*60+MOD(stage!N4,100),"")</f>
        <v>371.9</v>
      </c>
      <c r="P4" s="95">
        <f>IF(stage!P4&lt;&gt;"",INT(stage!P4/100)*60+MOD(stage!P4,100),"")</f>
        <v>284.10000000000002</v>
      </c>
      <c r="R4" s="95">
        <f>IF(stage!R4&lt;&gt;"",INT(stage!R4/100)*60+MOD(stage!R4,100),"")</f>
        <v>307.39999999999998</v>
      </c>
      <c r="T4" s="95">
        <f>IF(stage!T4&lt;&gt;"",INT(stage!T4/100)*60+MOD(stage!T4,100),"")</f>
        <v>214.2</v>
      </c>
      <c r="V4" s="95">
        <f>IF(stage!V4&lt;&gt;"",INT(stage!V4/100)*60+MOD(stage!V4,100),"")</f>
        <v>298.7</v>
      </c>
      <c r="X4" s="95">
        <f>IF(stage!X4&lt;&gt;"",INT(stage!X4/100)*60+MOD(stage!X4,100),"")</f>
        <v>291.89999999999998</v>
      </c>
      <c r="Z4" s="95">
        <f>IF(stage!Z4&lt;&gt;"",INT(stage!Z4/100)*60+MOD(stage!Z4,100),"")</f>
        <v>213</v>
      </c>
      <c r="AB4" s="95">
        <f>IF(stage!AB4&lt;&gt;"",INT(stage!AB4/100)*60+MOD(stage!AB4,100),"")</f>
        <v>296.60000000000002</v>
      </c>
      <c r="AD4" s="95" t="str">
        <f>IF(stage!AD4&lt;&gt;"",INT(stage!AD4/100)*60+MOD(stage!AD4,100),"")</f>
        <v/>
      </c>
      <c r="AF4" s="95" t="str">
        <f>IF(stage!AF4&lt;&gt;"",INT(stage!AF4/100)*60+MOD(stage!AF4,100),"")</f>
        <v/>
      </c>
      <c r="AH4" s="95" t="str">
        <f>IF(stage!AH4&lt;&gt;"",INT(stage!AH4/100)*60+MOD(stage!AH4,100),"")</f>
        <v/>
      </c>
      <c r="AJ4" s="95" t="str">
        <f>IF(stage!AJ4&lt;&gt;"",INT(stage!AJ4/100)*60+MOD(stage!AJ4,100),"")</f>
        <v/>
      </c>
      <c r="AL4" s="95" t="str">
        <f>IF(stage!AL4&lt;&gt;"",INT(stage!AL4/100)*60+MOD(stage!AL4,100),"")</f>
        <v/>
      </c>
      <c r="AN4" s="95" t="str">
        <f>IF(stage!AN4&lt;&gt;"",INT(stage!AN4/100)*60+MOD(stage!AN4,100),"")</f>
        <v/>
      </c>
      <c r="AP4" s="95" t="str">
        <f>IF(stage!AP4&lt;&gt;"",INT(stage!AP4/100)*60+MOD(stage!AP4,100),"")</f>
        <v/>
      </c>
      <c r="AR4" s="95" t="str">
        <f>IF(stage!AR4&lt;&gt;"",INT(stage!AR4/100)*60+MOD(stage!AR4,100),"")</f>
        <v/>
      </c>
      <c r="AT4" s="95" t="str">
        <f>IF(stage!AT4&lt;&gt;"",INT(stage!AT4/100)*60+MOD(stage!AT4,100),"")</f>
        <v/>
      </c>
      <c r="AV4" s="95" t="str">
        <f>IF(stage!AV4&lt;&gt;"",INT(stage!AV4/100)*60+MOD(stage!AV4,100),"")</f>
        <v/>
      </c>
      <c r="AX4" s="95" t="str">
        <f>IF(stage!AX4&lt;&gt;"",INT(stage!AX4/100)*60+MOD(stage!AX4,100),"")</f>
        <v/>
      </c>
      <c r="AZ4" s="95" t="str">
        <f>IF(stage!AZ4&lt;&gt;"",INT(stage!AZ4/100)*60+MOD(stage!AZ4,100),"")</f>
        <v/>
      </c>
      <c r="BB4" s="95" t="str">
        <f>IF(stage!BB4&lt;&gt;"",INT(stage!BB4/100)*60+MOD(stage!BB4,100),"")</f>
        <v/>
      </c>
      <c r="BD4" s="95" t="str">
        <f>IF(stage!BD4&lt;&gt;"",INT(stage!BD4/100)*60+MOD(stage!BD4,100),"")</f>
        <v/>
      </c>
      <c r="BF4" s="95" t="str">
        <f>IF(stage!BF4&lt;&gt;"",INT(stage!BF4/100)*60+MOD(stage!BF4,100),"")</f>
        <v/>
      </c>
      <c r="BH4" s="95" t="str">
        <f>IF(stage!BH4&lt;&gt;"",INT(stage!BH4/100)*60+MOD(stage!BH4,100),"")</f>
        <v/>
      </c>
      <c r="BJ4" s="95" t="str">
        <f>IF(stage!BJ4&lt;&gt;"",INT(stage!BJ4/100)*60+MOD(stage!BJ4,100),"")</f>
        <v/>
      </c>
      <c r="BL4" s="95" t="str">
        <f>IF(stage!BL4&lt;&gt;"",INT(stage!BL4/100)*60+MOD(stage!BL4,100),"")</f>
        <v/>
      </c>
      <c r="BO4" s="123">
        <f t="shared" si="1"/>
        <v>3514.3999999999996</v>
      </c>
      <c r="BP4" s="75">
        <f t="shared" si="2"/>
        <v>0</v>
      </c>
      <c r="BQ4" s="123">
        <f t="shared" si="3"/>
        <v>3514.3999999999996</v>
      </c>
      <c r="BR4" s="123"/>
      <c r="BS4" s="123">
        <f t="shared" si="4"/>
        <v>5834.4</v>
      </c>
      <c r="BT4" s="75">
        <f t="shared" si="5"/>
        <v>0</v>
      </c>
      <c r="BU4" s="123">
        <f t="shared" si="6"/>
        <v>5834.4</v>
      </c>
      <c r="BW4" s="75">
        <f t="shared" si="7"/>
        <v>12</v>
      </c>
      <c r="BX4" s="124">
        <f t="shared" si="8"/>
        <v>286.5</v>
      </c>
      <c r="BY4" s="124">
        <f t="shared" si="9"/>
        <v>376.29999999999995</v>
      </c>
      <c r="BZ4" s="124">
        <f t="shared" si="10"/>
        <v>291.10000000000002</v>
      </c>
      <c r="CA4" s="124">
        <f t="shared" si="11"/>
        <v>282.7</v>
      </c>
      <c r="CB4" s="124">
        <f t="shared" si="12"/>
        <v>371.9</v>
      </c>
      <c r="CC4" s="124">
        <f t="shared" si="13"/>
        <v>284.10000000000002</v>
      </c>
      <c r="CD4" s="124">
        <f t="shared" si="14"/>
        <v>307.39999999999998</v>
      </c>
      <c r="CE4" s="124">
        <f t="shared" si="15"/>
        <v>214.2</v>
      </c>
      <c r="CF4" s="124">
        <f t="shared" si="16"/>
        <v>298.7</v>
      </c>
      <c r="CG4" s="124">
        <f t="shared" si="17"/>
        <v>291.89999999999998</v>
      </c>
      <c r="CH4" s="124">
        <f t="shared" si="18"/>
        <v>213</v>
      </c>
      <c r="CI4" s="124">
        <f t="shared" si="19"/>
        <v>296.60000000000002</v>
      </c>
      <c r="CJ4" s="124" t="str">
        <f t="shared" si="20"/>
        <v/>
      </c>
      <c r="CK4" s="124" t="str">
        <f t="shared" si="21"/>
        <v/>
      </c>
      <c r="CL4" s="124" t="str">
        <f t="shared" si="22"/>
        <v/>
      </c>
      <c r="CM4" s="124" t="str">
        <f t="shared" si="23"/>
        <v/>
      </c>
      <c r="CN4" s="124" t="str">
        <f t="shared" si="24"/>
        <v/>
      </c>
      <c r="CO4" s="124" t="str">
        <f t="shared" si="25"/>
        <v/>
      </c>
      <c r="CP4" s="124" t="str">
        <f t="shared" si="26"/>
        <v/>
      </c>
      <c r="CQ4" s="124" t="str">
        <f t="shared" si="27"/>
        <v/>
      </c>
      <c r="CR4" s="124" t="str">
        <f t="shared" si="28"/>
        <v/>
      </c>
      <c r="CS4" s="124" t="str">
        <f t="shared" si="29"/>
        <v/>
      </c>
      <c r="CT4" s="124" t="str">
        <f t="shared" si="30"/>
        <v/>
      </c>
      <c r="CU4" s="124" t="str">
        <f t="shared" si="31"/>
        <v/>
      </c>
      <c r="CV4" s="124" t="str">
        <f t="shared" si="32"/>
        <v/>
      </c>
      <c r="CW4" s="124" t="str">
        <f t="shared" si="33"/>
        <v/>
      </c>
      <c r="CX4" s="124" t="str">
        <f t="shared" si="34"/>
        <v/>
      </c>
      <c r="CY4" s="124" t="str">
        <f t="shared" si="35"/>
        <v/>
      </c>
      <c r="CZ4" s="124" t="str">
        <f t="shared" si="36"/>
        <v/>
      </c>
      <c r="DA4" s="124" t="str">
        <f t="shared" si="37"/>
        <v/>
      </c>
      <c r="DC4" s="75">
        <f>COUNT($BX4:BX4)</f>
        <v>1</v>
      </c>
      <c r="DD4" s="75">
        <f>COUNT($BX4:BY4)</f>
        <v>2</v>
      </c>
      <c r="DE4" s="75">
        <f>COUNT($BX4:BZ4)</f>
        <v>3</v>
      </c>
      <c r="DF4" s="75">
        <f>COUNT($BX4:CA4)</f>
        <v>4</v>
      </c>
      <c r="DG4" s="75">
        <f>COUNT($BX4:CB4)</f>
        <v>5</v>
      </c>
      <c r="DH4" s="75">
        <f>COUNT($BX4:CC4)</f>
        <v>6</v>
      </c>
      <c r="DI4" s="75">
        <f>COUNT($BX4:CD4)</f>
        <v>7</v>
      </c>
      <c r="DJ4" s="75">
        <f>COUNT($BX4:CE4)</f>
        <v>8</v>
      </c>
      <c r="DK4" s="75">
        <f>COUNT($BX4:CF4)</f>
        <v>9</v>
      </c>
      <c r="DL4" s="75">
        <f>COUNT($BX4:CG4)</f>
        <v>10</v>
      </c>
      <c r="DM4" s="75">
        <f>COUNT($BX4:CH4)</f>
        <v>11</v>
      </c>
      <c r="DN4" s="75">
        <f>COUNT($BX4:CI4)</f>
        <v>12</v>
      </c>
      <c r="DO4" s="75">
        <f>COUNT($BX4:CJ4)</f>
        <v>12</v>
      </c>
      <c r="DP4" s="75">
        <f>COUNT($BX4:CK4)</f>
        <v>12</v>
      </c>
      <c r="DQ4" s="75">
        <f>COUNT($BX4:CL4)</f>
        <v>12</v>
      </c>
      <c r="DR4" s="75">
        <f>COUNT($BX4:CM4)</f>
        <v>12</v>
      </c>
      <c r="DS4" s="75">
        <f>COUNT($BX4:CN4)</f>
        <v>12</v>
      </c>
      <c r="DT4" s="75">
        <f>COUNT($BX4:CO4)</f>
        <v>12</v>
      </c>
      <c r="DU4" s="75">
        <f>COUNT($BX4:CP4)</f>
        <v>12</v>
      </c>
      <c r="DV4" s="75">
        <f>COUNT($BX4:CQ4)</f>
        <v>12</v>
      </c>
      <c r="DW4" s="75">
        <f>COUNT($BX4:CR4)</f>
        <v>12</v>
      </c>
      <c r="DX4" s="75">
        <f>COUNT($BX4:CS4)</f>
        <v>12</v>
      </c>
      <c r="DY4" s="75">
        <f>COUNT($BX4:CT4)</f>
        <v>12</v>
      </c>
      <c r="DZ4" s="75">
        <f>COUNT($BX4:CU4)</f>
        <v>12</v>
      </c>
      <c r="EA4" s="75">
        <f>COUNT($BX4:CV4)</f>
        <v>12</v>
      </c>
      <c r="EB4" s="75">
        <f>COUNT($BX4:CW4)</f>
        <v>12</v>
      </c>
      <c r="EC4" s="75">
        <f>COUNT($BX4:CX4)</f>
        <v>12</v>
      </c>
      <c r="ED4" s="75">
        <f>COUNT($BX4:CY4)</f>
        <v>12</v>
      </c>
      <c r="EE4" s="75">
        <f>COUNT($BX4:CZ4)</f>
        <v>12</v>
      </c>
      <c r="EF4" s="75">
        <f>COUNT($BX4:DA4)</f>
        <v>12</v>
      </c>
      <c r="EH4" s="75">
        <f t="shared" si="38"/>
        <v>1</v>
      </c>
      <c r="EI4" s="75">
        <f t="shared" si="39"/>
        <v>1</v>
      </c>
      <c r="EJ4" s="75">
        <f t="shared" si="40"/>
        <v>1</v>
      </c>
      <c r="EK4" s="75">
        <f t="shared" si="41"/>
        <v>1</v>
      </c>
      <c r="EL4" s="75">
        <f t="shared" si="42"/>
        <v>1</v>
      </c>
      <c r="EM4" s="75">
        <f t="shared" si="43"/>
        <v>1</v>
      </c>
      <c r="EN4" s="75">
        <f t="shared" si="44"/>
        <v>1</v>
      </c>
      <c r="EO4" s="75">
        <f t="shared" si="45"/>
        <v>1</v>
      </c>
      <c r="EP4" s="75">
        <f t="shared" si="46"/>
        <v>1</v>
      </c>
      <c r="EQ4" s="75">
        <f t="shared" si="47"/>
        <v>1</v>
      </c>
      <c r="ER4" s="75">
        <f t="shared" si="48"/>
        <v>1</v>
      </c>
      <c r="ES4" s="75">
        <f t="shared" si="49"/>
        <v>1</v>
      </c>
      <c r="ET4" s="75">
        <f t="shared" si="50"/>
        <v>0</v>
      </c>
      <c r="EU4" s="75">
        <f t="shared" si="51"/>
        <v>0</v>
      </c>
      <c r="EV4" s="75">
        <f t="shared" si="52"/>
        <v>0</v>
      </c>
      <c r="EW4" s="75">
        <f t="shared" si="53"/>
        <v>0</v>
      </c>
      <c r="EX4" s="75">
        <f t="shared" si="54"/>
        <v>0</v>
      </c>
      <c r="EY4" s="75">
        <f t="shared" si="55"/>
        <v>0</v>
      </c>
      <c r="EZ4" s="75">
        <f t="shared" si="56"/>
        <v>0</v>
      </c>
      <c r="FA4" s="75">
        <f t="shared" si="57"/>
        <v>0</v>
      </c>
      <c r="FB4" s="75">
        <f t="shared" si="58"/>
        <v>0</v>
      </c>
      <c r="FC4" s="75">
        <f t="shared" si="59"/>
        <v>0</v>
      </c>
      <c r="FD4" s="75">
        <f t="shared" si="60"/>
        <v>0</v>
      </c>
      <c r="FE4" s="75">
        <f t="shared" si="61"/>
        <v>0</v>
      </c>
      <c r="FF4" s="75">
        <f t="shared" si="62"/>
        <v>0</v>
      </c>
      <c r="FG4" s="75">
        <f t="shared" si="63"/>
        <v>0</v>
      </c>
      <c r="FH4" s="75">
        <f t="shared" si="64"/>
        <v>0</v>
      </c>
      <c r="FI4" s="75">
        <f t="shared" si="65"/>
        <v>0</v>
      </c>
      <c r="FJ4" s="75">
        <f t="shared" si="66"/>
        <v>0</v>
      </c>
      <c r="FK4" s="75">
        <f t="shared" si="67"/>
        <v>0</v>
      </c>
      <c r="FL4" s="75">
        <f t="shared" si="68"/>
        <v>6</v>
      </c>
      <c r="FM4" s="95">
        <f>IF(AND(ent!$M$2=1,$F4&lt;&gt;""),$E4+$F4,"")</f>
        <v>286.5</v>
      </c>
      <c r="FN4" s="95">
        <f>IF(AND(ent!$M$3=1,$H4&lt;&gt;""),$G4+$H4,"")</f>
        <v>376.29999999999995</v>
      </c>
      <c r="FO4" s="95">
        <f>IF(AND(ent!$M$4=1,$J4&lt;&gt;""),$I4+$J4,"")</f>
        <v>291.10000000000002</v>
      </c>
      <c r="FP4" s="95">
        <f>IF(AND(ent!$M$5=1,$L4&lt;&gt;""),$K4+$L4,"")</f>
        <v>282.7</v>
      </c>
      <c r="FQ4" s="95">
        <f>IF(AND(ent!$M$6=1,$N4&lt;&gt;""),$M4+$N4,"")</f>
        <v>371.9</v>
      </c>
      <c r="FR4" s="95">
        <f>IF(AND(ent!$M$7=1,$P4&lt;&gt;""),$O4+$P4,"")</f>
        <v>284.10000000000002</v>
      </c>
      <c r="FS4" s="95" t="str">
        <f>IF(AND(ent!$M$8=1,$R4&lt;&gt;""),$Q4+$R4,"")</f>
        <v/>
      </c>
      <c r="FT4" s="95" t="str">
        <f>IF(AND(ent!$M$9=1,$T4&lt;&gt;""),$S4+$T4,"")</f>
        <v/>
      </c>
      <c r="FU4" s="95" t="str">
        <f>IF(AND(ent!$M$10=1,$V4&lt;&gt;""),$U4+$V4,"")</f>
        <v/>
      </c>
      <c r="FV4" s="95" t="str">
        <f>IF(AND(ent!$M$11=1,$X4&lt;&gt;""),$W4+$X4,"")</f>
        <v/>
      </c>
      <c r="FW4" s="95" t="str">
        <f>IF(AND(ent!$M$12=1,$Z4&lt;&gt;""),$Y4+$Z4,"")</f>
        <v/>
      </c>
      <c r="FX4" s="95" t="str">
        <f>IF(AND(ent!$M$13=1,$AB4&lt;&gt;""),$AA4+$AB4,"")</f>
        <v/>
      </c>
      <c r="FY4" s="95" t="str">
        <f>IF(AND(ent!$M$14=1,$AD4&lt;&gt;""),$AC4+$AD4,"")</f>
        <v/>
      </c>
      <c r="FZ4" s="95" t="str">
        <f>IF(AND(ent!$M$15=1,$AF4&lt;&gt;""),$AE4+$AF4,"")</f>
        <v/>
      </c>
      <c r="GA4" s="95" t="str">
        <f>IF(AND(ent!$M$16=1,$AH4&lt;&gt;""),$AG4+$AH4,"")</f>
        <v/>
      </c>
      <c r="GB4" s="95" t="str">
        <f>IF(AND(ent!$M$17=1,$AJ4&lt;&gt;""),$AI4+$AJ4,"")</f>
        <v/>
      </c>
      <c r="GC4" s="95" t="str">
        <f>IF(AND(ent!$M$18=1,$AL4&lt;&gt;""),$AK4+$AL4,"")</f>
        <v/>
      </c>
      <c r="GD4" s="95" t="str">
        <f>IF(AND(ent!$M$19=1,$AN4&lt;&gt;""),$AM4+$AN4,"")</f>
        <v/>
      </c>
      <c r="GE4" s="95" t="str">
        <f>IF(AND(ent!$M$20=1,$AP4&lt;&gt;""),$AO4+$AP4,"")</f>
        <v/>
      </c>
      <c r="GF4" s="95" t="str">
        <f>IF(AND(ent!$M$21=1,$AR4&lt;&gt;""),$AQ4+$AR4,"")</f>
        <v/>
      </c>
      <c r="GG4" s="95" t="str">
        <f>IF(AND(ent!$M$22=1,$AT4&lt;&gt;""),$AS4+$AT4,"")</f>
        <v/>
      </c>
      <c r="GH4" s="95" t="str">
        <f>IF(AND(ent!$M$23=1,$AV4&lt;&gt;""),$AU4+$AV4,"")</f>
        <v/>
      </c>
      <c r="GI4" s="95" t="str">
        <f>IF(AND(ent!$M$24=1,$AX4&lt;&gt;""),$AW4+$AX4,"")</f>
        <v/>
      </c>
      <c r="GJ4" s="95" t="str">
        <f>IF(AND(ent!$M$25=1,$AZ4&lt;&gt;""),$AY4+$AZ4,"")</f>
        <v/>
      </c>
      <c r="GK4" s="95" t="str">
        <f>IF(AND(ent!$M$26=1,$BB4&lt;&gt;""),$BA4+$BB4,"")</f>
        <v/>
      </c>
      <c r="GL4" s="95" t="str">
        <f>IF(AND(ent!$M$27=1,$BD4&lt;&gt;""),$BC4+$BD4,"")</f>
        <v/>
      </c>
      <c r="GM4" s="95" t="str">
        <f>IF(AND(ent!$M$28=1,$BF4&lt;&gt;""),$BE4+$BF4,"")</f>
        <v/>
      </c>
      <c r="GN4" s="95" t="str">
        <f>IF(AND(ent!$M$29=1,$BH4&lt;&gt;""),$BG4+$BH4,"")</f>
        <v/>
      </c>
      <c r="GO4" s="95" t="str">
        <f>IF(AND(ent!$M$30=1,$BJ4&lt;&gt;""),$BI4+$BJ4,"")</f>
        <v/>
      </c>
      <c r="GP4" s="95" t="str">
        <f>IF(AND(ent!$M$31=1,$BL4&lt;&gt;""),$BK4+$BL4,"")</f>
        <v/>
      </c>
      <c r="GQ4" s="75">
        <f t="shared" si="69"/>
        <v>6</v>
      </c>
      <c r="GR4" s="95" t="str">
        <f>IF(AND(ent!$M$2=2,$F4&lt;&gt;""),$E4+$F4,"")</f>
        <v/>
      </c>
      <c r="GS4" s="95" t="str">
        <f>IF(AND(ent!$M$3=2,$H4&lt;&gt;""),$G4+$H4,"")</f>
        <v/>
      </c>
      <c r="GT4" s="95" t="str">
        <f>IF(AND(ent!$M$4=2,$J4&lt;&gt;""),$I4+$J4,"")</f>
        <v/>
      </c>
      <c r="GU4" s="95" t="str">
        <f>IF(AND(ent!$M$5=2,$L4&lt;&gt;""),$K4+$L4,"")</f>
        <v/>
      </c>
      <c r="GV4" s="95" t="str">
        <f>IF(AND(ent!$M$6=2,$N4&lt;&gt;""),$M4+$N4,"")</f>
        <v/>
      </c>
      <c r="GW4" s="95" t="str">
        <f>IF(AND(ent!$M$7=2,$P4&lt;&gt;""),$O4+$P4,"")</f>
        <v/>
      </c>
      <c r="GX4" s="95">
        <f>IF(AND(ent!$M$8=2,$R4&lt;&gt;""),$Q4+$R4,"")</f>
        <v>307.39999999999998</v>
      </c>
      <c r="GY4" s="95">
        <f>IF(AND(ent!$M$9=2,$T4&lt;&gt;""),$S4+$T4,"")</f>
        <v>214.2</v>
      </c>
      <c r="GZ4" s="95">
        <f>IF(AND(ent!$M$10=2,$V4&lt;&gt;""),$U4+$V4,"")</f>
        <v>298.7</v>
      </c>
      <c r="HA4" s="95">
        <f>IF(AND(ent!$M$11=2,$X4&lt;&gt;""),$W4+$X4,"")</f>
        <v>291.89999999999998</v>
      </c>
      <c r="HB4" s="95">
        <f>IF(AND(ent!$M$12=2,$Z4&lt;&gt;""),$Y4+$Z4,"")</f>
        <v>213</v>
      </c>
      <c r="HC4" s="95">
        <f>IF(AND(ent!$M$13=2,$AB4&lt;&gt;""),$AA4+$AB4,"")</f>
        <v>296.60000000000002</v>
      </c>
      <c r="HD4" s="95" t="str">
        <f>IF(AND(ent!$M$14=2,$AD4&lt;&gt;""),$AC4+$AD4,"")</f>
        <v/>
      </c>
      <c r="HE4" s="95" t="str">
        <f>IF(AND(ent!$M$15=2,$AF4&lt;&gt;""),$AE4+$AF4,"")</f>
        <v/>
      </c>
      <c r="HF4" s="95" t="str">
        <f>IF(AND(ent!$M$16=2,$AH4&lt;&gt;""),$AG4+$AH4,"")</f>
        <v/>
      </c>
      <c r="HG4" s="95" t="str">
        <f>IF(AND(ent!$M$17=2,$AJ4&lt;&gt;""),$AI4+$AJ4,"")</f>
        <v/>
      </c>
      <c r="HH4" s="95" t="str">
        <f>IF(AND(ent!$M$18=2,$AL4&lt;&gt;""),$AK4+$AL4,"")</f>
        <v/>
      </c>
      <c r="HI4" s="95" t="str">
        <f>IF(AND(ent!$M$19=2,$AN4&lt;&gt;""),$AM4+$AN4,"")</f>
        <v/>
      </c>
      <c r="HJ4" s="95" t="str">
        <f>IF(AND(ent!$M$20=2,$AP4&lt;&gt;""),$AO4+$AP4,"")</f>
        <v/>
      </c>
      <c r="HK4" s="95" t="str">
        <f>IF(AND(ent!$M$21=2,$AR4&lt;&gt;""),$AQ4+$AR4,"")</f>
        <v/>
      </c>
      <c r="HL4" s="95" t="str">
        <f>IF(AND(ent!$M$22=2,$AT4&lt;&gt;""),$AS4+$AT4,"")</f>
        <v/>
      </c>
      <c r="HM4" s="95" t="str">
        <f>IF(AND(ent!$M$23=2,$AV4&lt;&gt;""),$AU4+$AV4,"")</f>
        <v/>
      </c>
      <c r="HN4" s="95" t="str">
        <f>IF(AND(ent!$M$24=2,$AX4&lt;&gt;""),$AW4+$AX4,"")</f>
        <v/>
      </c>
      <c r="HO4" s="95" t="str">
        <f>IF(AND(ent!$M$25=2,$AZ4&lt;&gt;""),$AY4+$AZ4,"")</f>
        <v/>
      </c>
      <c r="HP4" s="95" t="str">
        <f>IF(AND(ent!$M$26=2,$BB4&lt;&gt;""),$BA4+$BB4,"")</f>
        <v/>
      </c>
      <c r="HQ4" s="95" t="str">
        <f>IF(AND(ent!$M$27=2,$BD4&lt;&gt;""),$BC4+$BD4,"")</f>
        <v/>
      </c>
      <c r="HR4" s="95" t="str">
        <f>IF(AND(ent!$M$28=2,$BF4&lt;&gt;""),$BE4+$BF4,"")</f>
        <v/>
      </c>
      <c r="HS4" s="95" t="str">
        <f>IF(AND(ent!$M$29=2,$BH4&lt;&gt;""),$BG4+$BH4,"")</f>
        <v/>
      </c>
      <c r="HT4" s="95" t="str">
        <f>IF(AND(ent!$M$30=2,$BJ4&lt;&gt;""),$BI4+$BJ4,"")</f>
        <v/>
      </c>
      <c r="HU4" s="95" t="str">
        <f>IF(AND(ent!$M$31=2,$BL4&lt;&gt;""),$BK4+$BL4,"")</f>
        <v/>
      </c>
      <c r="HV4" s="124">
        <f t="shared" si="70"/>
        <v>1892.6</v>
      </c>
      <c r="HW4" s="124">
        <f t="shared" si="71"/>
        <v>1621.7999999999997</v>
      </c>
      <c r="HX4" s="95">
        <f t="shared" si="72"/>
        <v>3132.6</v>
      </c>
      <c r="HY4" s="95">
        <f t="shared" si="73"/>
        <v>2701.7999999999997</v>
      </c>
    </row>
    <row r="5" spans="1:233">
      <c r="A5" s="75">
        <f>IF(stage!A5&lt;&gt;"",stage!A5,"")</f>
        <v>4</v>
      </c>
      <c r="B5" s="75" t="str">
        <f>IF(ent!E5&lt;&gt;"",ent!E5,"")</f>
        <v>新井 敏弘</v>
      </c>
      <c r="D5" s="75" t="str">
        <f>IF(ent!E5&lt;&gt;"",ent!H5,"")</f>
        <v>JN-1</v>
      </c>
      <c r="F5" s="95">
        <f>IF(stage!F5&lt;&gt;"",INT(stage!F5/100)*60+MOD(stage!F5,100),"")</f>
        <v>290.10000000000002</v>
      </c>
      <c r="H5" s="95">
        <f>IF(stage!H5&lt;&gt;"",INT(stage!H5/100)*60+MOD(stage!H5,100),"")</f>
        <v>386.1</v>
      </c>
      <c r="J5" s="95">
        <f>IF(stage!J5&lt;&gt;"",INT(stage!J5/100)*60+MOD(stage!J5,100),"")</f>
        <v>292.5</v>
      </c>
      <c r="L5" s="95">
        <f>IF(stage!L5&lt;&gt;"",INT(stage!L5/100)*60+MOD(stage!L5,100),"")</f>
        <v>289.7</v>
      </c>
      <c r="N5" s="95">
        <f>IF(stage!N5&lt;&gt;"",INT(stage!N5/100)*60+MOD(stage!N5,100),"")</f>
        <v>379.4</v>
      </c>
      <c r="P5" s="95">
        <f>IF(stage!P5&lt;&gt;"",INT(stage!P5/100)*60+MOD(stage!P5,100),"")</f>
        <v>290.10000000000002</v>
      </c>
      <c r="R5" s="95">
        <f>IF(stage!R5&lt;&gt;"",INT(stage!R5/100)*60+MOD(stage!R5,100),"")</f>
        <v>321.29999999999995</v>
      </c>
      <c r="T5" s="95">
        <f>IF(stage!T5&lt;&gt;"",INT(stage!T5/100)*60+MOD(stage!T5,100),"")</f>
        <v>231.8</v>
      </c>
      <c r="V5" s="95">
        <f>IF(stage!V5&lt;&gt;"",INT(stage!V5/100)*60+MOD(stage!V5,100),"")</f>
        <v>309.8</v>
      </c>
      <c r="X5" s="95">
        <f>IF(stage!X5&lt;&gt;"",INT(stage!X5/100)*60+MOD(stage!X5,100),"")</f>
        <v>306.8</v>
      </c>
      <c r="Z5" s="95">
        <f>IF(stage!Z5&lt;&gt;"",INT(stage!Z5/100)*60+MOD(stage!Z5,100),"")</f>
        <v>220.2</v>
      </c>
      <c r="AB5" s="95">
        <f>IF(stage!AB5&lt;&gt;"",INT(stage!AB5/100)*60+MOD(stage!AB5,100),"")</f>
        <v>311.8</v>
      </c>
      <c r="AD5" s="95" t="str">
        <f>IF(stage!AD5&lt;&gt;"",INT(stage!AD5/100)*60+MOD(stage!AD5,100),"")</f>
        <v/>
      </c>
      <c r="AF5" s="95" t="str">
        <f>IF(stage!AF5&lt;&gt;"",INT(stage!AF5/100)*60+MOD(stage!AF5,100),"")</f>
        <v/>
      </c>
      <c r="AH5" s="95" t="str">
        <f>IF(stage!AH5&lt;&gt;"",INT(stage!AH5/100)*60+MOD(stage!AH5,100),"")</f>
        <v/>
      </c>
      <c r="AJ5" s="95" t="str">
        <f>IF(stage!AJ5&lt;&gt;"",INT(stage!AJ5/100)*60+MOD(stage!AJ5,100),"")</f>
        <v/>
      </c>
      <c r="AL5" s="95" t="str">
        <f>IF(stage!AL5&lt;&gt;"",INT(stage!AL5/100)*60+MOD(stage!AL5,100),"")</f>
        <v/>
      </c>
      <c r="AN5" s="95" t="str">
        <f>IF(stage!AN5&lt;&gt;"",INT(stage!AN5/100)*60+MOD(stage!AN5,100),"")</f>
        <v/>
      </c>
      <c r="AP5" s="95" t="str">
        <f>IF(stage!AP5&lt;&gt;"",INT(stage!AP5/100)*60+MOD(stage!AP5,100),"")</f>
        <v/>
      </c>
      <c r="AR5" s="95" t="str">
        <f>IF(stage!AR5&lt;&gt;"",INT(stage!AR5/100)*60+MOD(stage!AR5,100),"")</f>
        <v/>
      </c>
      <c r="AT5" s="95" t="str">
        <f>IF(stage!AT5&lt;&gt;"",INT(stage!AT5/100)*60+MOD(stage!AT5,100),"")</f>
        <v/>
      </c>
      <c r="AV5" s="95" t="str">
        <f>IF(stage!AV5&lt;&gt;"",INT(stage!AV5/100)*60+MOD(stage!AV5,100),"")</f>
        <v/>
      </c>
      <c r="AX5" s="95" t="str">
        <f>IF(stage!AX5&lt;&gt;"",INT(stage!AX5/100)*60+MOD(stage!AX5,100),"")</f>
        <v/>
      </c>
      <c r="AZ5" s="95" t="str">
        <f>IF(stage!AZ5&lt;&gt;"",INT(stage!AZ5/100)*60+MOD(stage!AZ5,100),"")</f>
        <v/>
      </c>
      <c r="BB5" s="95" t="str">
        <f>IF(stage!BB5&lt;&gt;"",INT(stage!BB5/100)*60+MOD(stage!BB5,100),"")</f>
        <v/>
      </c>
      <c r="BD5" s="95" t="str">
        <f>IF(stage!BD5&lt;&gt;"",INT(stage!BD5/100)*60+MOD(stage!BD5,100),"")</f>
        <v/>
      </c>
      <c r="BF5" s="95" t="str">
        <f>IF(stage!BF5&lt;&gt;"",INT(stage!BF5/100)*60+MOD(stage!BF5,100),"")</f>
        <v/>
      </c>
      <c r="BH5" s="95" t="str">
        <f>IF(stage!BH5&lt;&gt;"",INT(stage!BH5/100)*60+MOD(stage!BH5,100),"")</f>
        <v/>
      </c>
      <c r="BJ5" s="95" t="str">
        <f>IF(stage!BJ5&lt;&gt;"",INT(stage!BJ5/100)*60+MOD(stage!BJ5,100),"")</f>
        <v/>
      </c>
      <c r="BL5" s="95" t="str">
        <f>IF(stage!BL5&lt;&gt;"",INT(stage!BL5/100)*60+MOD(stage!BL5,100),"")</f>
        <v/>
      </c>
      <c r="BO5" s="123">
        <f t="shared" si="1"/>
        <v>3629.6000000000004</v>
      </c>
      <c r="BP5" s="75">
        <f t="shared" si="2"/>
        <v>0</v>
      </c>
      <c r="BQ5" s="123">
        <f t="shared" si="3"/>
        <v>3629.6000000000004</v>
      </c>
      <c r="BR5" s="123"/>
      <c r="BS5" s="123">
        <f t="shared" si="4"/>
        <v>10029.6</v>
      </c>
      <c r="BT5" s="75">
        <f t="shared" si="5"/>
        <v>0</v>
      </c>
      <c r="BU5" s="123">
        <f t="shared" si="6"/>
        <v>10029.6</v>
      </c>
      <c r="BW5" s="75">
        <f t="shared" si="7"/>
        <v>12</v>
      </c>
      <c r="BX5" s="124">
        <f t="shared" si="8"/>
        <v>290.10000000000002</v>
      </c>
      <c r="BY5" s="124">
        <f t="shared" si="9"/>
        <v>386.1</v>
      </c>
      <c r="BZ5" s="124">
        <f t="shared" si="10"/>
        <v>292.5</v>
      </c>
      <c r="CA5" s="124">
        <f t="shared" si="11"/>
        <v>289.7</v>
      </c>
      <c r="CB5" s="124">
        <f t="shared" si="12"/>
        <v>379.4</v>
      </c>
      <c r="CC5" s="124">
        <f t="shared" si="13"/>
        <v>290.10000000000002</v>
      </c>
      <c r="CD5" s="124">
        <f t="shared" si="14"/>
        <v>321.29999999999995</v>
      </c>
      <c r="CE5" s="124">
        <f t="shared" si="15"/>
        <v>231.8</v>
      </c>
      <c r="CF5" s="124">
        <f t="shared" si="16"/>
        <v>309.8</v>
      </c>
      <c r="CG5" s="124">
        <f t="shared" si="17"/>
        <v>306.8</v>
      </c>
      <c r="CH5" s="124">
        <f t="shared" si="18"/>
        <v>220.2</v>
      </c>
      <c r="CI5" s="124">
        <f t="shared" si="19"/>
        <v>311.8</v>
      </c>
      <c r="CJ5" s="124" t="str">
        <f t="shared" si="20"/>
        <v/>
      </c>
      <c r="CK5" s="124" t="str">
        <f t="shared" si="21"/>
        <v/>
      </c>
      <c r="CL5" s="124" t="str">
        <f t="shared" si="22"/>
        <v/>
      </c>
      <c r="CM5" s="124" t="str">
        <f t="shared" si="23"/>
        <v/>
      </c>
      <c r="CN5" s="124" t="str">
        <f t="shared" si="24"/>
        <v/>
      </c>
      <c r="CO5" s="124" t="str">
        <f t="shared" si="25"/>
        <v/>
      </c>
      <c r="CP5" s="124" t="str">
        <f t="shared" si="26"/>
        <v/>
      </c>
      <c r="CQ5" s="124" t="str">
        <f t="shared" si="27"/>
        <v/>
      </c>
      <c r="CR5" s="124" t="str">
        <f t="shared" si="28"/>
        <v/>
      </c>
      <c r="CS5" s="124" t="str">
        <f t="shared" si="29"/>
        <v/>
      </c>
      <c r="CT5" s="124" t="str">
        <f t="shared" si="30"/>
        <v/>
      </c>
      <c r="CU5" s="124" t="str">
        <f t="shared" si="31"/>
        <v/>
      </c>
      <c r="CV5" s="124" t="str">
        <f t="shared" si="32"/>
        <v/>
      </c>
      <c r="CW5" s="124" t="str">
        <f t="shared" si="33"/>
        <v/>
      </c>
      <c r="CX5" s="124" t="str">
        <f t="shared" si="34"/>
        <v/>
      </c>
      <c r="CY5" s="124" t="str">
        <f t="shared" si="35"/>
        <v/>
      </c>
      <c r="CZ5" s="124" t="str">
        <f t="shared" si="36"/>
        <v/>
      </c>
      <c r="DA5" s="124" t="str">
        <f t="shared" si="37"/>
        <v/>
      </c>
      <c r="DC5" s="75">
        <f>COUNT($BX5:BX5)</f>
        <v>1</v>
      </c>
      <c r="DD5" s="75">
        <f>COUNT($BX5:BY5)</f>
        <v>2</v>
      </c>
      <c r="DE5" s="75">
        <f>COUNT($BX5:BZ5)</f>
        <v>3</v>
      </c>
      <c r="DF5" s="75">
        <f>COUNT($BX5:CA5)</f>
        <v>4</v>
      </c>
      <c r="DG5" s="75">
        <f>COUNT($BX5:CB5)</f>
        <v>5</v>
      </c>
      <c r="DH5" s="75">
        <f>COUNT($BX5:CC5)</f>
        <v>6</v>
      </c>
      <c r="DI5" s="75">
        <f>COUNT($BX5:CD5)</f>
        <v>7</v>
      </c>
      <c r="DJ5" s="75">
        <f>COUNT($BX5:CE5)</f>
        <v>8</v>
      </c>
      <c r="DK5" s="75">
        <f>COUNT($BX5:CF5)</f>
        <v>9</v>
      </c>
      <c r="DL5" s="75">
        <f>COUNT($BX5:CG5)</f>
        <v>10</v>
      </c>
      <c r="DM5" s="75">
        <f>COUNT($BX5:CH5)</f>
        <v>11</v>
      </c>
      <c r="DN5" s="75">
        <f>COUNT($BX5:CI5)</f>
        <v>12</v>
      </c>
      <c r="DO5" s="75">
        <f>COUNT($BX5:CJ5)</f>
        <v>12</v>
      </c>
      <c r="DP5" s="75">
        <f>COUNT($BX5:CK5)</f>
        <v>12</v>
      </c>
      <c r="DQ5" s="75">
        <f>COUNT($BX5:CL5)</f>
        <v>12</v>
      </c>
      <c r="DR5" s="75">
        <f>COUNT($BX5:CM5)</f>
        <v>12</v>
      </c>
      <c r="DS5" s="75">
        <f>COUNT($BX5:CN5)</f>
        <v>12</v>
      </c>
      <c r="DT5" s="75">
        <f>COUNT($BX5:CO5)</f>
        <v>12</v>
      </c>
      <c r="DU5" s="75">
        <f>COUNT($BX5:CP5)</f>
        <v>12</v>
      </c>
      <c r="DV5" s="75">
        <f>COUNT($BX5:CQ5)</f>
        <v>12</v>
      </c>
      <c r="DW5" s="75">
        <f>COUNT($BX5:CR5)</f>
        <v>12</v>
      </c>
      <c r="DX5" s="75">
        <f>COUNT($BX5:CS5)</f>
        <v>12</v>
      </c>
      <c r="DY5" s="75">
        <f>COUNT($BX5:CT5)</f>
        <v>12</v>
      </c>
      <c r="DZ5" s="75">
        <f>COUNT($BX5:CU5)</f>
        <v>12</v>
      </c>
      <c r="EA5" s="75">
        <f>COUNT($BX5:CV5)</f>
        <v>12</v>
      </c>
      <c r="EB5" s="75">
        <f>COUNT($BX5:CW5)</f>
        <v>12</v>
      </c>
      <c r="EC5" s="75">
        <f>COUNT($BX5:CX5)</f>
        <v>12</v>
      </c>
      <c r="ED5" s="75">
        <f>COUNT($BX5:CY5)</f>
        <v>12</v>
      </c>
      <c r="EE5" s="75">
        <f>COUNT($BX5:CZ5)</f>
        <v>12</v>
      </c>
      <c r="EF5" s="75">
        <f>COUNT($BX5:DA5)</f>
        <v>12</v>
      </c>
      <c r="EH5" s="75">
        <f t="shared" si="38"/>
        <v>1</v>
      </c>
      <c r="EI5" s="75">
        <f t="shared" si="39"/>
        <v>1</v>
      </c>
      <c r="EJ5" s="75">
        <f t="shared" si="40"/>
        <v>1</v>
      </c>
      <c r="EK5" s="75">
        <f t="shared" si="41"/>
        <v>1</v>
      </c>
      <c r="EL5" s="75">
        <f t="shared" si="42"/>
        <v>1</v>
      </c>
      <c r="EM5" s="75">
        <f t="shared" si="43"/>
        <v>1</v>
      </c>
      <c r="EN5" s="75">
        <f t="shared" si="44"/>
        <v>1</v>
      </c>
      <c r="EO5" s="75">
        <f t="shared" si="45"/>
        <v>1</v>
      </c>
      <c r="EP5" s="75">
        <f t="shared" si="46"/>
        <v>1</v>
      </c>
      <c r="EQ5" s="75">
        <f t="shared" si="47"/>
        <v>1</v>
      </c>
      <c r="ER5" s="75">
        <f t="shared" si="48"/>
        <v>1</v>
      </c>
      <c r="ES5" s="75">
        <f t="shared" si="49"/>
        <v>1</v>
      </c>
      <c r="ET5" s="75">
        <f t="shared" si="50"/>
        <v>0</v>
      </c>
      <c r="EU5" s="75">
        <f t="shared" si="51"/>
        <v>0</v>
      </c>
      <c r="EV5" s="75">
        <f t="shared" si="52"/>
        <v>0</v>
      </c>
      <c r="EW5" s="75">
        <f t="shared" si="53"/>
        <v>0</v>
      </c>
      <c r="EX5" s="75">
        <f t="shared" si="54"/>
        <v>0</v>
      </c>
      <c r="EY5" s="75">
        <f t="shared" si="55"/>
        <v>0</v>
      </c>
      <c r="EZ5" s="75">
        <f t="shared" si="56"/>
        <v>0</v>
      </c>
      <c r="FA5" s="75">
        <f t="shared" si="57"/>
        <v>0</v>
      </c>
      <c r="FB5" s="75">
        <f t="shared" si="58"/>
        <v>0</v>
      </c>
      <c r="FC5" s="75">
        <f t="shared" si="59"/>
        <v>0</v>
      </c>
      <c r="FD5" s="75">
        <f t="shared" si="60"/>
        <v>0</v>
      </c>
      <c r="FE5" s="75">
        <f t="shared" si="61"/>
        <v>0</v>
      </c>
      <c r="FF5" s="75">
        <f t="shared" si="62"/>
        <v>0</v>
      </c>
      <c r="FG5" s="75">
        <f t="shared" si="63"/>
        <v>0</v>
      </c>
      <c r="FH5" s="75">
        <f t="shared" si="64"/>
        <v>0</v>
      </c>
      <c r="FI5" s="75">
        <f t="shared" si="65"/>
        <v>0</v>
      </c>
      <c r="FJ5" s="75">
        <f t="shared" si="66"/>
        <v>0</v>
      </c>
      <c r="FK5" s="75">
        <f t="shared" si="67"/>
        <v>0</v>
      </c>
      <c r="FL5" s="75">
        <f t="shared" si="68"/>
        <v>6</v>
      </c>
      <c r="FM5" s="95">
        <f>IF(AND(ent!$M$2=1,$F5&lt;&gt;""),$E5+$F5,"")</f>
        <v>290.10000000000002</v>
      </c>
      <c r="FN5" s="95">
        <f>IF(AND(ent!$M$3=1,$H5&lt;&gt;""),$G5+$H5,"")</f>
        <v>386.1</v>
      </c>
      <c r="FO5" s="95">
        <f>IF(AND(ent!$M$4=1,$J5&lt;&gt;""),$I5+$J5,"")</f>
        <v>292.5</v>
      </c>
      <c r="FP5" s="95">
        <f>IF(AND(ent!$M$5=1,$L5&lt;&gt;""),$K5+$L5,"")</f>
        <v>289.7</v>
      </c>
      <c r="FQ5" s="95">
        <f>IF(AND(ent!$M$6=1,$N5&lt;&gt;""),$M5+$N5,"")</f>
        <v>379.4</v>
      </c>
      <c r="FR5" s="95">
        <f>IF(AND(ent!$M$7=1,$P5&lt;&gt;""),$O5+$P5,"")</f>
        <v>290.10000000000002</v>
      </c>
      <c r="FS5" s="95" t="str">
        <f>IF(AND(ent!$M$8=1,$R5&lt;&gt;""),$Q5+$R5,"")</f>
        <v/>
      </c>
      <c r="FT5" s="95" t="str">
        <f>IF(AND(ent!$M$9=1,$T5&lt;&gt;""),$S5+$T5,"")</f>
        <v/>
      </c>
      <c r="FU5" s="95" t="str">
        <f>IF(AND(ent!$M$10=1,$V5&lt;&gt;""),$U5+$V5,"")</f>
        <v/>
      </c>
      <c r="FV5" s="95" t="str">
        <f>IF(AND(ent!$M$11=1,$X5&lt;&gt;""),$W5+$X5,"")</f>
        <v/>
      </c>
      <c r="FW5" s="95" t="str">
        <f>IF(AND(ent!$M$12=1,$Z5&lt;&gt;""),$Y5+$Z5,"")</f>
        <v/>
      </c>
      <c r="FX5" s="95" t="str">
        <f>IF(AND(ent!$M$13=1,$AB5&lt;&gt;""),$AA5+$AB5,"")</f>
        <v/>
      </c>
      <c r="FY5" s="95" t="str">
        <f>IF(AND(ent!$M$14=1,$AD5&lt;&gt;""),$AC5+$AD5,"")</f>
        <v/>
      </c>
      <c r="FZ5" s="95" t="str">
        <f>IF(AND(ent!$M$15=1,$AF5&lt;&gt;""),$AE5+$AF5,"")</f>
        <v/>
      </c>
      <c r="GA5" s="95" t="str">
        <f>IF(AND(ent!$M$16=1,$AH5&lt;&gt;""),$AG5+$AH5,"")</f>
        <v/>
      </c>
      <c r="GB5" s="95" t="str">
        <f>IF(AND(ent!$M$17=1,$AJ5&lt;&gt;""),$AI5+$AJ5,"")</f>
        <v/>
      </c>
      <c r="GC5" s="95" t="str">
        <f>IF(AND(ent!$M$18=1,$AL5&lt;&gt;""),$AK5+$AL5,"")</f>
        <v/>
      </c>
      <c r="GD5" s="95" t="str">
        <f>IF(AND(ent!$M$19=1,$AN5&lt;&gt;""),$AM5+$AN5,"")</f>
        <v/>
      </c>
      <c r="GE5" s="95" t="str">
        <f>IF(AND(ent!$M$20=1,$AP5&lt;&gt;""),$AO5+$AP5,"")</f>
        <v/>
      </c>
      <c r="GF5" s="95" t="str">
        <f>IF(AND(ent!$M$21=1,$AR5&lt;&gt;""),$AQ5+$AR5,"")</f>
        <v/>
      </c>
      <c r="GG5" s="95" t="str">
        <f>IF(AND(ent!$M$22=1,$AT5&lt;&gt;""),$AS5+$AT5,"")</f>
        <v/>
      </c>
      <c r="GH5" s="95" t="str">
        <f>IF(AND(ent!$M$23=1,$AV5&lt;&gt;""),$AU5+$AV5,"")</f>
        <v/>
      </c>
      <c r="GI5" s="95" t="str">
        <f>IF(AND(ent!$M$24=1,$AX5&lt;&gt;""),$AW5+$AX5,"")</f>
        <v/>
      </c>
      <c r="GJ5" s="95" t="str">
        <f>IF(AND(ent!$M$25=1,$AZ5&lt;&gt;""),$AY5+$AZ5,"")</f>
        <v/>
      </c>
      <c r="GK5" s="95" t="str">
        <f>IF(AND(ent!$M$26=1,$BB5&lt;&gt;""),$BA5+$BB5,"")</f>
        <v/>
      </c>
      <c r="GL5" s="95" t="str">
        <f>IF(AND(ent!$M$27=1,$BD5&lt;&gt;""),$BC5+$BD5,"")</f>
        <v/>
      </c>
      <c r="GM5" s="95" t="str">
        <f>IF(AND(ent!$M$28=1,$BF5&lt;&gt;""),$BE5+$BF5,"")</f>
        <v/>
      </c>
      <c r="GN5" s="95" t="str">
        <f>IF(AND(ent!$M$29=1,$BH5&lt;&gt;""),$BG5+$BH5,"")</f>
        <v/>
      </c>
      <c r="GO5" s="95" t="str">
        <f>IF(AND(ent!$M$30=1,$BJ5&lt;&gt;""),$BI5+$BJ5,"")</f>
        <v/>
      </c>
      <c r="GP5" s="95" t="str">
        <f>IF(AND(ent!$M$31=1,$BL5&lt;&gt;""),$BK5+$BL5,"")</f>
        <v/>
      </c>
      <c r="GQ5" s="75">
        <f t="shared" si="69"/>
        <v>6</v>
      </c>
      <c r="GR5" s="95" t="str">
        <f>IF(AND(ent!$M$2=2,$F5&lt;&gt;""),$E5+$F5,"")</f>
        <v/>
      </c>
      <c r="GS5" s="95" t="str">
        <f>IF(AND(ent!$M$3=2,$H5&lt;&gt;""),$G5+$H5,"")</f>
        <v/>
      </c>
      <c r="GT5" s="95" t="str">
        <f>IF(AND(ent!$M$4=2,$J5&lt;&gt;""),$I5+$J5,"")</f>
        <v/>
      </c>
      <c r="GU5" s="95" t="str">
        <f>IF(AND(ent!$M$5=2,$L5&lt;&gt;""),$K5+$L5,"")</f>
        <v/>
      </c>
      <c r="GV5" s="95" t="str">
        <f>IF(AND(ent!$M$6=2,$N5&lt;&gt;""),$M5+$N5,"")</f>
        <v/>
      </c>
      <c r="GW5" s="95" t="str">
        <f>IF(AND(ent!$M$7=2,$P5&lt;&gt;""),$O5+$P5,"")</f>
        <v/>
      </c>
      <c r="GX5" s="95">
        <f>IF(AND(ent!$M$8=2,$R5&lt;&gt;""),$Q5+$R5,"")</f>
        <v>321.29999999999995</v>
      </c>
      <c r="GY5" s="95">
        <f>IF(AND(ent!$M$9=2,$T5&lt;&gt;""),$S5+$T5,"")</f>
        <v>231.8</v>
      </c>
      <c r="GZ5" s="95">
        <f>IF(AND(ent!$M$10=2,$V5&lt;&gt;""),$U5+$V5,"")</f>
        <v>309.8</v>
      </c>
      <c r="HA5" s="95">
        <f>IF(AND(ent!$M$11=2,$X5&lt;&gt;""),$W5+$X5,"")</f>
        <v>306.8</v>
      </c>
      <c r="HB5" s="95">
        <f>IF(AND(ent!$M$12=2,$Z5&lt;&gt;""),$Y5+$Z5,"")</f>
        <v>220.2</v>
      </c>
      <c r="HC5" s="95">
        <f>IF(AND(ent!$M$13=2,$AB5&lt;&gt;""),$AA5+$AB5,"")</f>
        <v>311.8</v>
      </c>
      <c r="HD5" s="95" t="str">
        <f>IF(AND(ent!$M$14=2,$AD5&lt;&gt;""),$AC5+$AD5,"")</f>
        <v/>
      </c>
      <c r="HE5" s="95" t="str">
        <f>IF(AND(ent!$M$15=2,$AF5&lt;&gt;""),$AE5+$AF5,"")</f>
        <v/>
      </c>
      <c r="HF5" s="95" t="str">
        <f>IF(AND(ent!$M$16=2,$AH5&lt;&gt;""),$AG5+$AH5,"")</f>
        <v/>
      </c>
      <c r="HG5" s="95" t="str">
        <f>IF(AND(ent!$M$17=2,$AJ5&lt;&gt;""),$AI5+$AJ5,"")</f>
        <v/>
      </c>
      <c r="HH5" s="95" t="str">
        <f>IF(AND(ent!$M$18=2,$AL5&lt;&gt;""),$AK5+$AL5,"")</f>
        <v/>
      </c>
      <c r="HI5" s="95" t="str">
        <f>IF(AND(ent!$M$19=2,$AN5&lt;&gt;""),$AM5+$AN5,"")</f>
        <v/>
      </c>
      <c r="HJ5" s="95" t="str">
        <f>IF(AND(ent!$M$20=2,$AP5&lt;&gt;""),$AO5+$AP5,"")</f>
        <v/>
      </c>
      <c r="HK5" s="95" t="str">
        <f>IF(AND(ent!$M$21=2,$AR5&lt;&gt;""),$AQ5+$AR5,"")</f>
        <v/>
      </c>
      <c r="HL5" s="95" t="str">
        <f>IF(AND(ent!$M$22=2,$AT5&lt;&gt;""),$AS5+$AT5,"")</f>
        <v/>
      </c>
      <c r="HM5" s="95" t="str">
        <f>IF(AND(ent!$M$23=2,$AV5&lt;&gt;""),$AU5+$AV5,"")</f>
        <v/>
      </c>
      <c r="HN5" s="95" t="str">
        <f>IF(AND(ent!$M$24=2,$AX5&lt;&gt;""),$AW5+$AX5,"")</f>
        <v/>
      </c>
      <c r="HO5" s="95" t="str">
        <f>IF(AND(ent!$M$25=2,$AZ5&lt;&gt;""),$AY5+$AZ5,"")</f>
        <v/>
      </c>
      <c r="HP5" s="95" t="str">
        <f>IF(AND(ent!$M$26=2,$BB5&lt;&gt;""),$BA5+$BB5,"")</f>
        <v/>
      </c>
      <c r="HQ5" s="95" t="str">
        <f>IF(AND(ent!$M$27=2,$BD5&lt;&gt;""),$BC5+$BD5,"")</f>
        <v/>
      </c>
      <c r="HR5" s="95" t="str">
        <f>IF(AND(ent!$M$28=2,$BF5&lt;&gt;""),$BE5+$BF5,"")</f>
        <v/>
      </c>
      <c r="HS5" s="95" t="str">
        <f>IF(AND(ent!$M$29=2,$BH5&lt;&gt;""),$BG5+$BH5,"")</f>
        <v/>
      </c>
      <c r="HT5" s="95" t="str">
        <f>IF(AND(ent!$M$30=2,$BJ5&lt;&gt;""),$BI5+$BJ5,"")</f>
        <v/>
      </c>
      <c r="HU5" s="95" t="str">
        <f>IF(AND(ent!$M$31=2,$BL5&lt;&gt;""),$BK5+$BL5,"")</f>
        <v/>
      </c>
      <c r="HV5" s="124">
        <f t="shared" si="70"/>
        <v>1927.9</v>
      </c>
      <c r="HW5" s="124">
        <f t="shared" si="71"/>
        <v>1701.6999999999998</v>
      </c>
      <c r="HX5" s="95">
        <f t="shared" si="72"/>
        <v>3207.9</v>
      </c>
      <c r="HY5" s="95">
        <f t="shared" si="73"/>
        <v>2821.7</v>
      </c>
    </row>
    <row r="6" spans="1:233">
      <c r="A6" s="75">
        <f>IF(stage!A6&lt;&gt;"",stage!A6,"")</f>
        <v>5</v>
      </c>
      <c r="B6" s="75" t="str">
        <f>IF(ent!E6&lt;&gt;"",ent!E6,"")</f>
        <v>新井 大輝</v>
      </c>
      <c r="D6" s="75" t="str">
        <f>IF(ent!E6&lt;&gt;"",ent!H6,"")</f>
        <v>JN-1</v>
      </c>
      <c r="F6" s="95">
        <f>IF(stage!F6&lt;&gt;"",INT(stage!F6/100)*60+MOD(stage!F6,100),"")</f>
        <v>290.5</v>
      </c>
      <c r="H6" s="95">
        <f>IF(stage!H6&lt;&gt;"",INT(stage!H6/100)*60+MOD(stage!H6,100),"")</f>
        <v>384.79999999999995</v>
      </c>
      <c r="J6" s="95">
        <f>IF(stage!J6&lt;&gt;"",INT(stage!J6/100)*60+MOD(stage!J6,100),"")</f>
        <v>293.5</v>
      </c>
      <c r="L6" s="95">
        <f>IF(stage!L6&lt;&gt;"",INT(stage!L6/100)*60+MOD(stage!L6,100),"")</f>
        <v>287.89999999999998</v>
      </c>
      <c r="N6" s="95">
        <f>IF(stage!N6&lt;&gt;"",INT(stage!N6/100)*60+MOD(stage!N6,100),"")</f>
        <v>379.1</v>
      </c>
      <c r="P6" s="95">
        <f>IF(stage!P6&lt;&gt;"",INT(stage!P6/100)*60+MOD(stage!P6,100),"")</f>
        <v>290.39999999999998</v>
      </c>
      <c r="R6" s="95">
        <f>IF(stage!R6&lt;&gt;"",INT(stage!R6/100)*60+MOD(stage!R6,100),"")</f>
        <v>326.5</v>
      </c>
      <c r="T6" s="95">
        <f>IF(stage!T6&lt;&gt;"",INT(stage!T6/100)*60+MOD(stage!T6,100),"")</f>
        <v>222.2</v>
      </c>
      <c r="V6" s="95">
        <f>IF(stage!V6&lt;&gt;"",INT(stage!V6/100)*60+MOD(stage!V6,100),"")</f>
        <v>308.10000000000002</v>
      </c>
      <c r="X6" s="95">
        <f>IF(stage!X6&lt;&gt;"",INT(stage!X6/100)*60+MOD(stage!X6,100),"")</f>
        <v>298.7</v>
      </c>
      <c r="Z6" s="95">
        <f>IF(stage!Z6&lt;&gt;"",INT(stage!Z6/100)*60+MOD(stage!Z6,100),"")</f>
        <v>216.2</v>
      </c>
      <c r="AB6" s="95">
        <f>IF(stage!AB6&lt;&gt;"",INT(stage!AB6/100)*60+MOD(stage!AB6,100),"")</f>
        <v>307.10000000000002</v>
      </c>
      <c r="AD6" s="95" t="str">
        <f>IF(stage!AD6&lt;&gt;"",INT(stage!AD6/100)*60+MOD(stage!AD6,100),"")</f>
        <v/>
      </c>
      <c r="AF6" s="95" t="str">
        <f>IF(stage!AF6&lt;&gt;"",INT(stage!AF6/100)*60+MOD(stage!AF6,100),"")</f>
        <v/>
      </c>
      <c r="AH6" s="95" t="str">
        <f>IF(stage!AH6&lt;&gt;"",INT(stage!AH6/100)*60+MOD(stage!AH6,100),"")</f>
        <v/>
      </c>
      <c r="AJ6" s="95" t="str">
        <f>IF(stage!AJ6&lt;&gt;"",INT(stage!AJ6/100)*60+MOD(stage!AJ6,100),"")</f>
        <v/>
      </c>
      <c r="AL6" s="95" t="str">
        <f>IF(stage!AL6&lt;&gt;"",INT(stage!AL6/100)*60+MOD(stage!AL6,100),"")</f>
        <v/>
      </c>
      <c r="AN6" s="95" t="str">
        <f>IF(stage!AN6&lt;&gt;"",INT(stage!AN6/100)*60+MOD(stage!AN6,100),"")</f>
        <v/>
      </c>
      <c r="AP6" s="95" t="str">
        <f>IF(stage!AP6&lt;&gt;"",INT(stage!AP6/100)*60+MOD(stage!AP6,100),"")</f>
        <v/>
      </c>
      <c r="AR6" s="95" t="str">
        <f>IF(stage!AR6&lt;&gt;"",INT(stage!AR6/100)*60+MOD(stage!AR6,100),"")</f>
        <v/>
      </c>
      <c r="AT6" s="95" t="str">
        <f>IF(stage!AT6&lt;&gt;"",INT(stage!AT6/100)*60+MOD(stage!AT6,100),"")</f>
        <v/>
      </c>
      <c r="AV6" s="95" t="str">
        <f>IF(stage!AV6&lt;&gt;"",INT(stage!AV6/100)*60+MOD(stage!AV6,100),"")</f>
        <v/>
      </c>
      <c r="AX6" s="95" t="str">
        <f>IF(stage!AX6&lt;&gt;"",INT(stage!AX6/100)*60+MOD(stage!AX6,100),"")</f>
        <v/>
      </c>
      <c r="AZ6" s="95" t="str">
        <f>IF(stage!AZ6&lt;&gt;"",INT(stage!AZ6/100)*60+MOD(stage!AZ6,100),"")</f>
        <v/>
      </c>
      <c r="BB6" s="95" t="str">
        <f>IF(stage!BB6&lt;&gt;"",INT(stage!BB6/100)*60+MOD(stage!BB6,100),"")</f>
        <v/>
      </c>
      <c r="BD6" s="95" t="str">
        <f>IF(stage!BD6&lt;&gt;"",INT(stage!BD6/100)*60+MOD(stage!BD6,100),"")</f>
        <v/>
      </c>
      <c r="BF6" s="95" t="str">
        <f>IF(stage!BF6&lt;&gt;"",INT(stage!BF6/100)*60+MOD(stage!BF6,100),"")</f>
        <v/>
      </c>
      <c r="BH6" s="95" t="str">
        <f>IF(stage!BH6&lt;&gt;"",INT(stage!BH6/100)*60+MOD(stage!BH6,100),"")</f>
        <v/>
      </c>
      <c r="BJ6" s="95" t="str">
        <f>IF(stage!BJ6&lt;&gt;"",INT(stage!BJ6/100)*60+MOD(stage!BJ6,100),"")</f>
        <v/>
      </c>
      <c r="BL6" s="95" t="str">
        <f>IF(stage!BL6&lt;&gt;"",INT(stage!BL6/100)*60+MOD(stage!BL6,100),"")</f>
        <v/>
      </c>
      <c r="BO6" s="123">
        <f t="shared" si="1"/>
        <v>3604.9999999999991</v>
      </c>
      <c r="BP6" s="75">
        <f t="shared" si="2"/>
        <v>0</v>
      </c>
      <c r="BQ6" s="123">
        <f t="shared" si="3"/>
        <v>3604.9999999999991</v>
      </c>
      <c r="BR6" s="123"/>
      <c r="BS6" s="123">
        <f t="shared" si="4"/>
        <v>10005</v>
      </c>
      <c r="BT6" s="75">
        <f t="shared" si="5"/>
        <v>0</v>
      </c>
      <c r="BU6" s="123">
        <f t="shared" si="6"/>
        <v>10005</v>
      </c>
      <c r="BW6" s="75">
        <f t="shared" si="7"/>
        <v>12</v>
      </c>
      <c r="BX6" s="124">
        <f t="shared" si="8"/>
        <v>290.5</v>
      </c>
      <c r="BY6" s="124">
        <f t="shared" si="9"/>
        <v>384.79999999999995</v>
      </c>
      <c r="BZ6" s="124">
        <f t="shared" si="10"/>
        <v>293.5</v>
      </c>
      <c r="CA6" s="124">
        <f t="shared" si="11"/>
        <v>287.89999999999998</v>
      </c>
      <c r="CB6" s="124">
        <f t="shared" si="12"/>
        <v>379.1</v>
      </c>
      <c r="CC6" s="124">
        <f t="shared" si="13"/>
        <v>290.39999999999998</v>
      </c>
      <c r="CD6" s="124">
        <f t="shared" si="14"/>
        <v>326.5</v>
      </c>
      <c r="CE6" s="124">
        <f t="shared" si="15"/>
        <v>222.2</v>
      </c>
      <c r="CF6" s="124">
        <f t="shared" si="16"/>
        <v>308.10000000000002</v>
      </c>
      <c r="CG6" s="124">
        <f t="shared" si="17"/>
        <v>298.7</v>
      </c>
      <c r="CH6" s="124">
        <f t="shared" si="18"/>
        <v>216.2</v>
      </c>
      <c r="CI6" s="124">
        <f t="shared" si="19"/>
        <v>307.10000000000002</v>
      </c>
      <c r="CJ6" s="124" t="str">
        <f t="shared" si="20"/>
        <v/>
      </c>
      <c r="CK6" s="124" t="str">
        <f t="shared" si="21"/>
        <v/>
      </c>
      <c r="CL6" s="124" t="str">
        <f t="shared" si="22"/>
        <v/>
      </c>
      <c r="CM6" s="124" t="str">
        <f t="shared" si="23"/>
        <v/>
      </c>
      <c r="CN6" s="124" t="str">
        <f t="shared" si="24"/>
        <v/>
      </c>
      <c r="CO6" s="124" t="str">
        <f t="shared" si="25"/>
        <v/>
      </c>
      <c r="CP6" s="124" t="str">
        <f t="shared" si="26"/>
        <v/>
      </c>
      <c r="CQ6" s="124" t="str">
        <f t="shared" si="27"/>
        <v/>
      </c>
      <c r="CR6" s="124" t="str">
        <f t="shared" si="28"/>
        <v/>
      </c>
      <c r="CS6" s="124" t="str">
        <f t="shared" si="29"/>
        <v/>
      </c>
      <c r="CT6" s="124" t="str">
        <f t="shared" si="30"/>
        <v/>
      </c>
      <c r="CU6" s="124" t="str">
        <f t="shared" si="31"/>
        <v/>
      </c>
      <c r="CV6" s="124" t="str">
        <f t="shared" si="32"/>
        <v/>
      </c>
      <c r="CW6" s="124" t="str">
        <f t="shared" si="33"/>
        <v/>
      </c>
      <c r="CX6" s="124" t="str">
        <f t="shared" si="34"/>
        <v/>
      </c>
      <c r="CY6" s="124" t="str">
        <f t="shared" si="35"/>
        <v/>
      </c>
      <c r="CZ6" s="124" t="str">
        <f t="shared" si="36"/>
        <v/>
      </c>
      <c r="DA6" s="124" t="str">
        <f t="shared" si="37"/>
        <v/>
      </c>
      <c r="DC6" s="75">
        <f>COUNT($BX6:BX6)</f>
        <v>1</v>
      </c>
      <c r="DD6" s="75">
        <f>COUNT($BX6:BY6)</f>
        <v>2</v>
      </c>
      <c r="DE6" s="75">
        <f>COUNT($BX6:BZ6)</f>
        <v>3</v>
      </c>
      <c r="DF6" s="75">
        <f>COUNT($BX6:CA6)</f>
        <v>4</v>
      </c>
      <c r="DG6" s="75">
        <f>COUNT($BX6:CB6)</f>
        <v>5</v>
      </c>
      <c r="DH6" s="75">
        <f>COUNT($BX6:CC6)</f>
        <v>6</v>
      </c>
      <c r="DI6" s="75">
        <f>COUNT($BX6:CD6)</f>
        <v>7</v>
      </c>
      <c r="DJ6" s="75">
        <f>COUNT($BX6:CE6)</f>
        <v>8</v>
      </c>
      <c r="DK6" s="75">
        <f>COUNT($BX6:CF6)</f>
        <v>9</v>
      </c>
      <c r="DL6" s="75">
        <f>COUNT($BX6:CG6)</f>
        <v>10</v>
      </c>
      <c r="DM6" s="75">
        <f>COUNT($BX6:CH6)</f>
        <v>11</v>
      </c>
      <c r="DN6" s="75">
        <f>COUNT($BX6:CI6)</f>
        <v>12</v>
      </c>
      <c r="DO6" s="75">
        <f>COUNT($BX6:CJ6)</f>
        <v>12</v>
      </c>
      <c r="DP6" s="75">
        <f>COUNT($BX6:CK6)</f>
        <v>12</v>
      </c>
      <c r="DQ6" s="75">
        <f>COUNT($BX6:CL6)</f>
        <v>12</v>
      </c>
      <c r="DR6" s="75">
        <f>COUNT($BX6:CM6)</f>
        <v>12</v>
      </c>
      <c r="DS6" s="75">
        <f>COUNT($BX6:CN6)</f>
        <v>12</v>
      </c>
      <c r="DT6" s="75">
        <f>COUNT($BX6:CO6)</f>
        <v>12</v>
      </c>
      <c r="DU6" s="75">
        <f>COUNT($BX6:CP6)</f>
        <v>12</v>
      </c>
      <c r="DV6" s="75">
        <f>COUNT($BX6:CQ6)</f>
        <v>12</v>
      </c>
      <c r="DW6" s="75">
        <f>COUNT($BX6:CR6)</f>
        <v>12</v>
      </c>
      <c r="DX6" s="75">
        <f>COUNT($BX6:CS6)</f>
        <v>12</v>
      </c>
      <c r="DY6" s="75">
        <f>COUNT($BX6:CT6)</f>
        <v>12</v>
      </c>
      <c r="DZ6" s="75">
        <f>COUNT($BX6:CU6)</f>
        <v>12</v>
      </c>
      <c r="EA6" s="75">
        <f>COUNT($BX6:CV6)</f>
        <v>12</v>
      </c>
      <c r="EB6" s="75">
        <f>COUNT($BX6:CW6)</f>
        <v>12</v>
      </c>
      <c r="EC6" s="75">
        <f>COUNT($BX6:CX6)</f>
        <v>12</v>
      </c>
      <c r="ED6" s="75">
        <f>COUNT($BX6:CY6)</f>
        <v>12</v>
      </c>
      <c r="EE6" s="75">
        <f>COUNT($BX6:CZ6)</f>
        <v>12</v>
      </c>
      <c r="EF6" s="75">
        <f>COUNT($BX6:DA6)</f>
        <v>12</v>
      </c>
      <c r="EH6" s="75">
        <f t="shared" si="38"/>
        <v>1</v>
      </c>
      <c r="EI6" s="75">
        <f t="shared" si="39"/>
        <v>1</v>
      </c>
      <c r="EJ6" s="75">
        <f t="shared" si="40"/>
        <v>1</v>
      </c>
      <c r="EK6" s="75">
        <f t="shared" si="41"/>
        <v>1</v>
      </c>
      <c r="EL6" s="75">
        <f t="shared" si="42"/>
        <v>1</v>
      </c>
      <c r="EM6" s="75">
        <f t="shared" si="43"/>
        <v>1</v>
      </c>
      <c r="EN6" s="75">
        <f t="shared" si="44"/>
        <v>1</v>
      </c>
      <c r="EO6" s="75">
        <f t="shared" si="45"/>
        <v>1</v>
      </c>
      <c r="EP6" s="75">
        <f t="shared" si="46"/>
        <v>1</v>
      </c>
      <c r="EQ6" s="75">
        <f t="shared" si="47"/>
        <v>1</v>
      </c>
      <c r="ER6" s="75">
        <f t="shared" si="48"/>
        <v>1</v>
      </c>
      <c r="ES6" s="75">
        <f t="shared" si="49"/>
        <v>1</v>
      </c>
      <c r="ET6" s="75">
        <f t="shared" si="50"/>
        <v>0</v>
      </c>
      <c r="EU6" s="75">
        <f t="shared" si="51"/>
        <v>0</v>
      </c>
      <c r="EV6" s="75">
        <f t="shared" si="52"/>
        <v>0</v>
      </c>
      <c r="EW6" s="75">
        <f t="shared" si="53"/>
        <v>0</v>
      </c>
      <c r="EX6" s="75">
        <f t="shared" si="54"/>
        <v>0</v>
      </c>
      <c r="EY6" s="75">
        <f t="shared" si="55"/>
        <v>0</v>
      </c>
      <c r="EZ6" s="75">
        <f t="shared" si="56"/>
        <v>0</v>
      </c>
      <c r="FA6" s="75">
        <f t="shared" si="57"/>
        <v>0</v>
      </c>
      <c r="FB6" s="75">
        <f t="shared" si="58"/>
        <v>0</v>
      </c>
      <c r="FC6" s="75">
        <f t="shared" si="59"/>
        <v>0</v>
      </c>
      <c r="FD6" s="75">
        <f t="shared" si="60"/>
        <v>0</v>
      </c>
      <c r="FE6" s="75">
        <f t="shared" si="61"/>
        <v>0</v>
      </c>
      <c r="FF6" s="75">
        <f t="shared" si="62"/>
        <v>0</v>
      </c>
      <c r="FG6" s="75">
        <f t="shared" si="63"/>
        <v>0</v>
      </c>
      <c r="FH6" s="75">
        <f t="shared" si="64"/>
        <v>0</v>
      </c>
      <c r="FI6" s="75">
        <f t="shared" si="65"/>
        <v>0</v>
      </c>
      <c r="FJ6" s="75">
        <f t="shared" si="66"/>
        <v>0</v>
      </c>
      <c r="FK6" s="75">
        <f t="shared" si="67"/>
        <v>0</v>
      </c>
      <c r="FL6" s="75">
        <f t="shared" si="68"/>
        <v>6</v>
      </c>
      <c r="FM6" s="95">
        <f>IF(AND(ent!$M$2=1,$F6&lt;&gt;""),$E6+$F6,"")</f>
        <v>290.5</v>
      </c>
      <c r="FN6" s="95">
        <f>IF(AND(ent!$M$3=1,$H6&lt;&gt;""),$G6+$H6,"")</f>
        <v>384.79999999999995</v>
      </c>
      <c r="FO6" s="95">
        <f>IF(AND(ent!$M$4=1,$J6&lt;&gt;""),$I6+$J6,"")</f>
        <v>293.5</v>
      </c>
      <c r="FP6" s="95">
        <f>IF(AND(ent!$M$5=1,$L6&lt;&gt;""),$K6+$L6,"")</f>
        <v>287.89999999999998</v>
      </c>
      <c r="FQ6" s="95">
        <f>IF(AND(ent!$M$6=1,$N6&lt;&gt;""),$M6+$N6,"")</f>
        <v>379.1</v>
      </c>
      <c r="FR6" s="95">
        <f>IF(AND(ent!$M$7=1,$P6&lt;&gt;""),$O6+$P6,"")</f>
        <v>290.39999999999998</v>
      </c>
      <c r="FS6" s="95" t="str">
        <f>IF(AND(ent!$M$8=1,$R6&lt;&gt;""),$Q6+$R6,"")</f>
        <v/>
      </c>
      <c r="FT6" s="95" t="str">
        <f>IF(AND(ent!$M$9=1,$T6&lt;&gt;""),$S6+$T6,"")</f>
        <v/>
      </c>
      <c r="FU6" s="95" t="str">
        <f>IF(AND(ent!$M$10=1,$V6&lt;&gt;""),$U6+$V6,"")</f>
        <v/>
      </c>
      <c r="FV6" s="95" t="str">
        <f>IF(AND(ent!$M$11=1,$X6&lt;&gt;""),$W6+$X6,"")</f>
        <v/>
      </c>
      <c r="FW6" s="95" t="str">
        <f>IF(AND(ent!$M$12=1,$Z6&lt;&gt;""),$Y6+$Z6,"")</f>
        <v/>
      </c>
      <c r="FX6" s="95" t="str">
        <f>IF(AND(ent!$M$13=1,$AB6&lt;&gt;""),$AA6+$AB6,"")</f>
        <v/>
      </c>
      <c r="FY6" s="95" t="str">
        <f>IF(AND(ent!$M$14=1,$AD6&lt;&gt;""),$AC6+$AD6,"")</f>
        <v/>
      </c>
      <c r="FZ6" s="95" t="str">
        <f>IF(AND(ent!$M$15=1,$AF6&lt;&gt;""),$AE6+$AF6,"")</f>
        <v/>
      </c>
      <c r="GA6" s="95" t="str">
        <f>IF(AND(ent!$M$16=1,$AH6&lt;&gt;""),$AG6+$AH6,"")</f>
        <v/>
      </c>
      <c r="GB6" s="95" t="str">
        <f>IF(AND(ent!$M$17=1,$AJ6&lt;&gt;""),$AI6+$AJ6,"")</f>
        <v/>
      </c>
      <c r="GC6" s="95" t="str">
        <f>IF(AND(ent!$M$18=1,$AL6&lt;&gt;""),$AK6+$AL6,"")</f>
        <v/>
      </c>
      <c r="GD6" s="95" t="str">
        <f>IF(AND(ent!$M$19=1,$AN6&lt;&gt;""),$AM6+$AN6,"")</f>
        <v/>
      </c>
      <c r="GE6" s="95" t="str">
        <f>IF(AND(ent!$M$20=1,$AP6&lt;&gt;""),$AO6+$AP6,"")</f>
        <v/>
      </c>
      <c r="GF6" s="95" t="str">
        <f>IF(AND(ent!$M$21=1,$AR6&lt;&gt;""),$AQ6+$AR6,"")</f>
        <v/>
      </c>
      <c r="GG6" s="95" t="str">
        <f>IF(AND(ent!$M$22=1,$AT6&lt;&gt;""),$AS6+$AT6,"")</f>
        <v/>
      </c>
      <c r="GH6" s="95" t="str">
        <f>IF(AND(ent!$M$23=1,$AV6&lt;&gt;""),$AU6+$AV6,"")</f>
        <v/>
      </c>
      <c r="GI6" s="95" t="str">
        <f>IF(AND(ent!$M$24=1,$AX6&lt;&gt;""),$AW6+$AX6,"")</f>
        <v/>
      </c>
      <c r="GJ6" s="95" t="str">
        <f>IF(AND(ent!$M$25=1,$AZ6&lt;&gt;""),$AY6+$AZ6,"")</f>
        <v/>
      </c>
      <c r="GK6" s="95" t="str">
        <f>IF(AND(ent!$M$26=1,$BB6&lt;&gt;""),$BA6+$BB6,"")</f>
        <v/>
      </c>
      <c r="GL6" s="95" t="str">
        <f>IF(AND(ent!$M$27=1,$BD6&lt;&gt;""),$BC6+$BD6,"")</f>
        <v/>
      </c>
      <c r="GM6" s="95" t="str">
        <f>IF(AND(ent!$M$28=1,$BF6&lt;&gt;""),$BE6+$BF6,"")</f>
        <v/>
      </c>
      <c r="GN6" s="95" t="str">
        <f>IF(AND(ent!$M$29=1,$BH6&lt;&gt;""),$BG6+$BH6,"")</f>
        <v/>
      </c>
      <c r="GO6" s="95" t="str">
        <f>IF(AND(ent!$M$30=1,$BJ6&lt;&gt;""),$BI6+$BJ6,"")</f>
        <v/>
      </c>
      <c r="GP6" s="95" t="str">
        <f>IF(AND(ent!$M$31=1,$BL6&lt;&gt;""),$BK6+$BL6,"")</f>
        <v/>
      </c>
      <c r="GQ6" s="75">
        <f t="shared" si="69"/>
        <v>6</v>
      </c>
      <c r="GR6" s="95" t="str">
        <f>IF(AND(ent!$M$2=2,$F6&lt;&gt;""),$E6+$F6,"")</f>
        <v/>
      </c>
      <c r="GS6" s="95" t="str">
        <f>IF(AND(ent!$M$3=2,$H6&lt;&gt;""),$G6+$H6,"")</f>
        <v/>
      </c>
      <c r="GT6" s="95" t="str">
        <f>IF(AND(ent!$M$4=2,$J6&lt;&gt;""),$I6+$J6,"")</f>
        <v/>
      </c>
      <c r="GU6" s="95" t="str">
        <f>IF(AND(ent!$M$5=2,$L6&lt;&gt;""),$K6+$L6,"")</f>
        <v/>
      </c>
      <c r="GV6" s="95" t="str">
        <f>IF(AND(ent!$M$6=2,$N6&lt;&gt;""),$M6+$N6,"")</f>
        <v/>
      </c>
      <c r="GW6" s="95" t="str">
        <f>IF(AND(ent!$M$7=2,$P6&lt;&gt;""),$O6+$P6,"")</f>
        <v/>
      </c>
      <c r="GX6" s="95">
        <f>IF(AND(ent!$M$8=2,$R6&lt;&gt;""),$Q6+$R6,"")</f>
        <v>326.5</v>
      </c>
      <c r="GY6" s="95">
        <f>IF(AND(ent!$M$9=2,$T6&lt;&gt;""),$S6+$T6,"")</f>
        <v>222.2</v>
      </c>
      <c r="GZ6" s="95">
        <f>IF(AND(ent!$M$10=2,$V6&lt;&gt;""),$U6+$V6,"")</f>
        <v>308.10000000000002</v>
      </c>
      <c r="HA6" s="95">
        <f>IF(AND(ent!$M$11=2,$X6&lt;&gt;""),$W6+$X6,"")</f>
        <v>298.7</v>
      </c>
      <c r="HB6" s="95">
        <f>IF(AND(ent!$M$12=2,$Z6&lt;&gt;""),$Y6+$Z6,"")</f>
        <v>216.2</v>
      </c>
      <c r="HC6" s="95">
        <f>IF(AND(ent!$M$13=2,$AB6&lt;&gt;""),$AA6+$AB6,"")</f>
        <v>307.10000000000002</v>
      </c>
      <c r="HD6" s="95" t="str">
        <f>IF(AND(ent!$M$14=2,$AD6&lt;&gt;""),$AC6+$AD6,"")</f>
        <v/>
      </c>
      <c r="HE6" s="95" t="str">
        <f>IF(AND(ent!$M$15=2,$AF6&lt;&gt;""),$AE6+$AF6,"")</f>
        <v/>
      </c>
      <c r="HF6" s="95" t="str">
        <f>IF(AND(ent!$M$16=2,$AH6&lt;&gt;""),$AG6+$AH6,"")</f>
        <v/>
      </c>
      <c r="HG6" s="95" t="str">
        <f>IF(AND(ent!$M$17=2,$AJ6&lt;&gt;""),$AI6+$AJ6,"")</f>
        <v/>
      </c>
      <c r="HH6" s="95" t="str">
        <f>IF(AND(ent!$M$18=2,$AL6&lt;&gt;""),$AK6+$AL6,"")</f>
        <v/>
      </c>
      <c r="HI6" s="95" t="str">
        <f>IF(AND(ent!$M$19=2,$AN6&lt;&gt;""),$AM6+$AN6,"")</f>
        <v/>
      </c>
      <c r="HJ6" s="95" t="str">
        <f>IF(AND(ent!$M$20=2,$AP6&lt;&gt;""),$AO6+$AP6,"")</f>
        <v/>
      </c>
      <c r="HK6" s="95" t="str">
        <f>IF(AND(ent!$M$21=2,$AR6&lt;&gt;""),$AQ6+$AR6,"")</f>
        <v/>
      </c>
      <c r="HL6" s="95" t="str">
        <f>IF(AND(ent!$M$22=2,$AT6&lt;&gt;""),$AS6+$AT6,"")</f>
        <v/>
      </c>
      <c r="HM6" s="95" t="str">
        <f>IF(AND(ent!$M$23=2,$AV6&lt;&gt;""),$AU6+$AV6,"")</f>
        <v/>
      </c>
      <c r="HN6" s="95" t="str">
        <f>IF(AND(ent!$M$24=2,$AX6&lt;&gt;""),$AW6+$AX6,"")</f>
        <v/>
      </c>
      <c r="HO6" s="95" t="str">
        <f>IF(AND(ent!$M$25=2,$AZ6&lt;&gt;""),$AY6+$AZ6,"")</f>
        <v/>
      </c>
      <c r="HP6" s="95" t="str">
        <f>IF(AND(ent!$M$26=2,$BB6&lt;&gt;""),$BA6+$BB6,"")</f>
        <v/>
      </c>
      <c r="HQ6" s="95" t="str">
        <f>IF(AND(ent!$M$27=2,$BD6&lt;&gt;""),$BC6+$BD6,"")</f>
        <v/>
      </c>
      <c r="HR6" s="95" t="str">
        <f>IF(AND(ent!$M$28=2,$BF6&lt;&gt;""),$BE6+$BF6,"")</f>
        <v/>
      </c>
      <c r="HS6" s="95" t="str">
        <f>IF(AND(ent!$M$29=2,$BH6&lt;&gt;""),$BG6+$BH6,"")</f>
        <v/>
      </c>
      <c r="HT6" s="95" t="str">
        <f>IF(AND(ent!$M$30=2,$BJ6&lt;&gt;""),$BI6+$BJ6,"")</f>
        <v/>
      </c>
      <c r="HU6" s="95" t="str">
        <f>IF(AND(ent!$M$31=2,$BL6&lt;&gt;""),$BK6+$BL6,"")</f>
        <v/>
      </c>
      <c r="HV6" s="124">
        <f t="shared" si="70"/>
        <v>1926.1999999999998</v>
      </c>
      <c r="HW6" s="124">
        <f t="shared" si="71"/>
        <v>1678.8000000000002</v>
      </c>
      <c r="HX6" s="95">
        <f t="shared" si="72"/>
        <v>3206.2</v>
      </c>
      <c r="HY6" s="95">
        <f t="shared" si="73"/>
        <v>2758.8</v>
      </c>
    </row>
    <row r="7" spans="1:233">
      <c r="A7" s="75">
        <f>IF(stage!A7&lt;&gt;"",stage!A7,"")</f>
        <v>6</v>
      </c>
      <c r="B7" s="75" t="str">
        <f>IF(ent!E7&lt;&gt;"",ent!E7,"")</f>
        <v>金岡 義樹</v>
      </c>
      <c r="D7" s="75" t="str">
        <f>IF(ent!E7&lt;&gt;"",ent!H7,"")</f>
        <v>JN-1</v>
      </c>
      <c r="F7" s="95">
        <f>IF(stage!F7&lt;&gt;"",INT(stage!F7/100)*60+MOD(stage!F7,100),"")</f>
        <v>323.10000000000002</v>
      </c>
      <c r="H7" s="95">
        <f>IF(stage!H7&lt;&gt;"",INT(stage!H7/100)*60+MOD(stage!H7,100),"")</f>
        <v>436.1</v>
      </c>
      <c r="J7" s="95">
        <f>IF(stage!J7&lt;&gt;"",INT(stage!J7/100)*60+MOD(stage!J7,100),"")</f>
        <v>335</v>
      </c>
      <c r="L7" s="95">
        <f>IF(stage!L7&lt;&gt;"",INT(stage!L7/100)*60+MOD(stage!L7,100),"")</f>
        <v>334.5</v>
      </c>
      <c r="N7" s="95">
        <f>IF(stage!N7&lt;&gt;"",INT(stage!N7/100)*60+MOD(stage!N7,100),"")</f>
        <v>458.5</v>
      </c>
      <c r="P7" s="95">
        <f>IF(stage!P7&lt;&gt;"",INT(stage!P7/100)*60+MOD(stage!P7,100),"")</f>
        <v>348.1</v>
      </c>
      <c r="R7" s="95">
        <f>IF(stage!R7&lt;&gt;"",INT(stage!R7/100)*60+MOD(stage!R7,100),"")</f>
        <v>359.4</v>
      </c>
      <c r="T7" s="95">
        <f>IF(stage!T7&lt;&gt;"",INT(stage!T7/100)*60+MOD(stage!T7,100),"")</f>
        <v>255.2</v>
      </c>
      <c r="V7" s="95">
        <f>IF(stage!V7&lt;&gt;"",INT(stage!V7/100)*60+MOD(stage!V7,100),"")</f>
        <v>351.6</v>
      </c>
      <c r="X7" s="95">
        <f>IF(stage!X7&lt;&gt;"",INT(stage!X7/100)*60+MOD(stage!X7,100),"")</f>
        <v>352.1</v>
      </c>
      <c r="Z7" s="95">
        <f>IF(stage!Z7&lt;&gt;"",INT(stage!Z7/100)*60+MOD(stage!Z7,100),"")</f>
        <v>259.5</v>
      </c>
      <c r="AB7" s="95">
        <f>IF(stage!AB7&lt;&gt;"",INT(stage!AB7/100)*60+MOD(stage!AB7,100),"")</f>
        <v>359.70000000000005</v>
      </c>
      <c r="AD7" s="95" t="str">
        <f>IF(stage!AD7&lt;&gt;"",INT(stage!AD7/100)*60+MOD(stage!AD7,100),"")</f>
        <v/>
      </c>
      <c r="AF7" s="95" t="str">
        <f>IF(stage!AF7&lt;&gt;"",INT(stage!AF7/100)*60+MOD(stage!AF7,100),"")</f>
        <v/>
      </c>
      <c r="AH7" s="95" t="str">
        <f>IF(stage!AH7&lt;&gt;"",INT(stage!AH7/100)*60+MOD(stage!AH7,100),"")</f>
        <v/>
      </c>
      <c r="AJ7" s="95" t="str">
        <f>IF(stage!AJ7&lt;&gt;"",INT(stage!AJ7/100)*60+MOD(stage!AJ7,100),"")</f>
        <v/>
      </c>
      <c r="AL7" s="95" t="str">
        <f>IF(stage!AL7&lt;&gt;"",INT(stage!AL7/100)*60+MOD(stage!AL7,100),"")</f>
        <v/>
      </c>
      <c r="AN7" s="95" t="str">
        <f>IF(stage!AN7&lt;&gt;"",INT(stage!AN7/100)*60+MOD(stage!AN7,100),"")</f>
        <v/>
      </c>
      <c r="AP7" s="95" t="str">
        <f>IF(stage!AP7&lt;&gt;"",INT(stage!AP7/100)*60+MOD(stage!AP7,100),"")</f>
        <v/>
      </c>
      <c r="AR7" s="95" t="str">
        <f>IF(stage!AR7&lt;&gt;"",INT(stage!AR7/100)*60+MOD(stage!AR7,100),"")</f>
        <v/>
      </c>
      <c r="AT7" s="95" t="str">
        <f>IF(stage!AT7&lt;&gt;"",INT(stage!AT7/100)*60+MOD(stage!AT7,100),"")</f>
        <v/>
      </c>
      <c r="AV7" s="95" t="str">
        <f>IF(stage!AV7&lt;&gt;"",INT(stage!AV7/100)*60+MOD(stage!AV7,100),"")</f>
        <v/>
      </c>
      <c r="AX7" s="95" t="str">
        <f>IF(stage!AX7&lt;&gt;"",INT(stage!AX7/100)*60+MOD(stage!AX7,100),"")</f>
        <v/>
      </c>
      <c r="AZ7" s="95" t="str">
        <f>IF(stage!AZ7&lt;&gt;"",INT(stage!AZ7/100)*60+MOD(stage!AZ7,100),"")</f>
        <v/>
      </c>
      <c r="BB7" s="95" t="str">
        <f>IF(stage!BB7&lt;&gt;"",INT(stage!BB7/100)*60+MOD(stage!BB7,100),"")</f>
        <v/>
      </c>
      <c r="BD7" s="95" t="str">
        <f>IF(stage!BD7&lt;&gt;"",INT(stage!BD7/100)*60+MOD(stage!BD7,100),"")</f>
        <v/>
      </c>
      <c r="BF7" s="95" t="str">
        <f>IF(stage!BF7&lt;&gt;"",INT(stage!BF7/100)*60+MOD(stage!BF7,100),"")</f>
        <v/>
      </c>
      <c r="BH7" s="95" t="str">
        <f>IF(stage!BH7&lt;&gt;"",INT(stage!BH7/100)*60+MOD(stage!BH7,100),"")</f>
        <v/>
      </c>
      <c r="BJ7" s="95" t="str">
        <f>IF(stage!BJ7&lt;&gt;"",INT(stage!BJ7/100)*60+MOD(stage!BJ7,100),"")</f>
        <v/>
      </c>
      <c r="BL7" s="95" t="str">
        <f>IF(stage!BL7&lt;&gt;"",INT(stage!BL7/100)*60+MOD(stage!BL7,100),"")</f>
        <v/>
      </c>
      <c r="BO7" s="123">
        <f t="shared" si="1"/>
        <v>4172.8</v>
      </c>
      <c r="BP7" s="75">
        <f t="shared" si="2"/>
        <v>0</v>
      </c>
      <c r="BQ7" s="123">
        <f t="shared" si="3"/>
        <v>4172.8</v>
      </c>
      <c r="BR7" s="123"/>
      <c r="BS7" s="123">
        <f t="shared" si="4"/>
        <v>10932.8</v>
      </c>
      <c r="BT7" s="75">
        <f t="shared" si="5"/>
        <v>0</v>
      </c>
      <c r="BU7" s="123">
        <f t="shared" si="6"/>
        <v>10932.8</v>
      </c>
      <c r="BW7" s="75">
        <f t="shared" si="7"/>
        <v>12</v>
      </c>
      <c r="BX7" s="124">
        <f t="shared" si="8"/>
        <v>323.10000000000002</v>
      </c>
      <c r="BY7" s="124">
        <f t="shared" si="9"/>
        <v>436.1</v>
      </c>
      <c r="BZ7" s="124">
        <f t="shared" si="10"/>
        <v>335</v>
      </c>
      <c r="CA7" s="124">
        <f t="shared" si="11"/>
        <v>334.5</v>
      </c>
      <c r="CB7" s="124">
        <f t="shared" si="12"/>
        <v>458.5</v>
      </c>
      <c r="CC7" s="124">
        <f t="shared" si="13"/>
        <v>348.1</v>
      </c>
      <c r="CD7" s="124">
        <f t="shared" si="14"/>
        <v>359.4</v>
      </c>
      <c r="CE7" s="124">
        <f t="shared" si="15"/>
        <v>255.2</v>
      </c>
      <c r="CF7" s="124">
        <f t="shared" si="16"/>
        <v>351.6</v>
      </c>
      <c r="CG7" s="124">
        <f t="shared" si="17"/>
        <v>352.1</v>
      </c>
      <c r="CH7" s="124">
        <f t="shared" si="18"/>
        <v>259.5</v>
      </c>
      <c r="CI7" s="124">
        <f t="shared" si="19"/>
        <v>359.70000000000005</v>
      </c>
      <c r="CJ7" s="124" t="str">
        <f t="shared" si="20"/>
        <v/>
      </c>
      <c r="CK7" s="124" t="str">
        <f t="shared" si="21"/>
        <v/>
      </c>
      <c r="CL7" s="124" t="str">
        <f t="shared" si="22"/>
        <v/>
      </c>
      <c r="CM7" s="124" t="str">
        <f t="shared" si="23"/>
        <v/>
      </c>
      <c r="CN7" s="124" t="str">
        <f t="shared" si="24"/>
        <v/>
      </c>
      <c r="CO7" s="124" t="str">
        <f t="shared" si="25"/>
        <v/>
      </c>
      <c r="CP7" s="124" t="str">
        <f t="shared" si="26"/>
        <v/>
      </c>
      <c r="CQ7" s="124" t="str">
        <f t="shared" si="27"/>
        <v/>
      </c>
      <c r="CR7" s="124" t="str">
        <f t="shared" si="28"/>
        <v/>
      </c>
      <c r="CS7" s="124" t="str">
        <f t="shared" si="29"/>
        <v/>
      </c>
      <c r="CT7" s="124" t="str">
        <f t="shared" si="30"/>
        <v/>
      </c>
      <c r="CU7" s="124" t="str">
        <f t="shared" si="31"/>
        <v/>
      </c>
      <c r="CV7" s="124" t="str">
        <f t="shared" si="32"/>
        <v/>
      </c>
      <c r="CW7" s="124" t="str">
        <f t="shared" si="33"/>
        <v/>
      </c>
      <c r="CX7" s="124" t="str">
        <f t="shared" si="34"/>
        <v/>
      </c>
      <c r="CY7" s="124" t="str">
        <f t="shared" si="35"/>
        <v/>
      </c>
      <c r="CZ7" s="124" t="str">
        <f t="shared" si="36"/>
        <v/>
      </c>
      <c r="DA7" s="124" t="str">
        <f t="shared" si="37"/>
        <v/>
      </c>
      <c r="DC7" s="75">
        <f>COUNT($BX7:BX7)</f>
        <v>1</v>
      </c>
      <c r="DD7" s="75">
        <f>COUNT($BX7:BY7)</f>
        <v>2</v>
      </c>
      <c r="DE7" s="75">
        <f>COUNT($BX7:BZ7)</f>
        <v>3</v>
      </c>
      <c r="DF7" s="75">
        <f>COUNT($BX7:CA7)</f>
        <v>4</v>
      </c>
      <c r="DG7" s="75">
        <f>COUNT($BX7:CB7)</f>
        <v>5</v>
      </c>
      <c r="DH7" s="75">
        <f>COUNT($BX7:CC7)</f>
        <v>6</v>
      </c>
      <c r="DI7" s="75">
        <f>COUNT($BX7:CD7)</f>
        <v>7</v>
      </c>
      <c r="DJ7" s="75">
        <f>COUNT($BX7:CE7)</f>
        <v>8</v>
      </c>
      <c r="DK7" s="75">
        <f>COUNT($BX7:CF7)</f>
        <v>9</v>
      </c>
      <c r="DL7" s="75">
        <f>COUNT($BX7:CG7)</f>
        <v>10</v>
      </c>
      <c r="DM7" s="75">
        <f>COUNT($BX7:CH7)</f>
        <v>11</v>
      </c>
      <c r="DN7" s="75">
        <f>COUNT($BX7:CI7)</f>
        <v>12</v>
      </c>
      <c r="DO7" s="75">
        <f>COUNT($BX7:CJ7)</f>
        <v>12</v>
      </c>
      <c r="DP7" s="75">
        <f>COUNT($BX7:CK7)</f>
        <v>12</v>
      </c>
      <c r="DQ7" s="75">
        <f>COUNT($BX7:CL7)</f>
        <v>12</v>
      </c>
      <c r="DR7" s="75">
        <f>COUNT($BX7:CM7)</f>
        <v>12</v>
      </c>
      <c r="DS7" s="75">
        <f>COUNT($BX7:CN7)</f>
        <v>12</v>
      </c>
      <c r="DT7" s="75">
        <f>COUNT($BX7:CO7)</f>
        <v>12</v>
      </c>
      <c r="DU7" s="75">
        <f>COUNT($BX7:CP7)</f>
        <v>12</v>
      </c>
      <c r="DV7" s="75">
        <f>COUNT($BX7:CQ7)</f>
        <v>12</v>
      </c>
      <c r="DW7" s="75">
        <f>COUNT($BX7:CR7)</f>
        <v>12</v>
      </c>
      <c r="DX7" s="75">
        <f>COUNT($BX7:CS7)</f>
        <v>12</v>
      </c>
      <c r="DY7" s="75">
        <f>COUNT($BX7:CT7)</f>
        <v>12</v>
      </c>
      <c r="DZ7" s="75">
        <f>COUNT($BX7:CU7)</f>
        <v>12</v>
      </c>
      <c r="EA7" s="75">
        <f>COUNT($BX7:CV7)</f>
        <v>12</v>
      </c>
      <c r="EB7" s="75">
        <f>COUNT($BX7:CW7)</f>
        <v>12</v>
      </c>
      <c r="EC7" s="75">
        <f>COUNT($BX7:CX7)</f>
        <v>12</v>
      </c>
      <c r="ED7" s="75">
        <f>COUNT($BX7:CY7)</f>
        <v>12</v>
      </c>
      <c r="EE7" s="75">
        <f>COUNT($BX7:CZ7)</f>
        <v>12</v>
      </c>
      <c r="EF7" s="75">
        <f>COUNT($BX7:DA7)</f>
        <v>12</v>
      </c>
      <c r="EH7" s="75">
        <f t="shared" si="38"/>
        <v>1</v>
      </c>
      <c r="EI7" s="75">
        <f t="shared" si="39"/>
        <v>1</v>
      </c>
      <c r="EJ7" s="75">
        <f t="shared" si="40"/>
        <v>1</v>
      </c>
      <c r="EK7" s="75">
        <f t="shared" si="41"/>
        <v>1</v>
      </c>
      <c r="EL7" s="75">
        <f t="shared" si="42"/>
        <v>1</v>
      </c>
      <c r="EM7" s="75">
        <f t="shared" si="43"/>
        <v>1</v>
      </c>
      <c r="EN7" s="75">
        <f t="shared" si="44"/>
        <v>1</v>
      </c>
      <c r="EO7" s="75">
        <f t="shared" si="45"/>
        <v>1</v>
      </c>
      <c r="EP7" s="75">
        <f t="shared" si="46"/>
        <v>1</v>
      </c>
      <c r="EQ7" s="75">
        <f t="shared" si="47"/>
        <v>1</v>
      </c>
      <c r="ER7" s="75">
        <f t="shared" si="48"/>
        <v>1</v>
      </c>
      <c r="ES7" s="75">
        <f t="shared" si="49"/>
        <v>1</v>
      </c>
      <c r="ET7" s="75">
        <f t="shared" si="50"/>
        <v>0</v>
      </c>
      <c r="EU7" s="75">
        <f t="shared" si="51"/>
        <v>0</v>
      </c>
      <c r="EV7" s="75">
        <f t="shared" si="52"/>
        <v>0</v>
      </c>
      <c r="EW7" s="75">
        <f t="shared" si="53"/>
        <v>0</v>
      </c>
      <c r="EX7" s="75">
        <f t="shared" si="54"/>
        <v>0</v>
      </c>
      <c r="EY7" s="75">
        <f t="shared" si="55"/>
        <v>0</v>
      </c>
      <c r="EZ7" s="75">
        <f t="shared" si="56"/>
        <v>0</v>
      </c>
      <c r="FA7" s="75">
        <f t="shared" si="57"/>
        <v>0</v>
      </c>
      <c r="FB7" s="75">
        <f t="shared" si="58"/>
        <v>0</v>
      </c>
      <c r="FC7" s="75">
        <f t="shared" si="59"/>
        <v>0</v>
      </c>
      <c r="FD7" s="75">
        <f t="shared" si="60"/>
        <v>0</v>
      </c>
      <c r="FE7" s="75">
        <f t="shared" si="61"/>
        <v>0</v>
      </c>
      <c r="FF7" s="75">
        <f t="shared" si="62"/>
        <v>0</v>
      </c>
      <c r="FG7" s="75">
        <f t="shared" si="63"/>
        <v>0</v>
      </c>
      <c r="FH7" s="75">
        <f t="shared" si="64"/>
        <v>0</v>
      </c>
      <c r="FI7" s="75">
        <f t="shared" si="65"/>
        <v>0</v>
      </c>
      <c r="FJ7" s="75">
        <f t="shared" si="66"/>
        <v>0</v>
      </c>
      <c r="FK7" s="75">
        <f t="shared" si="67"/>
        <v>0</v>
      </c>
      <c r="FL7" s="75">
        <f t="shared" si="68"/>
        <v>6</v>
      </c>
      <c r="FM7" s="95">
        <f>IF(AND(ent!$M$2=1,$F7&lt;&gt;""),$E7+$F7,"")</f>
        <v>323.10000000000002</v>
      </c>
      <c r="FN7" s="95">
        <f>IF(AND(ent!$M$3=1,$H7&lt;&gt;""),$G7+$H7,"")</f>
        <v>436.1</v>
      </c>
      <c r="FO7" s="95">
        <f>IF(AND(ent!$M$4=1,$J7&lt;&gt;""),$I7+$J7,"")</f>
        <v>335</v>
      </c>
      <c r="FP7" s="95">
        <f>IF(AND(ent!$M$5=1,$L7&lt;&gt;""),$K7+$L7,"")</f>
        <v>334.5</v>
      </c>
      <c r="FQ7" s="95">
        <f>IF(AND(ent!$M$6=1,$N7&lt;&gt;""),$M7+$N7,"")</f>
        <v>458.5</v>
      </c>
      <c r="FR7" s="95">
        <f>IF(AND(ent!$M$7=1,$P7&lt;&gt;""),$O7+$P7,"")</f>
        <v>348.1</v>
      </c>
      <c r="FS7" s="95" t="str">
        <f>IF(AND(ent!$M$8=1,$R7&lt;&gt;""),$Q7+$R7,"")</f>
        <v/>
      </c>
      <c r="FT7" s="95" t="str">
        <f>IF(AND(ent!$M$9=1,$T7&lt;&gt;""),$S7+$T7,"")</f>
        <v/>
      </c>
      <c r="FU7" s="95" t="str">
        <f>IF(AND(ent!$M$10=1,$V7&lt;&gt;""),$U7+$V7,"")</f>
        <v/>
      </c>
      <c r="FV7" s="95" t="str">
        <f>IF(AND(ent!$M$11=1,$X7&lt;&gt;""),$W7+$X7,"")</f>
        <v/>
      </c>
      <c r="FW7" s="95" t="str">
        <f>IF(AND(ent!$M$12=1,$Z7&lt;&gt;""),$Y7+$Z7,"")</f>
        <v/>
      </c>
      <c r="FX7" s="95" t="str">
        <f>IF(AND(ent!$M$13=1,$AB7&lt;&gt;""),$AA7+$AB7,"")</f>
        <v/>
      </c>
      <c r="FY7" s="95" t="str">
        <f>IF(AND(ent!$M$14=1,$AD7&lt;&gt;""),$AC7+$AD7,"")</f>
        <v/>
      </c>
      <c r="FZ7" s="95" t="str">
        <f>IF(AND(ent!$M$15=1,$AF7&lt;&gt;""),$AE7+$AF7,"")</f>
        <v/>
      </c>
      <c r="GA7" s="95" t="str">
        <f>IF(AND(ent!$M$16=1,$AH7&lt;&gt;""),$AG7+$AH7,"")</f>
        <v/>
      </c>
      <c r="GB7" s="95" t="str">
        <f>IF(AND(ent!$M$17=1,$AJ7&lt;&gt;""),$AI7+$AJ7,"")</f>
        <v/>
      </c>
      <c r="GC7" s="95" t="str">
        <f>IF(AND(ent!$M$18=1,$AL7&lt;&gt;""),$AK7+$AL7,"")</f>
        <v/>
      </c>
      <c r="GD7" s="95" t="str">
        <f>IF(AND(ent!$M$19=1,$AN7&lt;&gt;""),$AM7+$AN7,"")</f>
        <v/>
      </c>
      <c r="GE7" s="95" t="str">
        <f>IF(AND(ent!$M$20=1,$AP7&lt;&gt;""),$AO7+$AP7,"")</f>
        <v/>
      </c>
      <c r="GF7" s="95" t="str">
        <f>IF(AND(ent!$M$21=1,$AR7&lt;&gt;""),$AQ7+$AR7,"")</f>
        <v/>
      </c>
      <c r="GG7" s="95" t="str">
        <f>IF(AND(ent!$M$22=1,$AT7&lt;&gt;""),$AS7+$AT7,"")</f>
        <v/>
      </c>
      <c r="GH7" s="95" t="str">
        <f>IF(AND(ent!$M$23=1,$AV7&lt;&gt;""),$AU7+$AV7,"")</f>
        <v/>
      </c>
      <c r="GI7" s="95" t="str">
        <f>IF(AND(ent!$M$24=1,$AX7&lt;&gt;""),$AW7+$AX7,"")</f>
        <v/>
      </c>
      <c r="GJ7" s="95" t="str">
        <f>IF(AND(ent!$M$25=1,$AZ7&lt;&gt;""),$AY7+$AZ7,"")</f>
        <v/>
      </c>
      <c r="GK7" s="95" t="str">
        <f>IF(AND(ent!$M$26=1,$BB7&lt;&gt;""),$BA7+$BB7,"")</f>
        <v/>
      </c>
      <c r="GL7" s="95" t="str">
        <f>IF(AND(ent!$M$27=1,$BD7&lt;&gt;""),$BC7+$BD7,"")</f>
        <v/>
      </c>
      <c r="GM7" s="95" t="str">
        <f>IF(AND(ent!$M$28=1,$BF7&lt;&gt;""),$BE7+$BF7,"")</f>
        <v/>
      </c>
      <c r="GN7" s="95" t="str">
        <f>IF(AND(ent!$M$29=1,$BH7&lt;&gt;""),$BG7+$BH7,"")</f>
        <v/>
      </c>
      <c r="GO7" s="95" t="str">
        <f>IF(AND(ent!$M$30=1,$BJ7&lt;&gt;""),$BI7+$BJ7,"")</f>
        <v/>
      </c>
      <c r="GP7" s="95" t="str">
        <f>IF(AND(ent!$M$31=1,$BL7&lt;&gt;""),$BK7+$BL7,"")</f>
        <v/>
      </c>
      <c r="GQ7" s="75">
        <f t="shared" si="69"/>
        <v>6</v>
      </c>
      <c r="GR7" s="95" t="str">
        <f>IF(AND(ent!$M$2=2,$F7&lt;&gt;""),$E7+$F7,"")</f>
        <v/>
      </c>
      <c r="GS7" s="95" t="str">
        <f>IF(AND(ent!$M$3=2,$H7&lt;&gt;""),$G7+$H7,"")</f>
        <v/>
      </c>
      <c r="GT7" s="95" t="str">
        <f>IF(AND(ent!$M$4=2,$J7&lt;&gt;""),$I7+$J7,"")</f>
        <v/>
      </c>
      <c r="GU7" s="95" t="str">
        <f>IF(AND(ent!$M$5=2,$L7&lt;&gt;""),$K7+$L7,"")</f>
        <v/>
      </c>
      <c r="GV7" s="95" t="str">
        <f>IF(AND(ent!$M$6=2,$N7&lt;&gt;""),$M7+$N7,"")</f>
        <v/>
      </c>
      <c r="GW7" s="95" t="str">
        <f>IF(AND(ent!$M$7=2,$P7&lt;&gt;""),$O7+$P7,"")</f>
        <v/>
      </c>
      <c r="GX7" s="95">
        <f>IF(AND(ent!$M$8=2,$R7&lt;&gt;""),$Q7+$R7,"")</f>
        <v>359.4</v>
      </c>
      <c r="GY7" s="95">
        <f>IF(AND(ent!$M$9=2,$T7&lt;&gt;""),$S7+$T7,"")</f>
        <v>255.2</v>
      </c>
      <c r="GZ7" s="95">
        <f>IF(AND(ent!$M$10=2,$V7&lt;&gt;""),$U7+$V7,"")</f>
        <v>351.6</v>
      </c>
      <c r="HA7" s="95">
        <f>IF(AND(ent!$M$11=2,$X7&lt;&gt;""),$W7+$X7,"")</f>
        <v>352.1</v>
      </c>
      <c r="HB7" s="95">
        <f>IF(AND(ent!$M$12=2,$Z7&lt;&gt;""),$Y7+$Z7,"")</f>
        <v>259.5</v>
      </c>
      <c r="HC7" s="95">
        <f>IF(AND(ent!$M$13=2,$AB7&lt;&gt;""),$AA7+$AB7,"")</f>
        <v>359.70000000000005</v>
      </c>
      <c r="HD7" s="95" t="str">
        <f>IF(AND(ent!$M$14=2,$AD7&lt;&gt;""),$AC7+$AD7,"")</f>
        <v/>
      </c>
      <c r="HE7" s="95" t="str">
        <f>IF(AND(ent!$M$15=2,$AF7&lt;&gt;""),$AE7+$AF7,"")</f>
        <v/>
      </c>
      <c r="HF7" s="95" t="str">
        <f>IF(AND(ent!$M$16=2,$AH7&lt;&gt;""),$AG7+$AH7,"")</f>
        <v/>
      </c>
      <c r="HG7" s="95" t="str">
        <f>IF(AND(ent!$M$17=2,$AJ7&lt;&gt;""),$AI7+$AJ7,"")</f>
        <v/>
      </c>
      <c r="HH7" s="95" t="str">
        <f>IF(AND(ent!$M$18=2,$AL7&lt;&gt;""),$AK7+$AL7,"")</f>
        <v/>
      </c>
      <c r="HI7" s="95" t="str">
        <f>IF(AND(ent!$M$19=2,$AN7&lt;&gt;""),$AM7+$AN7,"")</f>
        <v/>
      </c>
      <c r="HJ7" s="95" t="str">
        <f>IF(AND(ent!$M$20=2,$AP7&lt;&gt;""),$AO7+$AP7,"")</f>
        <v/>
      </c>
      <c r="HK7" s="95" t="str">
        <f>IF(AND(ent!$M$21=2,$AR7&lt;&gt;""),$AQ7+$AR7,"")</f>
        <v/>
      </c>
      <c r="HL7" s="95" t="str">
        <f>IF(AND(ent!$M$22=2,$AT7&lt;&gt;""),$AS7+$AT7,"")</f>
        <v/>
      </c>
      <c r="HM7" s="95" t="str">
        <f>IF(AND(ent!$M$23=2,$AV7&lt;&gt;""),$AU7+$AV7,"")</f>
        <v/>
      </c>
      <c r="HN7" s="95" t="str">
        <f>IF(AND(ent!$M$24=2,$AX7&lt;&gt;""),$AW7+$AX7,"")</f>
        <v/>
      </c>
      <c r="HO7" s="95" t="str">
        <f>IF(AND(ent!$M$25=2,$AZ7&lt;&gt;""),$AY7+$AZ7,"")</f>
        <v/>
      </c>
      <c r="HP7" s="95" t="str">
        <f>IF(AND(ent!$M$26=2,$BB7&lt;&gt;""),$BA7+$BB7,"")</f>
        <v/>
      </c>
      <c r="HQ7" s="95" t="str">
        <f>IF(AND(ent!$M$27=2,$BD7&lt;&gt;""),$BC7+$BD7,"")</f>
        <v/>
      </c>
      <c r="HR7" s="95" t="str">
        <f>IF(AND(ent!$M$28=2,$BF7&lt;&gt;""),$BE7+$BF7,"")</f>
        <v/>
      </c>
      <c r="HS7" s="95" t="str">
        <f>IF(AND(ent!$M$29=2,$BH7&lt;&gt;""),$BG7+$BH7,"")</f>
        <v/>
      </c>
      <c r="HT7" s="95" t="str">
        <f>IF(AND(ent!$M$30=2,$BJ7&lt;&gt;""),$BI7+$BJ7,"")</f>
        <v/>
      </c>
      <c r="HU7" s="95" t="str">
        <f>IF(AND(ent!$M$31=2,$BL7&lt;&gt;""),$BK7+$BL7,"")</f>
        <v/>
      </c>
      <c r="HV7" s="124">
        <f t="shared" si="70"/>
        <v>2235.3000000000002</v>
      </c>
      <c r="HW7" s="124">
        <f t="shared" si="71"/>
        <v>1937.5</v>
      </c>
      <c r="HX7" s="95">
        <f t="shared" si="72"/>
        <v>3715.3</v>
      </c>
      <c r="HY7" s="95">
        <f t="shared" si="73"/>
        <v>3217.5</v>
      </c>
    </row>
    <row r="8" spans="1:233">
      <c r="A8" s="75">
        <f>IF(stage!A8&lt;&gt;"",stage!A8,"")</f>
        <v>7</v>
      </c>
      <c r="B8" s="75" t="str">
        <f>IF(ent!E8&lt;&gt;"",ent!E8,"")</f>
        <v>眞貝 知志</v>
      </c>
      <c r="D8" s="75" t="str">
        <f>IF(ent!E8&lt;&gt;"",ent!H8,"")</f>
        <v>JN-1</v>
      </c>
      <c r="F8" s="95">
        <f>IF(stage!F8&lt;&gt;"",INT(stage!F8/100)*60+MOD(stage!F8,100),"")</f>
        <v>294.2</v>
      </c>
      <c r="H8" s="95">
        <f>IF(stage!H8&lt;&gt;"",INT(stage!H8/100)*60+MOD(stage!H8,100),"")</f>
        <v>392.4</v>
      </c>
      <c r="J8" s="95">
        <f>IF(stage!J8&lt;&gt;"",INT(stage!J8/100)*60+MOD(stage!J8,100),"")</f>
        <v>297.39999999999998</v>
      </c>
      <c r="L8" s="95">
        <f>IF(stage!L8&lt;&gt;"",INT(stage!L8/100)*60+MOD(stage!L8,100),"")</f>
        <v>290.8</v>
      </c>
      <c r="N8" s="95">
        <f>IF(stage!N8&lt;&gt;"",INT(stage!N8/100)*60+MOD(stage!N8,100),"")</f>
        <v>384.9</v>
      </c>
      <c r="P8" s="95">
        <f>IF(stage!P8&lt;&gt;"",INT(stage!P8/100)*60+MOD(stage!P8,100),"")</f>
        <v>291.8</v>
      </c>
      <c r="R8" s="95">
        <f>IF(stage!R8&lt;&gt;"",INT(stage!R8/100)*60+MOD(stage!R8,100),"")</f>
        <v>314.5</v>
      </c>
      <c r="T8" s="95">
        <f>IF(stage!T8&lt;&gt;"",INT(stage!T8/100)*60+MOD(stage!T8,100),"")</f>
        <v>219.7</v>
      </c>
      <c r="V8" s="95">
        <f>IF(stage!V8&lt;&gt;"",INT(stage!V8/100)*60+MOD(stage!V8,100),"")</f>
        <v>311.2</v>
      </c>
      <c r="X8" s="95">
        <f>IF(stage!X8&lt;&gt;"",INT(stage!X8/100)*60+MOD(stage!X8,100),"")</f>
        <v>306.5</v>
      </c>
      <c r="Z8" s="95">
        <f>IF(stage!Z8&lt;&gt;"",INT(stage!Z8/100)*60+MOD(stage!Z8,100),"")</f>
        <v>219.89999999999998</v>
      </c>
      <c r="AB8" s="95">
        <f>IF(stage!AB8&lt;&gt;"",INT(stage!AB8/100)*60+MOD(stage!AB8,100),"")</f>
        <v>307.39999999999998</v>
      </c>
      <c r="AD8" s="95" t="str">
        <f>IF(stage!AD8&lt;&gt;"",INT(stage!AD8/100)*60+MOD(stage!AD8,100),"")</f>
        <v/>
      </c>
      <c r="AF8" s="95" t="str">
        <f>IF(stage!AF8&lt;&gt;"",INT(stage!AF8/100)*60+MOD(stage!AF8,100),"")</f>
        <v/>
      </c>
      <c r="AH8" s="95" t="str">
        <f>IF(stage!AH8&lt;&gt;"",INT(stage!AH8/100)*60+MOD(stage!AH8,100),"")</f>
        <v/>
      </c>
      <c r="AJ8" s="95" t="str">
        <f>IF(stage!AJ8&lt;&gt;"",INT(stage!AJ8/100)*60+MOD(stage!AJ8,100),"")</f>
        <v/>
      </c>
      <c r="AL8" s="95" t="str">
        <f>IF(stage!AL8&lt;&gt;"",INT(stage!AL8/100)*60+MOD(stage!AL8,100),"")</f>
        <v/>
      </c>
      <c r="AN8" s="95" t="str">
        <f>IF(stage!AN8&lt;&gt;"",INT(stage!AN8/100)*60+MOD(stage!AN8,100),"")</f>
        <v/>
      </c>
      <c r="AP8" s="95" t="str">
        <f>IF(stage!AP8&lt;&gt;"",INT(stage!AP8/100)*60+MOD(stage!AP8,100),"")</f>
        <v/>
      </c>
      <c r="AR8" s="95" t="str">
        <f>IF(stage!AR8&lt;&gt;"",INT(stage!AR8/100)*60+MOD(stage!AR8,100),"")</f>
        <v/>
      </c>
      <c r="AT8" s="95" t="str">
        <f>IF(stage!AT8&lt;&gt;"",INT(stage!AT8/100)*60+MOD(stage!AT8,100),"")</f>
        <v/>
      </c>
      <c r="AV8" s="95" t="str">
        <f>IF(stage!AV8&lt;&gt;"",INT(stage!AV8/100)*60+MOD(stage!AV8,100),"")</f>
        <v/>
      </c>
      <c r="AX8" s="95" t="str">
        <f>IF(stage!AX8&lt;&gt;"",INT(stage!AX8/100)*60+MOD(stage!AX8,100),"")</f>
        <v/>
      </c>
      <c r="AZ8" s="95" t="str">
        <f>IF(stage!AZ8&lt;&gt;"",INT(stage!AZ8/100)*60+MOD(stage!AZ8,100),"")</f>
        <v/>
      </c>
      <c r="BB8" s="95" t="str">
        <f>IF(stage!BB8&lt;&gt;"",INT(stage!BB8/100)*60+MOD(stage!BB8,100),"")</f>
        <v/>
      </c>
      <c r="BD8" s="95" t="str">
        <f>IF(stage!BD8&lt;&gt;"",INT(stage!BD8/100)*60+MOD(stage!BD8,100),"")</f>
        <v/>
      </c>
      <c r="BF8" s="95" t="str">
        <f>IF(stage!BF8&lt;&gt;"",INT(stage!BF8/100)*60+MOD(stage!BF8,100),"")</f>
        <v/>
      </c>
      <c r="BH8" s="95" t="str">
        <f>IF(stage!BH8&lt;&gt;"",INT(stage!BH8/100)*60+MOD(stage!BH8,100),"")</f>
        <v/>
      </c>
      <c r="BJ8" s="95" t="str">
        <f>IF(stage!BJ8&lt;&gt;"",INT(stage!BJ8/100)*60+MOD(stage!BJ8,100),"")</f>
        <v/>
      </c>
      <c r="BL8" s="95" t="str">
        <f>IF(stage!BL8&lt;&gt;"",INT(stage!BL8/100)*60+MOD(stage!BL8,100),"")</f>
        <v/>
      </c>
      <c r="BO8" s="123">
        <f t="shared" si="1"/>
        <v>3630.7</v>
      </c>
      <c r="BP8" s="75">
        <f t="shared" si="2"/>
        <v>0</v>
      </c>
      <c r="BQ8" s="123">
        <f t="shared" si="3"/>
        <v>3630.7</v>
      </c>
      <c r="BR8" s="123"/>
      <c r="BS8" s="123">
        <f t="shared" si="4"/>
        <v>10030.700000000001</v>
      </c>
      <c r="BT8" s="75">
        <f t="shared" si="5"/>
        <v>0</v>
      </c>
      <c r="BU8" s="123">
        <f t="shared" si="6"/>
        <v>10030.700000000001</v>
      </c>
      <c r="BW8" s="75">
        <f t="shared" si="7"/>
        <v>12</v>
      </c>
      <c r="BX8" s="124">
        <f t="shared" si="8"/>
        <v>294.2</v>
      </c>
      <c r="BY8" s="124">
        <f t="shared" si="9"/>
        <v>392.4</v>
      </c>
      <c r="BZ8" s="124">
        <f t="shared" si="10"/>
        <v>297.39999999999998</v>
      </c>
      <c r="CA8" s="124">
        <f t="shared" si="11"/>
        <v>290.8</v>
      </c>
      <c r="CB8" s="124">
        <f t="shared" si="12"/>
        <v>384.9</v>
      </c>
      <c r="CC8" s="124">
        <f t="shared" si="13"/>
        <v>291.8</v>
      </c>
      <c r="CD8" s="124">
        <f t="shared" si="14"/>
        <v>314.5</v>
      </c>
      <c r="CE8" s="124">
        <f t="shared" si="15"/>
        <v>219.7</v>
      </c>
      <c r="CF8" s="124">
        <f t="shared" si="16"/>
        <v>311.2</v>
      </c>
      <c r="CG8" s="124">
        <f t="shared" si="17"/>
        <v>306.5</v>
      </c>
      <c r="CH8" s="124">
        <f t="shared" si="18"/>
        <v>219.89999999999998</v>
      </c>
      <c r="CI8" s="124">
        <f t="shared" si="19"/>
        <v>307.39999999999998</v>
      </c>
      <c r="CJ8" s="124" t="str">
        <f t="shared" si="20"/>
        <v/>
      </c>
      <c r="CK8" s="124" t="str">
        <f t="shared" si="21"/>
        <v/>
      </c>
      <c r="CL8" s="124" t="str">
        <f t="shared" si="22"/>
        <v/>
      </c>
      <c r="CM8" s="124" t="str">
        <f t="shared" si="23"/>
        <v/>
      </c>
      <c r="CN8" s="124" t="str">
        <f t="shared" si="24"/>
        <v/>
      </c>
      <c r="CO8" s="124" t="str">
        <f t="shared" si="25"/>
        <v/>
      </c>
      <c r="CP8" s="124" t="str">
        <f t="shared" si="26"/>
        <v/>
      </c>
      <c r="CQ8" s="124" t="str">
        <f t="shared" si="27"/>
        <v/>
      </c>
      <c r="CR8" s="124" t="str">
        <f t="shared" si="28"/>
        <v/>
      </c>
      <c r="CS8" s="124" t="str">
        <f t="shared" si="29"/>
        <v/>
      </c>
      <c r="CT8" s="124" t="str">
        <f t="shared" si="30"/>
        <v/>
      </c>
      <c r="CU8" s="124" t="str">
        <f t="shared" si="31"/>
        <v/>
      </c>
      <c r="CV8" s="124" t="str">
        <f t="shared" si="32"/>
        <v/>
      </c>
      <c r="CW8" s="124" t="str">
        <f t="shared" si="33"/>
        <v/>
      </c>
      <c r="CX8" s="124" t="str">
        <f t="shared" si="34"/>
        <v/>
      </c>
      <c r="CY8" s="124" t="str">
        <f t="shared" si="35"/>
        <v/>
      </c>
      <c r="CZ8" s="124" t="str">
        <f t="shared" si="36"/>
        <v/>
      </c>
      <c r="DA8" s="124" t="str">
        <f t="shared" si="37"/>
        <v/>
      </c>
      <c r="DC8" s="75">
        <f>COUNT($BX8:BX8)</f>
        <v>1</v>
      </c>
      <c r="DD8" s="75">
        <f>COUNT($BX8:BY8)</f>
        <v>2</v>
      </c>
      <c r="DE8" s="75">
        <f>COUNT($BX8:BZ8)</f>
        <v>3</v>
      </c>
      <c r="DF8" s="75">
        <f>COUNT($BX8:CA8)</f>
        <v>4</v>
      </c>
      <c r="DG8" s="75">
        <f>COUNT($BX8:CB8)</f>
        <v>5</v>
      </c>
      <c r="DH8" s="75">
        <f>COUNT($BX8:CC8)</f>
        <v>6</v>
      </c>
      <c r="DI8" s="75">
        <f>COUNT($BX8:CD8)</f>
        <v>7</v>
      </c>
      <c r="DJ8" s="75">
        <f>COUNT($BX8:CE8)</f>
        <v>8</v>
      </c>
      <c r="DK8" s="75">
        <f>COUNT($BX8:CF8)</f>
        <v>9</v>
      </c>
      <c r="DL8" s="75">
        <f>COUNT($BX8:CG8)</f>
        <v>10</v>
      </c>
      <c r="DM8" s="75">
        <f>COUNT($BX8:CH8)</f>
        <v>11</v>
      </c>
      <c r="DN8" s="75">
        <f>COUNT($BX8:CI8)</f>
        <v>12</v>
      </c>
      <c r="DO8" s="75">
        <f>COUNT($BX8:CJ8)</f>
        <v>12</v>
      </c>
      <c r="DP8" s="75">
        <f>COUNT($BX8:CK8)</f>
        <v>12</v>
      </c>
      <c r="DQ8" s="75">
        <f>COUNT($BX8:CL8)</f>
        <v>12</v>
      </c>
      <c r="DR8" s="75">
        <f>COUNT($BX8:CM8)</f>
        <v>12</v>
      </c>
      <c r="DS8" s="75">
        <f>COUNT($BX8:CN8)</f>
        <v>12</v>
      </c>
      <c r="DT8" s="75">
        <f>COUNT($BX8:CO8)</f>
        <v>12</v>
      </c>
      <c r="DU8" s="75">
        <f>COUNT($BX8:CP8)</f>
        <v>12</v>
      </c>
      <c r="DV8" s="75">
        <f>COUNT($BX8:CQ8)</f>
        <v>12</v>
      </c>
      <c r="DW8" s="75">
        <f>COUNT($BX8:CR8)</f>
        <v>12</v>
      </c>
      <c r="DX8" s="75">
        <f>COUNT($BX8:CS8)</f>
        <v>12</v>
      </c>
      <c r="DY8" s="75">
        <f>COUNT($BX8:CT8)</f>
        <v>12</v>
      </c>
      <c r="DZ8" s="75">
        <f>COUNT($BX8:CU8)</f>
        <v>12</v>
      </c>
      <c r="EA8" s="75">
        <f>COUNT($BX8:CV8)</f>
        <v>12</v>
      </c>
      <c r="EB8" s="75">
        <f>COUNT($BX8:CW8)</f>
        <v>12</v>
      </c>
      <c r="EC8" s="75">
        <f>COUNT($BX8:CX8)</f>
        <v>12</v>
      </c>
      <c r="ED8" s="75">
        <f>COUNT($BX8:CY8)</f>
        <v>12</v>
      </c>
      <c r="EE8" s="75">
        <f>COUNT($BX8:CZ8)</f>
        <v>12</v>
      </c>
      <c r="EF8" s="75">
        <f>COUNT($BX8:DA8)</f>
        <v>12</v>
      </c>
      <c r="EH8" s="75">
        <f t="shared" si="38"/>
        <v>1</v>
      </c>
      <c r="EI8" s="75">
        <f t="shared" si="39"/>
        <v>1</v>
      </c>
      <c r="EJ8" s="75">
        <f t="shared" si="40"/>
        <v>1</v>
      </c>
      <c r="EK8" s="75">
        <f t="shared" si="41"/>
        <v>1</v>
      </c>
      <c r="EL8" s="75">
        <f t="shared" si="42"/>
        <v>1</v>
      </c>
      <c r="EM8" s="75">
        <f t="shared" si="43"/>
        <v>1</v>
      </c>
      <c r="EN8" s="75">
        <f t="shared" si="44"/>
        <v>1</v>
      </c>
      <c r="EO8" s="75">
        <f t="shared" si="45"/>
        <v>1</v>
      </c>
      <c r="EP8" s="75">
        <f t="shared" si="46"/>
        <v>1</v>
      </c>
      <c r="EQ8" s="75">
        <f t="shared" si="47"/>
        <v>1</v>
      </c>
      <c r="ER8" s="75">
        <f t="shared" si="48"/>
        <v>1</v>
      </c>
      <c r="ES8" s="75">
        <f t="shared" si="49"/>
        <v>1</v>
      </c>
      <c r="ET8" s="75">
        <f t="shared" si="50"/>
        <v>0</v>
      </c>
      <c r="EU8" s="75">
        <f t="shared" si="51"/>
        <v>0</v>
      </c>
      <c r="EV8" s="75">
        <f t="shared" si="52"/>
        <v>0</v>
      </c>
      <c r="EW8" s="75">
        <f t="shared" si="53"/>
        <v>0</v>
      </c>
      <c r="EX8" s="75">
        <f t="shared" si="54"/>
        <v>0</v>
      </c>
      <c r="EY8" s="75">
        <f t="shared" si="55"/>
        <v>0</v>
      </c>
      <c r="EZ8" s="75">
        <f t="shared" si="56"/>
        <v>0</v>
      </c>
      <c r="FA8" s="75">
        <f t="shared" si="57"/>
        <v>0</v>
      </c>
      <c r="FB8" s="75">
        <f t="shared" si="58"/>
        <v>0</v>
      </c>
      <c r="FC8" s="75">
        <f t="shared" si="59"/>
        <v>0</v>
      </c>
      <c r="FD8" s="75">
        <f t="shared" si="60"/>
        <v>0</v>
      </c>
      <c r="FE8" s="75">
        <f t="shared" si="61"/>
        <v>0</v>
      </c>
      <c r="FF8" s="75">
        <f t="shared" si="62"/>
        <v>0</v>
      </c>
      <c r="FG8" s="75">
        <f t="shared" si="63"/>
        <v>0</v>
      </c>
      <c r="FH8" s="75">
        <f t="shared" si="64"/>
        <v>0</v>
      </c>
      <c r="FI8" s="75">
        <f t="shared" si="65"/>
        <v>0</v>
      </c>
      <c r="FJ8" s="75">
        <f t="shared" si="66"/>
        <v>0</v>
      </c>
      <c r="FK8" s="75">
        <f t="shared" si="67"/>
        <v>0</v>
      </c>
      <c r="FL8" s="75">
        <f t="shared" si="68"/>
        <v>6</v>
      </c>
      <c r="FM8" s="95">
        <f>IF(AND(ent!$M$2=1,$F8&lt;&gt;""),$E8+$F8,"")</f>
        <v>294.2</v>
      </c>
      <c r="FN8" s="95">
        <f>IF(AND(ent!$M$3=1,$H8&lt;&gt;""),$G8+$H8,"")</f>
        <v>392.4</v>
      </c>
      <c r="FO8" s="95">
        <f>IF(AND(ent!$M$4=1,$J8&lt;&gt;""),$I8+$J8,"")</f>
        <v>297.39999999999998</v>
      </c>
      <c r="FP8" s="95">
        <f>IF(AND(ent!$M$5=1,$L8&lt;&gt;""),$K8+$L8,"")</f>
        <v>290.8</v>
      </c>
      <c r="FQ8" s="95">
        <f>IF(AND(ent!$M$6=1,$N8&lt;&gt;""),$M8+$N8,"")</f>
        <v>384.9</v>
      </c>
      <c r="FR8" s="95">
        <f>IF(AND(ent!$M$7=1,$P8&lt;&gt;""),$O8+$P8,"")</f>
        <v>291.8</v>
      </c>
      <c r="FS8" s="95" t="str">
        <f>IF(AND(ent!$M$8=1,$R8&lt;&gt;""),$Q8+$R8,"")</f>
        <v/>
      </c>
      <c r="FT8" s="95" t="str">
        <f>IF(AND(ent!$M$9=1,$T8&lt;&gt;""),$S8+$T8,"")</f>
        <v/>
      </c>
      <c r="FU8" s="95" t="str">
        <f>IF(AND(ent!$M$10=1,$V8&lt;&gt;""),$U8+$V8,"")</f>
        <v/>
      </c>
      <c r="FV8" s="95" t="str">
        <f>IF(AND(ent!$M$11=1,$X8&lt;&gt;""),$W8+$X8,"")</f>
        <v/>
      </c>
      <c r="FW8" s="95" t="str">
        <f>IF(AND(ent!$M$12=1,$Z8&lt;&gt;""),$Y8+$Z8,"")</f>
        <v/>
      </c>
      <c r="FX8" s="95" t="str">
        <f>IF(AND(ent!$M$13=1,$AB8&lt;&gt;""),$AA8+$AB8,"")</f>
        <v/>
      </c>
      <c r="FY8" s="95" t="str">
        <f>IF(AND(ent!$M$14=1,$AD8&lt;&gt;""),$AC8+$AD8,"")</f>
        <v/>
      </c>
      <c r="FZ8" s="95" t="str">
        <f>IF(AND(ent!$M$15=1,$AF8&lt;&gt;""),$AE8+$AF8,"")</f>
        <v/>
      </c>
      <c r="GA8" s="95" t="str">
        <f>IF(AND(ent!$M$16=1,$AH8&lt;&gt;""),$AG8+$AH8,"")</f>
        <v/>
      </c>
      <c r="GB8" s="95" t="str">
        <f>IF(AND(ent!$M$17=1,$AJ8&lt;&gt;""),$AI8+$AJ8,"")</f>
        <v/>
      </c>
      <c r="GC8" s="95" t="str">
        <f>IF(AND(ent!$M$18=1,$AL8&lt;&gt;""),$AK8+$AL8,"")</f>
        <v/>
      </c>
      <c r="GD8" s="95" t="str">
        <f>IF(AND(ent!$M$19=1,$AN8&lt;&gt;""),$AM8+$AN8,"")</f>
        <v/>
      </c>
      <c r="GE8" s="95" t="str">
        <f>IF(AND(ent!$M$20=1,$AP8&lt;&gt;""),$AO8+$AP8,"")</f>
        <v/>
      </c>
      <c r="GF8" s="95" t="str">
        <f>IF(AND(ent!$M$21=1,$AR8&lt;&gt;""),$AQ8+$AR8,"")</f>
        <v/>
      </c>
      <c r="GG8" s="95" t="str">
        <f>IF(AND(ent!$M$22=1,$AT8&lt;&gt;""),$AS8+$AT8,"")</f>
        <v/>
      </c>
      <c r="GH8" s="95" t="str">
        <f>IF(AND(ent!$M$23=1,$AV8&lt;&gt;""),$AU8+$AV8,"")</f>
        <v/>
      </c>
      <c r="GI8" s="95" t="str">
        <f>IF(AND(ent!$M$24=1,$AX8&lt;&gt;""),$AW8+$AX8,"")</f>
        <v/>
      </c>
      <c r="GJ8" s="95" t="str">
        <f>IF(AND(ent!$M$25=1,$AZ8&lt;&gt;""),$AY8+$AZ8,"")</f>
        <v/>
      </c>
      <c r="GK8" s="95" t="str">
        <f>IF(AND(ent!$M$26=1,$BB8&lt;&gt;""),$BA8+$BB8,"")</f>
        <v/>
      </c>
      <c r="GL8" s="95" t="str">
        <f>IF(AND(ent!$M$27=1,$BD8&lt;&gt;""),$BC8+$BD8,"")</f>
        <v/>
      </c>
      <c r="GM8" s="95" t="str">
        <f>IF(AND(ent!$M$28=1,$BF8&lt;&gt;""),$BE8+$BF8,"")</f>
        <v/>
      </c>
      <c r="GN8" s="95" t="str">
        <f>IF(AND(ent!$M$29=1,$BH8&lt;&gt;""),$BG8+$BH8,"")</f>
        <v/>
      </c>
      <c r="GO8" s="95" t="str">
        <f>IF(AND(ent!$M$30=1,$BJ8&lt;&gt;""),$BI8+$BJ8,"")</f>
        <v/>
      </c>
      <c r="GP8" s="95" t="str">
        <f>IF(AND(ent!$M$31=1,$BL8&lt;&gt;""),$BK8+$BL8,"")</f>
        <v/>
      </c>
      <c r="GQ8" s="75">
        <f t="shared" si="69"/>
        <v>6</v>
      </c>
      <c r="GR8" s="95" t="str">
        <f>IF(AND(ent!$M$2=2,$F8&lt;&gt;""),$E8+$F8,"")</f>
        <v/>
      </c>
      <c r="GS8" s="95" t="str">
        <f>IF(AND(ent!$M$3=2,$H8&lt;&gt;""),$G8+$H8,"")</f>
        <v/>
      </c>
      <c r="GT8" s="95" t="str">
        <f>IF(AND(ent!$M$4=2,$J8&lt;&gt;""),$I8+$J8,"")</f>
        <v/>
      </c>
      <c r="GU8" s="95" t="str">
        <f>IF(AND(ent!$M$5=2,$L8&lt;&gt;""),$K8+$L8,"")</f>
        <v/>
      </c>
      <c r="GV8" s="95" t="str">
        <f>IF(AND(ent!$M$6=2,$N8&lt;&gt;""),$M8+$N8,"")</f>
        <v/>
      </c>
      <c r="GW8" s="95" t="str">
        <f>IF(AND(ent!$M$7=2,$P8&lt;&gt;""),$O8+$P8,"")</f>
        <v/>
      </c>
      <c r="GX8" s="95">
        <f>IF(AND(ent!$M$8=2,$R8&lt;&gt;""),$Q8+$R8,"")</f>
        <v>314.5</v>
      </c>
      <c r="GY8" s="95">
        <f>IF(AND(ent!$M$9=2,$T8&lt;&gt;""),$S8+$T8,"")</f>
        <v>219.7</v>
      </c>
      <c r="GZ8" s="95">
        <f>IF(AND(ent!$M$10=2,$V8&lt;&gt;""),$U8+$V8,"")</f>
        <v>311.2</v>
      </c>
      <c r="HA8" s="95">
        <f>IF(AND(ent!$M$11=2,$X8&lt;&gt;""),$W8+$X8,"")</f>
        <v>306.5</v>
      </c>
      <c r="HB8" s="95">
        <f>IF(AND(ent!$M$12=2,$Z8&lt;&gt;""),$Y8+$Z8,"")</f>
        <v>219.89999999999998</v>
      </c>
      <c r="HC8" s="95">
        <f>IF(AND(ent!$M$13=2,$AB8&lt;&gt;""),$AA8+$AB8,"")</f>
        <v>307.39999999999998</v>
      </c>
      <c r="HD8" s="95" t="str">
        <f>IF(AND(ent!$M$14=2,$AD8&lt;&gt;""),$AC8+$AD8,"")</f>
        <v/>
      </c>
      <c r="HE8" s="95" t="str">
        <f>IF(AND(ent!$M$15=2,$AF8&lt;&gt;""),$AE8+$AF8,"")</f>
        <v/>
      </c>
      <c r="HF8" s="95" t="str">
        <f>IF(AND(ent!$M$16=2,$AH8&lt;&gt;""),$AG8+$AH8,"")</f>
        <v/>
      </c>
      <c r="HG8" s="95" t="str">
        <f>IF(AND(ent!$M$17=2,$AJ8&lt;&gt;""),$AI8+$AJ8,"")</f>
        <v/>
      </c>
      <c r="HH8" s="95" t="str">
        <f>IF(AND(ent!$M$18=2,$AL8&lt;&gt;""),$AK8+$AL8,"")</f>
        <v/>
      </c>
      <c r="HI8" s="95" t="str">
        <f>IF(AND(ent!$M$19=2,$AN8&lt;&gt;""),$AM8+$AN8,"")</f>
        <v/>
      </c>
      <c r="HJ8" s="95" t="str">
        <f>IF(AND(ent!$M$20=2,$AP8&lt;&gt;""),$AO8+$AP8,"")</f>
        <v/>
      </c>
      <c r="HK8" s="95" t="str">
        <f>IF(AND(ent!$M$21=2,$AR8&lt;&gt;""),$AQ8+$AR8,"")</f>
        <v/>
      </c>
      <c r="HL8" s="95" t="str">
        <f>IF(AND(ent!$M$22=2,$AT8&lt;&gt;""),$AS8+$AT8,"")</f>
        <v/>
      </c>
      <c r="HM8" s="95" t="str">
        <f>IF(AND(ent!$M$23=2,$AV8&lt;&gt;""),$AU8+$AV8,"")</f>
        <v/>
      </c>
      <c r="HN8" s="95" t="str">
        <f>IF(AND(ent!$M$24=2,$AX8&lt;&gt;""),$AW8+$AX8,"")</f>
        <v/>
      </c>
      <c r="HO8" s="95" t="str">
        <f>IF(AND(ent!$M$25=2,$AZ8&lt;&gt;""),$AY8+$AZ8,"")</f>
        <v/>
      </c>
      <c r="HP8" s="95" t="str">
        <f>IF(AND(ent!$M$26=2,$BB8&lt;&gt;""),$BA8+$BB8,"")</f>
        <v/>
      </c>
      <c r="HQ8" s="95" t="str">
        <f>IF(AND(ent!$M$27=2,$BD8&lt;&gt;""),$BC8+$BD8,"")</f>
        <v/>
      </c>
      <c r="HR8" s="95" t="str">
        <f>IF(AND(ent!$M$28=2,$BF8&lt;&gt;""),$BE8+$BF8,"")</f>
        <v/>
      </c>
      <c r="HS8" s="95" t="str">
        <f>IF(AND(ent!$M$29=2,$BH8&lt;&gt;""),$BG8+$BH8,"")</f>
        <v/>
      </c>
      <c r="HT8" s="95" t="str">
        <f>IF(AND(ent!$M$30=2,$BJ8&lt;&gt;""),$BI8+$BJ8,"")</f>
        <v/>
      </c>
      <c r="HU8" s="95" t="str">
        <f>IF(AND(ent!$M$31=2,$BL8&lt;&gt;""),$BK8+$BL8,"")</f>
        <v/>
      </c>
      <c r="HV8" s="124">
        <f t="shared" si="70"/>
        <v>1951.4999999999998</v>
      </c>
      <c r="HW8" s="124">
        <f t="shared" si="71"/>
        <v>1679.2000000000003</v>
      </c>
      <c r="HX8" s="95">
        <f t="shared" si="72"/>
        <v>3231.5</v>
      </c>
      <c r="HY8" s="95">
        <f t="shared" si="73"/>
        <v>2759.2000000000003</v>
      </c>
    </row>
    <row r="9" spans="1:233">
      <c r="A9" s="75">
        <f>IF(stage!A9&lt;&gt;"",stage!A9,"")</f>
        <v>8</v>
      </c>
      <c r="B9" s="75" t="str">
        <f>IF(ent!E9&lt;&gt;"",ent!E9,"")</f>
        <v>松岡 孝典</v>
      </c>
      <c r="D9" s="75" t="str">
        <f>IF(ent!E9&lt;&gt;"",ent!H9,"")</f>
        <v>JN-1</v>
      </c>
      <c r="F9" s="95">
        <f>IF(stage!F9&lt;&gt;"",INT(stage!F9/100)*60+MOD(stage!F9,100),"")</f>
        <v>305.8</v>
      </c>
      <c r="H9" s="95">
        <f>IF(stage!H9&lt;&gt;"",INT(stage!H9/100)*60+MOD(stage!H9,100),"")</f>
        <v>406.5</v>
      </c>
      <c r="J9" s="95">
        <f>IF(stage!J9&lt;&gt;"",INT(stage!J9/100)*60+MOD(stage!J9,100),"")</f>
        <v>307.39999999999998</v>
      </c>
      <c r="L9" s="95">
        <f>IF(stage!L9&lt;&gt;"",INT(stage!L9/100)*60+MOD(stage!L9,100),"")</f>
        <v>300.10000000000002</v>
      </c>
      <c r="N9" s="95">
        <f>IF(stage!N9&lt;&gt;"",INT(stage!N9/100)*60+MOD(stage!N9,100),"")</f>
        <v>400</v>
      </c>
      <c r="P9" s="95">
        <f>IF(stage!P9&lt;&gt;"",INT(stage!P9/100)*60+MOD(stage!P9,100),"")</f>
        <v>304.10000000000002</v>
      </c>
      <c r="R9" s="95">
        <f>IF(stage!R9&lt;&gt;"",INT(stage!R9/100)*60+MOD(stage!R9,100),"")</f>
        <v>326.39999999999998</v>
      </c>
      <c r="T9" s="95">
        <f>IF(stage!T9&lt;&gt;"",INT(stage!T9/100)*60+MOD(stage!T9,100),"")</f>
        <v>230.39999999999998</v>
      </c>
      <c r="V9" s="95">
        <f>IF(stage!V9&lt;&gt;"",INT(stage!V9/100)*60+MOD(stage!V9,100),"")</f>
        <v>322.79999999999995</v>
      </c>
      <c r="X9" s="95">
        <f>IF(stage!X9&lt;&gt;"",INT(stage!X9/100)*60+MOD(stage!X9,100),"")</f>
        <v>319.5</v>
      </c>
      <c r="Z9" s="95">
        <f>IF(stage!Z9&lt;&gt;"",INT(stage!Z9/100)*60+MOD(stage!Z9,100),"")</f>
        <v>226.89999999999998</v>
      </c>
      <c r="AB9" s="95">
        <f>IF(stage!AB9&lt;&gt;"",INT(stage!AB9/100)*60+MOD(stage!AB9,100),"")</f>
        <v>322.60000000000002</v>
      </c>
      <c r="AD9" s="95" t="str">
        <f>IF(stage!AD9&lt;&gt;"",INT(stage!AD9/100)*60+MOD(stage!AD9,100),"")</f>
        <v/>
      </c>
      <c r="AF9" s="95" t="str">
        <f>IF(stage!AF9&lt;&gt;"",INT(stage!AF9/100)*60+MOD(stage!AF9,100),"")</f>
        <v/>
      </c>
      <c r="AH9" s="95" t="str">
        <f>IF(stage!AH9&lt;&gt;"",INT(stage!AH9/100)*60+MOD(stage!AH9,100),"")</f>
        <v/>
      </c>
      <c r="AJ9" s="95" t="str">
        <f>IF(stage!AJ9&lt;&gt;"",INT(stage!AJ9/100)*60+MOD(stage!AJ9,100),"")</f>
        <v/>
      </c>
      <c r="AL9" s="95" t="str">
        <f>IF(stage!AL9&lt;&gt;"",INT(stage!AL9/100)*60+MOD(stage!AL9,100),"")</f>
        <v/>
      </c>
      <c r="AN9" s="95" t="str">
        <f>IF(stage!AN9&lt;&gt;"",INT(stage!AN9/100)*60+MOD(stage!AN9,100),"")</f>
        <v/>
      </c>
      <c r="AP9" s="95" t="str">
        <f>IF(stage!AP9&lt;&gt;"",INT(stage!AP9/100)*60+MOD(stage!AP9,100),"")</f>
        <v/>
      </c>
      <c r="AR9" s="95" t="str">
        <f>IF(stage!AR9&lt;&gt;"",INT(stage!AR9/100)*60+MOD(stage!AR9,100),"")</f>
        <v/>
      </c>
      <c r="AT9" s="95" t="str">
        <f>IF(stage!AT9&lt;&gt;"",INT(stage!AT9/100)*60+MOD(stage!AT9,100),"")</f>
        <v/>
      </c>
      <c r="AV9" s="95" t="str">
        <f>IF(stage!AV9&lt;&gt;"",INT(stage!AV9/100)*60+MOD(stage!AV9,100),"")</f>
        <v/>
      </c>
      <c r="AX9" s="95" t="str">
        <f>IF(stage!AX9&lt;&gt;"",INT(stage!AX9/100)*60+MOD(stage!AX9,100),"")</f>
        <v/>
      </c>
      <c r="AZ9" s="95" t="str">
        <f>IF(stage!AZ9&lt;&gt;"",INT(stage!AZ9/100)*60+MOD(stage!AZ9,100),"")</f>
        <v/>
      </c>
      <c r="BB9" s="95" t="str">
        <f>IF(stage!BB9&lt;&gt;"",INT(stage!BB9/100)*60+MOD(stage!BB9,100),"")</f>
        <v/>
      </c>
      <c r="BD9" s="95" t="str">
        <f>IF(stage!BD9&lt;&gt;"",INT(stage!BD9/100)*60+MOD(stage!BD9,100),"")</f>
        <v/>
      </c>
      <c r="BF9" s="95" t="str">
        <f>IF(stage!BF9&lt;&gt;"",INT(stage!BF9/100)*60+MOD(stage!BF9,100),"")</f>
        <v/>
      </c>
      <c r="BH9" s="95" t="str">
        <f>IF(stage!BH9&lt;&gt;"",INT(stage!BH9/100)*60+MOD(stage!BH9,100),"")</f>
        <v/>
      </c>
      <c r="BJ9" s="95" t="str">
        <f>IF(stage!BJ9&lt;&gt;"",INT(stage!BJ9/100)*60+MOD(stage!BJ9,100),"")</f>
        <v/>
      </c>
      <c r="BL9" s="95" t="str">
        <f>IF(stage!BL9&lt;&gt;"",INT(stage!BL9/100)*60+MOD(stage!BL9,100),"")</f>
        <v/>
      </c>
      <c r="BO9" s="123">
        <f t="shared" si="1"/>
        <v>3772.5</v>
      </c>
      <c r="BP9" s="75">
        <f t="shared" si="2"/>
        <v>0</v>
      </c>
      <c r="BQ9" s="123">
        <f t="shared" si="3"/>
        <v>3772.5</v>
      </c>
      <c r="BR9" s="123"/>
      <c r="BS9" s="123">
        <f t="shared" si="4"/>
        <v>10252.5</v>
      </c>
      <c r="BT9" s="75">
        <f t="shared" si="5"/>
        <v>0</v>
      </c>
      <c r="BU9" s="123">
        <f t="shared" si="6"/>
        <v>10252.5</v>
      </c>
      <c r="BW9" s="75">
        <f t="shared" si="7"/>
        <v>12</v>
      </c>
      <c r="BX9" s="124">
        <f t="shared" si="8"/>
        <v>305.8</v>
      </c>
      <c r="BY9" s="124">
        <f t="shared" si="9"/>
        <v>406.5</v>
      </c>
      <c r="BZ9" s="124">
        <f t="shared" si="10"/>
        <v>307.39999999999998</v>
      </c>
      <c r="CA9" s="124">
        <f t="shared" si="11"/>
        <v>300.10000000000002</v>
      </c>
      <c r="CB9" s="124">
        <f t="shared" si="12"/>
        <v>400</v>
      </c>
      <c r="CC9" s="124">
        <f t="shared" si="13"/>
        <v>304.10000000000002</v>
      </c>
      <c r="CD9" s="124">
        <f t="shared" si="14"/>
        <v>326.39999999999998</v>
      </c>
      <c r="CE9" s="124">
        <f t="shared" si="15"/>
        <v>230.39999999999998</v>
      </c>
      <c r="CF9" s="124">
        <f t="shared" si="16"/>
        <v>322.79999999999995</v>
      </c>
      <c r="CG9" s="124">
        <f t="shared" si="17"/>
        <v>319.5</v>
      </c>
      <c r="CH9" s="124">
        <f t="shared" si="18"/>
        <v>226.89999999999998</v>
      </c>
      <c r="CI9" s="124">
        <f t="shared" si="19"/>
        <v>322.60000000000002</v>
      </c>
      <c r="CJ9" s="124" t="str">
        <f t="shared" si="20"/>
        <v/>
      </c>
      <c r="CK9" s="124" t="str">
        <f t="shared" si="21"/>
        <v/>
      </c>
      <c r="CL9" s="124" t="str">
        <f t="shared" si="22"/>
        <v/>
      </c>
      <c r="CM9" s="124" t="str">
        <f t="shared" si="23"/>
        <v/>
      </c>
      <c r="CN9" s="124" t="str">
        <f t="shared" si="24"/>
        <v/>
      </c>
      <c r="CO9" s="124" t="str">
        <f t="shared" si="25"/>
        <v/>
      </c>
      <c r="CP9" s="124" t="str">
        <f t="shared" si="26"/>
        <v/>
      </c>
      <c r="CQ9" s="124" t="str">
        <f t="shared" si="27"/>
        <v/>
      </c>
      <c r="CR9" s="124" t="str">
        <f t="shared" si="28"/>
        <v/>
      </c>
      <c r="CS9" s="124" t="str">
        <f t="shared" si="29"/>
        <v/>
      </c>
      <c r="CT9" s="124" t="str">
        <f t="shared" si="30"/>
        <v/>
      </c>
      <c r="CU9" s="124" t="str">
        <f t="shared" si="31"/>
        <v/>
      </c>
      <c r="CV9" s="124" t="str">
        <f t="shared" si="32"/>
        <v/>
      </c>
      <c r="CW9" s="124" t="str">
        <f t="shared" si="33"/>
        <v/>
      </c>
      <c r="CX9" s="124" t="str">
        <f t="shared" si="34"/>
        <v/>
      </c>
      <c r="CY9" s="124" t="str">
        <f t="shared" si="35"/>
        <v/>
      </c>
      <c r="CZ9" s="124" t="str">
        <f t="shared" si="36"/>
        <v/>
      </c>
      <c r="DA9" s="124" t="str">
        <f t="shared" si="37"/>
        <v/>
      </c>
      <c r="DC9" s="75">
        <f>COUNT($BX9:BX9)</f>
        <v>1</v>
      </c>
      <c r="DD9" s="75">
        <f>COUNT($BX9:BY9)</f>
        <v>2</v>
      </c>
      <c r="DE9" s="75">
        <f>COUNT($BX9:BZ9)</f>
        <v>3</v>
      </c>
      <c r="DF9" s="75">
        <f>COUNT($BX9:CA9)</f>
        <v>4</v>
      </c>
      <c r="DG9" s="75">
        <f>COUNT($BX9:CB9)</f>
        <v>5</v>
      </c>
      <c r="DH9" s="75">
        <f>COUNT($BX9:CC9)</f>
        <v>6</v>
      </c>
      <c r="DI9" s="75">
        <f>COUNT($BX9:CD9)</f>
        <v>7</v>
      </c>
      <c r="DJ9" s="75">
        <f>COUNT($BX9:CE9)</f>
        <v>8</v>
      </c>
      <c r="DK9" s="75">
        <f>COUNT($BX9:CF9)</f>
        <v>9</v>
      </c>
      <c r="DL9" s="75">
        <f>COUNT($BX9:CG9)</f>
        <v>10</v>
      </c>
      <c r="DM9" s="75">
        <f>COUNT($BX9:CH9)</f>
        <v>11</v>
      </c>
      <c r="DN9" s="75">
        <f>COUNT($BX9:CI9)</f>
        <v>12</v>
      </c>
      <c r="DO9" s="75">
        <f>COUNT($BX9:CJ9)</f>
        <v>12</v>
      </c>
      <c r="DP9" s="75">
        <f>COUNT($BX9:CK9)</f>
        <v>12</v>
      </c>
      <c r="DQ9" s="75">
        <f>COUNT($BX9:CL9)</f>
        <v>12</v>
      </c>
      <c r="DR9" s="75">
        <f>COUNT($BX9:CM9)</f>
        <v>12</v>
      </c>
      <c r="DS9" s="75">
        <f>COUNT($BX9:CN9)</f>
        <v>12</v>
      </c>
      <c r="DT9" s="75">
        <f>COUNT($BX9:CO9)</f>
        <v>12</v>
      </c>
      <c r="DU9" s="75">
        <f>COUNT($BX9:CP9)</f>
        <v>12</v>
      </c>
      <c r="DV9" s="75">
        <f>COUNT($BX9:CQ9)</f>
        <v>12</v>
      </c>
      <c r="DW9" s="75">
        <f>COUNT($BX9:CR9)</f>
        <v>12</v>
      </c>
      <c r="DX9" s="75">
        <f>COUNT($BX9:CS9)</f>
        <v>12</v>
      </c>
      <c r="DY9" s="75">
        <f>COUNT($BX9:CT9)</f>
        <v>12</v>
      </c>
      <c r="DZ9" s="75">
        <f>COUNT($BX9:CU9)</f>
        <v>12</v>
      </c>
      <c r="EA9" s="75">
        <f>COUNT($BX9:CV9)</f>
        <v>12</v>
      </c>
      <c r="EB9" s="75">
        <f>COUNT($BX9:CW9)</f>
        <v>12</v>
      </c>
      <c r="EC9" s="75">
        <f>COUNT($BX9:CX9)</f>
        <v>12</v>
      </c>
      <c r="ED9" s="75">
        <f>COUNT($BX9:CY9)</f>
        <v>12</v>
      </c>
      <c r="EE9" s="75">
        <f>COUNT($BX9:CZ9)</f>
        <v>12</v>
      </c>
      <c r="EF9" s="75">
        <f>COUNT($BX9:DA9)</f>
        <v>12</v>
      </c>
      <c r="EH9" s="75">
        <f t="shared" si="38"/>
        <v>1</v>
      </c>
      <c r="EI9" s="75">
        <f t="shared" si="39"/>
        <v>1</v>
      </c>
      <c r="EJ9" s="75">
        <f t="shared" si="40"/>
        <v>1</v>
      </c>
      <c r="EK9" s="75">
        <f t="shared" si="41"/>
        <v>1</v>
      </c>
      <c r="EL9" s="75">
        <f t="shared" si="42"/>
        <v>1</v>
      </c>
      <c r="EM9" s="75">
        <f t="shared" si="43"/>
        <v>1</v>
      </c>
      <c r="EN9" s="75">
        <f t="shared" si="44"/>
        <v>1</v>
      </c>
      <c r="EO9" s="75">
        <f t="shared" si="45"/>
        <v>1</v>
      </c>
      <c r="EP9" s="75">
        <f t="shared" si="46"/>
        <v>1</v>
      </c>
      <c r="EQ9" s="75">
        <f t="shared" si="47"/>
        <v>1</v>
      </c>
      <c r="ER9" s="75">
        <f t="shared" si="48"/>
        <v>1</v>
      </c>
      <c r="ES9" s="75">
        <f t="shared" si="49"/>
        <v>1</v>
      </c>
      <c r="ET9" s="75">
        <f t="shared" si="50"/>
        <v>0</v>
      </c>
      <c r="EU9" s="75">
        <f t="shared" si="51"/>
        <v>0</v>
      </c>
      <c r="EV9" s="75">
        <f t="shared" si="52"/>
        <v>0</v>
      </c>
      <c r="EW9" s="75">
        <f t="shared" si="53"/>
        <v>0</v>
      </c>
      <c r="EX9" s="75">
        <f t="shared" si="54"/>
        <v>0</v>
      </c>
      <c r="EY9" s="75">
        <f t="shared" si="55"/>
        <v>0</v>
      </c>
      <c r="EZ9" s="75">
        <f t="shared" si="56"/>
        <v>0</v>
      </c>
      <c r="FA9" s="75">
        <f t="shared" si="57"/>
        <v>0</v>
      </c>
      <c r="FB9" s="75">
        <f t="shared" si="58"/>
        <v>0</v>
      </c>
      <c r="FC9" s="75">
        <f t="shared" si="59"/>
        <v>0</v>
      </c>
      <c r="FD9" s="75">
        <f t="shared" si="60"/>
        <v>0</v>
      </c>
      <c r="FE9" s="75">
        <f t="shared" si="61"/>
        <v>0</v>
      </c>
      <c r="FF9" s="75">
        <f t="shared" si="62"/>
        <v>0</v>
      </c>
      <c r="FG9" s="75">
        <f t="shared" si="63"/>
        <v>0</v>
      </c>
      <c r="FH9" s="75">
        <f t="shared" si="64"/>
        <v>0</v>
      </c>
      <c r="FI9" s="75">
        <f t="shared" si="65"/>
        <v>0</v>
      </c>
      <c r="FJ9" s="75">
        <f t="shared" si="66"/>
        <v>0</v>
      </c>
      <c r="FK9" s="75">
        <f t="shared" si="67"/>
        <v>0</v>
      </c>
      <c r="FL9" s="75">
        <f t="shared" si="68"/>
        <v>6</v>
      </c>
      <c r="FM9" s="95">
        <f>IF(AND(ent!$M$2=1,$F9&lt;&gt;""),$E9+$F9,"")</f>
        <v>305.8</v>
      </c>
      <c r="FN9" s="95">
        <f>IF(AND(ent!$M$3=1,$H9&lt;&gt;""),$G9+$H9,"")</f>
        <v>406.5</v>
      </c>
      <c r="FO9" s="95">
        <f>IF(AND(ent!$M$4=1,$J9&lt;&gt;""),$I9+$J9,"")</f>
        <v>307.39999999999998</v>
      </c>
      <c r="FP9" s="95">
        <f>IF(AND(ent!$M$5=1,$L9&lt;&gt;""),$K9+$L9,"")</f>
        <v>300.10000000000002</v>
      </c>
      <c r="FQ9" s="95">
        <f>IF(AND(ent!$M$6=1,$N9&lt;&gt;""),$M9+$N9,"")</f>
        <v>400</v>
      </c>
      <c r="FR9" s="95">
        <f>IF(AND(ent!$M$7=1,$P9&lt;&gt;""),$O9+$P9,"")</f>
        <v>304.10000000000002</v>
      </c>
      <c r="FS9" s="95" t="str">
        <f>IF(AND(ent!$M$8=1,$R9&lt;&gt;""),$Q9+$R9,"")</f>
        <v/>
      </c>
      <c r="FT9" s="95" t="str">
        <f>IF(AND(ent!$M$9=1,$T9&lt;&gt;""),$S9+$T9,"")</f>
        <v/>
      </c>
      <c r="FU9" s="95" t="str">
        <f>IF(AND(ent!$M$10=1,$V9&lt;&gt;""),$U9+$V9,"")</f>
        <v/>
      </c>
      <c r="FV9" s="95" t="str">
        <f>IF(AND(ent!$M$11=1,$X9&lt;&gt;""),$W9+$X9,"")</f>
        <v/>
      </c>
      <c r="FW9" s="95" t="str">
        <f>IF(AND(ent!$M$12=1,$Z9&lt;&gt;""),$Y9+$Z9,"")</f>
        <v/>
      </c>
      <c r="FX9" s="95" t="str">
        <f>IF(AND(ent!$M$13=1,$AB9&lt;&gt;""),$AA9+$AB9,"")</f>
        <v/>
      </c>
      <c r="FY9" s="95" t="str">
        <f>IF(AND(ent!$M$14=1,$AD9&lt;&gt;""),$AC9+$AD9,"")</f>
        <v/>
      </c>
      <c r="FZ9" s="95" t="str">
        <f>IF(AND(ent!$M$15=1,$AF9&lt;&gt;""),$AE9+$AF9,"")</f>
        <v/>
      </c>
      <c r="GA9" s="95" t="str">
        <f>IF(AND(ent!$M$16=1,$AH9&lt;&gt;""),$AG9+$AH9,"")</f>
        <v/>
      </c>
      <c r="GB9" s="95" t="str">
        <f>IF(AND(ent!$M$17=1,$AJ9&lt;&gt;""),$AI9+$AJ9,"")</f>
        <v/>
      </c>
      <c r="GC9" s="95" t="str">
        <f>IF(AND(ent!$M$18=1,$AL9&lt;&gt;""),$AK9+$AL9,"")</f>
        <v/>
      </c>
      <c r="GD9" s="95" t="str">
        <f>IF(AND(ent!$M$19=1,$AN9&lt;&gt;""),$AM9+$AN9,"")</f>
        <v/>
      </c>
      <c r="GE9" s="95" t="str">
        <f>IF(AND(ent!$M$20=1,$AP9&lt;&gt;""),$AO9+$AP9,"")</f>
        <v/>
      </c>
      <c r="GF9" s="95" t="str">
        <f>IF(AND(ent!$M$21=1,$AR9&lt;&gt;""),$AQ9+$AR9,"")</f>
        <v/>
      </c>
      <c r="GG9" s="95" t="str">
        <f>IF(AND(ent!$M$22=1,$AT9&lt;&gt;""),$AS9+$AT9,"")</f>
        <v/>
      </c>
      <c r="GH9" s="95" t="str">
        <f>IF(AND(ent!$M$23=1,$AV9&lt;&gt;""),$AU9+$AV9,"")</f>
        <v/>
      </c>
      <c r="GI9" s="95" t="str">
        <f>IF(AND(ent!$M$24=1,$AX9&lt;&gt;""),$AW9+$AX9,"")</f>
        <v/>
      </c>
      <c r="GJ9" s="95" t="str">
        <f>IF(AND(ent!$M$25=1,$AZ9&lt;&gt;""),$AY9+$AZ9,"")</f>
        <v/>
      </c>
      <c r="GK9" s="95" t="str">
        <f>IF(AND(ent!$M$26=1,$BB9&lt;&gt;""),$BA9+$BB9,"")</f>
        <v/>
      </c>
      <c r="GL9" s="95" t="str">
        <f>IF(AND(ent!$M$27=1,$BD9&lt;&gt;""),$BC9+$BD9,"")</f>
        <v/>
      </c>
      <c r="GM9" s="95" t="str">
        <f>IF(AND(ent!$M$28=1,$BF9&lt;&gt;""),$BE9+$BF9,"")</f>
        <v/>
      </c>
      <c r="GN9" s="95" t="str">
        <f>IF(AND(ent!$M$29=1,$BH9&lt;&gt;""),$BG9+$BH9,"")</f>
        <v/>
      </c>
      <c r="GO9" s="95" t="str">
        <f>IF(AND(ent!$M$30=1,$BJ9&lt;&gt;""),$BI9+$BJ9,"")</f>
        <v/>
      </c>
      <c r="GP9" s="95" t="str">
        <f>IF(AND(ent!$M$31=1,$BL9&lt;&gt;""),$BK9+$BL9,"")</f>
        <v/>
      </c>
      <c r="GQ9" s="75">
        <f t="shared" si="69"/>
        <v>6</v>
      </c>
      <c r="GR9" s="95" t="str">
        <f>IF(AND(ent!$M$2=2,$F9&lt;&gt;""),$E9+$F9,"")</f>
        <v/>
      </c>
      <c r="GS9" s="95" t="str">
        <f>IF(AND(ent!$M$3=2,$H9&lt;&gt;""),$G9+$H9,"")</f>
        <v/>
      </c>
      <c r="GT9" s="95" t="str">
        <f>IF(AND(ent!$M$4=2,$J9&lt;&gt;""),$I9+$J9,"")</f>
        <v/>
      </c>
      <c r="GU9" s="95" t="str">
        <f>IF(AND(ent!$M$5=2,$L9&lt;&gt;""),$K9+$L9,"")</f>
        <v/>
      </c>
      <c r="GV9" s="95" t="str">
        <f>IF(AND(ent!$M$6=2,$N9&lt;&gt;""),$M9+$N9,"")</f>
        <v/>
      </c>
      <c r="GW9" s="95" t="str">
        <f>IF(AND(ent!$M$7=2,$P9&lt;&gt;""),$O9+$P9,"")</f>
        <v/>
      </c>
      <c r="GX9" s="95">
        <f>IF(AND(ent!$M$8=2,$R9&lt;&gt;""),$Q9+$R9,"")</f>
        <v>326.39999999999998</v>
      </c>
      <c r="GY9" s="95">
        <f>IF(AND(ent!$M$9=2,$T9&lt;&gt;""),$S9+$T9,"")</f>
        <v>230.39999999999998</v>
      </c>
      <c r="GZ9" s="95">
        <f>IF(AND(ent!$M$10=2,$V9&lt;&gt;""),$U9+$V9,"")</f>
        <v>322.79999999999995</v>
      </c>
      <c r="HA9" s="95">
        <f>IF(AND(ent!$M$11=2,$X9&lt;&gt;""),$W9+$X9,"")</f>
        <v>319.5</v>
      </c>
      <c r="HB9" s="95">
        <f>IF(AND(ent!$M$12=2,$Z9&lt;&gt;""),$Y9+$Z9,"")</f>
        <v>226.89999999999998</v>
      </c>
      <c r="HC9" s="95">
        <f>IF(AND(ent!$M$13=2,$AB9&lt;&gt;""),$AA9+$AB9,"")</f>
        <v>322.60000000000002</v>
      </c>
      <c r="HD9" s="95" t="str">
        <f>IF(AND(ent!$M$14=2,$AD9&lt;&gt;""),$AC9+$AD9,"")</f>
        <v/>
      </c>
      <c r="HE9" s="95" t="str">
        <f>IF(AND(ent!$M$15=2,$AF9&lt;&gt;""),$AE9+$AF9,"")</f>
        <v/>
      </c>
      <c r="HF9" s="95" t="str">
        <f>IF(AND(ent!$M$16=2,$AH9&lt;&gt;""),$AG9+$AH9,"")</f>
        <v/>
      </c>
      <c r="HG9" s="95" t="str">
        <f>IF(AND(ent!$M$17=2,$AJ9&lt;&gt;""),$AI9+$AJ9,"")</f>
        <v/>
      </c>
      <c r="HH9" s="95" t="str">
        <f>IF(AND(ent!$M$18=2,$AL9&lt;&gt;""),$AK9+$AL9,"")</f>
        <v/>
      </c>
      <c r="HI9" s="95" t="str">
        <f>IF(AND(ent!$M$19=2,$AN9&lt;&gt;""),$AM9+$AN9,"")</f>
        <v/>
      </c>
      <c r="HJ9" s="95" t="str">
        <f>IF(AND(ent!$M$20=2,$AP9&lt;&gt;""),$AO9+$AP9,"")</f>
        <v/>
      </c>
      <c r="HK9" s="95" t="str">
        <f>IF(AND(ent!$M$21=2,$AR9&lt;&gt;""),$AQ9+$AR9,"")</f>
        <v/>
      </c>
      <c r="HL9" s="95" t="str">
        <f>IF(AND(ent!$M$22=2,$AT9&lt;&gt;""),$AS9+$AT9,"")</f>
        <v/>
      </c>
      <c r="HM9" s="95" t="str">
        <f>IF(AND(ent!$M$23=2,$AV9&lt;&gt;""),$AU9+$AV9,"")</f>
        <v/>
      </c>
      <c r="HN9" s="95" t="str">
        <f>IF(AND(ent!$M$24=2,$AX9&lt;&gt;""),$AW9+$AX9,"")</f>
        <v/>
      </c>
      <c r="HO9" s="95" t="str">
        <f>IF(AND(ent!$M$25=2,$AZ9&lt;&gt;""),$AY9+$AZ9,"")</f>
        <v/>
      </c>
      <c r="HP9" s="95" t="str">
        <f>IF(AND(ent!$M$26=2,$BB9&lt;&gt;""),$BA9+$BB9,"")</f>
        <v/>
      </c>
      <c r="HQ9" s="95" t="str">
        <f>IF(AND(ent!$M$27=2,$BD9&lt;&gt;""),$BC9+$BD9,"")</f>
        <v/>
      </c>
      <c r="HR9" s="95" t="str">
        <f>IF(AND(ent!$M$28=2,$BF9&lt;&gt;""),$BE9+$BF9,"")</f>
        <v/>
      </c>
      <c r="HS9" s="95" t="str">
        <f>IF(AND(ent!$M$29=2,$BH9&lt;&gt;""),$BG9+$BH9,"")</f>
        <v/>
      </c>
      <c r="HT9" s="95" t="str">
        <f>IF(AND(ent!$M$30=2,$BJ9&lt;&gt;""),$BI9+$BJ9,"")</f>
        <v/>
      </c>
      <c r="HU9" s="95" t="str">
        <f>IF(AND(ent!$M$31=2,$BL9&lt;&gt;""),$BK9+$BL9,"")</f>
        <v/>
      </c>
      <c r="HV9" s="124">
        <f t="shared" si="70"/>
        <v>2023.9</v>
      </c>
      <c r="HW9" s="124">
        <f t="shared" si="71"/>
        <v>1748.6</v>
      </c>
      <c r="HX9" s="95">
        <f t="shared" si="72"/>
        <v>3343.9</v>
      </c>
      <c r="HY9" s="95">
        <f t="shared" si="73"/>
        <v>2908.6</v>
      </c>
    </row>
    <row r="10" spans="1:233">
      <c r="A10" s="75">
        <f>IF(stage!A10&lt;&gt;"",stage!A10,"")</f>
        <v>9</v>
      </c>
      <c r="B10" s="75" t="str">
        <f>IF(ent!E10&lt;&gt;"",ent!E10,"")</f>
        <v>今井 聡</v>
      </c>
      <c r="D10" s="75" t="str">
        <f>IF(ent!E10&lt;&gt;"",ent!H10,"")</f>
        <v>JN-1</v>
      </c>
      <c r="F10" s="95">
        <f>IF(stage!F10&lt;&gt;"",INT(stage!F10/100)*60+MOD(stage!F10,100),"")</f>
        <v>294</v>
      </c>
      <c r="H10" s="95">
        <f>IF(stage!H10&lt;&gt;"",INT(stage!H10/100)*60+MOD(stage!H10,100),"")</f>
        <v>398</v>
      </c>
      <c r="J10" s="95">
        <f>IF(stage!J10&lt;&gt;"",INT(stage!J10/100)*60+MOD(stage!J10,100),"")</f>
        <v>304</v>
      </c>
      <c r="L10" s="95">
        <f>IF(stage!L10&lt;&gt;"",INT(stage!L10/100)*60+MOD(stage!L10,100),"")</f>
        <v>290.5</v>
      </c>
      <c r="N10" s="95">
        <f>IF(stage!N10&lt;&gt;"",INT(stage!N10/100)*60+MOD(stage!N10,100),"")</f>
        <v>394.4</v>
      </c>
      <c r="P10" s="95">
        <f>IF(stage!P10&lt;&gt;"",INT(stage!P10/100)*60+MOD(stage!P10,100),"")</f>
        <v>300.89999999999998</v>
      </c>
      <c r="R10" s="95">
        <f>IF(stage!R10&lt;&gt;"",INT(stage!R10/100)*60+MOD(stage!R10,100),"")</f>
        <v>344.1</v>
      </c>
      <c r="T10" s="95">
        <f>IF(stage!T10&lt;&gt;"",INT(stage!T10/100)*60+MOD(stage!T10,100),"")</f>
        <v>264.60000000000002</v>
      </c>
      <c r="V10" s="95">
        <f>IF(stage!V10&lt;&gt;"",INT(stage!V10/100)*60+MOD(stage!V10,100),"")</f>
        <v>347.9</v>
      </c>
      <c r="X10" s="95">
        <f>IF(stage!X10&lt;&gt;"",INT(stage!X10/100)*60+MOD(stage!X10,100),"")</f>
        <v>320.70000000000005</v>
      </c>
      <c r="Z10" s="95">
        <f>IF(stage!Z10&lt;&gt;"",INT(stage!Z10/100)*60+MOD(stage!Z10,100),"")</f>
        <v>227.8</v>
      </c>
      <c r="AB10" s="95">
        <f>IF(stage!AB10&lt;&gt;"",INT(stage!AB10/100)*60+MOD(stage!AB10,100),"")</f>
        <v>333.9</v>
      </c>
      <c r="AD10" s="95" t="str">
        <f>IF(stage!AD10&lt;&gt;"",INT(stage!AD10/100)*60+MOD(stage!AD10,100),"")</f>
        <v/>
      </c>
      <c r="AF10" s="95" t="str">
        <f>IF(stage!AF10&lt;&gt;"",INT(stage!AF10/100)*60+MOD(stage!AF10,100),"")</f>
        <v/>
      </c>
      <c r="AH10" s="95" t="str">
        <f>IF(stage!AH10&lt;&gt;"",INT(stage!AH10/100)*60+MOD(stage!AH10,100),"")</f>
        <v/>
      </c>
      <c r="AJ10" s="95" t="str">
        <f>IF(stage!AJ10&lt;&gt;"",INT(stage!AJ10/100)*60+MOD(stage!AJ10,100),"")</f>
        <v/>
      </c>
      <c r="AL10" s="95" t="str">
        <f>IF(stage!AL10&lt;&gt;"",INT(stage!AL10/100)*60+MOD(stage!AL10,100),"")</f>
        <v/>
      </c>
      <c r="AN10" s="95" t="str">
        <f>IF(stage!AN10&lt;&gt;"",INT(stage!AN10/100)*60+MOD(stage!AN10,100),"")</f>
        <v/>
      </c>
      <c r="AP10" s="95" t="str">
        <f>IF(stage!AP10&lt;&gt;"",INT(stage!AP10/100)*60+MOD(stage!AP10,100),"")</f>
        <v/>
      </c>
      <c r="AR10" s="95" t="str">
        <f>IF(stage!AR10&lt;&gt;"",INT(stage!AR10/100)*60+MOD(stage!AR10,100),"")</f>
        <v/>
      </c>
      <c r="AT10" s="95" t="str">
        <f>IF(stage!AT10&lt;&gt;"",INT(stage!AT10/100)*60+MOD(stage!AT10,100),"")</f>
        <v/>
      </c>
      <c r="AV10" s="95" t="str">
        <f>IF(stage!AV10&lt;&gt;"",INT(stage!AV10/100)*60+MOD(stage!AV10,100),"")</f>
        <v/>
      </c>
      <c r="AX10" s="95" t="str">
        <f>IF(stage!AX10&lt;&gt;"",INT(stage!AX10/100)*60+MOD(stage!AX10,100),"")</f>
        <v/>
      </c>
      <c r="AZ10" s="95" t="str">
        <f>IF(stage!AZ10&lt;&gt;"",INT(stage!AZ10/100)*60+MOD(stage!AZ10,100),"")</f>
        <v/>
      </c>
      <c r="BB10" s="95" t="str">
        <f>IF(stage!BB10&lt;&gt;"",INT(stage!BB10/100)*60+MOD(stage!BB10,100),"")</f>
        <v/>
      </c>
      <c r="BD10" s="95" t="str">
        <f>IF(stage!BD10&lt;&gt;"",INT(stage!BD10/100)*60+MOD(stage!BD10,100),"")</f>
        <v/>
      </c>
      <c r="BF10" s="95" t="str">
        <f>IF(stage!BF10&lt;&gt;"",INT(stage!BF10/100)*60+MOD(stage!BF10,100),"")</f>
        <v/>
      </c>
      <c r="BH10" s="95" t="str">
        <f>IF(stage!BH10&lt;&gt;"",INT(stage!BH10/100)*60+MOD(stage!BH10,100),"")</f>
        <v/>
      </c>
      <c r="BJ10" s="95" t="str">
        <f>IF(stage!BJ10&lt;&gt;"",INT(stage!BJ10/100)*60+MOD(stage!BJ10,100),"")</f>
        <v/>
      </c>
      <c r="BL10" s="95" t="str">
        <f>IF(stage!BL10&lt;&gt;"",INT(stage!BL10/100)*60+MOD(stage!BL10,100),"")</f>
        <v/>
      </c>
      <c r="BO10" s="123">
        <f t="shared" si="1"/>
        <v>3820.8000000000006</v>
      </c>
      <c r="BP10" s="75">
        <f t="shared" si="2"/>
        <v>0</v>
      </c>
      <c r="BQ10" s="123">
        <f t="shared" si="3"/>
        <v>3820.8000000000006</v>
      </c>
      <c r="BR10" s="123"/>
      <c r="BS10" s="123">
        <f t="shared" si="4"/>
        <v>10340.800000000001</v>
      </c>
      <c r="BT10" s="75">
        <f t="shared" si="5"/>
        <v>0</v>
      </c>
      <c r="BU10" s="123">
        <f t="shared" si="6"/>
        <v>10340.800000000001</v>
      </c>
      <c r="BW10" s="75">
        <f t="shared" si="7"/>
        <v>12</v>
      </c>
      <c r="BX10" s="124">
        <f t="shared" si="8"/>
        <v>294</v>
      </c>
      <c r="BY10" s="124">
        <f t="shared" si="9"/>
        <v>398</v>
      </c>
      <c r="BZ10" s="124">
        <f t="shared" si="10"/>
        <v>304</v>
      </c>
      <c r="CA10" s="124">
        <f t="shared" si="11"/>
        <v>290.5</v>
      </c>
      <c r="CB10" s="124">
        <f t="shared" si="12"/>
        <v>394.4</v>
      </c>
      <c r="CC10" s="124">
        <f t="shared" si="13"/>
        <v>300.89999999999998</v>
      </c>
      <c r="CD10" s="124">
        <f t="shared" si="14"/>
        <v>344.1</v>
      </c>
      <c r="CE10" s="124">
        <f t="shared" si="15"/>
        <v>264.60000000000002</v>
      </c>
      <c r="CF10" s="124">
        <f t="shared" si="16"/>
        <v>347.9</v>
      </c>
      <c r="CG10" s="124">
        <f t="shared" si="17"/>
        <v>320.70000000000005</v>
      </c>
      <c r="CH10" s="124">
        <f t="shared" si="18"/>
        <v>227.8</v>
      </c>
      <c r="CI10" s="124">
        <f t="shared" si="19"/>
        <v>333.9</v>
      </c>
      <c r="CJ10" s="124" t="str">
        <f t="shared" si="20"/>
        <v/>
      </c>
      <c r="CK10" s="124" t="str">
        <f t="shared" si="21"/>
        <v/>
      </c>
      <c r="CL10" s="124" t="str">
        <f t="shared" si="22"/>
        <v/>
      </c>
      <c r="CM10" s="124" t="str">
        <f t="shared" si="23"/>
        <v/>
      </c>
      <c r="CN10" s="124" t="str">
        <f t="shared" si="24"/>
        <v/>
      </c>
      <c r="CO10" s="124" t="str">
        <f t="shared" si="25"/>
        <v/>
      </c>
      <c r="CP10" s="124" t="str">
        <f t="shared" si="26"/>
        <v/>
      </c>
      <c r="CQ10" s="124" t="str">
        <f t="shared" si="27"/>
        <v/>
      </c>
      <c r="CR10" s="124" t="str">
        <f t="shared" si="28"/>
        <v/>
      </c>
      <c r="CS10" s="124" t="str">
        <f t="shared" si="29"/>
        <v/>
      </c>
      <c r="CT10" s="124" t="str">
        <f t="shared" si="30"/>
        <v/>
      </c>
      <c r="CU10" s="124" t="str">
        <f t="shared" si="31"/>
        <v/>
      </c>
      <c r="CV10" s="124" t="str">
        <f t="shared" si="32"/>
        <v/>
      </c>
      <c r="CW10" s="124" t="str">
        <f t="shared" si="33"/>
        <v/>
      </c>
      <c r="CX10" s="124" t="str">
        <f t="shared" si="34"/>
        <v/>
      </c>
      <c r="CY10" s="124" t="str">
        <f t="shared" si="35"/>
        <v/>
      </c>
      <c r="CZ10" s="124" t="str">
        <f t="shared" si="36"/>
        <v/>
      </c>
      <c r="DA10" s="124" t="str">
        <f t="shared" si="37"/>
        <v/>
      </c>
      <c r="DC10" s="75">
        <f>COUNT($BX10:BX10)</f>
        <v>1</v>
      </c>
      <c r="DD10" s="75">
        <f>COUNT($BX10:BY10)</f>
        <v>2</v>
      </c>
      <c r="DE10" s="75">
        <f>COUNT($BX10:BZ10)</f>
        <v>3</v>
      </c>
      <c r="DF10" s="75">
        <f>COUNT($BX10:CA10)</f>
        <v>4</v>
      </c>
      <c r="DG10" s="75">
        <f>COUNT($BX10:CB10)</f>
        <v>5</v>
      </c>
      <c r="DH10" s="75">
        <f>COUNT($BX10:CC10)</f>
        <v>6</v>
      </c>
      <c r="DI10" s="75">
        <f>COUNT($BX10:CD10)</f>
        <v>7</v>
      </c>
      <c r="DJ10" s="75">
        <f>COUNT($BX10:CE10)</f>
        <v>8</v>
      </c>
      <c r="DK10" s="75">
        <f>COUNT($BX10:CF10)</f>
        <v>9</v>
      </c>
      <c r="DL10" s="75">
        <f>COUNT($BX10:CG10)</f>
        <v>10</v>
      </c>
      <c r="DM10" s="75">
        <f>COUNT($BX10:CH10)</f>
        <v>11</v>
      </c>
      <c r="DN10" s="75">
        <f>COUNT($BX10:CI10)</f>
        <v>12</v>
      </c>
      <c r="DO10" s="75">
        <f>COUNT($BX10:CJ10)</f>
        <v>12</v>
      </c>
      <c r="DP10" s="75">
        <f>COUNT($BX10:CK10)</f>
        <v>12</v>
      </c>
      <c r="DQ10" s="75">
        <f>COUNT($BX10:CL10)</f>
        <v>12</v>
      </c>
      <c r="DR10" s="75">
        <f>COUNT($BX10:CM10)</f>
        <v>12</v>
      </c>
      <c r="DS10" s="75">
        <f>COUNT($BX10:CN10)</f>
        <v>12</v>
      </c>
      <c r="DT10" s="75">
        <f>COUNT($BX10:CO10)</f>
        <v>12</v>
      </c>
      <c r="DU10" s="75">
        <f>COUNT($BX10:CP10)</f>
        <v>12</v>
      </c>
      <c r="DV10" s="75">
        <f>COUNT($BX10:CQ10)</f>
        <v>12</v>
      </c>
      <c r="DW10" s="75">
        <f>COUNT($BX10:CR10)</f>
        <v>12</v>
      </c>
      <c r="DX10" s="75">
        <f>COUNT($BX10:CS10)</f>
        <v>12</v>
      </c>
      <c r="DY10" s="75">
        <f>COUNT($BX10:CT10)</f>
        <v>12</v>
      </c>
      <c r="DZ10" s="75">
        <f>COUNT($BX10:CU10)</f>
        <v>12</v>
      </c>
      <c r="EA10" s="75">
        <f>COUNT($BX10:CV10)</f>
        <v>12</v>
      </c>
      <c r="EB10" s="75">
        <f>COUNT($BX10:CW10)</f>
        <v>12</v>
      </c>
      <c r="EC10" s="75">
        <f>COUNT($BX10:CX10)</f>
        <v>12</v>
      </c>
      <c r="ED10" s="75">
        <f>COUNT($BX10:CY10)</f>
        <v>12</v>
      </c>
      <c r="EE10" s="75">
        <f>COUNT($BX10:CZ10)</f>
        <v>12</v>
      </c>
      <c r="EF10" s="75">
        <f>COUNT($BX10:DA10)</f>
        <v>12</v>
      </c>
      <c r="EH10" s="75">
        <f t="shared" si="38"/>
        <v>1</v>
      </c>
      <c r="EI10" s="75">
        <f t="shared" si="39"/>
        <v>1</v>
      </c>
      <c r="EJ10" s="75">
        <f t="shared" si="40"/>
        <v>1</v>
      </c>
      <c r="EK10" s="75">
        <f t="shared" si="41"/>
        <v>1</v>
      </c>
      <c r="EL10" s="75">
        <f t="shared" si="42"/>
        <v>1</v>
      </c>
      <c r="EM10" s="75">
        <f t="shared" si="43"/>
        <v>1</v>
      </c>
      <c r="EN10" s="75">
        <f t="shared" si="44"/>
        <v>1</v>
      </c>
      <c r="EO10" s="75">
        <f t="shared" si="45"/>
        <v>1</v>
      </c>
      <c r="EP10" s="75">
        <f t="shared" si="46"/>
        <v>1</v>
      </c>
      <c r="EQ10" s="75">
        <f t="shared" si="47"/>
        <v>1</v>
      </c>
      <c r="ER10" s="75">
        <f t="shared" si="48"/>
        <v>1</v>
      </c>
      <c r="ES10" s="75">
        <f t="shared" si="49"/>
        <v>1</v>
      </c>
      <c r="ET10" s="75">
        <f t="shared" si="50"/>
        <v>0</v>
      </c>
      <c r="EU10" s="75">
        <f t="shared" si="51"/>
        <v>0</v>
      </c>
      <c r="EV10" s="75">
        <f t="shared" si="52"/>
        <v>0</v>
      </c>
      <c r="EW10" s="75">
        <f t="shared" si="53"/>
        <v>0</v>
      </c>
      <c r="EX10" s="75">
        <f t="shared" si="54"/>
        <v>0</v>
      </c>
      <c r="EY10" s="75">
        <f t="shared" si="55"/>
        <v>0</v>
      </c>
      <c r="EZ10" s="75">
        <f t="shared" si="56"/>
        <v>0</v>
      </c>
      <c r="FA10" s="75">
        <f t="shared" si="57"/>
        <v>0</v>
      </c>
      <c r="FB10" s="75">
        <f t="shared" si="58"/>
        <v>0</v>
      </c>
      <c r="FC10" s="75">
        <f t="shared" si="59"/>
        <v>0</v>
      </c>
      <c r="FD10" s="75">
        <f t="shared" si="60"/>
        <v>0</v>
      </c>
      <c r="FE10" s="75">
        <f t="shared" si="61"/>
        <v>0</v>
      </c>
      <c r="FF10" s="75">
        <f t="shared" si="62"/>
        <v>0</v>
      </c>
      <c r="FG10" s="75">
        <f t="shared" si="63"/>
        <v>0</v>
      </c>
      <c r="FH10" s="75">
        <f t="shared" si="64"/>
        <v>0</v>
      </c>
      <c r="FI10" s="75">
        <f t="shared" si="65"/>
        <v>0</v>
      </c>
      <c r="FJ10" s="75">
        <f t="shared" si="66"/>
        <v>0</v>
      </c>
      <c r="FK10" s="75">
        <f t="shared" si="67"/>
        <v>0</v>
      </c>
      <c r="FL10" s="75">
        <f t="shared" si="68"/>
        <v>6</v>
      </c>
      <c r="FM10" s="95">
        <f>IF(AND(ent!$M$2=1,$F10&lt;&gt;""),$E10+$F10,"")</f>
        <v>294</v>
      </c>
      <c r="FN10" s="95">
        <f>IF(AND(ent!$M$3=1,$H10&lt;&gt;""),$G10+$H10,"")</f>
        <v>398</v>
      </c>
      <c r="FO10" s="95">
        <f>IF(AND(ent!$M$4=1,$J10&lt;&gt;""),$I10+$J10,"")</f>
        <v>304</v>
      </c>
      <c r="FP10" s="95">
        <f>IF(AND(ent!$M$5=1,$L10&lt;&gt;""),$K10+$L10,"")</f>
        <v>290.5</v>
      </c>
      <c r="FQ10" s="95">
        <f>IF(AND(ent!$M$6=1,$N10&lt;&gt;""),$M10+$N10,"")</f>
        <v>394.4</v>
      </c>
      <c r="FR10" s="95">
        <f>IF(AND(ent!$M$7=1,$P10&lt;&gt;""),$O10+$P10,"")</f>
        <v>300.89999999999998</v>
      </c>
      <c r="FS10" s="95" t="str">
        <f>IF(AND(ent!$M$8=1,$R10&lt;&gt;""),$Q10+$R10,"")</f>
        <v/>
      </c>
      <c r="FT10" s="95" t="str">
        <f>IF(AND(ent!$M$9=1,$T10&lt;&gt;""),$S10+$T10,"")</f>
        <v/>
      </c>
      <c r="FU10" s="95" t="str">
        <f>IF(AND(ent!$M$10=1,$V10&lt;&gt;""),$U10+$V10,"")</f>
        <v/>
      </c>
      <c r="FV10" s="95" t="str">
        <f>IF(AND(ent!$M$11=1,$X10&lt;&gt;""),$W10+$X10,"")</f>
        <v/>
      </c>
      <c r="FW10" s="95" t="str">
        <f>IF(AND(ent!$M$12=1,$Z10&lt;&gt;""),$Y10+$Z10,"")</f>
        <v/>
      </c>
      <c r="FX10" s="95" t="str">
        <f>IF(AND(ent!$M$13=1,$AB10&lt;&gt;""),$AA10+$AB10,"")</f>
        <v/>
      </c>
      <c r="FY10" s="95" t="str">
        <f>IF(AND(ent!$M$14=1,$AD10&lt;&gt;""),$AC10+$AD10,"")</f>
        <v/>
      </c>
      <c r="FZ10" s="95" t="str">
        <f>IF(AND(ent!$M$15=1,$AF10&lt;&gt;""),$AE10+$AF10,"")</f>
        <v/>
      </c>
      <c r="GA10" s="95" t="str">
        <f>IF(AND(ent!$M$16=1,$AH10&lt;&gt;""),$AG10+$AH10,"")</f>
        <v/>
      </c>
      <c r="GB10" s="95" t="str">
        <f>IF(AND(ent!$M$17=1,$AJ10&lt;&gt;""),$AI10+$AJ10,"")</f>
        <v/>
      </c>
      <c r="GC10" s="95" t="str">
        <f>IF(AND(ent!$M$18=1,$AL10&lt;&gt;""),$AK10+$AL10,"")</f>
        <v/>
      </c>
      <c r="GD10" s="95" t="str">
        <f>IF(AND(ent!$M$19=1,$AN10&lt;&gt;""),$AM10+$AN10,"")</f>
        <v/>
      </c>
      <c r="GE10" s="95" t="str">
        <f>IF(AND(ent!$M$20=1,$AP10&lt;&gt;""),$AO10+$AP10,"")</f>
        <v/>
      </c>
      <c r="GF10" s="95" t="str">
        <f>IF(AND(ent!$M$21=1,$AR10&lt;&gt;""),$AQ10+$AR10,"")</f>
        <v/>
      </c>
      <c r="GG10" s="95" t="str">
        <f>IF(AND(ent!$M$22=1,$AT10&lt;&gt;""),$AS10+$AT10,"")</f>
        <v/>
      </c>
      <c r="GH10" s="95" t="str">
        <f>IF(AND(ent!$M$23=1,$AV10&lt;&gt;""),$AU10+$AV10,"")</f>
        <v/>
      </c>
      <c r="GI10" s="95" t="str">
        <f>IF(AND(ent!$M$24=1,$AX10&lt;&gt;""),$AW10+$AX10,"")</f>
        <v/>
      </c>
      <c r="GJ10" s="95" t="str">
        <f>IF(AND(ent!$M$25=1,$AZ10&lt;&gt;""),$AY10+$AZ10,"")</f>
        <v/>
      </c>
      <c r="GK10" s="95" t="str">
        <f>IF(AND(ent!$M$26=1,$BB10&lt;&gt;""),$BA10+$BB10,"")</f>
        <v/>
      </c>
      <c r="GL10" s="95" t="str">
        <f>IF(AND(ent!$M$27=1,$BD10&lt;&gt;""),$BC10+$BD10,"")</f>
        <v/>
      </c>
      <c r="GM10" s="95" t="str">
        <f>IF(AND(ent!$M$28=1,$BF10&lt;&gt;""),$BE10+$BF10,"")</f>
        <v/>
      </c>
      <c r="GN10" s="95" t="str">
        <f>IF(AND(ent!$M$29=1,$BH10&lt;&gt;""),$BG10+$BH10,"")</f>
        <v/>
      </c>
      <c r="GO10" s="95" t="str">
        <f>IF(AND(ent!$M$30=1,$BJ10&lt;&gt;""),$BI10+$BJ10,"")</f>
        <v/>
      </c>
      <c r="GP10" s="95" t="str">
        <f>IF(AND(ent!$M$31=1,$BL10&lt;&gt;""),$BK10+$BL10,"")</f>
        <v/>
      </c>
      <c r="GQ10" s="75">
        <f t="shared" si="69"/>
        <v>6</v>
      </c>
      <c r="GR10" s="95" t="str">
        <f>IF(AND(ent!$M$2=2,$F10&lt;&gt;""),$E10+$F10,"")</f>
        <v/>
      </c>
      <c r="GS10" s="95" t="str">
        <f>IF(AND(ent!$M$3=2,$H10&lt;&gt;""),$G10+$H10,"")</f>
        <v/>
      </c>
      <c r="GT10" s="95" t="str">
        <f>IF(AND(ent!$M$4=2,$J10&lt;&gt;""),$I10+$J10,"")</f>
        <v/>
      </c>
      <c r="GU10" s="95" t="str">
        <f>IF(AND(ent!$M$5=2,$L10&lt;&gt;""),$K10+$L10,"")</f>
        <v/>
      </c>
      <c r="GV10" s="95" t="str">
        <f>IF(AND(ent!$M$6=2,$N10&lt;&gt;""),$M10+$N10,"")</f>
        <v/>
      </c>
      <c r="GW10" s="95" t="str">
        <f>IF(AND(ent!$M$7=2,$P10&lt;&gt;""),$O10+$P10,"")</f>
        <v/>
      </c>
      <c r="GX10" s="95">
        <f>IF(AND(ent!$M$8=2,$R10&lt;&gt;""),$Q10+$R10,"")</f>
        <v>344.1</v>
      </c>
      <c r="GY10" s="95">
        <f>IF(AND(ent!$M$9=2,$T10&lt;&gt;""),$S10+$T10,"")</f>
        <v>264.60000000000002</v>
      </c>
      <c r="GZ10" s="95">
        <f>IF(AND(ent!$M$10=2,$V10&lt;&gt;""),$U10+$V10,"")</f>
        <v>347.9</v>
      </c>
      <c r="HA10" s="95">
        <f>IF(AND(ent!$M$11=2,$X10&lt;&gt;""),$W10+$X10,"")</f>
        <v>320.70000000000005</v>
      </c>
      <c r="HB10" s="95">
        <f>IF(AND(ent!$M$12=2,$Z10&lt;&gt;""),$Y10+$Z10,"")</f>
        <v>227.8</v>
      </c>
      <c r="HC10" s="95">
        <f>IF(AND(ent!$M$13=2,$AB10&lt;&gt;""),$AA10+$AB10,"")</f>
        <v>333.9</v>
      </c>
      <c r="HD10" s="95" t="str">
        <f>IF(AND(ent!$M$14=2,$AD10&lt;&gt;""),$AC10+$AD10,"")</f>
        <v/>
      </c>
      <c r="HE10" s="95" t="str">
        <f>IF(AND(ent!$M$15=2,$AF10&lt;&gt;""),$AE10+$AF10,"")</f>
        <v/>
      </c>
      <c r="HF10" s="95" t="str">
        <f>IF(AND(ent!$M$16=2,$AH10&lt;&gt;""),$AG10+$AH10,"")</f>
        <v/>
      </c>
      <c r="HG10" s="95" t="str">
        <f>IF(AND(ent!$M$17=2,$AJ10&lt;&gt;""),$AI10+$AJ10,"")</f>
        <v/>
      </c>
      <c r="HH10" s="95" t="str">
        <f>IF(AND(ent!$M$18=2,$AL10&lt;&gt;""),$AK10+$AL10,"")</f>
        <v/>
      </c>
      <c r="HI10" s="95" t="str">
        <f>IF(AND(ent!$M$19=2,$AN10&lt;&gt;""),$AM10+$AN10,"")</f>
        <v/>
      </c>
      <c r="HJ10" s="95" t="str">
        <f>IF(AND(ent!$M$20=2,$AP10&lt;&gt;""),$AO10+$AP10,"")</f>
        <v/>
      </c>
      <c r="HK10" s="95" t="str">
        <f>IF(AND(ent!$M$21=2,$AR10&lt;&gt;""),$AQ10+$AR10,"")</f>
        <v/>
      </c>
      <c r="HL10" s="95" t="str">
        <f>IF(AND(ent!$M$22=2,$AT10&lt;&gt;""),$AS10+$AT10,"")</f>
        <v/>
      </c>
      <c r="HM10" s="95" t="str">
        <f>IF(AND(ent!$M$23=2,$AV10&lt;&gt;""),$AU10+$AV10,"")</f>
        <v/>
      </c>
      <c r="HN10" s="95" t="str">
        <f>IF(AND(ent!$M$24=2,$AX10&lt;&gt;""),$AW10+$AX10,"")</f>
        <v/>
      </c>
      <c r="HO10" s="95" t="str">
        <f>IF(AND(ent!$M$25=2,$AZ10&lt;&gt;""),$AY10+$AZ10,"")</f>
        <v/>
      </c>
      <c r="HP10" s="95" t="str">
        <f>IF(AND(ent!$M$26=2,$BB10&lt;&gt;""),$BA10+$BB10,"")</f>
        <v/>
      </c>
      <c r="HQ10" s="95" t="str">
        <f>IF(AND(ent!$M$27=2,$BD10&lt;&gt;""),$BC10+$BD10,"")</f>
        <v/>
      </c>
      <c r="HR10" s="95" t="str">
        <f>IF(AND(ent!$M$28=2,$BF10&lt;&gt;""),$BE10+$BF10,"")</f>
        <v/>
      </c>
      <c r="HS10" s="95" t="str">
        <f>IF(AND(ent!$M$29=2,$BH10&lt;&gt;""),$BG10+$BH10,"")</f>
        <v/>
      </c>
      <c r="HT10" s="95" t="str">
        <f>IF(AND(ent!$M$30=2,$BJ10&lt;&gt;""),$BI10+$BJ10,"")</f>
        <v/>
      </c>
      <c r="HU10" s="95" t="str">
        <f>IF(AND(ent!$M$31=2,$BL10&lt;&gt;""),$BK10+$BL10,"")</f>
        <v/>
      </c>
      <c r="HV10" s="124">
        <f t="shared" si="70"/>
        <v>1981.8000000000002</v>
      </c>
      <c r="HW10" s="124">
        <f t="shared" si="71"/>
        <v>1839</v>
      </c>
      <c r="HX10" s="95">
        <f t="shared" si="72"/>
        <v>3301.8</v>
      </c>
      <c r="HY10" s="95">
        <f t="shared" si="73"/>
        <v>3039</v>
      </c>
    </row>
    <row r="11" spans="1:233">
      <c r="A11" s="75">
        <f>IF(stage!A11&lt;&gt;"",stage!A11,"")</f>
        <v>10</v>
      </c>
      <c r="B11" s="75" t="str">
        <f>IF(ent!E11&lt;&gt;"",ent!E11,"")</f>
        <v>柳澤 宏至</v>
      </c>
      <c r="D11" s="75" t="str">
        <f>IF(ent!E11&lt;&gt;"",ent!H11,"")</f>
        <v>JN-1</v>
      </c>
      <c r="F11" s="95">
        <f>IF(stage!F11&lt;&gt;"",INT(stage!F11/100)*60+MOD(stage!F11,100),"")</f>
        <v>294.3</v>
      </c>
      <c r="H11" s="95">
        <f>IF(stage!H11&lt;&gt;"",INT(stage!H11/100)*60+MOD(stage!H11,100),"")</f>
        <v>392.9</v>
      </c>
      <c r="J11" s="95">
        <f>IF(stage!J11&lt;&gt;"",INT(stage!J11/100)*60+MOD(stage!J11,100),"")</f>
        <v>298.39999999999998</v>
      </c>
      <c r="L11" s="95">
        <f>IF(stage!L11&lt;&gt;"",INT(stage!L11/100)*60+MOD(stage!L11,100),"")</f>
        <v>292.2</v>
      </c>
      <c r="N11" s="95">
        <f>IF(stage!N11&lt;&gt;"",INT(stage!N11/100)*60+MOD(stage!N11,100),"")</f>
        <v>385.9</v>
      </c>
      <c r="P11" s="95">
        <f>IF(stage!P11&lt;&gt;"",INT(stage!P11/100)*60+MOD(stage!P11,100),"")</f>
        <v>294.39999999999998</v>
      </c>
      <c r="R11" s="95">
        <f>IF(stage!R11&lt;&gt;"",INT(stage!R11/100)*60+MOD(stage!R11,100),"")</f>
        <v>324</v>
      </c>
      <c r="T11" s="95">
        <f>IF(stage!T11&lt;&gt;"",INT(stage!T11/100)*60+MOD(stage!T11,100),"")</f>
        <v>222.7</v>
      </c>
      <c r="V11" s="95">
        <f>IF(stage!V11&lt;&gt;"",INT(stage!V11/100)*60+MOD(stage!V11,100),"")</f>
        <v>319.29999999999995</v>
      </c>
      <c r="X11" s="95">
        <f>IF(stage!X11&lt;&gt;"",INT(stage!X11/100)*60+MOD(stage!X11,100),"")</f>
        <v>317.20000000000005</v>
      </c>
      <c r="Z11" s="95">
        <f>IF(stage!Z11&lt;&gt;"",INT(stage!Z11/100)*60+MOD(stage!Z11,100),"")</f>
        <v>222.7</v>
      </c>
      <c r="AB11" s="95">
        <f>IF(stage!AB11&lt;&gt;"",INT(stage!AB11/100)*60+MOD(stage!AB11,100),"")</f>
        <v>317.29999999999995</v>
      </c>
      <c r="AD11" s="95" t="str">
        <f>IF(stage!AD11&lt;&gt;"",INT(stage!AD11/100)*60+MOD(stage!AD11,100),"")</f>
        <v/>
      </c>
      <c r="AF11" s="95" t="str">
        <f>IF(stage!AF11&lt;&gt;"",INT(stage!AF11/100)*60+MOD(stage!AF11,100),"")</f>
        <v/>
      </c>
      <c r="AH11" s="95" t="str">
        <f>IF(stage!AH11&lt;&gt;"",INT(stage!AH11/100)*60+MOD(stage!AH11,100),"")</f>
        <v/>
      </c>
      <c r="AJ11" s="95" t="str">
        <f>IF(stage!AJ11&lt;&gt;"",INT(stage!AJ11/100)*60+MOD(stage!AJ11,100),"")</f>
        <v/>
      </c>
      <c r="AL11" s="95" t="str">
        <f>IF(stage!AL11&lt;&gt;"",INT(stage!AL11/100)*60+MOD(stage!AL11,100),"")</f>
        <v/>
      </c>
      <c r="AN11" s="95" t="str">
        <f>IF(stage!AN11&lt;&gt;"",INT(stage!AN11/100)*60+MOD(stage!AN11,100),"")</f>
        <v/>
      </c>
      <c r="AP11" s="95" t="str">
        <f>IF(stage!AP11&lt;&gt;"",INT(stage!AP11/100)*60+MOD(stage!AP11,100),"")</f>
        <v/>
      </c>
      <c r="AR11" s="95" t="str">
        <f>IF(stage!AR11&lt;&gt;"",INT(stage!AR11/100)*60+MOD(stage!AR11,100),"")</f>
        <v/>
      </c>
      <c r="AT11" s="95" t="str">
        <f>IF(stage!AT11&lt;&gt;"",INT(stage!AT11/100)*60+MOD(stage!AT11,100),"")</f>
        <v/>
      </c>
      <c r="AV11" s="95" t="str">
        <f>IF(stage!AV11&lt;&gt;"",INT(stage!AV11/100)*60+MOD(stage!AV11,100),"")</f>
        <v/>
      </c>
      <c r="AX11" s="95" t="str">
        <f>IF(stage!AX11&lt;&gt;"",INT(stage!AX11/100)*60+MOD(stage!AX11,100),"")</f>
        <v/>
      </c>
      <c r="AZ11" s="95" t="str">
        <f>IF(stage!AZ11&lt;&gt;"",INT(stage!AZ11/100)*60+MOD(stage!AZ11,100),"")</f>
        <v/>
      </c>
      <c r="BB11" s="95" t="str">
        <f>IF(stage!BB11&lt;&gt;"",INT(stage!BB11/100)*60+MOD(stage!BB11,100),"")</f>
        <v/>
      </c>
      <c r="BD11" s="95" t="str">
        <f>IF(stage!BD11&lt;&gt;"",INT(stage!BD11/100)*60+MOD(stage!BD11,100),"")</f>
        <v/>
      </c>
      <c r="BF11" s="95" t="str">
        <f>IF(stage!BF11&lt;&gt;"",INT(stage!BF11/100)*60+MOD(stage!BF11,100),"")</f>
        <v/>
      </c>
      <c r="BH11" s="95" t="str">
        <f>IF(stage!BH11&lt;&gt;"",INT(stage!BH11/100)*60+MOD(stage!BH11,100),"")</f>
        <v/>
      </c>
      <c r="BJ11" s="95" t="str">
        <f>IF(stage!BJ11&lt;&gt;"",INT(stage!BJ11/100)*60+MOD(stage!BJ11,100),"")</f>
        <v/>
      </c>
      <c r="BL11" s="95" t="str">
        <f>IF(stage!BL11&lt;&gt;"",INT(stage!BL11/100)*60+MOD(stage!BL11,100),"")</f>
        <v/>
      </c>
      <c r="BO11" s="123">
        <f t="shared" si="1"/>
        <v>3681.2999999999993</v>
      </c>
      <c r="BP11" s="75">
        <f t="shared" si="2"/>
        <v>0</v>
      </c>
      <c r="BQ11" s="123">
        <f t="shared" si="3"/>
        <v>3681.2999999999993</v>
      </c>
      <c r="BR11" s="123"/>
      <c r="BS11" s="123">
        <f t="shared" si="4"/>
        <v>10121.299999999999</v>
      </c>
      <c r="BT11" s="75">
        <f t="shared" si="5"/>
        <v>0</v>
      </c>
      <c r="BU11" s="123">
        <f t="shared" si="6"/>
        <v>10121.299999999999</v>
      </c>
      <c r="BW11" s="75">
        <f t="shared" si="7"/>
        <v>12</v>
      </c>
      <c r="BX11" s="124">
        <f t="shared" si="8"/>
        <v>294.3</v>
      </c>
      <c r="BY11" s="124">
        <f t="shared" si="9"/>
        <v>392.9</v>
      </c>
      <c r="BZ11" s="124">
        <f t="shared" si="10"/>
        <v>298.39999999999998</v>
      </c>
      <c r="CA11" s="124">
        <f t="shared" si="11"/>
        <v>292.2</v>
      </c>
      <c r="CB11" s="124">
        <f t="shared" si="12"/>
        <v>385.9</v>
      </c>
      <c r="CC11" s="124">
        <f t="shared" si="13"/>
        <v>294.39999999999998</v>
      </c>
      <c r="CD11" s="124">
        <f t="shared" si="14"/>
        <v>324</v>
      </c>
      <c r="CE11" s="124">
        <f t="shared" si="15"/>
        <v>222.7</v>
      </c>
      <c r="CF11" s="124">
        <f t="shared" si="16"/>
        <v>319.29999999999995</v>
      </c>
      <c r="CG11" s="124">
        <f t="shared" si="17"/>
        <v>317.20000000000005</v>
      </c>
      <c r="CH11" s="124">
        <f t="shared" si="18"/>
        <v>222.7</v>
      </c>
      <c r="CI11" s="124">
        <f t="shared" si="19"/>
        <v>317.29999999999995</v>
      </c>
      <c r="CJ11" s="124" t="str">
        <f t="shared" si="20"/>
        <v/>
      </c>
      <c r="CK11" s="124" t="str">
        <f t="shared" si="21"/>
        <v/>
      </c>
      <c r="CL11" s="124" t="str">
        <f t="shared" si="22"/>
        <v/>
      </c>
      <c r="CM11" s="124" t="str">
        <f t="shared" si="23"/>
        <v/>
      </c>
      <c r="CN11" s="124" t="str">
        <f t="shared" si="24"/>
        <v/>
      </c>
      <c r="CO11" s="124" t="str">
        <f t="shared" si="25"/>
        <v/>
      </c>
      <c r="CP11" s="124" t="str">
        <f t="shared" si="26"/>
        <v/>
      </c>
      <c r="CQ11" s="124" t="str">
        <f t="shared" si="27"/>
        <v/>
      </c>
      <c r="CR11" s="124" t="str">
        <f t="shared" si="28"/>
        <v/>
      </c>
      <c r="CS11" s="124" t="str">
        <f t="shared" si="29"/>
        <v/>
      </c>
      <c r="CT11" s="124" t="str">
        <f t="shared" si="30"/>
        <v/>
      </c>
      <c r="CU11" s="124" t="str">
        <f t="shared" si="31"/>
        <v/>
      </c>
      <c r="CV11" s="124" t="str">
        <f t="shared" si="32"/>
        <v/>
      </c>
      <c r="CW11" s="124" t="str">
        <f t="shared" si="33"/>
        <v/>
      </c>
      <c r="CX11" s="124" t="str">
        <f t="shared" si="34"/>
        <v/>
      </c>
      <c r="CY11" s="124" t="str">
        <f t="shared" si="35"/>
        <v/>
      </c>
      <c r="CZ11" s="124" t="str">
        <f t="shared" si="36"/>
        <v/>
      </c>
      <c r="DA11" s="124" t="str">
        <f t="shared" si="37"/>
        <v/>
      </c>
      <c r="DC11" s="75">
        <f>COUNT($BX11:BX11)</f>
        <v>1</v>
      </c>
      <c r="DD11" s="75">
        <f>COUNT($BX11:BY11)</f>
        <v>2</v>
      </c>
      <c r="DE11" s="75">
        <f>COUNT($BX11:BZ11)</f>
        <v>3</v>
      </c>
      <c r="DF11" s="75">
        <f>COUNT($BX11:CA11)</f>
        <v>4</v>
      </c>
      <c r="DG11" s="75">
        <f>COUNT($BX11:CB11)</f>
        <v>5</v>
      </c>
      <c r="DH11" s="75">
        <f>COUNT($BX11:CC11)</f>
        <v>6</v>
      </c>
      <c r="DI11" s="75">
        <f>COUNT($BX11:CD11)</f>
        <v>7</v>
      </c>
      <c r="DJ11" s="75">
        <f>COUNT($BX11:CE11)</f>
        <v>8</v>
      </c>
      <c r="DK11" s="75">
        <f>COUNT($BX11:CF11)</f>
        <v>9</v>
      </c>
      <c r="DL11" s="75">
        <f>COUNT($BX11:CG11)</f>
        <v>10</v>
      </c>
      <c r="DM11" s="75">
        <f>COUNT($BX11:CH11)</f>
        <v>11</v>
      </c>
      <c r="DN11" s="75">
        <f>COUNT($BX11:CI11)</f>
        <v>12</v>
      </c>
      <c r="DO11" s="75">
        <f>COUNT($BX11:CJ11)</f>
        <v>12</v>
      </c>
      <c r="DP11" s="75">
        <f>COUNT($BX11:CK11)</f>
        <v>12</v>
      </c>
      <c r="DQ11" s="75">
        <f>COUNT($BX11:CL11)</f>
        <v>12</v>
      </c>
      <c r="DR11" s="75">
        <f>COUNT($BX11:CM11)</f>
        <v>12</v>
      </c>
      <c r="DS11" s="75">
        <f>COUNT($BX11:CN11)</f>
        <v>12</v>
      </c>
      <c r="DT11" s="75">
        <f>COUNT($BX11:CO11)</f>
        <v>12</v>
      </c>
      <c r="DU11" s="75">
        <f>COUNT($BX11:CP11)</f>
        <v>12</v>
      </c>
      <c r="DV11" s="75">
        <f>COUNT($BX11:CQ11)</f>
        <v>12</v>
      </c>
      <c r="DW11" s="75">
        <f>COUNT($BX11:CR11)</f>
        <v>12</v>
      </c>
      <c r="DX11" s="75">
        <f>COUNT($BX11:CS11)</f>
        <v>12</v>
      </c>
      <c r="DY11" s="75">
        <f>COUNT($BX11:CT11)</f>
        <v>12</v>
      </c>
      <c r="DZ11" s="75">
        <f>COUNT($BX11:CU11)</f>
        <v>12</v>
      </c>
      <c r="EA11" s="75">
        <f>COUNT($BX11:CV11)</f>
        <v>12</v>
      </c>
      <c r="EB11" s="75">
        <f>COUNT($BX11:CW11)</f>
        <v>12</v>
      </c>
      <c r="EC11" s="75">
        <f>COUNT($BX11:CX11)</f>
        <v>12</v>
      </c>
      <c r="ED11" s="75">
        <f>COUNT($BX11:CY11)</f>
        <v>12</v>
      </c>
      <c r="EE11" s="75">
        <f>COUNT($BX11:CZ11)</f>
        <v>12</v>
      </c>
      <c r="EF11" s="75">
        <f>COUNT($BX11:DA11)</f>
        <v>12</v>
      </c>
      <c r="EH11" s="75">
        <f t="shared" si="38"/>
        <v>1</v>
      </c>
      <c r="EI11" s="75">
        <f t="shared" si="39"/>
        <v>1</v>
      </c>
      <c r="EJ11" s="75">
        <f t="shared" si="40"/>
        <v>1</v>
      </c>
      <c r="EK11" s="75">
        <f t="shared" si="41"/>
        <v>1</v>
      </c>
      <c r="EL11" s="75">
        <f t="shared" si="42"/>
        <v>1</v>
      </c>
      <c r="EM11" s="75">
        <f t="shared" si="43"/>
        <v>1</v>
      </c>
      <c r="EN11" s="75">
        <f t="shared" si="44"/>
        <v>1</v>
      </c>
      <c r="EO11" s="75">
        <f t="shared" si="45"/>
        <v>1</v>
      </c>
      <c r="EP11" s="75">
        <f t="shared" si="46"/>
        <v>1</v>
      </c>
      <c r="EQ11" s="75">
        <f t="shared" si="47"/>
        <v>1</v>
      </c>
      <c r="ER11" s="75">
        <f t="shared" si="48"/>
        <v>1</v>
      </c>
      <c r="ES11" s="75">
        <f t="shared" si="49"/>
        <v>1</v>
      </c>
      <c r="ET11" s="75">
        <f t="shared" si="50"/>
        <v>0</v>
      </c>
      <c r="EU11" s="75">
        <f t="shared" si="51"/>
        <v>0</v>
      </c>
      <c r="EV11" s="75">
        <f t="shared" si="52"/>
        <v>0</v>
      </c>
      <c r="EW11" s="75">
        <f t="shared" si="53"/>
        <v>0</v>
      </c>
      <c r="EX11" s="75">
        <f t="shared" si="54"/>
        <v>0</v>
      </c>
      <c r="EY11" s="75">
        <f t="shared" si="55"/>
        <v>0</v>
      </c>
      <c r="EZ11" s="75">
        <f t="shared" si="56"/>
        <v>0</v>
      </c>
      <c r="FA11" s="75">
        <f t="shared" si="57"/>
        <v>0</v>
      </c>
      <c r="FB11" s="75">
        <f t="shared" si="58"/>
        <v>0</v>
      </c>
      <c r="FC11" s="75">
        <f t="shared" si="59"/>
        <v>0</v>
      </c>
      <c r="FD11" s="75">
        <f t="shared" si="60"/>
        <v>0</v>
      </c>
      <c r="FE11" s="75">
        <f t="shared" si="61"/>
        <v>0</v>
      </c>
      <c r="FF11" s="75">
        <f t="shared" si="62"/>
        <v>0</v>
      </c>
      <c r="FG11" s="75">
        <f t="shared" si="63"/>
        <v>0</v>
      </c>
      <c r="FH11" s="75">
        <f t="shared" si="64"/>
        <v>0</v>
      </c>
      <c r="FI11" s="75">
        <f t="shared" si="65"/>
        <v>0</v>
      </c>
      <c r="FJ11" s="75">
        <f t="shared" si="66"/>
        <v>0</v>
      </c>
      <c r="FK11" s="75">
        <f t="shared" si="67"/>
        <v>0</v>
      </c>
      <c r="FL11" s="75">
        <f t="shared" si="68"/>
        <v>6</v>
      </c>
      <c r="FM11" s="95">
        <f>IF(AND(ent!$M$2=1,$F11&lt;&gt;""),$E11+$F11,"")</f>
        <v>294.3</v>
      </c>
      <c r="FN11" s="95">
        <f>IF(AND(ent!$M$3=1,$H11&lt;&gt;""),$G11+$H11,"")</f>
        <v>392.9</v>
      </c>
      <c r="FO11" s="95">
        <f>IF(AND(ent!$M$4=1,$J11&lt;&gt;""),$I11+$J11,"")</f>
        <v>298.39999999999998</v>
      </c>
      <c r="FP11" s="95">
        <f>IF(AND(ent!$M$5=1,$L11&lt;&gt;""),$K11+$L11,"")</f>
        <v>292.2</v>
      </c>
      <c r="FQ11" s="95">
        <f>IF(AND(ent!$M$6=1,$N11&lt;&gt;""),$M11+$N11,"")</f>
        <v>385.9</v>
      </c>
      <c r="FR11" s="95">
        <f>IF(AND(ent!$M$7=1,$P11&lt;&gt;""),$O11+$P11,"")</f>
        <v>294.39999999999998</v>
      </c>
      <c r="FS11" s="95" t="str">
        <f>IF(AND(ent!$M$8=1,$R11&lt;&gt;""),$Q11+$R11,"")</f>
        <v/>
      </c>
      <c r="FT11" s="95" t="str">
        <f>IF(AND(ent!$M$9=1,$T11&lt;&gt;""),$S11+$T11,"")</f>
        <v/>
      </c>
      <c r="FU11" s="95" t="str">
        <f>IF(AND(ent!$M$10=1,$V11&lt;&gt;""),$U11+$V11,"")</f>
        <v/>
      </c>
      <c r="FV11" s="95" t="str">
        <f>IF(AND(ent!$M$11=1,$X11&lt;&gt;""),$W11+$X11,"")</f>
        <v/>
      </c>
      <c r="FW11" s="95" t="str">
        <f>IF(AND(ent!$M$12=1,$Z11&lt;&gt;""),$Y11+$Z11,"")</f>
        <v/>
      </c>
      <c r="FX11" s="95" t="str">
        <f>IF(AND(ent!$M$13=1,$AB11&lt;&gt;""),$AA11+$AB11,"")</f>
        <v/>
      </c>
      <c r="FY11" s="95" t="str">
        <f>IF(AND(ent!$M$14=1,$AD11&lt;&gt;""),$AC11+$AD11,"")</f>
        <v/>
      </c>
      <c r="FZ11" s="95" t="str">
        <f>IF(AND(ent!$M$15=1,$AF11&lt;&gt;""),$AE11+$AF11,"")</f>
        <v/>
      </c>
      <c r="GA11" s="95" t="str">
        <f>IF(AND(ent!$M$16=1,$AH11&lt;&gt;""),$AG11+$AH11,"")</f>
        <v/>
      </c>
      <c r="GB11" s="95" t="str">
        <f>IF(AND(ent!$M$17=1,$AJ11&lt;&gt;""),$AI11+$AJ11,"")</f>
        <v/>
      </c>
      <c r="GC11" s="95" t="str">
        <f>IF(AND(ent!$M$18=1,$AL11&lt;&gt;""),$AK11+$AL11,"")</f>
        <v/>
      </c>
      <c r="GD11" s="95" t="str">
        <f>IF(AND(ent!$M$19=1,$AN11&lt;&gt;""),$AM11+$AN11,"")</f>
        <v/>
      </c>
      <c r="GE11" s="95" t="str">
        <f>IF(AND(ent!$M$20=1,$AP11&lt;&gt;""),$AO11+$AP11,"")</f>
        <v/>
      </c>
      <c r="GF11" s="95" t="str">
        <f>IF(AND(ent!$M$21=1,$AR11&lt;&gt;""),$AQ11+$AR11,"")</f>
        <v/>
      </c>
      <c r="GG11" s="95" t="str">
        <f>IF(AND(ent!$M$22=1,$AT11&lt;&gt;""),$AS11+$AT11,"")</f>
        <v/>
      </c>
      <c r="GH11" s="95" t="str">
        <f>IF(AND(ent!$M$23=1,$AV11&lt;&gt;""),$AU11+$AV11,"")</f>
        <v/>
      </c>
      <c r="GI11" s="95" t="str">
        <f>IF(AND(ent!$M$24=1,$AX11&lt;&gt;""),$AW11+$AX11,"")</f>
        <v/>
      </c>
      <c r="GJ11" s="95" t="str">
        <f>IF(AND(ent!$M$25=1,$AZ11&lt;&gt;""),$AY11+$AZ11,"")</f>
        <v/>
      </c>
      <c r="GK11" s="95" t="str">
        <f>IF(AND(ent!$M$26=1,$BB11&lt;&gt;""),$BA11+$BB11,"")</f>
        <v/>
      </c>
      <c r="GL11" s="95" t="str">
        <f>IF(AND(ent!$M$27=1,$BD11&lt;&gt;""),$BC11+$BD11,"")</f>
        <v/>
      </c>
      <c r="GM11" s="95" t="str">
        <f>IF(AND(ent!$M$28=1,$BF11&lt;&gt;""),$BE11+$BF11,"")</f>
        <v/>
      </c>
      <c r="GN11" s="95" t="str">
        <f>IF(AND(ent!$M$29=1,$BH11&lt;&gt;""),$BG11+$BH11,"")</f>
        <v/>
      </c>
      <c r="GO11" s="95" t="str">
        <f>IF(AND(ent!$M$30=1,$BJ11&lt;&gt;""),$BI11+$BJ11,"")</f>
        <v/>
      </c>
      <c r="GP11" s="95" t="str">
        <f>IF(AND(ent!$M$31=1,$BL11&lt;&gt;""),$BK11+$BL11,"")</f>
        <v/>
      </c>
      <c r="GQ11" s="75">
        <f t="shared" si="69"/>
        <v>6</v>
      </c>
      <c r="GR11" s="95" t="str">
        <f>IF(AND(ent!$M$2=2,$F11&lt;&gt;""),$E11+$F11,"")</f>
        <v/>
      </c>
      <c r="GS11" s="95" t="str">
        <f>IF(AND(ent!$M$3=2,$H11&lt;&gt;""),$G11+$H11,"")</f>
        <v/>
      </c>
      <c r="GT11" s="95" t="str">
        <f>IF(AND(ent!$M$4=2,$J11&lt;&gt;""),$I11+$J11,"")</f>
        <v/>
      </c>
      <c r="GU11" s="95" t="str">
        <f>IF(AND(ent!$M$5=2,$L11&lt;&gt;""),$K11+$L11,"")</f>
        <v/>
      </c>
      <c r="GV11" s="95" t="str">
        <f>IF(AND(ent!$M$6=2,$N11&lt;&gt;""),$M11+$N11,"")</f>
        <v/>
      </c>
      <c r="GW11" s="95" t="str">
        <f>IF(AND(ent!$M$7=2,$P11&lt;&gt;""),$O11+$P11,"")</f>
        <v/>
      </c>
      <c r="GX11" s="95">
        <f>IF(AND(ent!$M$8=2,$R11&lt;&gt;""),$Q11+$R11,"")</f>
        <v>324</v>
      </c>
      <c r="GY11" s="95">
        <f>IF(AND(ent!$M$9=2,$T11&lt;&gt;""),$S11+$T11,"")</f>
        <v>222.7</v>
      </c>
      <c r="GZ11" s="95">
        <f>IF(AND(ent!$M$10=2,$V11&lt;&gt;""),$U11+$V11,"")</f>
        <v>319.29999999999995</v>
      </c>
      <c r="HA11" s="95">
        <f>IF(AND(ent!$M$11=2,$X11&lt;&gt;""),$W11+$X11,"")</f>
        <v>317.20000000000005</v>
      </c>
      <c r="HB11" s="95">
        <f>IF(AND(ent!$M$12=2,$Z11&lt;&gt;""),$Y11+$Z11,"")</f>
        <v>222.7</v>
      </c>
      <c r="HC11" s="95">
        <f>IF(AND(ent!$M$13=2,$AB11&lt;&gt;""),$AA11+$AB11,"")</f>
        <v>317.29999999999995</v>
      </c>
      <c r="HD11" s="95" t="str">
        <f>IF(AND(ent!$M$14=2,$AD11&lt;&gt;""),$AC11+$AD11,"")</f>
        <v/>
      </c>
      <c r="HE11" s="95" t="str">
        <f>IF(AND(ent!$M$15=2,$AF11&lt;&gt;""),$AE11+$AF11,"")</f>
        <v/>
      </c>
      <c r="HF11" s="95" t="str">
        <f>IF(AND(ent!$M$16=2,$AH11&lt;&gt;""),$AG11+$AH11,"")</f>
        <v/>
      </c>
      <c r="HG11" s="95" t="str">
        <f>IF(AND(ent!$M$17=2,$AJ11&lt;&gt;""),$AI11+$AJ11,"")</f>
        <v/>
      </c>
      <c r="HH11" s="95" t="str">
        <f>IF(AND(ent!$M$18=2,$AL11&lt;&gt;""),$AK11+$AL11,"")</f>
        <v/>
      </c>
      <c r="HI11" s="95" t="str">
        <f>IF(AND(ent!$M$19=2,$AN11&lt;&gt;""),$AM11+$AN11,"")</f>
        <v/>
      </c>
      <c r="HJ11" s="95" t="str">
        <f>IF(AND(ent!$M$20=2,$AP11&lt;&gt;""),$AO11+$AP11,"")</f>
        <v/>
      </c>
      <c r="HK11" s="95" t="str">
        <f>IF(AND(ent!$M$21=2,$AR11&lt;&gt;""),$AQ11+$AR11,"")</f>
        <v/>
      </c>
      <c r="HL11" s="95" t="str">
        <f>IF(AND(ent!$M$22=2,$AT11&lt;&gt;""),$AS11+$AT11,"")</f>
        <v/>
      </c>
      <c r="HM11" s="95" t="str">
        <f>IF(AND(ent!$M$23=2,$AV11&lt;&gt;""),$AU11+$AV11,"")</f>
        <v/>
      </c>
      <c r="HN11" s="95" t="str">
        <f>IF(AND(ent!$M$24=2,$AX11&lt;&gt;""),$AW11+$AX11,"")</f>
        <v/>
      </c>
      <c r="HO11" s="95" t="str">
        <f>IF(AND(ent!$M$25=2,$AZ11&lt;&gt;""),$AY11+$AZ11,"")</f>
        <v/>
      </c>
      <c r="HP11" s="95" t="str">
        <f>IF(AND(ent!$M$26=2,$BB11&lt;&gt;""),$BA11+$BB11,"")</f>
        <v/>
      </c>
      <c r="HQ11" s="95" t="str">
        <f>IF(AND(ent!$M$27=2,$BD11&lt;&gt;""),$BC11+$BD11,"")</f>
        <v/>
      </c>
      <c r="HR11" s="95" t="str">
        <f>IF(AND(ent!$M$28=2,$BF11&lt;&gt;""),$BE11+$BF11,"")</f>
        <v/>
      </c>
      <c r="HS11" s="95" t="str">
        <f>IF(AND(ent!$M$29=2,$BH11&lt;&gt;""),$BG11+$BH11,"")</f>
        <v/>
      </c>
      <c r="HT11" s="95" t="str">
        <f>IF(AND(ent!$M$30=2,$BJ11&lt;&gt;""),$BI11+$BJ11,"")</f>
        <v/>
      </c>
      <c r="HU11" s="95" t="str">
        <f>IF(AND(ent!$M$31=2,$BL11&lt;&gt;""),$BK11+$BL11,"")</f>
        <v/>
      </c>
      <c r="HV11" s="124">
        <f t="shared" si="70"/>
        <v>1958.1</v>
      </c>
      <c r="HW11" s="124">
        <f t="shared" si="71"/>
        <v>1723.2</v>
      </c>
      <c r="HX11" s="95">
        <f t="shared" si="72"/>
        <v>3238.1</v>
      </c>
      <c r="HY11" s="95">
        <f t="shared" si="73"/>
        <v>2843.2</v>
      </c>
    </row>
    <row r="12" spans="1:233">
      <c r="A12" s="75">
        <f>IF(stage!A12&lt;&gt;"",stage!A12,"")</f>
        <v>11</v>
      </c>
      <c r="B12" s="75" t="str">
        <f>IF(ent!E12&lt;&gt;"",ent!E12,"")</f>
        <v>奴田原 文雄</v>
      </c>
      <c r="D12" s="75" t="str">
        <f>IF(ent!E12&lt;&gt;"",ent!H12,"")</f>
        <v>JN-2</v>
      </c>
      <c r="F12" s="95">
        <f>IF(stage!F12&lt;&gt;"",INT(stage!F12/100)*60+MOD(stage!F12,100),"")</f>
        <v>283.2</v>
      </c>
      <c r="H12" s="95">
        <f>IF(stage!H12&lt;&gt;"",INT(stage!H12/100)*60+MOD(stage!H12,100),"")</f>
        <v>379.1</v>
      </c>
      <c r="J12" s="95">
        <f>IF(stage!J12&lt;&gt;"",INT(stage!J12/100)*60+MOD(stage!J12,100),"")</f>
        <v>289.2</v>
      </c>
      <c r="L12" s="95">
        <f>IF(stage!L12&lt;&gt;"",INT(stage!L12/100)*60+MOD(stage!L12,100),"")</f>
        <v>281.39999999999998</v>
      </c>
      <c r="N12" s="95">
        <f>IF(stage!N12&lt;&gt;"",INT(stage!N12/100)*60+MOD(stage!N12,100),"")</f>
        <v>375.4</v>
      </c>
      <c r="P12" s="95">
        <f>IF(stage!P12&lt;&gt;"",INT(stage!P12/100)*60+MOD(stage!P12,100),"")</f>
        <v>284.39999999999998</v>
      </c>
      <c r="R12" s="95">
        <f>IF(stage!R12&lt;&gt;"",INT(stage!R12/100)*60+MOD(stage!R12,100),"")</f>
        <v>318.5</v>
      </c>
      <c r="T12" s="95">
        <f>IF(stage!T12&lt;&gt;"",INT(stage!T12/100)*60+MOD(stage!T12,100),"")</f>
        <v>226.10000000000002</v>
      </c>
      <c r="V12" s="95">
        <f>IF(stage!V12&lt;&gt;"",INT(stage!V12/100)*60+MOD(stage!V12,100),"")</f>
        <v>312.10000000000002</v>
      </c>
      <c r="X12" s="95">
        <f>IF(stage!X12&lt;&gt;"",INT(stage!X12/100)*60+MOD(stage!X12,100),"")</f>
        <v>306.5</v>
      </c>
      <c r="Z12" s="95">
        <f>IF(stage!Z12&lt;&gt;"",INT(stage!Z12/100)*60+MOD(stage!Z12,100),"")</f>
        <v>219.89999999999998</v>
      </c>
      <c r="AB12" s="95">
        <f>IF(stage!AB12&lt;&gt;"",INT(stage!AB12/100)*60+MOD(stage!AB12,100),"")</f>
        <v>313</v>
      </c>
      <c r="AD12" s="95" t="str">
        <f>IF(stage!AD12&lt;&gt;"",INT(stage!AD12/100)*60+MOD(stage!AD12,100),"")</f>
        <v/>
      </c>
      <c r="AF12" s="95" t="str">
        <f>IF(stage!AF12&lt;&gt;"",INT(stage!AF12/100)*60+MOD(stage!AF12,100),"")</f>
        <v/>
      </c>
      <c r="AH12" s="95" t="str">
        <f>IF(stage!AH12&lt;&gt;"",INT(stage!AH12/100)*60+MOD(stage!AH12,100),"")</f>
        <v/>
      </c>
      <c r="AJ12" s="95" t="str">
        <f>IF(stage!AJ12&lt;&gt;"",INT(stage!AJ12/100)*60+MOD(stage!AJ12,100),"")</f>
        <v/>
      </c>
      <c r="AL12" s="95" t="str">
        <f>IF(stage!AL12&lt;&gt;"",INT(stage!AL12/100)*60+MOD(stage!AL12,100),"")</f>
        <v/>
      </c>
      <c r="AN12" s="95" t="str">
        <f>IF(stage!AN12&lt;&gt;"",INT(stage!AN12/100)*60+MOD(stage!AN12,100),"")</f>
        <v/>
      </c>
      <c r="AP12" s="95" t="str">
        <f>IF(stage!AP12&lt;&gt;"",INT(stage!AP12/100)*60+MOD(stage!AP12,100),"")</f>
        <v/>
      </c>
      <c r="AR12" s="95" t="str">
        <f>IF(stage!AR12&lt;&gt;"",INT(stage!AR12/100)*60+MOD(stage!AR12,100),"")</f>
        <v/>
      </c>
      <c r="AT12" s="95" t="str">
        <f>IF(stage!AT12&lt;&gt;"",INT(stage!AT12/100)*60+MOD(stage!AT12,100),"")</f>
        <v/>
      </c>
      <c r="AV12" s="95" t="str">
        <f>IF(stage!AV12&lt;&gt;"",INT(stage!AV12/100)*60+MOD(stage!AV12,100),"")</f>
        <v/>
      </c>
      <c r="AX12" s="95" t="str">
        <f>IF(stage!AX12&lt;&gt;"",INT(stage!AX12/100)*60+MOD(stage!AX12,100),"")</f>
        <v/>
      </c>
      <c r="AZ12" s="95" t="str">
        <f>IF(stage!AZ12&lt;&gt;"",INT(stage!AZ12/100)*60+MOD(stage!AZ12,100),"")</f>
        <v/>
      </c>
      <c r="BB12" s="95" t="str">
        <f>IF(stage!BB12&lt;&gt;"",INT(stage!BB12/100)*60+MOD(stage!BB12,100),"")</f>
        <v/>
      </c>
      <c r="BD12" s="95" t="str">
        <f>IF(stage!BD12&lt;&gt;"",INT(stage!BD12/100)*60+MOD(stage!BD12,100),"")</f>
        <v/>
      </c>
      <c r="BF12" s="95" t="str">
        <f>IF(stage!BF12&lt;&gt;"",INT(stage!BF12/100)*60+MOD(stage!BF12,100),"")</f>
        <v/>
      </c>
      <c r="BH12" s="95" t="str">
        <f>IF(stage!BH12&lt;&gt;"",INT(stage!BH12/100)*60+MOD(stage!BH12,100),"")</f>
        <v/>
      </c>
      <c r="BJ12" s="95" t="str">
        <f>IF(stage!BJ12&lt;&gt;"",INT(stage!BJ12/100)*60+MOD(stage!BJ12,100),"")</f>
        <v/>
      </c>
      <c r="BL12" s="95" t="str">
        <f>IF(stage!BL12&lt;&gt;"",INT(stage!BL12/100)*60+MOD(stage!BL12,100),"")</f>
        <v/>
      </c>
      <c r="BO12" s="123">
        <f t="shared" si="1"/>
        <v>3588.8</v>
      </c>
      <c r="BP12" s="75">
        <f t="shared" si="2"/>
        <v>0</v>
      </c>
      <c r="BQ12" s="123">
        <f t="shared" si="3"/>
        <v>3588.8</v>
      </c>
      <c r="BR12" s="123"/>
      <c r="BS12" s="123">
        <f t="shared" si="4"/>
        <v>5948.8</v>
      </c>
      <c r="BT12" s="75">
        <f t="shared" si="5"/>
        <v>0</v>
      </c>
      <c r="BU12" s="123">
        <f t="shared" si="6"/>
        <v>5948.8</v>
      </c>
      <c r="BW12" s="75">
        <f t="shared" si="7"/>
        <v>12</v>
      </c>
      <c r="BX12" s="124">
        <f t="shared" si="8"/>
        <v>283.2</v>
      </c>
      <c r="BY12" s="124">
        <f t="shared" si="9"/>
        <v>379.1</v>
      </c>
      <c r="BZ12" s="124">
        <f t="shared" si="10"/>
        <v>289.2</v>
      </c>
      <c r="CA12" s="124">
        <f t="shared" si="11"/>
        <v>281.39999999999998</v>
      </c>
      <c r="CB12" s="124">
        <f t="shared" si="12"/>
        <v>375.4</v>
      </c>
      <c r="CC12" s="124">
        <f t="shared" si="13"/>
        <v>284.39999999999998</v>
      </c>
      <c r="CD12" s="124">
        <f t="shared" si="14"/>
        <v>318.5</v>
      </c>
      <c r="CE12" s="124">
        <f t="shared" si="15"/>
        <v>226.10000000000002</v>
      </c>
      <c r="CF12" s="124">
        <f t="shared" si="16"/>
        <v>312.10000000000002</v>
      </c>
      <c r="CG12" s="124">
        <f t="shared" si="17"/>
        <v>306.5</v>
      </c>
      <c r="CH12" s="124">
        <f t="shared" si="18"/>
        <v>219.89999999999998</v>
      </c>
      <c r="CI12" s="124">
        <f t="shared" si="19"/>
        <v>313</v>
      </c>
      <c r="CJ12" s="124" t="str">
        <f t="shared" si="20"/>
        <v/>
      </c>
      <c r="CK12" s="124" t="str">
        <f t="shared" si="21"/>
        <v/>
      </c>
      <c r="CL12" s="124" t="str">
        <f t="shared" si="22"/>
        <v/>
      </c>
      <c r="CM12" s="124" t="str">
        <f t="shared" si="23"/>
        <v/>
      </c>
      <c r="CN12" s="124" t="str">
        <f t="shared" si="24"/>
        <v/>
      </c>
      <c r="CO12" s="124" t="str">
        <f t="shared" si="25"/>
        <v/>
      </c>
      <c r="CP12" s="124" t="str">
        <f t="shared" si="26"/>
        <v/>
      </c>
      <c r="CQ12" s="124" t="str">
        <f t="shared" si="27"/>
        <v/>
      </c>
      <c r="CR12" s="124" t="str">
        <f t="shared" si="28"/>
        <v/>
      </c>
      <c r="CS12" s="124" t="str">
        <f t="shared" si="29"/>
        <v/>
      </c>
      <c r="CT12" s="124" t="str">
        <f t="shared" si="30"/>
        <v/>
      </c>
      <c r="CU12" s="124" t="str">
        <f t="shared" si="31"/>
        <v/>
      </c>
      <c r="CV12" s="124" t="str">
        <f t="shared" si="32"/>
        <v/>
      </c>
      <c r="CW12" s="124" t="str">
        <f t="shared" si="33"/>
        <v/>
      </c>
      <c r="CX12" s="124" t="str">
        <f t="shared" si="34"/>
        <v/>
      </c>
      <c r="CY12" s="124" t="str">
        <f t="shared" si="35"/>
        <v/>
      </c>
      <c r="CZ12" s="124" t="str">
        <f t="shared" si="36"/>
        <v/>
      </c>
      <c r="DA12" s="124" t="str">
        <f t="shared" si="37"/>
        <v/>
      </c>
      <c r="DC12" s="75">
        <f>COUNT($BX12:BX12)</f>
        <v>1</v>
      </c>
      <c r="DD12" s="75">
        <f>COUNT($BX12:BY12)</f>
        <v>2</v>
      </c>
      <c r="DE12" s="75">
        <f>COUNT($BX12:BZ12)</f>
        <v>3</v>
      </c>
      <c r="DF12" s="75">
        <f>COUNT($BX12:CA12)</f>
        <v>4</v>
      </c>
      <c r="DG12" s="75">
        <f>COUNT($BX12:CB12)</f>
        <v>5</v>
      </c>
      <c r="DH12" s="75">
        <f>COUNT($BX12:CC12)</f>
        <v>6</v>
      </c>
      <c r="DI12" s="75">
        <f>COUNT($BX12:CD12)</f>
        <v>7</v>
      </c>
      <c r="DJ12" s="75">
        <f>COUNT($BX12:CE12)</f>
        <v>8</v>
      </c>
      <c r="DK12" s="75">
        <f>COUNT($BX12:CF12)</f>
        <v>9</v>
      </c>
      <c r="DL12" s="75">
        <f>COUNT($BX12:CG12)</f>
        <v>10</v>
      </c>
      <c r="DM12" s="75">
        <f>COUNT($BX12:CH12)</f>
        <v>11</v>
      </c>
      <c r="DN12" s="75">
        <f>COUNT($BX12:CI12)</f>
        <v>12</v>
      </c>
      <c r="DO12" s="75">
        <f>COUNT($BX12:CJ12)</f>
        <v>12</v>
      </c>
      <c r="DP12" s="75">
        <f>COUNT($BX12:CK12)</f>
        <v>12</v>
      </c>
      <c r="DQ12" s="75">
        <f>COUNT($BX12:CL12)</f>
        <v>12</v>
      </c>
      <c r="DR12" s="75">
        <f>COUNT($BX12:CM12)</f>
        <v>12</v>
      </c>
      <c r="DS12" s="75">
        <f>COUNT($BX12:CN12)</f>
        <v>12</v>
      </c>
      <c r="DT12" s="75">
        <f>COUNT($BX12:CO12)</f>
        <v>12</v>
      </c>
      <c r="DU12" s="75">
        <f>COUNT($BX12:CP12)</f>
        <v>12</v>
      </c>
      <c r="DV12" s="75">
        <f>COUNT($BX12:CQ12)</f>
        <v>12</v>
      </c>
      <c r="DW12" s="75">
        <f>COUNT($BX12:CR12)</f>
        <v>12</v>
      </c>
      <c r="DX12" s="75">
        <f>COUNT($BX12:CS12)</f>
        <v>12</v>
      </c>
      <c r="DY12" s="75">
        <f>COUNT($BX12:CT12)</f>
        <v>12</v>
      </c>
      <c r="DZ12" s="75">
        <f>COUNT($BX12:CU12)</f>
        <v>12</v>
      </c>
      <c r="EA12" s="75">
        <f>COUNT($BX12:CV12)</f>
        <v>12</v>
      </c>
      <c r="EB12" s="75">
        <f>COUNT($BX12:CW12)</f>
        <v>12</v>
      </c>
      <c r="EC12" s="75">
        <f>COUNT($BX12:CX12)</f>
        <v>12</v>
      </c>
      <c r="ED12" s="75">
        <f>COUNT($BX12:CY12)</f>
        <v>12</v>
      </c>
      <c r="EE12" s="75">
        <f>COUNT($BX12:CZ12)</f>
        <v>12</v>
      </c>
      <c r="EF12" s="75">
        <f>COUNT($BX12:DA12)</f>
        <v>12</v>
      </c>
      <c r="EH12" s="75">
        <f t="shared" si="38"/>
        <v>1</v>
      </c>
      <c r="EI12" s="75">
        <f t="shared" si="39"/>
        <v>1</v>
      </c>
      <c r="EJ12" s="75">
        <f t="shared" si="40"/>
        <v>1</v>
      </c>
      <c r="EK12" s="75">
        <f t="shared" si="41"/>
        <v>1</v>
      </c>
      <c r="EL12" s="75">
        <f t="shared" si="42"/>
        <v>1</v>
      </c>
      <c r="EM12" s="75">
        <f t="shared" si="43"/>
        <v>1</v>
      </c>
      <c r="EN12" s="75">
        <f t="shared" si="44"/>
        <v>1</v>
      </c>
      <c r="EO12" s="75">
        <f t="shared" si="45"/>
        <v>1</v>
      </c>
      <c r="EP12" s="75">
        <f t="shared" si="46"/>
        <v>1</v>
      </c>
      <c r="EQ12" s="75">
        <f t="shared" si="47"/>
        <v>1</v>
      </c>
      <c r="ER12" s="75">
        <f t="shared" si="48"/>
        <v>1</v>
      </c>
      <c r="ES12" s="75">
        <f t="shared" si="49"/>
        <v>1</v>
      </c>
      <c r="ET12" s="75">
        <f t="shared" si="50"/>
        <v>0</v>
      </c>
      <c r="EU12" s="75">
        <f t="shared" si="51"/>
        <v>0</v>
      </c>
      <c r="EV12" s="75">
        <f t="shared" si="52"/>
        <v>0</v>
      </c>
      <c r="EW12" s="75">
        <f t="shared" si="53"/>
        <v>0</v>
      </c>
      <c r="EX12" s="75">
        <f t="shared" si="54"/>
        <v>0</v>
      </c>
      <c r="EY12" s="75">
        <f t="shared" si="55"/>
        <v>0</v>
      </c>
      <c r="EZ12" s="75">
        <f t="shared" si="56"/>
        <v>0</v>
      </c>
      <c r="FA12" s="75">
        <f t="shared" si="57"/>
        <v>0</v>
      </c>
      <c r="FB12" s="75">
        <f t="shared" si="58"/>
        <v>0</v>
      </c>
      <c r="FC12" s="75">
        <f t="shared" si="59"/>
        <v>0</v>
      </c>
      <c r="FD12" s="75">
        <f t="shared" si="60"/>
        <v>0</v>
      </c>
      <c r="FE12" s="75">
        <f t="shared" si="61"/>
        <v>0</v>
      </c>
      <c r="FF12" s="75">
        <f t="shared" si="62"/>
        <v>0</v>
      </c>
      <c r="FG12" s="75">
        <f t="shared" si="63"/>
        <v>0</v>
      </c>
      <c r="FH12" s="75">
        <f t="shared" si="64"/>
        <v>0</v>
      </c>
      <c r="FI12" s="75">
        <f t="shared" si="65"/>
        <v>0</v>
      </c>
      <c r="FJ12" s="75">
        <f t="shared" si="66"/>
        <v>0</v>
      </c>
      <c r="FK12" s="75">
        <f t="shared" si="67"/>
        <v>0</v>
      </c>
      <c r="FL12" s="75">
        <f t="shared" si="68"/>
        <v>6</v>
      </c>
      <c r="FM12" s="95">
        <f>IF(AND(ent!$M$2=1,$F12&lt;&gt;""),$E12+$F12,"")</f>
        <v>283.2</v>
      </c>
      <c r="FN12" s="95">
        <f>IF(AND(ent!$M$3=1,$H12&lt;&gt;""),$G12+$H12,"")</f>
        <v>379.1</v>
      </c>
      <c r="FO12" s="95">
        <f>IF(AND(ent!$M$4=1,$J12&lt;&gt;""),$I12+$J12,"")</f>
        <v>289.2</v>
      </c>
      <c r="FP12" s="95">
        <f>IF(AND(ent!$M$5=1,$L12&lt;&gt;""),$K12+$L12,"")</f>
        <v>281.39999999999998</v>
      </c>
      <c r="FQ12" s="95">
        <f>IF(AND(ent!$M$6=1,$N12&lt;&gt;""),$M12+$N12,"")</f>
        <v>375.4</v>
      </c>
      <c r="FR12" s="95">
        <f>IF(AND(ent!$M$7=1,$P12&lt;&gt;""),$O12+$P12,"")</f>
        <v>284.39999999999998</v>
      </c>
      <c r="FS12" s="95" t="str">
        <f>IF(AND(ent!$M$8=1,$R12&lt;&gt;""),$Q12+$R12,"")</f>
        <v/>
      </c>
      <c r="FT12" s="95" t="str">
        <f>IF(AND(ent!$M$9=1,$T12&lt;&gt;""),$S12+$T12,"")</f>
        <v/>
      </c>
      <c r="FU12" s="95" t="str">
        <f>IF(AND(ent!$M$10=1,$V12&lt;&gt;""),$U12+$V12,"")</f>
        <v/>
      </c>
      <c r="FV12" s="95" t="str">
        <f>IF(AND(ent!$M$11=1,$X12&lt;&gt;""),$W12+$X12,"")</f>
        <v/>
      </c>
      <c r="FW12" s="95" t="str">
        <f>IF(AND(ent!$M$12=1,$Z12&lt;&gt;""),$Y12+$Z12,"")</f>
        <v/>
      </c>
      <c r="FX12" s="95" t="str">
        <f>IF(AND(ent!$M$13=1,$AB12&lt;&gt;""),$AA12+$AB12,"")</f>
        <v/>
      </c>
      <c r="FY12" s="95" t="str">
        <f>IF(AND(ent!$M$14=1,$AD12&lt;&gt;""),$AC12+$AD12,"")</f>
        <v/>
      </c>
      <c r="FZ12" s="95" t="str">
        <f>IF(AND(ent!$M$15=1,$AF12&lt;&gt;""),$AE12+$AF12,"")</f>
        <v/>
      </c>
      <c r="GA12" s="95" t="str">
        <f>IF(AND(ent!$M$16=1,$AH12&lt;&gt;""),$AG12+$AH12,"")</f>
        <v/>
      </c>
      <c r="GB12" s="95" t="str">
        <f>IF(AND(ent!$M$17=1,$AJ12&lt;&gt;""),$AI12+$AJ12,"")</f>
        <v/>
      </c>
      <c r="GC12" s="95" t="str">
        <f>IF(AND(ent!$M$18=1,$AL12&lt;&gt;""),$AK12+$AL12,"")</f>
        <v/>
      </c>
      <c r="GD12" s="95" t="str">
        <f>IF(AND(ent!$M$19=1,$AN12&lt;&gt;""),$AM12+$AN12,"")</f>
        <v/>
      </c>
      <c r="GE12" s="95" t="str">
        <f>IF(AND(ent!$M$20=1,$AP12&lt;&gt;""),$AO12+$AP12,"")</f>
        <v/>
      </c>
      <c r="GF12" s="95" t="str">
        <f>IF(AND(ent!$M$21=1,$AR12&lt;&gt;""),$AQ12+$AR12,"")</f>
        <v/>
      </c>
      <c r="GG12" s="95" t="str">
        <f>IF(AND(ent!$M$22=1,$AT12&lt;&gt;""),$AS12+$AT12,"")</f>
        <v/>
      </c>
      <c r="GH12" s="95" t="str">
        <f>IF(AND(ent!$M$23=1,$AV12&lt;&gt;""),$AU12+$AV12,"")</f>
        <v/>
      </c>
      <c r="GI12" s="95" t="str">
        <f>IF(AND(ent!$M$24=1,$AX12&lt;&gt;""),$AW12+$AX12,"")</f>
        <v/>
      </c>
      <c r="GJ12" s="95" t="str">
        <f>IF(AND(ent!$M$25=1,$AZ12&lt;&gt;""),$AY12+$AZ12,"")</f>
        <v/>
      </c>
      <c r="GK12" s="95" t="str">
        <f>IF(AND(ent!$M$26=1,$BB12&lt;&gt;""),$BA12+$BB12,"")</f>
        <v/>
      </c>
      <c r="GL12" s="95" t="str">
        <f>IF(AND(ent!$M$27=1,$BD12&lt;&gt;""),$BC12+$BD12,"")</f>
        <v/>
      </c>
      <c r="GM12" s="95" t="str">
        <f>IF(AND(ent!$M$28=1,$BF12&lt;&gt;""),$BE12+$BF12,"")</f>
        <v/>
      </c>
      <c r="GN12" s="95" t="str">
        <f>IF(AND(ent!$M$29=1,$BH12&lt;&gt;""),$BG12+$BH12,"")</f>
        <v/>
      </c>
      <c r="GO12" s="95" t="str">
        <f>IF(AND(ent!$M$30=1,$BJ12&lt;&gt;""),$BI12+$BJ12,"")</f>
        <v/>
      </c>
      <c r="GP12" s="95" t="str">
        <f>IF(AND(ent!$M$31=1,$BL12&lt;&gt;""),$BK12+$BL12,"")</f>
        <v/>
      </c>
      <c r="GQ12" s="75">
        <f t="shared" si="69"/>
        <v>6</v>
      </c>
      <c r="GR12" s="95" t="str">
        <f>IF(AND(ent!$M$2=2,$F12&lt;&gt;""),$E12+$F12,"")</f>
        <v/>
      </c>
      <c r="GS12" s="95" t="str">
        <f>IF(AND(ent!$M$3=2,$H12&lt;&gt;""),$G12+$H12,"")</f>
        <v/>
      </c>
      <c r="GT12" s="95" t="str">
        <f>IF(AND(ent!$M$4=2,$J12&lt;&gt;""),$I12+$J12,"")</f>
        <v/>
      </c>
      <c r="GU12" s="95" t="str">
        <f>IF(AND(ent!$M$5=2,$L12&lt;&gt;""),$K12+$L12,"")</f>
        <v/>
      </c>
      <c r="GV12" s="95" t="str">
        <f>IF(AND(ent!$M$6=2,$N12&lt;&gt;""),$M12+$N12,"")</f>
        <v/>
      </c>
      <c r="GW12" s="95" t="str">
        <f>IF(AND(ent!$M$7=2,$P12&lt;&gt;""),$O12+$P12,"")</f>
        <v/>
      </c>
      <c r="GX12" s="95">
        <f>IF(AND(ent!$M$8=2,$R12&lt;&gt;""),$Q12+$R12,"")</f>
        <v>318.5</v>
      </c>
      <c r="GY12" s="95">
        <f>IF(AND(ent!$M$9=2,$T12&lt;&gt;""),$S12+$T12,"")</f>
        <v>226.10000000000002</v>
      </c>
      <c r="GZ12" s="95">
        <f>IF(AND(ent!$M$10=2,$V12&lt;&gt;""),$U12+$V12,"")</f>
        <v>312.10000000000002</v>
      </c>
      <c r="HA12" s="95">
        <f>IF(AND(ent!$M$11=2,$X12&lt;&gt;""),$W12+$X12,"")</f>
        <v>306.5</v>
      </c>
      <c r="HB12" s="95">
        <f>IF(AND(ent!$M$12=2,$Z12&lt;&gt;""),$Y12+$Z12,"")</f>
        <v>219.89999999999998</v>
      </c>
      <c r="HC12" s="95">
        <f>IF(AND(ent!$M$13=2,$AB12&lt;&gt;""),$AA12+$AB12,"")</f>
        <v>313</v>
      </c>
      <c r="HD12" s="95" t="str">
        <f>IF(AND(ent!$M$14=2,$AD12&lt;&gt;""),$AC12+$AD12,"")</f>
        <v/>
      </c>
      <c r="HE12" s="95" t="str">
        <f>IF(AND(ent!$M$15=2,$AF12&lt;&gt;""),$AE12+$AF12,"")</f>
        <v/>
      </c>
      <c r="HF12" s="95" t="str">
        <f>IF(AND(ent!$M$16=2,$AH12&lt;&gt;""),$AG12+$AH12,"")</f>
        <v/>
      </c>
      <c r="HG12" s="95" t="str">
        <f>IF(AND(ent!$M$17=2,$AJ12&lt;&gt;""),$AI12+$AJ12,"")</f>
        <v/>
      </c>
      <c r="HH12" s="95" t="str">
        <f>IF(AND(ent!$M$18=2,$AL12&lt;&gt;""),$AK12+$AL12,"")</f>
        <v/>
      </c>
      <c r="HI12" s="95" t="str">
        <f>IF(AND(ent!$M$19=2,$AN12&lt;&gt;""),$AM12+$AN12,"")</f>
        <v/>
      </c>
      <c r="HJ12" s="95" t="str">
        <f>IF(AND(ent!$M$20=2,$AP12&lt;&gt;""),$AO12+$AP12,"")</f>
        <v/>
      </c>
      <c r="HK12" s="95" t="str">
        <f>IF(AND(ent!$M$21=2,$AR12&lt;&gt;""),$AQ12+$AR12,"")</f>
        <v/>
      </c>
      <c r="HL12" s="95" t="str">
        <f>IF(AND(ent!$M$22=2,$AT12&lt;&gt;""),$AS12+$AT12,"")</f>
        <v/>
      </c>
      <c r="HM12" s="95" t="str">
        <f>IF(AND(ent!$M$23=2,$AV12&lt;&gt;""),$AU12+$AV12,"")</f>
        <v/>
      </c>
      <c r="HN12" s="95" t="str">
        <f>IF(AND(ent!$M$24=2,$AX12&lt;&gt;""),$AW12+$AX12,"")</f>
        <v/>
      </c>
      <c r="HO12" s="95" t="str">
        <f>IF(AND(ent!$M$25=2,$AZ12&lt;&gt;""),$AY12+$AZ12,"")</f>
        <v/>
      </c>
      <c r="HP12" s="95" t="str">
        <f>IF(AND(ent!$M$26=2,$BB12&lt;&gt;""),$BA12+$BB12,"")</f>
        <v/>
      </c>
      <c r="HQ12" s="95" t="str">
        <f>IF(AND(ent!$M$27=2,$BD12&lt;&gt;""),$BC12+$BD12,"")</f>
        <v/>
      </c>
      <c r="HR12" s="95" t="str">
        <f>IF(AND(ent!$M$28=2,$BF12&lt;&gt;""),$BE12+$BF12,"")</f>
        <v/>
      </c>
      <c r="HS12" s="95" t="str">
        <f>IF(AND(ent!$M$29=2,$BH12&lt;&gt;""),$BG12+$BH12,"")</f>
        <v/>
      </c>
      <c r="HT12" s="95" t="str">
        <f>IF(AND(ent!$M$30=2,$BJ12&lt;&gt;""),$BI12+$BJ12,"")</f>
        <v/>
      </c>
      <c r="HU12" s="95" t="str">
        <f>IF(AND(ent!$M$31=2,$BL12&lt;&gt;""),$BK12+$BL12,"")</f>
        <v/>
      </c>
      <c r="HV12" s="124">
        <f t="shared" si="70"/>
        <v>1892.7000000000003</v>
      </c>
      <c r="HW12" s="124">
        <f t="shared" si="71"/>
        <v>1696.1</v>
      </c>
      <c r="HX12" s="95">
        <f t="shared" si="72"/>
        <v>3132.7000000000003</v>
      </c>
      <c r="HY12" s="95">
        <f t="shared" si="73"/>
        <v>2816.1</v>
      </c>
    </row>
    <row r="13" spans="1:233">
      <c r="A13" s="75">
        <f>IF(stage!A13&lt;&gt;"",stage!A13,"")</f>
        <v>12</v>
      </c>
      <c r="B13" s="75" t="str">
        <f>IF(ent!E13&lt;&gt;"",ent!E13,"")</f>
        <v>三枝 聖弥</v>
      </c>
      <c r="D13" s="75" t="str">
        <f>IF(ent!E13&lt;&gt;"",ent!H13,"")</f>
        <v>JN-2</v>
      </c>
      <c r="F13" s="95">
        <f>IF(stage!F13&lt;&gt;"",INT(stage!F13/100)*60+MOD(stage!F13,100),"")</f>
        <v>293</v>
      </c>
      <c r="H13" s="95">
        <f>IF(stage!H13&lt;&gt;"",INT(stage!H13/100)*60+MOD(stage!H13,100),"")</f>
        <v>401.5</v>
      </c>
      <c r="J13" s="95">
        <f>IF(stage!J13&lt;&gt;"",INT(stage!J13/100)*60+MOD(stage!J13,100),"")</f>
        <v>296.89999999999998</v>
      </c>
      <c r="L13" s="95">
        <f>IF(stage!L13&lt;&gt;"",INT(stage!L13/100)*60+MOD(stage!L13,100),"")</f>
        <v>290.39999999999998</v>
      </c>
      <c r="N13" s="95">
        <f>IF(stage!N13&lt;&gt;"",INT(stage!N13/100)*60+MOD(stage!N13,100),"")</f>
        <v>398</v>
      </c>
      <c r="P13" s="95">
        <f>IF(stage!P13&lt;&gt;"",INT(stage!P13/100)*60+MOD(stage!P13,100),"")</f>
        <v>295.3</v>
      </c>
      <c r="R13" s="95">
        <f>IF(stage!R13&lt;&gt;"",INT(stage!R13/100)*60+MOD(stage!R13,100),"")</f>
        <v>325.60000000000002</v>
      </c>
      <c r="T13" s="95">
        <f>IF(stage!T13&lt;&gt;"",INT(stage!T13/100)*60+MOD(stage!T13,100),"")</f>
        <v>229.3</v>
      </c>
      <c r="V13" s="95">
        <f>IF(stage!V13&lt;&gt;"",INT(stage!V13/100)*60+MOD(stage!V13,100),"")</f>
        <v>318.10000000000002</v>
      </c>
      <c r="X13" s="95">
        <f>IF(stage!X13&lt;&gt;"",INT(stage!X13/100)*60+MOD(stage!X13,100),"")</f>
        <v>311.60000000000002</v>
      </c>
      <c r="Z13" s="95">
        <f>IF(stage!Z13&lt;&gt;"",INT(stage!Z13/100)*60+MOD(stage!Z13,100),"")</f>
        <v>220.10000000000002</v>
      </c>
      <c r="AB13" s="95">
        <f>IF(stage!AB13&lt;&gt;"",INT(stage!AB13/100)*60+MOD(stage!AB13,100),"")</f>
        <v>313.79999999999995</v>
      </c>
      <c r="AD13" s="95" t="str">
        <f>IF(stage!AD13&lt;&gt;"",INT(stage!AD13/100)*60+MOD(stage!AD13,100),"")</f>
        <v/>
      </c>
      <c r="AF13" s="95" t="str">
        <f>IF(stage!AF13&lt;&gt;"",INT(stage!AF13/100)*60+MOD(stage!AF13,100),"")</f>
        <v/>
      </c>
      <c r="AH13" s="95" t="str">
        <f>IF(stage!AH13&lt;&gt;"",INT(stage!AH13/100)*60+MOD(stage!AH13,100),"")</f>
        <v/>
      </c>
      <c r="AJ13" s="95" t="str">
        <f>IF(stage!AJ13&lt;&gt;"",INT(stage!AJ13/100)*60+MOD(stage!AJ13,100),"")</f>
        <v/>
      </c>
      <c r="AL13" s="95" t="str">
        <f>IF(stage!AL13&lt;&gt;"",INT(stage!AL13/100)*60+MOD(stage!AL13,100),"")</f>
        <v/>
      </c>
      <c r="AN13" s="95" t="str">
        <f>IF(stage!AN13&lt;&gt;"",INT(stage!AN13/100)*60+MOD(stage!AN13,100),"")</f>
        <v/>
      </c>
      <c r="AP13" s="95" t="str">
        <f>IF(stage!AP13&lt;&gt;"",INT(stage!AP13/100)*60+MOD(stage!AP13,100),"")</f>
        <v/>
      </c>
      <c r="AR13" s="95" t="str">
        <f>IF(stage!AR13&lt;&gt;"",INT(stage!AR13/100)*60+MOD(stage!AR13,100),"")</f>
        <v/>
      </c>
      <c r="AT13" s="95" t="str">
        <f>IF(stage!AT13&lt;&gt;"",INT(stage!AT13/100)*60+MOD(stage!AT13,100),"")</f>
        <v/>
      </c>
      <c r="AV13" s="95" t="str">
        <f>IF(stage!AV13&lt;&gt;"",INT(stage!AV13/100)*60+MOD(stage!AV13,100),"")</f>
        <v/>
      </c>
      <c r="AX13" s="95" t="str">
        <f>IF(stage!AX13&lt;&gt;"",INT(stage!AX13/100)*60+MOD(stage!AX13,100),"")</f>
        <v/>
      </c>
      <c r="AZ13" s="95" t="str">
        <f>IF(stage!AZ13&lt;&gt;"",INT(stage!AZ13/100)*60+MOD(stage!AZ13,100),"")</f>
        <v/>
      </c>
      <c r="BB13" s="95" t="str">
        <f>IF(stage!BB13&lt;&gt;"",INT(stage!BB13/100)*60+MOD(stage!BB13,100),"")</f>
        <v/>
      </c>
      <c r="BD13" s="95" t="str">
        <f>IF(stage!BD13&lt;&gt;"",INT(stage!BD13/100)*60+MOD(stage!BD13,100),"")</f>
        <v/>
      </c>
      <c r="BF13" s="95" t="str">
        <f>IF(stage!BF13&lt;&gt;"",INT(stage!BF13/100)*60+MOD(stage!BF13,100),"")</f>
        <v/>
      </c>
      <c r="BH13" s="95" t="str">
        <f>IF(stage!BH13&lt;&gt;"",INT(stage!BH13/100)*60+MOD(stage!BH13,100),"")</f>
        <v/>
      </c>
      <c r="BJ13" s="95" t="str">
        <f>IF(stage!BJ13&lt;&gt;"",INT(stage!BJ13/100)*60+MOD(stage!BJ13,100),"")</f>
        <v/>
      </c>
      <c r="BL13" s="95" t="str">
        <f>IF(stage!BL13&lt;&gt;"",INT(stage!BL13/100)*60+MOD(stage!BL13,100),"")</f>
        <v/>
      </c>
      <c r="BO13" s="123">
        <f t="shared" si="1"/>
        <v>3693.5999999999995</v>
      </c>
      <c r="BP13" s="75">
        <f t="shared" si="2"/>
        <v>0</v>
      </c>
      <c r="BQ13" s="123">
        <f t="shared" si="3"/>
        <v>3693.5999999999995</v>
      </c>
      <c r="BR13" s="123"/>
      <c r="BS13" s="123">
        <f t="shared" si="4"/>
        <v>10133.599999999999</v>
      </c>
      <c r="BT13" s="75">
        <f t="shared" si="5"/>
        <v>0</v>
      </c>
      <c r="BU13" s="123">
        <f t="shared" si="6"/>
        <v>10133.599999999999</v>
      </c>
      <c r="BW13" s="75">
        <f t="shared" si="7"/>
        <v>12</v>
      </c>
      <c r="BX13" s="124">
        <f t="shared" si="8"/>
        <v>293</v>
      </c>
      <c r="BY13" s="124">
        <f t="shared" si="9"/>
        <v>401.5</v>
      </c>
      <c r="BZ13" s="124">
        <f t="shared" si="10"/>
        <v>296.89999999999998</v>
      </c>
      <c r="CA13" s="124">
        <f t="shared" si="11"/>
        <v>290.39999999999998</v>
      </c>
      <c r="CB13" s="124">
        <f t="shared" si="12"/>
        <v>398</v>
      </c>
      <c r="CC13" s="124">
        <f t="shared" si="13"/>
        <v>295.3</v>
      </c>
      <c r="CD13" s="124">
        <f t="shared" si="14"/>
        <v>325.60000000000002</v>
      </c>
      <c r="CE13" s="124">
        <f t="shared" si="15"/>
        <v>229.3</v>
      </c>
      <c r="CF13" s="124">
        <f t="shared" si="16"/>
        <v>318.10000000000002</v>
      </c>
      <c r="CG13" s="124">
        <f t="shared" si="17"/>
        <v>311.60000000000002</v>
      </c>
      <c r="CH13" s="124">
        <f t="shared" si="18"/>
        <v>220.10000000000002</v>
      </c>
      <c r="CI13" s="124">
        <f t="shared" si="19"/>
        <v>313.79999999999995</v>
      </c>
      <c r="CJ13" s="124" t="str">
        <f t="shared" si="20"/>
        <v/>
      </c>
      <c r="CK13" s="124" t="str">
        <f t="shared" si="21"/>
        <v/>
      </c>
      <c r="CL13" s="124" t="str">
        <f t="shared" si="22"/>
        <v/>
      </c>
      <c r="CM13" s="124" t="str">
        <f t="shared" si="23"/>
        <v/>
      </c>
      <c r="CN13" s="124" t="str">
        <f t="shared" si="24"/>
        <v/>
      </c>
      <c r="CO13" s="124" t="str">
        <f t="shared" si="25"/>
        <v/>
      </c>
      <c r="CP13" s="124" t="str">
        <f t="shared" si="26"/>
        <v/>
      </c>
      <c r="CQ13" s="124" t="str">
        <f t="shared" si="27"/>
        <v/>
      </c>
      <c r="CR13" s="124" t="str">
        <f t="shared" si="28"/>
        <v/>
      </c>
      <c r="CS13" s="124" t="str">
        <f t="shared" si="29"/>
        <v/>
      </c>
      <c r="CT13" s="124" t="str">
        <f t="shared" si="30"/>
        <v/>
      </c>
      <c r="CU13" s="124" t="str">
        <f t="shared" si="31"/>
        <v/>
      </c>
      <c r="CV13" s="124" t="str">
        <f t="shared" si="32"/>
        <v/>
      </c>
      <c r="CW13" s="124" t="str">
        <f t="shared" si="33"/>
        <v/>
      </c>
      <c r="CX13" s="124" t="str">
        <f t="shared" si="34"/>
        <v/>
      </c>
      <c r="CY13" s="124" t="str">
        <f t="shared" si="35"/>
        <v/>
      </c>
      <c r="CZ13" s="124" t="str">
        <f t="shared" si="36"/>
        <v/>
      </c>
      <c r="DA13" s="124" t="str">
        <f t="shared" si="37"/>
        <v/>
      </c>
      <c r="DC13" s="75">
        <f>COUNT($BX13:BX13)</f>
        <v>1</v>
      </c>
      <c r="DD13" s="75">
        <f>COUNT($BX13:BY13)</f>
        <v>2</v>
      </c>
      <c r="DE13" s="75">
        <f>COUNT($BX13:BZ13)</f>
        <v>3</v>
      </c>
      <c r="DF13" s="75">
        <f>COUNT($BX13:CA13)</f>
        <v>4</v>
      </c>
      <c r="DG13" s="75">
        <f>COUNT($BX13:CB13)</f>
        <v>5</v>
      </c>
      <c r="DH13" s="75">
        <f>COUNT($BX13:CC13)</f>
        <v>6</v>
      </c>
      <c r="DI13" s="75">
        <f>COUNT($BX13:CD13)</f>
        <v>7</v>
      </c>
      <c r="DJ13" s="75">
        <f>COUNT($BX13:CE13)</f>
        <v>8</v>
      </c>
      <c r="DK13" s="75">
        <f>COUNT($BX13:CF13)</f>
        <v>9</v>
      </c>
      <c r="DL13" s="75">
        <f>COUNT($BX13:CG13)</f>
        <v>10</v>
      </c>
      <c r="DM13" s="75">
        <f>COUNT($BX13:CH13)</f>
        <v>11</v>
      </c>
      <c r="DN13" s="75">
        <f>COUNT($BX13:CI13)</f>
        <v>12</v>
      </c>
      <c r="DO13" s="75">
        <f>COUNT($BX13:CJ13)</f>
        <v>12</v>
      </c>
      <c r="DP13" s="75">
        <f>COUNT($BX13:CK13)</f>
        <v>12</v>
      </c>
      <c r="DQ13" s="75">
        <f>COUNT($BX13:CL13)</f>
        <v>12</v>
      </c>
      <c r="DR13" s="75">
        <f>COUNT($BX13:CM13)</f>
        <v>12</v>
      </c>
      <c r="DS13" s="75">
        <f>COUNT($BX13:CN13)</f>
        <v>12</v>
      </c>
      <c r="DT13" s="75">
        <f>COUNT($BX13:CO13)</f>
        <v>12</v>
      </c>
      <c r="DU13" s="75">
        <f>COUNT($BX13:CP13)</f>
        <v>12</v>
      </c>
      <c r="DV13" s="75">
        <f>COUNT($BX13:CQ13)</f>
        <v>12</v>
      </c>
      <c r="DW13" s="75">
        <f>COUNT($BX13:CR13)</f>
        <v>12</v>
      </c>
      <c r="DX13" s="75">
        <f>COUNT($BX13:CS13)</f>
        <v>12</v>
      </c>
      <c r="DY13" s="75">
        <f>COUNT($BX13:CT13)</f>
        <v>12</v>
      </c>
      <c r="DZ13" s="75">
        <f>COUNT($BX13:CU13)</f>
        <v>12</v>
      </c>
      <c r="EA13" s="75">
        <f>COUNT($BX13:CV13)</f>
        <v>12</v>
      </c>
      <c r="EB13" s="75">
        <f>COUNT($BX13:CW13)</f>
        <v>12</v>
      </c>
      <c r="EC13" s="75">
        <f>COUNT($BX13:CX13)</f>
        <v>12</v>
      </c>
      <c r="ED13" s="75">
        <f>COUNT($BX13:CY13)</f>
        <v>12</v>
      </c>
      <c r="EE13" s="75">
        <f>COUNT($BX13:CZ13)</f>
        <v>12</v>
      </c>
      <c r="EF13" s="75">
        <f>COUNT($BX13:DA13)</f>
        <v>12</v>
      </c>
      <c r="EH13" s="75">
        <f t="shared" si="38"/>
        <v>1</v>
      </c>
      <c r="EI13" s="75">
        <f t="shared" si="39"/>
        <v>1</v>
      </c>
      <c r="EJ13" s="75">
        <f t="shared" si="40"/>
        <v>1</v>
      </c>
      <c r="EK13" s="75">
        <f t="shared" si="41"/>
        <v>1</v>
      </c>
      <c r="EL13" s="75">
        <f t="shared" si="42"/>
        <v>1</v>
      </c>
      <c r="EM13" s="75">
        <f t="shared" si="43"/>
        <v>1</v>
      </c>
      <c r="EN13" s="75">
        <f t="shared" si="44"/>
        <v>1</v>
      </c>
      <c r="EO13" s="75">
        <f t="shared" si="45"/>
        <v>1</v>
      </c>
      <c r="EP13" s="75">
        <f t="shared" si="46"/>
        <v>1</v>
      </c>
      <c r="EQ13" s="75">
        <f t="shared" si="47"/>
        <v>1</v>
      </c>
      <c r="ER13" s="75">
        <f t="shared" si="48"/>
        <v>1</v>
      </c>
      <c r="ES13" s="75">
        <f t="shared" si="49"/>
        <v>1</v>
      </c>
      <c r="ET13" s="75">
        <f t="shared" si="50"/>
        <v>0</v>
      </c>
      <c r="EU13" s="75">
        <f t="shared" si="51"/>
        <v>0</v>
      </c>
      <c r="EV13" s="75">
        <f t="shared" si="52"/>
        <v>0</v>
      </c>
      <c r="EW13" s="75">
        <f t="shared" si="53"/>
        <v>0</v>
      </c>
      <c r="EX13" s="75">
        <f t="shared" si="54"/>
        <v>0</v>
      </c>
      <c r="EY13" s="75">
        <f t="shared" si="55"/>
        <v>0</v>
      </c>
      <c r="EZ13" s="75">
        <f t="shared" si="56"/>
        <v>0</v>
      </c>
      <c r="FA13" s="75">
        <f t="shared" si="57"/>
        <v>0</v>
      </c>
      <c r="FB13" s="75">
        <f t="shared" si="58"/>
        <v>0</v>
      </c>
      <c r="FC13" s="75">
        <f t="shared" si="59"/>
        <v>0</v>
      </c>
      <c r="FD13" s="75">
        <f t="shared" si="60"/>
        <v>0</v>
      </c>
      <c r="FE13" s="75">
        <f t="shared" si="61"/>
        <v>0</v>
      </c>
      <c r="FF13" s="75">
        <f t="shared" si="62"/>
        <v>0</v>
      </c>
      <c r="FG13" s="75">
        <f t="shared" si="63"/>
        <v>0</v>
      </c>
      <c r="FH13" s="75">
        <f t="shared" si="64"/>
        <v>0</v>
      </c>
      <c r="FI13" s="75">
        <f t="shared" si="65"/>
        <v>0</v>
      </c>
      <c r="FJ13" s="75">
        <f t="shared" si="66"/>
        <v>0</v>
      </c>
      <c r="FK13" s="75">
        <f t="shared" si="67"/>
        <v>0</v>
      </c>
      <c r="FL13" s="75">
        <f t="shared" si="68"/>
        <v>6</v>
      </c>
      <c r="FM13" s="95">
        <f>IF(AND(ent!$M$2=1,$F13&lt;&gt;""),$E13+$F13,"")</f>
        <v>293</v>
      </c>
      <c r="FN13" s="95">
        <f>IF(AND(ent!$M$3=1,$H13&lt;&gt;""),$G13+$H13,"")</f>
        <v>401.5</v>
      </c>
      <c r="FO13" s="95">
        <f>IF(AND(ent!$M$4=1,$J13&lt;&gt;""),$I13+$J13,"")</f>
        <v>296.89999999999998</v>
      </c>
      <c r="FP13" s="95">
        <f>IF(AND(ent!$M$5=1,$L13&lt;&gt;""),$K13+$L13,"")</f>
        <v>290.39999999999998</v>
      </c>
      <c r="FQ13" s="95">
        <f>IF(AND(ent!$M$6=1,$N13&lt;&gt;""),$M13+$N13,"")</f>
        <v>398</v>
      </c>
      <c r="FR13" s="95">
        <f>IF(AND(ent!$M$7=1,$P13&lt;&gt;""),$O13+$P13,"")</f>
        <v>295.3</v>
      </c>
      <c r="FS13" s="95" t="str">
        <f>IF(AND(ent!$M$8=1,$R13&lt;&gt;""),$Q13+$R13,"")</f>
        <v/>
      </c>
      <c r="FT13" s="95" t="str">
        <f>IF(AND(ent!$M$9=1,$T13&lt;&gt;""),$S13+$T13,"")</f>
        <v/>
      </c>
      <c r="FU13" s="95" t="str">
        <f>IF(AND(ent!$M$10=1,$V13&lt;&gt;""),$U13+$V13,"")</f>
        <v/>
      </c>
      <c r="FV13" s="95" t="str">
        <f>IF(AND(ent!$M$11=1,$X13&lt;&gt;""),$W13+$X13,"")</f>
        <v/>
      </c>
      <c r="FW13" s="95" t="str">
        <f>IF(AND(ent!$M$12=1,$Z13&lt;&gt;""),$Y13+$Z13,"")</f>
        <v/>
      </c>
      <c r="FX13" s="95" t="str">
        <f>IF(AND(ent!$M$13=1,$AB13&lt;&gt;""),$AA13+$AB13,"")</f>
        <v/>
      </c>
      <c r="FY13" s="95" t="str">
        <f>IF(AND(ent!$M$14=1,$AD13&lt;&gt;""),$AC13+$AD13,"")</f>
        <v/>
      </c>
      <c r="FZ13" s="95" t="str">
        <f>IF(AND(ent!$M$15=1,$AF13&lt;&gt;""),$AE13+$AF13,"")</f>
        <v/>
      </c>
      <c r="GA13" s="95" t="str">
        <f>IF(AND(ent!$M$16=1,$AH13&lt;&gt;""),$AG13+$AH13,"")</f>
        <v/>
      </c>
      <c r="GB13" s="95" t="str">
        <f>IF(AND(ent!$M$17=1,$AJ13&lt;&gt;""),$AI13+$AJ13,"")</f>
        <v/>
      </c>
      <c r="GC13" s="95" t="str">
        <f>IF(AND(ent!$M$18=1,$AL13&lt;&gt;""),$AK13+$AL13,"")</f>
        <v/>
      </c>
      <c r="GD13" s="95" t="str">
        <f>IF(AND(ent!$M$19=1,$AN13&lt;&gt;""),$AM13+$AN13,"")</f>
        <v/>
      </c>
      <c r="GE13" s="95" t="str">
        <f>IF(AND(ent!$M$20=1,$AP13&lt;&gt;""),$AO13+$AP13,"")</f>
        <v/>
      </c>
      <c r="GF13" s="95" t="str">
        <f>IF(AND(ent!$M$21=1,$AR13&lt;&gt;""),$AQ13+$AR13,"")</f>
        <v/>
      </c>
      <c r="GG13" s="95" t="str">
        <f>IF(AND(ent!$M$22=1,$AT13&lt;&gt;""),$AS13+$AT13,"")</f>
        <v/>
      </c>
      <c r="GH13" s="95" t="str">
        <f>IF(AND(ent!$M$23=1,$AV13&lt;&gt;""),$AU13+$AV13,"")</f>
        <v/>
      </c>
      <c r="GI13" s="95" t="str">
        <f>IF(AND(ent!$M$24=1,$AX13&lt;&gt;""),$AW13+$AX13,"")</f>
        <v/>
      </c>
      <c r="GJ13" s="95" t="str">
        <f>IF(AND(ent!$M$25=1,$AZ13&lt;&gt;""),$AY13+$AZ13,"")</f>
        <v/>
      </c>
      <c r="GK13" s="95" t="str">
        <f>IF(AND(ent!$M$26=1,$BB13&lt;&gt;""),$BA13+$BB13,"")</f>
        <v/>
      </c>
      <c r="GL13" s="95" t="str">
        <f>IF(AND(ent!$M$27=1,$BD13&lt;&gt;""),$BC13+$BD13,"")</f>
        <v/>
      </c>
      <c r="GM13" s="95" t="str">
        <f>IF(AND(ent!$M$28=1,$BF13&lt;&gt;""),$BE13+$BF13,"")</f>
        <v/>
      </c>
      <c r="GN13" s="95" t="str">
        <f>IF(AND(ent!$M$29=1,$BH13&lt;&gt;""),$BG13+$BH13,"")</f>
        <v/>
      </c>
      <c r="GO13" s="95" t="str">
        <f>IF(AND(ent!$M$30=1,$BJ13&lt;&gt;""),$BI13+$BJ13,"")</f>
        <v/>
      </c>
      <c r="GP13" s="95" t="str">
        <f>IF(AND(ent!$M$31=1,$BL13&lt;&gt;""),$BK13+$BL13,"")</f>
        <v/>
      </c>
      <c r="GQ13" s="75">
        <f t="shared" si="69"/>
        <v>6</v>
      </c>
      <c r="GR13" s="95" t="str">
        <f>IF(AND(ent!$M$2=2,$F13&lt;&gt;""),$E13+$F13,"")</f>
        <v/>
      </c>
      <c r="GS13" s="95" t="str">
        <f>IF(AND(ent!$M$3=2,$H13&lt;&gt;""),$G13+$H13,"")</f>
        <v/>
      </c>
      <c r="GT13" s="95" t="str">
        <f>IF(AND(ent!$M$4=2,$J13&lt;&gt;""),$I13+$J13,"")</f>
        <v/>
      </c>
      <c r="GU13" s="95" t="str">
        <f>IF(AND(ent!$M$5=2,$L13&lt;&gt;""),$K13+$L13,"")</f>
        <v/>
      </c>
      <c r="GV13" s="95" t="str">
        <f>IF(AND(ent!$M$6=2,$N13&lt;&gt;""),$M13+$N13,"")</f>
        <v/>
      </c>
      <c r="GW13" s="95" t="str">
        <f>IF(AND(ent!$M$7=2,$P13&lt;&gt;""),$O13+$P13,"")</f>
        <v/>
      </c>
      <c r="GX13" s="95">
        <f>IF(AND(ent!$M$8=2,$R13&lt;&gt;""),$Q13+$R13,"")</f>
        <v>325.60000000000002</v>
      </c>
      <c r="GY13" s="95">
        <f>IF(AND(ent!$M$9=2,$T13&lt;&gt;""),$S13+$T13,"")</f>
        <v>229.3</v>
      </c>
      <c r="GZ13" s="95">
        <f>IF(AND(ent!$M$10=2,$V13&lt;&gt;""),$U13+$V13,"")</f>
        <v>318.10000000000002</v>
      </c>
      <c r="HA13" s="95">
        <f>IF(AND(ent!$M$11=2,$X13&lt;&gt;""),$W13+$X13,"")</f>
        <v>311.60000000000002</v>
      </c>
      <c r="HB13" s="95">
        <f>IF(AND(ent!$M$12=2,$Z13&lt;&gt;""),$Y13+$Z13,"")</f>
        <v>220.10000000000002</v>
      </c>
      <c r="HC13" s="95">
        <f>IF(AND(ent!$M$13=2,$AB13&lt;&gt;""),$AA13+$AB13,"")</f>
        <v>313.79999999999995</v>
      </c>
      <c r="HD13" s="95" t="str">
        <f>IF(AND(ent!$M$14=2,$AD13&lt;&gt;""),$AC13+$AD13,"")</f>
        <v/>
      </c>
      <c r="HE13" s="95" t="str">
        <f>IF(AND(ent!$M$15=2,$AF13&lt;&gt;""),$AE13+$AF13,"")</f>
        <v/>
      </c>
      <c r="HF13" s="95" t="str">
        <f>IF(AND(ent!$M$16=2,$AH13&lt;&gt;""),$AG13+$AH13,"")</f>
        <v/>
      </c>
      <c r="HG13" s="95" t="str">
        <f>IF(AND(ent!$M$17=2,$AJ13&lt;&gt;""),$AI13+$AJ13,"")</f>
        <v/>
      </c>
      <c r="HH13" s="95" t="str">
        <f>IF(AND(ent!$M$18=2,$AL13&lt;&gt;""),$AK13+$AL13,"")</f>
        <v/>
      </c>
      <c r="HI13" s="95" t="str">
        <f>IF(AND(ent!$M$19=2,$AN13&lt;&gt;""),$AM13+$AN13,"")</f>
        <v/>
      </c>
      <c r="HJ13" s="95" t="str">
        <f>IF(AND(ent!$M$20=2,$AP13&lt;&gt;""),$AO13+$AP13,"")</f>
        <v/>
      </c>
      <c r="HK13" s="95" t="str">
        <f>IF(AND(ent!$M$21=2,$AR13&lt;&gt;""),$AQ13+$AR13,"")</f>
        <v/>
      </c>
      <c r="HL13" s="95" t="str">
        <f>IF(AND(ent!$M$22=2,$AT13&lt;&gt;""),$AS13+$AT13,"")</f>
        <v/>
      </c>
      <c r="HM13" s="95" t="str">
        <f>IF(AND(ent!$M$23=2,$AV13&lt;&gt;""),$AU13+$AV13,"")</f>
        <v/>
      </c>
      <c r="HN13" s="95" t="str">
        <f>IF(AND(ent!$M$24=2,$AX13&lt;&gt;""),$AW13+$AX13,"")</f>
        <v/>
      </c>
      <c r="HO13" s="95" t="str">
        <f>IF(AND(ent!$M$25=2,$AZ13&lt;&gt;""),$AY13+$AZ13,"")</f>
        <v/>
      </c>
      <c r="HP13" s="95" t="str">
        <f>IF(AND(ent!$M$26=2,$BB13&lt;&gt;""),$BA13+$BB13,"")</f>
        <v/>
      </c>
      <c r="HQ13" s="95" t="str">
        <f>IF(AND(ent!$M$27=2,$BD13&lt;&gt;""),$BC13+$BD13,"")</f>
        <v/>
      </c>
      <c r="HR13" s="95" t="str">
        <f>IF(AND(ent!$M$28=2,$BF13&lt;&gt;""),$BE13+$BF13,"")</f>
        <v/>
      </c>
      <c r="HS13" s="95" t="str">
        <f>IF(AND(ent!$M$29=2,$BH13&lt;&gt;""),$BG13+$BH13,"")</f>
        <v/>
      </c>
      <c r="HT13" s="95" t="str">
        <f>IF(AND(ent!$M$30=2,$BJ13&lt;&gt;""),$BI13+$BJ13,"")</f>
        <v/>
      </c>
      <c r="HU13" s="95" t="str">
        <f>IF(AND(ent!$M$31=2,$BL13&lt;&gt;""),$BK13+$BL13,"")</f>
        <v/>
      </c>
      <c r="HV13" s="124">
        <f t="shared" si="70"/>
        <v>1975.1</v>
      </c>
      <c r="HW13" s="124">
        <f t="shared" si="71"/>
        <v>1718.5000000000002</v>
      </c>
      <c r="HX13" s="95">
        <f t="shared" si="72"/>
        <v>3255.1</v>
      </c>
      <c r="HY13" s="95">
        <f t="shared" si="73"/>
        <v>2838.5</v>
      </c>
    </row>
    <row r="14" spans="1:233">
      <c r="A14" s="75">
        <f>IF(stage!A14&lt;&gt;"",stage!A14,"")</f>
        <v>13</v>
      </c>
      <c r="B14" s="75" t="str">
        <f>IF(ent!E14&lt;&gt;"",ent!E14,"")</f>
        <v>川名 賢</v>
      </c>
      <c r="D14" s="75" t="str">
        <f>IF(ent!E14&lt;&gt;"",ent!H14,"")</f>
        <v>JN-2</v>
      </c>
      <c r="F14" s="95">
        <f>IF(stage!F14&lt;&gt;"",INT(stage!F14/100)*60+MOD(stage!F14,100),"")</f>
        <v>294.5</v>
      </c>
      <c r="H14" s="95">
        <f>IF(stage!H14&lt;&gt;"",INT(stage!H14/100)*60+MOD(stage!H14,100),"")</f>
        <v>395</v>
      </c>
      <c r="J14" s="95">
        <f>IF(stage!J14&lt;&gt;"",INT(stage!J14/100)*60+MOD(stage!J14,100),"")</f>
        <v>298.5</v>
      </c>
      <c r="L14" s="95">
        <f>IF(stage!L14&lt;&gt;"",INT(stage!L14/100)*60+MOD(stage!L14,100),"")</f>
        <v>289.2</v>
      </c>
      <c r="N14" s="95">
        <f>IF(stage!N14&lt;&gt;"",INT(stage!N14/100)*60+MOD(stage!N14,100),"")</f>
        <v>387.29999999999995</v>
      </c>
      <c r="P14" s="95">
        <f>IF(stage!P14&lt;&gt;"",INT(stage!P14/100)*60+MOD(stage!P14,100),"")</f>
        <v>291.7</v>
      </c>
      <c r="R14" s="95">
        <f>IF(stage!R14&lt;&gt;"",INT(stage!R14/100)*60+MOD(stage!R14,100),"")</f>
        <v>319.20000000000005</v>
      </c>
      <c r="T14" s="95">
        <f>IF(stage!T14&lt;&gt;"",INT(stage!T14/100)*60+MOD(stage!T14,100),"")</f>
        <v>225.8</v>
      </c>
      <c r="V14" s="95">
        <f>IF(stage!V14&lt;&gt;"",INT(stage!V14/100)*60+MOD(stage!V14,100),"")</f>
        <v>319.20000000000005</v>
      </c>
      <c r="X14" s="95">
        <f>IF(stage!X14&lt;&gt;"",INT(stage!X14/100)*60+MOD(stage!X14,100),"")</f>
        <v>305.8</v>
      </c>
      <c r="Z14" s="95">
        <f>IF(stage!Z14&lt;&gt;"",INT(stage!Z14/100)*60+MOD(stage!Z14,100),"")</f>
        <v>219.7</v>
      </c>
      <c r="AB14" s="95">
        <f>IF(stage!AB14&lt;&gt;"",INT(stage!AB14/100)*60+MOD(stage!AB14,100),"")</f>
        <v>319.20000000000005</v>
      </c>
      <c r="AD14" s="95" t="str">
        <f>IF(stage!AD14&lt;&gt;"",INT(stage!AD14/100)*60+MOD(stage!AD14,100),"")</f>
        <v/>
      </c>
      <c r="AF14" s="95" t="str">
        <f>IF(stage!AF14&lt;&gt;"",INT(stage!AF14/100)*60+MOD(stage!AF14,100),"")</f>
        <v/>
      </c>
      <c r="AH14" s="95" t="str">
        <f>IF(stage!AH14&lt;&gt;"",INT(stage!AH14/100)*60+MOD(stage!AH14,100),"")</f>
        <v/>
      </c>
      <c r="AJ14" s="95" t="str">
        <f>IF(stage!AJ14&lt;&gt;"",INT(stage!AJ14/100)*60+MOD(stage!AJ14,100),"")</f>
        <v/>
      </c>
      <c r="AL14" s="95" t="str">
        <f>IF(stage!AL14&lt;&gt;"",INT(stage!AL14/100)*60+MOD(stage!AL14,100),"")</f>
        <v/>
      </c>
      <c r="AN14" s="95" t="str">
        <f>IF(stage!AN14&lt;&gt;"",INT(stage!AN14/100)*60+MOD(stage!AN14,100),"")</f>
        <v/>
      </c>
      <c r="AP14" s="95" t="str">
        <f>IF(stage!AP14&lt;&gt;"",INT(stage!AP14/100)*60+MOD(stage!AP14,100),"")</f>
        <v/>
      </c>
      <c r="AR14" s="95" t="str">
        <f>IF(stage!AR14&lt;&gt;"",INT(stage!AR14/100)*60+MOD(stage!AR14,100),"")</f>
        <v/>
      </c>
      <c r="AT14" s="95" t="str">
        <f>IF(stage!AT14&lt;&gt;"",INT(stage!AT14/100)*60+MOD(stage!AT14,100),"")</f>
        <v/>
      </c>
      <c r="AV14" s="95" t="str">
        <f>IF(stage!AV14&lt;&gt;"",INT(stage!AV14/100)*60+MOD(stage!AV14,100),"")</f>
        <v/>
      </c>
      <c r="AX14" s="95" t="str">
        <f>IF(stage!AX14&lt;&gt;"",INT(stage!AX14/100)*60+MOD(stage!AX14,100),"")</f>
        <v/>
      </c>
      <c r="AZ14" s="95" t="str">
        <f>IF(stage!AZ14&lt;&gt;"",INT(stage!AZ14/100)*60+MOD(stage!AZ14,100),"")</f>
        <v/>
      </c>
      <c r="BB14" s="95" t="str">
        <f>IF(stage!BB14&lt;&gt;"",INT(stage!BB14/100)*60+MOD(stage!BB14,100),"")</f>
        <v/>
      </c>
      <c r="BD14" s="95" t="str">
        <f>IF(stage!BD14&lt;&gt;"",INT(stage!BD14/100)*60+MOD(stage!BD14,100),"")</f>
        <v/>
      </c>
      <c r="BF14" s="95" t="str">
        <f>IF(stage!BF14&lt;&gt;"",INT(stage!BF14/100)*60+MOD(stage!BF14,100),"")</f>
        <v/>
      </c>
      <c r="BH14" s="95" t="str">
        <f>IF(stage!BH14&lt;&gt;"",INT(stage!BH14/100)*60+MOD(stage!BH14,100),"")</f>
        <v/>
      </c>
      <c r="BJ14" s="95" t="str">
        <f>IF(stage!BJ14&lt;&gt;"",INT(stage!BJ14/100)*60+MOD(stage!BJ14,100),"")</f>
        <v/>
      </c>
      <c r="BL14" s="95" t="str">
        <f>IF(stage!BL14&lt;&gt;"",INT(stage!BL14/100)*60+MOD(stage!BL14,100),"")</f>
        <v/>
      </c>
      <c r="BO14" s="123">
        <f t="shared" si="1"/>
        <v>3665.1000000000004</v>
      </c>
      <c r="BP14" s="75">
        <f t="shared" si="2"/>
        <v>0</v>
      </c>
      <c r="BQ14" s="123">
        <f t="shared" si="3"/>
        <v>3665.1000000000004</v>
      </c>
      <c r="BR14" s="123"/>
      <c r="BS14" s="123">
        <f t="shared" si="4"/>
        <v>10105.1</v>
      </c>
      <c r="BT14" s="75">
        <f t="shared" si="5"/>
        <v>0</v>
      </c>
      <c r="BU14" s="123">
        <f t="shared" si="6"/>
        <v>10105.1</v>
      </c>
      <c r="BW14" s="75">
        <f t="shared" si="7"/>
        <v>12</v>
      </c>
      <c r="BX14" s="124">
        <f t="shared" si="8"/>
        <v>294.5</v>
      </c>
      <c r="BY14" s="124">
        <f t="shared" si="9"/>
        <v>395</v>
      </c>
      <c r="BZ14" s="124">
        <f t="shared" si="10"/>
        <v>298.5</v>
      </c>
      <c r="CA14" s="124">
        <f t="shared" si="11"/>
        <v>289.2</v>
      </c>
      <c r="CB14" s="124">
        <f t="shared" si="12"/>
        <v>387.29999999999995</v>
      </c>
      <c r="CC14" s="124">
        <f t="shared" si="13"/>
        <v>291.7</v>
      </c>
      <c r="CD14" s="124">
        <f t="shared" si="14"/>
        <v>319.20000000000005</v>
      </c>
      <c r="CE14" s="124">
        <f t="shared" si="15"/>
        <v>225.8</v>
      </c>
      <c r="CF14" s="124">
        <f t="shared" si="16"/>
        <v>319.20000000000005</v>
      </c>
      <c r="CG14" s="124">
        <f t="shared" si="17"/>
        <v>305.8</v>
      </c>
      <c r="CH14" s="124">
        <f t="shared" si="18"/>
        <v>219.7</v>
      </c>
      <c r="CI14" s="124">
        <f t="shared" si="19"/>
        <v>319.20000000000005</v>
      </c>
      <c r="CJ14" s="124" t="str">
        <f t="shared" si="20"/>
        <v/>
      </c>
      <c r="CK14" s="124" t="str">
        <f t="shared" si="21"/>
        <v/>
      </c>
      <c r="CL14" s="124" t="str">
        <f t="shared" si="22"/>
        <v/>
      </c>
      <c r="CM14" s="124" t="str">
        <f t="shared" si="23"/>
        <v/>
      </c>
      <c r="CN14" s="124" t="str">
        <f t="shared" si="24"/>
        <v/>
      </c>
      <c r="CO14" s="124" t="str">
        <f t="shared" si="25"/>
        <v/>
      </c>
      <c r="CP14" s="124" t="str">
        <f t="shared" si="26"/>
        <v/>
      </c>
      <c r="CQ14" s="124" t="str">
        <f t="shared" si="27"/>
        <v/>
      </c>
      <c r="CR14" s="124" t="str">
        <f t="shared" si="28"/>
        <v/>
      </c>
      <c r="CS14" s="124" t="str">
        <f t="shared" si="29"/>
        <v/>
      </c>
      <c r="CT14" s="124" t="str">
        <f t="shared" si="30"/>
        <v/>
      </c>
      <c r="CU14" s="124" t="str">
        <f t="shared" si="31"/>
        <v/>
      </c>
      <c r="CV14" s="124" t="str">
        <f t="shared" si="32"/>
        <v/>
      </c>
      <c r="CW14" s="124" t="str">
        <f t="shared" si="33"/>
        <v/>
      </c>
      <c r="CX14" s="124" t="str">
        <f t="shared" si="34"/>
        <v/>
      </c>
      <c r="CY14" s="124" t="str">
        <f t="shared" si="35"/>
        <v/>
      </c>
      <c r="CZ14" s="124" t="str">
        <f t="shared" si="36"/>
        <v/>
      </c>
      <c r="DA14" s="124" t="str">
        <f t="shared" si="37"/>
        <v/>
      </c>
      <c r="DC14" s="75">
        <f>COUNT($BX14:BX14)</f>
        <v>1</v>
      </c>
      <c r="DD14" s="75">
        <f>COUNT($BX14:BY14)</f>
        <v>2</v>
      </c>
      <c r="DE14" s="75">
        <f>COUNT($BX14:BZ14)</f>
        <v>3</v>
      </c>
      <c r="DF14" s="75">
        <f>COUNT($BX14:CA14)</f>
        <v>4</v>
      </c>
      <c r="DG14" s="75">
        <f>COUNT($BX14:CB14)</f>
        <v>5</v>
      </c>
      <c r="DH14" s="75">
        <f>COUNT($BX14:CC14)</f>
        <v>6</v>
      </c>
      <c r="DI14" s="75">
        <f>COUNT($BX14:CD14)</f>
        <v>7</v>
      </c>
      <c r="DJ14" s="75">
        <f>COUNT($BX14:CE14)</f>
        <v>8</v>
      </c>
      <c r="DK14" s="75">
        <f>COUNT($BX14:CF14)</f>
        <v>9</v>
      </c>
      <c r="DL14" s="75">
        <f>COUNT($BX14:CG14)</f>
        <v>10</v>
      </c>
      <c r="DM14" s="75">
        <f>COUNT($BX14:CH14)</f>
        <v>11</v>
      </c>
      <c r="DN14" s="75">
        <f>COUNT($BX14:CI14)</f>
        <v>12</v>
      </c>
      <c r="DO14" s="75">
        <f>COUNT($BX14:CJ14)</f>
        <v>12</v>
      </c>
      <c r="DP14" s="75">
        <f>COUNT($BX14:CK14)</f>
        <v>12</v>
      </c>
      <c r="DQ14" s="75">
        <f>COUNT($BX14:CL14)</f>
        <v>12</v>
      </c>
      <c r="DR14" s="75">
        <f>COUNT($BX14:CM14)</f>
        <v>12</v>
      </c>
      <c r="DS14" s="75">
        <f>COUNT($BX14:CN14)</f>
        <v>12</v>
      </c>
      <c r="DT14" s="75">
        <f>COUNT($BX14:CO14)</f>
        <v>12</v>
      </c>
      <c r="DU14" s="75">
        <f>COUNT($BX14:CP14)</f>
        <v>12</v>
      </c>
      <c r="DV14" s="75">
        <f>COUNT($BX14:CQ14)</f>
        <v>12</v>
      </c>
      <c r="DW14" s="75">
        <f>COUNT($BX14:CR14)</f>
        <v>12</v>
      </c>
      <c r="DX14" s="75">
        <f>COUNT($BX14:CS14)</f>
        <v>12</v>
      </c>
      <c r="DY14" s="75">
        <f>COUNT($BX14:CT14)</f>
        <v>12</v>
      </c>
      <c r="DZ14" s="75">
        <f>COUNT($BX14:CU14)</f>
        <v>12</v>
      </c>
      <c r="EA14" s="75">
        <f>COUNT($BX14:CV14)</f>
        <v>12</v>
      </c>
      <c r="EB14" s="75">
        <f>COUNT($BX14:CW14)</f>
        <v>12</v>
      </c>
      <c r="EC14" s="75">
        <f>COUNT($BX14:CX14)</f>
        <v>12</v>
      </c>
      <c r="ED14" s="75">
        <f>COUNT($BX14:CY14)</f>
        <v>12</v>
      </c>
      <c r="EE14" s="75">
        <f>COUNT($BX14:CZ14)</f>
        <v>12</v>
      </c>
      <c r="EF14" s="75">
        <f>COUNT($BX14:DA14)</f>
        <v>12</v>
      </c>
      <c r="EH14" s="75">
        <f t="shared" si="38"/>
        <v>1</v>
      </c>
      <c r="EI14" s="75">
        <f t="shared" si="39"/>
        <v>1</v>
      </c>
      <c r="EJ14" s="75">
        <f t="shared" si="40"/>
        <v>1</v>
      </c>
      <c r="EK14" s="75">
        <f t="shared" si="41"/>
        <v>1</v>
      </c>
      <c r="EL14" s="75">
        <f t="shared" si="42"/>
        <v>1</v>
      </c>
      <c r="EM14" s="75">
        <f t="shared" si="43"/>
        <v>1</v>
      </c>
      <c r="EN14" s="75">
        <f t="shared" si="44"/>
        <v>1</v>
      </c>
      <c r="EO14" s="75">
        <f t="shared" si="45"/>
        <v>1</v>
      </c>
      <c r="EP14" s="75">
        <f t="shared" si="46"/>
        <v>1</v>
      </c>
      <c r="EQ14" s="75">
        <f t="shared" si="47"/>
        <v>1</v>
      </c>
      <c r="ER14" s="75">
        <f t="shared" si="48"/>
        <v>1</v>
      </c>
      <c r="ES14" s="75">
        <f t="shared" si="49"/>
        <v>1</v>
      </c>
      <c r="ET14" s="75">
        <f t="shared" si="50"/>
        <v>0</v>
      </c>
      <c r="EU14" s="75">
        <f t="shared" si="51"/>
        <v>0</v>
      </c>
      <c r="EV14" s="75">
        <f t="shared" si="52"/>
        <v>0</v>
      </c>
      <c r="EW14" s="75">
        <f t="shared" si="53"/>
        <v>0</v>
      </c>
      <c r="EX14" s="75">
        <f t="shared" si="54"/>
        <v>0</v>
      </c>
      <c r="EY14" s="75">
        <f t="shared" si="55"/>
        <v>0</v>
      </c>
      <c r="EZ14" s="75">
        <f t="shared" si="56"/>
        <v>0</v>
      </c>
      <c r="FA14" s="75">
        <f t="shared" si="57"/>
        <v>0</v>
      </c>
      <c r="FB14" s="75">
        <f t="shared" si="58"/>
        <v>0</v>
      </c>
      <c r="FC14" s="75">
        <f t="shared" si="59"/>
        <v>0</v>
      </c>
      <c r="FD14" s="75">
        <f t="shared" si="60"/>
        <v>0</v>
      </c>
      <c r="FE14" s="75">
        <f t="shared" si="61"/>
        <v>0</v>
      </c>
      <c r="FF14" s="75">
        <f t="shared" si="62"/>
        <v>0</v>
      </c>
      <c r="FG14" s="75">
        <f t="shared" si="63"/>
        <v>0</v>
      </c>
      <c r="FH14" s="75">
        <f t="shared" si="64"/>
        <v>0</v>
      </c>
      <c r="FI14" s="75">
        <f t="shared" si="65"/>
        <v>0</v>
      </c>
      <c r="FJ14" s="75">
        <f t="shared" si="66"/>
        <v>0</v>
      </c>
      <c r="FK14" s="75">
        <f t="shared" si="67"/>
        <v>0</v>
      </c>
      <c r="FL14" s="75">
        <f t="shared" si="68"/>
        <v>6</v>
      </c>
      <c r="FM14" s="95">
        <f>IF(AND(ent!$M$2=1,$F14&lt;&gt;""),$E14+$F14,"")</f>
        <v>294.5</v>
      </c>
      <c r="FN14" s="95">
        <f>IF(AND(ent!$M$3=1,$H14&lt;&gt;""),$G14+$H14,"")</f>
        <v>395</v>
      </c>
      <c r="FO14" s="95">
        <f>IF(AND(ent!$M$4=1,$J14&lt;&gt;""),$I14+$J14,"")</f>
        <v>298.5</v>
      </c>
      <c r="FP14" s="95">
        <f>IF(AND(ent!$M$5=1,$L14&lt;&gt;""),$K14+$L14,"")</f>
        <v>289.2</v>
      </c>
      <c r="FQ14" s="95">
        <f>IF(AND(ent!$M$6=1,$N14&lt;&gt;""),$M14+$N14,"")</f>
        <v>387.29999999999995</v>
      </c>
      <c r="FR14" s="95">
        <f>IF(AND(ent!$M$7=1,$P14&lt;&gt;""),$O14+$P14,"")</f>
        <v>291.7</v>
      </c>
      <c r="FS14" s="95" t="str">
        <f>IF(AND(ent!$M$8=1,$R14&lt;&gt;""),$Q14+$R14,"")</f>
        <v/>
      </c>
      <c r="FT14" s="95" t="str">
        <f>IF(AND(ent!$M$9=1,$T14&lt;&gt;""),$S14+$T14,"")</f>
        <v/>
      </c>
      <c r="FU14" s="95" t="str">
        <f>IF(AND(ent!$M$10=1,$V14&lt;&gt;""),$U14+$V14,"")</f>
        <v/>
      </c>
      <c r="FV14" s="95" t="str">
        <f>IF(AND(ent!$M$11=1,$X14&lt;&gt;""),$W14+$X14,"")</f>
        <v/>
      </c>
      <c r="FW14" s="95" t="str">
        <f>IF(AND(ent!$M$12=1,$Z14&lt;&gt;""),$Y14+$Z14,"")</f>
        <v/>
      </c>
      <c r="FX14" s="95" t="str">
        <f>IF(AND(ent!$M$13=1,$AB14&lt;&gt;""),$AA14+$AB14,"")</f>
        <v/>
      </c>
      <c r="FY14" s="95" t="str">
        <f>IF(AND(ent!$M$14=1,$AD14&lt;&gt;""),$AC14+$AD14,"")</f>
        <v/>
      </c>
      <c r="FZ14" s="95" t="str">
        <f>IF(AND(ent!$M$15=1,$AF14&lt;&gt;""),$AE14+$AF14,"")</f>
        <v/>
      </c>
      <c r="GA14" s="95" t="str">
        <f>IF(AND(ent!$M$16=1,$AH14&lt;&gt;""),$AG14+$AH14,"")</f>
        <v/>
      </c>
      <c r="GB14" s="95" t="str">
        <f>IF(AND(ent!$M$17=1,$AJ14&lt;&gt;""),$AI14+$AJ14,"")</f>
        <v/>
      </c>
      <c r="GC14" s="95" t="str">
        <f>IF(AND(ent!$M$18=1,$AL14&lt;&gt;""),$AK14+$AL14,"")</f>
        <v/>
      </c>
      <c r="GD14" s="95" t="str">
        <f>IF(AND(ent!$M$19=1,$AN14&lt;&gt;""),$AM14+$AN14,"")</f>
        <v/>
      </c>
      <c r="GE14" s="95" t="str">
        <f>IF(AND(ent!$M$20=1,$AP14&lt;&gt;""),$AO14+$AP14,"")</f>
        <v/>
      </c>
      <c r="GF14" s="95" t="str">
        <f>IF(AND(ent!$M$21=1,$AR14&lt;&gt;""),$AQ14+$AR14,"")</f>
        <v/>
      </c>
      <c r="GG14" s="95" t="str">
        <f>IF(AND(ent!$M$22=1,$AT14&lt;&gt;""),$AS14+$AT14,"")</f>
        <v/>
      </c>
      <c r="GH14" s="95" t="str">
        <f>IF(AND(ent!$M$23=1,$AV14&lt;&gt;""),$AU14+$AV14,"")</f>
        <v/>
      </c>
      <c r="GI14" s="95" t="str">
        <f>IF(AND(ent!$M$24=1,$AX14&lt;&gt;""),$AW14+$AX14,"")</f>
        <v/>
      </c>
      <c r="GJ14" s="95" t="str">
        <f>IF(AND(ent!$M$25=1,$AZ14&lt;&gt;""),$AY14+$AZ14,"")</f>
        <v/>
      </c>
      <c r="GK14" s="95" t="str">
        <f>IF(AND(ent!$M$26=1,$BB14&lt;&gt;""),$BA14+$BB14,"")</f>
        <v/>
      </c>
      <c r="GL14" s="95" t="str">
        <f>IF(AND(ent!$M$27=1,$BD14&lt;&gt;""),$BC14+$BD14,"")</f>
        <v/>
      </c>
      <c r="GM14" s="95" t="str">
        <f>IF(AND(ent!$M$28=1,$BF14&lt;&gt;""),$BE14+$BF14,"")</f>
        <v/>
      </c>
      <c r="GN14" s="95" t="str">
        <f>IF(AND(ent!$M$29=1,$BH14&lt;&gt;""),$BG14+$BH14,"")</f>
        <v/>
      </c>
      <c r="GO14" s="95" t="str">
        <f>IF(AND(ent!$M$30=1,$BJ14&lt;&gt;""),$BI14+$BJ14,"")</f>
        <v/>
      </c>
      <c r="GP14" s="95" t="str">
        <f>IF(AND(ent!$M$31=1,$BL14&lt;&gt;""),$BK14+$BL14,"")</f>
        <v/>
      </c>
      <c r="GQ14" s="75">
        <f t="shared" si="69"/>
        <v>6</v>
      </c>
      <c r="GR14" s="95" t="str">
        <f>IF(AND(ent!$M$2=2,$F14&lt;&gt;""),$E14+$F14,"")</f>
        <v/>
      </c>
      <c r="GS14" s="95" t="str">
        <f>IF(AND(ent!$M$3=2,$H14&lt;&gt;""),$G14+$H14,"")</f>
        <v/>
      </c>
      <c r="GT14" s="95" t="str">
        <f>IF(AND(ent!$M$4=2,$J14&lt;&gt;""),$I14+$J14,"")</f>
        <v/>
      </c>
      <c r="GU14" s="95" t="str">
        <f>IF(AND(ent!$M$5=2,$L14&lt;&gt;""),$K14+$L14,"")</f>
        <v/>
      </c>
      <c r="GV14" s="95" t="str">
        <f>IF(AND(ent!$M$6=2,$N14&lt;&gt;""),$M14+$N14,"")</f>
        <v/>
      </c>
      <c r="GW14" s="95" t="str">
        <f>IF(AND(ent!$M$7=2,$P14&lt;&gt;""),$O14+$P14,"")</f>
        <v/>
      </c>
      <c r="GX14" s="95">
        <f>IF(AND(ent!$M$8=2,$R14&lt;&gt;""),$Q14+$R14,"")</f>
        <v>319.20000000000005</v>
      </c>
      <c r="GY14" s="95">
        <f>IF(AND(ent!$M$9=2,$T14&lt;&gt;""),$S14+$T14,"")</f>
        <v>225.8</v>
      </c>
      <c r="GZ14" s="95">
        <f>IF(AND(ent!$M$10=2,$V14&lt;&gt;""),$U14+$V14,"")</f>
        <v>319.20000000000005</v>
      </c>
      <c r="HA14" s="95">
        <f>IF(AND(ent!$M$11=2,$X14&lt;&gt;""),$W14+$X14,"")</f>
        <v>305.8</v>
      </c>
      <c r="HB14" s="95">
        <f>IF(AND(ent!$M$12=2,$Z14&lt;&gt;""),$Y14+$Z14,"")</f>
        <v>219.7</v>
      </c>
      <c r="HC14" s="95">
        <f>IF(AND(ent!$M$13=2,$AB14&lt;&gt;""),$AA14+$AB14,"")</f>
        <v>319.20000000000005</v>
      </c>
      <c r="HD14" s="95" t="str">
        <f>IF(AND(ent!$M$14=2,$AD14&lt;&gt;""),$AC14+$AD14,"")</f>
        <v/>
      </c>
      <c r="HE14" s="95" t="str">
        <f>IF(AND(ent!$M$15=2,$AF14&lt;&gt;""),$AE14+$AF14,"")</f>
        <v/>
      </c>
      <c r="HF14" s="95" t="str">
        <f>IF(AND(ent!$M$16=2,$AH14&lt;&gt;""),$AG14+$AH14,"")</f>
        <v/>
      </c>
      <c r="HG14" s="95" t="str">
        <f>IF(AND(ent!$M$17=2,$AJ14&lt;&gt;""),$AI14+$AJ14,"")</f>
        <v/>
      </c>
      <c r="HH14" s="95" t="str">
        <f>IF(AND(ent!$M$18=2,$AL14&lt;&gt;""),$AK14+$AL14,"")</f>
        <v/>
      </c>
      <c r="HI14" s="95" t="str">
        <f>IF(AND(ent!$M$19=2,$AN14&lt;&gt;""),$AM14+$AN14,"")</f>
        <v/>
      </c>
      <c r="HJ14" s="95" t="str">
        <f>IF(AND(ent!$M$20=2,$AP14&lt;&gt;""),$AO14+$AP14,"")</f>
        <v/>
      </c>
      <c r="HK14" s="95" t="str">
        <f>IF(AND(ent!$M$21=2,$AR14&lt;&gt;""),$AQ14+$AR14,"")</f>
        <v/>
      </c>
      <c r="HL14" s="95" t="str">
        <f>IF(AND(ent!$M$22=2,$AT14&lt;&gt;""),$AS14+$AT14,"")</f>
        <v/>
      </c>
      <c r="HM14" s="95" t="str">
        <f>IF(AND(ent!$M$23=2,$AV14&lt;&gt;""),$AU14+$AV14,"")</f>
        <v/>
      </c>
      <c r="HN14" s="95" t="str">
        <f>IF(AND(ent!$M$24=2,$AX14&lt;&gt;""),$AW14+$AX14,"")</f>
        <v/>
      </c>
      <c r="HO14" s="95" t="str">
        <f>IF(AND(ent!$M$25=2,$AZ14&lt;&gt;""),$AY14+$AZ14,"")</f>
        <v/>
      </c>
      <c r="HP14" s="95" t="str">
        <f>IF(AND(ent!$M$26=2,$BB14&lt;&gt;""),$BA14+$BB14,"")</f>
        <v/>
      </c>
      <c r="HQ14" s="95" t="str">
        <f>IF(AND(ent!$M$27=2,$BD14&lt;&gt;""),$BC14+$BD14,"")</f>
        <v/>
      </c>
      <c r="HR14" s="95" t="str">
        <f>IF(AND(ent!$M$28=2,$BF14&lt;&gt;""),$BE14+$BF14,"")</f>
        <v/>
      </c>
      <c r="HS14" s="95" t="str">
        <f>IF(AND(ent!$M$29=2,$BH14&lt;&gt;""),$BG14+$BH14,"")</f>
        <v/>
      </c>
      <c r="HT14" s="95" t="str">
        <f>IF(AND(ent!$M$30=2,$BJ14&lt;&gt;""),$BI14+$BJ14,"")</f>
        <v/>
      </c>
      <c r="HU14" s="95" t="str">
        <f>IF(AND(ent!$M$31=2,$BL14&lt;&gt;""),$BK14+$BL14,"")</f>
        <v/>
      </c>
      <c r="HV14" s="124">
        <f t="shared" si="70"/>
        <v>1956.2</v>
      </c>
      <c r="HW14" s="124">
        <f t="shared" si="71"/>
        <v>1708.9</v>
      </c>
      <c r="HX14" s="95">
        <f t="shared" si="72"/>
        <v>3236.2</v>
      </c>
      <c r="HY14" s="95">
        <f t="shared" si="73"/>
        <v>2828.9</v>
      </c>
    </row>
    <row r="15" spans="1:233">
      <c r="A15" s="75">
        <f>IF(stage!A15&lt;&gt;"",stage!A15,"")</f>
        <v>14</v>
      </c>
      <c r="B15" s="75" t="str">
        <f>IF(ent!E15&lt;&gt;"",ent!E15,"")</f>
        <v>横尾 芳則</v>
      </c>
      <c r="D15" s="75" t="str">
        <f>IF(ent!E15&lt;&gt;"",ent!H15,"")</f>
        <v>JN-2</v>
      </c>
      <c r="F15" s="95">
        <f>IF(stage!F15&lt;&gt;"",INT(stage!F15/100)*60+MOD(stage!F15,100),"")</f>
        <v>293.3</v>
      </c>
      <c r="H15" s="95">
        <f>IF(stage!H15&lt;&gt;"",INT(stage!H15/100)*60+MOD(stage!H15,100),"")</f>
        <v>388.20000000000005</v>
      </c>
      <c r="J15" s="95">
        <f>IF(stage!J15&lt;&gt;"",INT(stage!J15/100)*60+MOD(stage!J15,100),"")</f>
        <v>295.60000000000002</v>
      </c>
      <c r="L15" s="95">
        <f>IF(stage!L15&lt;&gt;"",INT(stage!L15/100)*60+MOD(stage!L15,100),"")</f>
        <v>287.7</v>
      </c>
      <c r="N15" s="95">
        <f>IF(stage!N15&lt;&gt;"",INT(stage!N15/100)*60+MOD(stage!N15,100),"")</f>
        <v>381.70000000000005</v>
      </c>
      <c r="P15" s="95">
        <f>IF(stage!P15&lt;&gt;"",INT(stage!P15/100)*60+MOD(stage!P15,100),"")</f>
        <v>292.7</v>
      </c>
      <c r="R15" s="95">
        <f>IF(stage!R15&lt;&gt;"",INT(stage!R15/100)*60+MOD(stage!R15,100),"")</f>
        <v>330.6</v>
      </c>
      <c r="T15" s="95">
        <f>IF(stage!T15&lt;&gt;"",INT(stage!T15/100)*60+MOD(stage!T15,100),"")</f>
        <v>225.5</v>
      </c>
      <c r="V15" s="95">
        <f>IF(stage!V15&lt;&gt;"",INT(stage!V15/100)*60+MOD(stage!V15,100),"")</f>
        <v>319.70000000000005</v>
      </c>
      <c r="X15" s="95">
        <f>IF(stage!X15&lt;&gt;"",INT(stage!X15/100)*60+MOD(stage!X15,100),"")</f>
        <v>311.8</v>
      </c>
      <c r="Z15" s="95">
        <f>IF(stage!Z15&lt;&gt;"",INT(stage!Z15/100)*60+MOD(stage!Z15,100),"")</f>
        <v>223.89999999999998</v>
      </c>
      <c r="AB15" s="95">
        <f>IF(stage!AB15&lt;&gt;"",INT(stage!AB15/100)*60+MOD(stage!AB15,100),"")</f>
        <v>320.5</v>
      </c>
      <c r="AD15" s="95" t="str">
        <f>IF(stage!AD15&lt;&gt;"",INT(stage!AD15/100)*60+MOD(stage!AD15,100),"")</f>
        <v/>
      </c>
      <c r="AF15" s="95" t="str">
        <f>IF(stage!AF15&lt;&gt;"",INT(stage!AF15/100)*60+MOD(stage!AF15,100),"")</f>
        <v/>
      </c>
      <c r="AH15" s="95" t="str">
        <f>IF(stage!AH15&lt;&gt;"",INT(stage!AH15/100)*60+MOD(stage!AH15,100),"")</f>
        <v/>
      </c>
      <c r="AJ15" s="95" t="str">
        <f>IF(stage!AJ15&lt;&gt;"",INT(stage!AJ15/100)*60+MOD(stage!AJ15,100),"")</f>
        <v/>
      </c>
      <c r="AL15" s="95" t="str">
        <f>IF(stage!AL15&lt;&gt;"",INT(stage!AL15/100)*60+MOD(stage!AL15,100),"")</f>
        <v/>
      </c>
      <c r="AN15" s="95" t="str">
        <f>IF(stage!AN15&lt;&gt;"",INT(stage!AN15/100)*60+MOD(stage!AN15,100),"")</f>
        <v/>
      </c>
      <c r="AP15" s="95" t="str">
        <f>IF(stage!AP15&lt;&gt;"",INT(stage!AP15/100)*60+MOD(stage!AP15,100),"")</f>
        <v/>
      </c>
      <c r="AR15" s="95" t="str">
        <f>IF(stage!AR15&lt;&gt;"",INT(stage!AR15/100)*60+MOD(stage!AR15,100),"")</f>
        <v/>
      </c>
      <c r="AT15" s="95" t="str">
        <f>IF(stage!AT15&lt;&gt;"",INT(stage!AT15/100)*60+MOD(stage!AT15,100),"")</f>
        <v/>
      </c>
      <c r="AV15" s="95" t="str">
        <f>IF(stage!AV15&lt;&gt;"",INT(stage!AV15/100)*60+MOD(stage!AV15,100),"")</f>
        <v/>
      </c>
      <c r="AX15" s="95" t="str">
        <f>IF(stage!AX15&lt;&gt;"",INT(stage!AX15/100)*60+MOD(stage!AX15,100),"")</f>
        <v/>
      </c>
      <c r="AZ15" s="95" t="str">
        <f>IF(stage!AZ15&lt;&gt;"",INT(stage!AZ15/100)*60+MOD(stage!AZ15,100),"")</f>
        <v/>
      </c>
      <c r="BB15" s="95" t="str">
        <f>IF(stage!BB15&lt;&gt;"",INT(stage!BB15/100)*60+MOD(stage!BB15,100),"")</f>
        <v/>
      </c>
      <c r="BD15" s="95" t="str">
        <f>IF(stage!BD15&lt;&gt;"",INT(stage!BD15/100)*60+MOD(stage!BD15,100),"")</f>
        <v/>
      </c>
      <c r="BF15" s="95" t="str">
        <f>IF(stage!BF15&lt;&gt;"",INT(stage!BF15/100)*60+MOD(stage!BF15,100),"")</f>
        <v/>
      </c>
      <c r="BH15" s="95" t="str">
        <f>IF(stage!BH15&lt;&gt;"",INT(stage!BH15/100)*60+MOD(stage!BH15,100),"")</f>
        <v/>
      </c>
      <c r="BJ15" s="95" t="str">
        <f>IF(stage!BJ15&lt;&gt;"",INT(stage!BJ15/100)*60+MOD(stage!BJ15,100),"")</f>
        <v/>
      </c>
      <c r="BL15" s="95" t="str">
        <f>IF(stage!BL15&lt;&gt;"",INT(stage!BL15/100)*60+MOD(stage!BL15,100),"")</f>
        <v/>
      </c>
      <c r="BO15" s="123">
        <f t="shared" si="1"/>
        <v>3671.2000000000003</v>
      </c>
      <c r="BP15" s="75">
        <f t="shared" si="2"/>
        <v>0</v>
      </c>
      <c r="BQ15" s="123">
        <f t="shared" si="3"/>
        <v>3671.2000000000003</v>
      </c>
      <c r="BR15" s="123"/>
      <c r="BS15" s="123">
        <f t="shared" si="4"/>
        <v>10111.200000000001</v>
      </c>
      <c r="BT15" s="75">
        <f t="shared" si="5"/>
        <v>0</v>
      </c>
      <c r="BU15" s="123">
        <f t="shared" si="6"/>
        <v>10111.200000000001</v>
      </c>
      <c r="BW15" s="75">
        <f t="shared" si="7"/>
        <v>12</v>
      </c>
      <c r="BX15" s="124">
        <f t="shared" si="8"/>
        <v>293.3</v>
      </c>
      <c r="BY15" s="124">
        <f t="shared" si="9"/>
        <v>388.20000000000005</v>
      </c>
      <c r="BZ15" s="124">
        <f t="shared" si="10"/>
        <v>295.60000000000002</v>
      </c>
      <c r="CA15" s="124">
        <f t="shared" si="11"/>
        <v>287.7</v>
      </c>
      <c r="CB15" s="124">
        <f t="shared" si="12"/>
        <v>381.70000000000005</v>
      </c>
      <c r="CC15" s="124">
        <f t="shared" si="13"/>
        <v>292.7</v>
      </c>
      <c r="CD15" s="124">
        <f t="shared" si="14"/>
        <v>330.6</v>
      </c>
      <c r="CE15" s="124">
        <f t="shared" si="15"/>
        <v>225.5</v>
      </c>
      <c r="CF15" s="124">
        <f t="shared" si="16"/>
        <v>319.70000000000005</v>
      </c>
      <c r="CG15" s="124">
        <f t="shared" si="17"/>
        <v>311.8</v>
      </c>
      <c r="CH15" s="124">
        <f t="shared" si="18"/>
        <v>223.89999999999998</v>
      </c>
      <c r="CI15" s="124">
        <f t="shared" si="19"/>
        <v>320.5</v>
      </c>
      <c r="CJ15" s="124" t="str">
        <f t="shared" si="20"/>
        <v/>
      </c>
      <c r="CK15" s="124" t="str">
        <f t="shared" si="21"/>
        <v/>
      </c>
      <c r="CL15" s="124" t="str">
        <f t="shared" si="22"/>
        <v/>
      </c>
      <c r="CM15" s="124" t="str">
        <f t="shared" si="23"/>
        <v/>
      </c>
      <c r="CN15" s="124" t="str">
        <f t="shared" si="24"/>
        <v/>
      </c>
      <c r="CO15" s="124" t="str">
        <f t="shared" si="25"/>
        <v/>
      </c>
      <c r="CP15" s="124" t="str">
        <f t="shared" si="26"/>
        <v/>
      </c>
      <c r="CQ15" s="124" t="str">
        <f t="shared" si="27"/>
        <v/>
      </c>
      <c r="CR15" s="124" t="str">
        <f t="shared" si="28"/>
        <v/>
      </c>
      <c r="CS15" s="124" t="str">
        <f t="shared" si="29"/>
        <v/>
      </c>
      <c r="CT15" s="124" t="str">
        <f t="shared" si="30"/>
        <v/>
      </c>
      <c r="CU15" s="124" t="str">
        <f t="shared" si="31"/>
        <v/>
      </c>
      <c r="CV15" s="124" t="str">
        <f t="shared" si="32"/>
        <v/>
      </c>
      <c r="CW15" s="124" t="str">
        <f t="shared" si="33"/>
        <v/>
      </c>
      <c r="CX15" s="124" t="str">
        <f t="shared" si="34"/>
        <v/>
      </c>
      <c r="CY15" s="124" t="str">
        <f t="shared" si="35"/>
        <v/>
      </c>
      <c r="CZ15" s="124" t="str">
        <f t="shared" si="36"/>
        <v/>
      </c>
      <c r="DA15" s="124" t="str">
        <f t="shared" si="37"/>
        <v/>
      </c>
      <c r="DC15" s="75">
        <f>COUNT($BX15:BX15)</f>
        <v>1</v>
      </c>
      <c r="DD15" s="75">
        <f>COUNT($BX15:BY15)</f>
        <v>2</v>
      </c>
      <c r="DE15" s="75">
        <f>COUNT($BX15:BZ15)</f>
        <v>3</v>
      </c>
      <c r="DF15" s="75">
        <f>COUNT($BX15:CA15)</f>
        <v>4</v>
      </c>
      <c r="DG15" s="75">
        <f>COUNT($BX15:CB15)</f>
        <v>5</v>
      </c>
      <c r="DH15" s="75">
        <f>COUNT($BX15:CC15)</f>
        <v>6</v>
      </c>
      <c r="DI15" s="75">
        <f>COUNT($BX15:CD15)</f>
        <v>7</v>
      </c>
      <c r="DJ15" s="75">
        <f>COUNT($BX15:CE15)</f>
        <v>8</v>
      </c>
      <c r="DK15" s="75">
        <f>COUNT($BX15:CF15)</f>
        <v>9</v>
      </c>
      <c r="DL15" s="75">
        <f>COUNT($BX15:CG15)</f>
        <v>10</v>
      </c>
      <c r="DM15" s="75">
        <f>COUNT($BX15:CH15)</f>
        <v>11</v>
      </c>
      <c r="DN15" s="75">
        <f>COUNT($BX15:CI15)</f>
        <v>12</v>
      </c>
      <c r="DO15" s="75">
        <f>COUNT($BX15:CJ15)</f>
        <v>12</v>
      </c>
      <c r="DP15" s="75">
        <f>COUNT($BX15:CK15)</f>
        <v>12</v>
      </c>
      <c r="DQ15" s="75">
        <f>COUNT($BX15:CL15)</f>
        <v>12</v>
      </c>
      <c r="DR15" s="75">
        <f>COUNT($BX15:CM15)</f>
        <v>12</v>
      </c>
      <c r="DS15" s="75">
        <f>COUNT($BX15:CN15)</f>
        <v>12</v>
      </c>
      <c r="DT15" s="75">
        <f>COUNT($BX15:CO15)</f>
        <v>12</v>
      </c>
      <c r="DU15" s="75">
        <f>COUNT($BX15:CP15)</f>
        <v>12</v>
      </c>
      <c r="DV15" s="75">
        <f>COUNT($BX15:CQ15)</f>
        <v>12</v>
      </c>
      <c r="DW15" s="75">
        <f>COUNT($BX15:CR15)</f>
        <v>12</v>
      </c>
      <c r="DX15" s="75">
        <f>COUNT($BX15:CS15)</f>
        <v>12</v>
      </c>
      <c r="DY15" s="75">
        <f>COUNT($BX15:CT15)</f>
        <v>12</v>
      </c>
      <c r="DZ15" s="75">
        <f>COUNT($BX15:CU15)</f>
        <v>12</v>
      </c>
      <c r="EA15" s="75">
        <f>COUNT($BX15:CV15)</f>
        <v>12</v>
      </c>
      <c r="EB15" s="75">
        <f>COUNT($BX15:CW15)</f>
        <v>12</v>
      </c>
      <c r="EC15" s="75">
        <f>COUNT($BX15:CX15)</f>
        <v>12</v>
      </c>
      <c r="ED15" s="75">
        <f>COUNT($BX15:CY15)</f>
        <v>12</v>
      </c>
      <c r="EE15" s="75">
        <f>COUNT($BX15:CZ15)</f>
        <v>12</v>
      </c>
      <c r="EF15" s="75">
        <f>COUNT($BX15:DA15)</f>
        <v>12</v>
      </c>
      <c r="EH15" s="75">
        <f t="shared" si="38"/>
        <v>1</v>
      </c>
      <c r="EI15" s="75">
        <f t="shared" si="39"/>
        <v>1</v>
      </c>
      <c r="EJ15" s="75">
        <f t="shared" si="40"/>
        <v>1</v>
      </c>
      <c r="EK15" s="75">
        <f t="shared" si="41"/>
        <v>1</v>
      </c>
      <c r="EL15" s="75">
        <f t="shared" si="42"/>
        <v>1</v>
      </c>
      <c r="EM15" s="75">
        <f t="shared" si="43"/>
        <v>1</v>
      </c>
      <c r="EN15" s="75">
        <f t="shared" si="44"/>
        <v>1</v>
      </c>
      <c r="EO15" s="75">
        <f t="shared" si="45"/>
        <v>1</v>
      </c>
      <c r="EP15" s="75">
        <f t="shared" si="46"/>
        <v>1</v>
      </c>
      <c r="EQ15" s="75">
        <f t="shared" si="47"/>
        <v>1</v>
      </c>
      <c r="ER15" s="75">
        <f t="shared" si="48"/>
        <v>1</v>
      </c>
      <c r="ES15" s="75">
        <f t="shared" si="49"/>
        <v>1</v>
      </c>
      <c r="ET15" s="75">
        <f t="shared" si="50"/>
        <v>0</v>
      </c>
      <c r="EU15" s="75">
        <f t="shared" si="51"/>
        <v>0</v>
      </c>
      <c r="EV15" s="75">
        <f t="shared" si="52"/>
        <v>0</v>
      </c>
      <c r="EW15" s="75">
        <f t="shared" si="53"/>
        <v>0</v>
      </c>
      <c r="EX15" s="75">
        <f t="shared" si="54"/>
        <v>0</v>
      </c>
      <c r="EY15" s="75">
        <f t="shared" si="55"/>
        <v>0</v>
      </c>
      <c r="EZ15" s="75">
        <f t="shared" si="56"/>
        <v>0</v>
      </c>
      <c r="FA15" s="75">
        <f t="shared" si="57"/>
        <v>0</v>
      </c>
      <c r="FB15" s="75">
        <f t="shared" si="58"/>
        <v>0</v>
      </c>
      <c r="FC15" s="75">
        <f t="shared" si="59"/>
        <v>0</v>
      </c>
      <c r="FD15" s="75">
        <f t="shared" si="60"/>
        <v>0</v>
      </c>
      <c r="FE15" s="75">
        <f t="shared" si="61"/>
        <v>0</v>
      </c>
      <c r="FF15" s="75">
        <f t="shared" si="62"/>
        <v>0</v>
      </c>
      <c r="FG15" s="75">
        <f t="shared" si="63"/>
        <v>0</v>
      </c>
      <c r="FH15" s="75">
        <f t="shared" si="64"/>
        <v>0</v>
      </c>
      <c r="FI15" s="75">
        <f t="shared" si="65"/>
        <v>0</v>
      </c>
      <c r="FJ15" s="75">
        <f t="shared" si="66"/>
        <v>0</v>
      </c>
      <c r="FK15" s="75">
        <f t="shared" si="67"/>
        <v>0</v>
      </c>
      <c r="FL15" s="75">
        <f t="shared" si="68"/>
        <v>6</v>
      </c>
      <c r="FM15" s="95">
        <f>IF(AND(ent!$M$2=1,$F15&lt;&gt;""),$E15+$F15,"")</f>
        <v>293.3</v>
      </c>
      <c r="FN15" s="95">
        <f>IF(AND(ent!$M$3=1,$H15&lt;&gt;""),$G15+$H15,"")</f>
        <v>388.20000000000005</v>
      </c>
      <c r="FO15" s="95">
        <f>IF(AND(ent!$M$4=1,$J15&lt;&gt;""),$I15+$J15,"")</f>
        <v>295.60000000000002</v>
      </c>
      <c r="FP15" s="95">
        <f>IF(AND(ent!$M$5=1,$L15&lt;&gt;""),$K15+$L15,"")</f>
        <v>287.7</v>
      </c>
      <c r="FQ15" s="95">
        <f>IF(AND(ent!$M$6=1,$N15&lt;&gt;""),$M15+$N15,"")</f>
        <v>381.70000000000005</v>
      </c>
      <c r="FR15" s="95">
        <f>IF(AND(ent!$M$7=1,$P15&lt;&gt;""),$O15+$P15,"")</f>
        <v>292.7</v>
      </c>
      <c r="FS15" s="95" t="str">
        <f>IF(AND(ent!$M$8=1,$R15&lt;&gt;""),$Q15+$R15,"")</f>
        <v/>
      </c>
      <c r="FT15" s="95" t="str">
        <f>IF(AND(ent!$M$9=1,$T15&lt;&gt;""),$S15+$T15,"")</f>
        <v/>
      </c>
      <c r="FU15" s="95" t="str">
        <f>IF(AND(ent!$M$10=1,$V15&lt;&gt;""),$U15+$V15,"")</f>
        <v/>
      </c>
      <c r="FV15" s="95" t="str">
        <f>IF(AND(ent!$M$11=1,$X15&lt;&gt;""),$W15+$X15,"")</f>
        <v/>
      </c>
      <c r="FW15" s="95" t="str">
        <f>IF(AND(ent!$M$12=1,$Z15&lt;&gt;""),$Y15+$Z15,"")</f>
        <v/>
      </c>
      <c r="FX15" s="95" t="str">
        <f>IF(AND(ent!$M$13=1,$AB15&lt;&gt;""),$AA15+$AB15,"")</f>
        <v/>
      </c>
      <c r="FY15" s="95" t="str">
        <f>IF(AND(ent!$M$14=1,$AD15&lt;&gt;""),$AC15+$AD15,"")</f>
        <v/>
      </c>
      <c r="FZ15" s="95" t="str">
        <f>IF(AND(ent!$M$15=1,$AF15&lt;&gt;""),$AE15+$AF15,"")</f>
        <v/>
      </c>
      <c r="GA15" s="95" t="str">
        <f>IF(AND(ent!$M$16=1,$AH15&lt;&gt;""),$AG15+$AH15,"")</f>
        <v/>
      </c>
      <c r="GB15" s="95" t="str">
        <f>IF(AND(ent!$M$17=1,$AJ15&lt;&gt;""),$AI15+$AJ15,"")</f>
        <v/>
      </c>
      <c r="GC15" s="95" t="str">
        <f>IF(AND(ent!$M$18=1,$AL15&lt;&gt;""),$AK15+$AL15,"")</f>
        <v/>
      </c>
      <c r="GD15" s="95" t="str">
        <f>IF(AND(ent!$M$19=1,$AN15&lt;&gt;""),$AM15+$AN15,"")</f>
        <v/>
      </c>
      <c r="GE15" s="95" t="str">
        <f>IF(AND(ent!$M$20=1,$AP15&lt;&gt;""),$AO15+$AP15,"")</f>
        <v/>
      </c>
      <c r="GF15" s="95" t="str">
        <f>IF(AND(ent!$M$21=1,$AR15&lt;&gt;""),$AQ15+$AR15,"")</f>
        <v/>
      </c>
      <c r="GG15" s="95" t="str">
        <f>IF(AND(ent!$M$22=1,$AT15&lt;&gt;""),$AS15+$AT15,"")</f>
        <v/>
      </c>
      <c r="GH15" s="95" t="str">
        <f>IF(AND(ent!$M$23=1,$AV15&lt;&gt;""),$AU15+$AV15,"")</f>
        <v/>
      </c>
      <c r="GI15" s="95" t="str">
        <f>IF(AND(ent!$M$24=1,$AX15&lt;&gt;""),$AW15+$AX15,"")</f>
        <v/>
      </c>
      <c r="GJ15" s="95" t="str">
        <f>IF(AND(ent!$M$25=1,$AZ15&lt;&gt;""),$AY15+$AZ15,"")</f>
        <v/>
      </c>
      <c r="GK15" s="95" t="str">
        <f>IF(AND(ent!$M$26=1,$BB15&lt;&gt;""),$BA15+$BB15,"")</f>
        <v/>
      </c>
      <c r="GL15" s="95" t="str">
        <f>IF(AND(ent!$M$27=1,$BD15&lt;&gt;""),$BC15+$BD15,"")</f>
        <v/>
      </c>
      <c r="GM15" s="95" t="str">
        <f>IF(AND(ent!$M$28=1,$BF15&lt;&gt;""),$BE15+$BF15,"")</f>
        <v/>
      </c>
      <c r="GN15" s="95" t="str">
        <f>IF(AND(ent!$M$29=1,$BH15&lt;&gt;""),$BG15+$BH15,"")</f>
        <v/>
      </c>
      <c r="GO15" s="95" t="str">
        <f>IF(AND(ent!$M$30=1,$BJ15&lt;&gt;""),$BI15+$BJ15,"")</f>
        <v/>
      </c>
      <c r="GP15" s="95" t="str">
        <f>IF(AND(ent!$M$31=1,$BL15&lt;&gt;""),$BK15+$BL15,"")</f>
        <v/>
      </c>
      <c r="GQ15" s="75">
        <f t="shared" si="69"/>
        <v>6</v>
      </c>
      <c r="GR15" s="95" t="str">
        <f>IF(AND(ent!$M$2=2,$F15&lt;&gt;""),$E15+$F15,"")</f>
        <v/>
      </c>
      <c r="GS15" s="95" t="str">
        <f>IF(AND(ent!$M$3=2,$H15&lt;&gt;""),$G15+$H15,"")</f>
        <v/>
      </c>
      <c r="GT15" s="95" t="str">
        <f>IF(AND(ent!$M$4=2,$J15&lt;&gt;""),$I15+$J15,"")</f>
        <v/>
      </c>
      <c r="GU15" s="95" t="str">
        <f>IF(AND(ent!$M$5=2,$L15&lt;&gt;""),$K15+$L15,"")</f>
        <v/>
      </c>
      <c r="GV15" s="95" t="str">
        <f>IF(AND(ent!$M$6=2,$N15&lt;&gt;""),$M15+$N15,"")</f>
        <v/>
      </c>
      <c r="GW15" s="95" t="str">
        <f>IF(AND(ent!$M$7=2,$P15&lt;&gt;""),$O15+$P15,"")</f>
        <v/>
      </c>
      <c r="GX15" s="95">
        <f>IF(AND(ent!$M$8=2,$R15&lt;&gt;""),$Q15+$R15,"")</f>
        <v>330.6</v>
      </c>
      <c r="GY15" s="95">
        <f>IF(AND(ent!$M$9=2,$T15&lt;&gt;""),$S15+$T15,"")</f>
        <v>225.5</v>
      </c>
      <c r="GZ15" s="95">
        <f>IF(AND(ent!$M$10=2,$V15&lt;&gt;""),$U15+$V15,"")</f>
        <v>319.70000000000005</v>
      </c>
      <c r="HA15" s="95">
        <f>IF(AND(ent!$M$11=2,$X15&lt;&gt;""),$W15+$X15,"")</f>
        <v>311.8</v>
      </c>
      <c r="HB15" s="95">
        <f>IF(AND(ent!$M$12=2,$Z15&lt;&gt;""),$Y15+$Z15,"")</f>
        <v>223.89999999999998</v>
      </c>
      <c r="HC15" s="95">
        <f>IF(AND(ent!$M$13=2,$AB15&lt;&gt;""),$AA15+$AB15,"")</f>
        <v>320.5</v>
      </c>
      <c r="HD15" s="95" t="str">
        <f>IF(AND(ent!$M$14=2,$AD15&lt;&gt;""),$AC15+$AD15,"")</f>
        <v/>
      </c>
      <c r="HE15" s="95" t="str">
        <f>IF(AND(ent!$M$15=2,$AF15&lt;&gt;""),$AE15+$AF15,"")</f>
        <v/>
      </c>
      <c r="HF15" s="95" t="str">
        <f>IF(AND(ent!$M$16=2,$AH15&lt;&gt;""),$AG15+$AH15,"")</f>
        <v/>
      </c>
      <c r="HG15" s="95" t="str">
        <f>IF(AND(ent!$M$17=2,$AJ15&lt;&gt;""),$AI15+$AJ15,"")</f>
        <v/>
      </c>
      <c r="HH15" s="95" t="str">
        <f>IF(AND(ent!$M$18=2,$AL15&lt;&gt;""),$AK15+$AL15,"")</f>
        <v/>
      </c>
      <c r="HI15" s="95" t="str">
        <f>IF(AND(ent!$M$19=2,$AN15&lt;&gt;""),$AM15+$AN15,"")</f>
        <v/>
      </c>
      <c r="HJ15" s="95" t="str">
        <f>IF(AND(ent!$M$20=2,$AP15&lt;&gt;""),$AO15+$AP15,"")</f>
        <v/>
      </c>
      <c r="HK15" s="95" t="str">
        <f>IF(AND(ent!$M$21=2,$AR15&lt;&gt;""),$AQ15+$AR15,"")</f>
        <v/>
      </c>
      <c r="HL15" s="95" t="str">
        <f>IF(AND(ent!$M$22=2,$AT15&lt;&gt;""),$AS15+$AT15,"")</f>
        <v/>
      </c>
      <c r="HM15" s="95" t="str">
        <f>IF(AND(ent!$M$23=2,$AV15&lt;&gt;""),$AU15+$AV15,"")</f>
        <v/>
      </c>
      <c r="HN15" s="95" t="str">
        <f>IF(AND(ent!$M$24=2,$AX15&lt;&gt;""),$AW15+$AX15,"")</f>
        <v/>
      </c>
      <c r="HO15" s="95" t="str">
        <f>IF(AND(ent!$M$25=2,$AZ15&lt;&gt;""),$AY15+$AZ15,"")</f>
        <v/>
      </c>
      <c r="HP15" s="95" t="str">
        <f>IF(AND(ent!$M$26=2,$BB15&lt;&gt;""),$BA15+$BB15,"")</f>
        <v/>
      </c>
      <c r="HQ15" s="95" t="str">
        <f>IF(AND(ent!$M$27=2,$BD15&lt;&gt;""),$BC15+$BD15,"")</f>
        <v/>
      </c>
      <c r="HR15" s="95" t="str">
        <f>IF(AND(ent!$M$28=2,$BF15&lt;&gt;""),$BE15+$BF15,"")</f>
        <v/>
      </c>
      <c r="HS15" s="95" t="str">
        <f>IF(AND(ent!$M$29=2,$BH15&lt;&gt;""),$BG15+$BH15,"")</f>
        <v/>
      </c>
      <c r="HT15" s="95" t="str">
        <f>IF(AND(ent!$M$30=2,$BJ15&lt;&gt;""),$BI15+$BJ15,"")</f>
        <v/>
      </c>
      <c r="HU15" s="95" t="str">
        <f>IF(AND(ent!$M$31=2,$BL15&lt;&gt;""),$BK15+$BL15,"")</f>
        <v/>
      </c>
      <c r="HV15" s="124">
        <f t="shared" si="70"/>
        <v>1939.2</v>
      </c>
      <c r="HW15" s="124">
        <f t="shared" si="71"/>
        <v>1732</v>
      </c>
      <c r="HX15" s="95">
        <f t="shared" si="72"/>
        <v>3219.2</v>
      </c>
      <c r="HY15" s="95">
        <f t="shared" si="73"/>
        <v>2852</v>
      </c>
    </row>
    <row r="16" spans="1:233">
      <c r="A16" s="75">
        <f>IF(stage!A16&lt;&gt;"",stage!A16,"")</f>
        <v>15</v>
      </c>
      <c r="B16" s="75" t="str">
        <f>IF(ent!E16&lt;&gt;"",ent!E16,"")</f>
        <v>小泉 敏志</v>
      </c>
      <c r="D16" s="75" t="str">
        <f>IF(ent!E16&lt;&gt;"",ent!H16,"")</f>
        <v>JN-2</v>
      </c>
      <c r="F16" s="95">
        <f>IF(stage!F16&lt;&gt;"",INT(stage!F16/100)*60+MOD(stage!F16,100),"")</f>
        <v>288.39999999999998</v>
      </c>
      <c r="H16" s="95">
        <f>IF(stage!H16&lt;&gt;"",INT(stage!H16/100)*60+MOD(stage!H16,100),"")</f>
        <v>398.9</v>
      </c>
      <c r="J16" s="95">
        <f>IF(stage!J16&lt;&gt;"",INT(stage!J16/100)*60+MOD(stage!J16,100),"")</f>
        <v>298.89999999999998</v>
      </c>
      <c r="L16" s="95">
        <f>IF(stage!L16&lt;&gt;"",INT(stage!L16/100)*60+MOD(stage!L16,100),"")</f>
        <v>289.3</v>
      </c>
      <c r="N16" s="95">
        <f>IF(stage!N16&lt;&gt;"",INT(stage!N16/100)*60+MOD(stage!N16,100),"")</f>
        <v>391.70000000000005</v>
      </c>
      <c r="P16" s="95">
        <f>IF(stage!P16&lt;&gt;"",INT(stage!P16/100)*60+MOD(stage!P16,100),"")</f>
        <v>296.3</v>
      </c>
      <c r="R16" s="95">
        <f>IF(stage!R16&lt;&gt;"",INT(stage!R16/100)*60+MOD(stage!R16,100),"")</f>
        <v>325.70000000000005</v>
      </c>
      <c r="T16" s="95">
        <f>IF(stage!T16&lt;&gt;"",INT(stage!T16/100)*60+MOD(stage!T16,100),"")</f>
        <v>226.2</v>
      </c>
      <c r="V16" s="95">
        <f>IF(stage!V16&lt;&gt;"",INT(stage!V16/100)*60+MOD(stage!V16,100),"")</f>
        <v>322.60000000000002</v>
      </c>
      <c r="X16" s="95">
        <f>IF(stage!X16&lt;&gt;"",INT(stage!X16/100)*60+MOD(stage!X16,100),"")</f>
        <v>331.79999999999995</v>
      </c>
      <c r="Z16" s="95">
        <f>IF(stage!Z16&lt;&gt;"",INT(stage!Z16/100)*60+MOD(stage!Z16,100),"")</f>
        <v>225.10000000000002</v>
      </c>
      <c r="AB16" s="95">
        <f>IF(stage!AB16&lt;&gt;"",INT(stage!AB16/100)*60+MOD(stage!AB16,100),"")</f>
        <v>324.39999999999998</v>
      </c>
      <c r="AD16" s="95" t="str">
        <f>IF(stage!AD16&lt;&gt;"",INT(stage!AD16/100)*60+MOD(stage!AD16,100),"")</f>
        <v/>
      </c>
      <c r="AF16" s="95" t="str">
        <f>IF(stage!AF16&lt;&gt;"",INT(stage!AF16/100)*60+MOD(stage!AF16,100),"")</f>
        <v/>
      </c>
      <c r="AH16" s="95" t="str">
        <f>IF(stage!AH16&lt;&gt;"",INT(stage!AH16/100)*60+MOD(stage!AH16,100),"")</f>
        <v/>
      </c>
      <c r="AJ16" s="95" t="str">
        <f>IF(stage!AJ16&lt;&gt;"",INT(stage!AJ16/100)*60+MOD(stage!AJ16,100),"")</f>
        <v/>
      </c>
      <c r="AL16" s="95" t="str">
        <f>IF(stage!AL16&lt;&gt;"",INT(stage!AL16/100)*60+MOD(stage!AL16,100),"")</f>
        <v/>
      </c>
      <c r="AN16" s="95" t="str">
        <f>IF(stage!AN16&lt;&gt;"",INT(stage!AN16/100)*60+MOD(stage!AN16,100),"")</f>
        <v/>
      </c>
      <c r="AP16" s="95" t="str">
        <f>IF(stage!AP16&lt;&gt;"",INT(stage!AP16/100)*60+MOD(stage!AP16,100),"")</f>
        <v/>
      </c>
      <c r="AR16" s="95" t="str">
        <f>IF(stage!AR16&lt;&gt;"",INT(stage!AR16/100)*60+MOD(stage!AR16,100),"")</f>
        <v/>
      </c>
      <c r="AT16" s="95" t="str">
        <f>IF(stage!AT16&lt;&gt;"",INT(stage!AT16/100)*60+MOD(stage!AT16,100),"")</f>
        <v/>
      </c>
      <c r="AV16" s="95" t="str">
        <f>IF(stage!AV16&lt;&gt;"",INT(stage!AV16/100)*60+MOD(stage!AV16,100),"")</f>
        <v/>
      </c>
      <c r="AX16" s="95" t="str">
        <f>IF(stage!AX16&lt;&gt;"",INT(stage!AX16/100)*60+MOD(stage!AX16,100),"")</f>
        <v/>
      </c>
      <c r="AZ16" s="95" t="str">
        <f>IF(stage!AZ16&lt;&gt;"",INT(stage!AZ16/100)*60+MOD(stage!AZ16,100),"")</f>
        <v/>
      </c>
      <c r="BB16" s="95" t="str">
        <f>IF(stage!BB16&lt;&gt;"",INT(stage!BB16/100)*60+MOD(stage!BB16,100),"")</f>
        <v/>
      </c>
      <c r="BD16" s="95" t="str">
        <f>IF(stage!BD16&lt;&gt;"",INT(stage!BD16/100)*60+MOD(stage!BD16,100),"")</f>
        <v/>
      </c>
      <c r="BF16" s="95" t="str">
        <f>IF(stage!BF16&lt;&gt;"",INT(stage!BF16/100)*60+MOD(stage!BF16,100),"")</f>
        <v/>
      </c>
      <c r="BH16" s="95" t="str">
        <f>IF(stage!BH16&lt;&gt;"",INT(stage!BH16/100)*60+MOD(stage!BH16,100),"")</f>
        <v/>
      </c>
      <c r="BJ16" s="95" t="str">
        <f>IF(stage!BJ16&lt;&gt;"",INT(stage!BJ16/100)*60+MOD(stage!BJ16,100),"")</f>
        <v/>
      </c>
      <c r="BL16" s="95" t="str">
        <f>IF(stage!BL16&lt;&gt;"",INT(stage!BL16/100)*60+MOD(stage!BL16,100),"")</f>
        <v/>
      </c>
      <c r="BO16" s="123">
        <f t="shared" si="1"/>
        <v>3719.2999999999993</v>
      </c>
      <c r="BP16" s="75">
        <f t="shared" si="2"/>
        <v>0</v>
      </c>
      <c r="BQ16" s="123">
        <f t="shared" si="3"/>
        <v>3719.2999999999993</v>
      </c>
      <c r="BR16" s="123"/>
      <c r="BS16" s="123">
        <f t="shared" si="4"/>
        <v>10159.299999999999</v>
      </c>
      <c r="BT16" s="75">
        <f t="shared" si="5"/>
        <v>0</v>
      </c>
      <c r="BU16" s="123">
        <f t="shared" si="6"/>
        <v>10159.299999999999</v>
      </c>
      <c r="BW16" s="75">
        <f t="shared" si="7"/>
        <v>12</v>
      </c>
      <c r="BX16" s="124">
        <f t="shared" si="8"/>
        <v>288.39999999999998</v>
      </c>
      <c r="BY16" s="124">
        <f t="shared" si="9"/>
        <v>398.9</v>
      </c>
      <c r="BZ16" s="124">
        <f t="shared" si="10"/>
        <v>298.89999999999998</v>
      </c>
      <c r="CA16" s="124">
        <f t="shared" si="11"/>
        <v>289.3</v>
      </c>
      <c r="CB16" s="124">
        <f t="shared" si="12"/>
        <v>391.70000000000005</v>
      </c>
      <c r="CC16" s="124">
        <f t="shared" si="13"/>
        <v>296.3</v>
      </c>
      <c r="CD16" s="124">
        <f t="shared" si="14"/>
        <v>325.70000000000005</v>
      </c>
      <c r="CE16" s="124">
        <f t="shared" si="15"/>
        <v>226.2</v>
      </c>
      <c r="CF16" s="124">
        <f t="shared" si="16"/>
        <v>322.60000000000002</v>
      </c>
      <c r="CG16" s="124">
        <f t="shared" si="17"/>
        <v>331.79999999999995</v>
      </c>
      <c r="CH16" s="124">
        <f t="shared" si="18"/>
        <v>225.10000000000002</v>
      </c>
      <c r="CI16" s="124">
        <f t="shared" si="19"/>
        <v>324.39999999999998</v>
      </c>
      <c r="CJ16" s="124" t="str">
        <f t="shared" si="20"/>
        <v/>
      </c>
      <c r="CK16" s="124" t="str">
        <f t="shared" si="21"/>
        <v/>
      </c>
      <c r="CL16" s="124" t="str">
        <f t="shared" si="22"/>
        <v/>
      </c>
      <c r="CM16" s="124" t="str">
        <f t="shared" si="23"/>
        <v/>
      </c>
      <c r="CN16" s="124" t="str">
        <f t="shared" si="24"/>
        <v/>
      </c>
      <c r="CO16" s="124" t="str">
        <f t="shared" si="25"/>
        <v/>
      </c>
      <c r="CP16" s="124" t="str">
        <f t="shared" si="26"/>
        <v/>
      </c>
      <c r="CQ16" s="124" t="str">
        <f t="shared" si="27"/>
        <v/>
      </c>
      <c r="CR16" s="124" t="str">
        <f t="shared" si="28"/>
        <v/>
      </c>
      <c r="CS16" s="124" t="str">
        <f t="shared" si="29"/>
        <v/>
      </c>
      <c r="CT16" s="124" t="str">
        <f t="shared" si="30"/>
        <v/>
      </c>
      <c r="CU16" s="124" t="str">
        <f t="shared" si="31"/>
        <v/>
      </c>
      <c r="CV16" s="124" t="str">
        <f t="shared" si="32"/>
        <v/>
      </c>
      <c r="CW16" s="124" t="str">
        <f t="shared" si="33"/>
        <v/>
      </c>
      <c r="CX16" s="124" t="str">
        <f t="shared" si="34"/>
        <v/>
      </c>
      <c r="CY16" s="124" t="str">
        <f t="shared" si="35"/>
        <v/>
      </c>
      <c r="CZ16" s="124" t="str">
        <f t="shared" si="36"/>
        <v/>
      </c>
      <c r="DA16" s="124" t="str">
        <f t="shared" si="37"/>
        <v/>
      </c>
      <c r="DC16" s="75">
        <f>COUNT($BX16:BX16)</f>
        <v>1</v>
      </c>
      <c r="DD16" s="75">
        <f>COUNT($BX16:BY16)</f>
        <v>2</v>
      </c>
      <c r="DE16" s="75">
        <f>COUNT($BX16:BZ16)</f>
        <v>3</v>
      </c>
      <c r="DF16" s="75">
        <f>COUNT($BX16:CA16)</f>
        <v>4</v>
      </c>
      <c r="DG16" s="75">
        <f>COUNT($BX16:CB16)</f>
        <v>5</v>
      </c>
      <c r="DH16" s="75">
        <f>COUNT($BX16:CC16)</f>
        <v>6</v>
      </c>
      <c r="DI16" s="75">
        <f>COUNT($BX16:CD16)</f>
        <v>7</v>
      </c>
      <c r="DJ16" s="75">
        <f>COUNT($BX16:CE16)</f>
        <v>8</v>
      </c>
      <c r="DK16" s="75">
        <f>COUNT($BX16:CF16)</f>
        <v>9</v>
      </c>
      <c r="DL16" s="75">
        <f>COUNT($BX16:CG16)</f>
        <v>10</v>
      </c>
      <c r="DM16" s="75">
        <f>COUNT($BX16:CH16)</f>
        <v>11</v>
      </c>
      <c r="DN16" s="75">
        <f>COUNT($BX16:CI16)</f>
        <v>12</v>
      </c>
      <c r="DO16" s="75">
        <f>COUNT($BX16:CJ16)</f>
        <v>12</v>
      </c>
      <c r="DP16" s="75">
        <f>COUNT($BX16:CK16)</f>
        <v>12</v>
      </c>
      <c r="DQ16" s="75">
        <f>COUNT($BX16:CL16)</f>
        <v>12</v>
      </c>
      <c r="DR16" s="75">
        <f>COUNT($BX16:CM16)</f>
        <v>12</v>
      </c>
      <c r="DS16" s="75">
        <f>COUNT($BX16:CN16)</f>
        <v>12</v>
      </c>
      <c r="DT16" s="75">
        <f>COUNT($BX16:CO16)</f>
        <v>12</v>
      </c>
      <c r="DU16" s="75">
        <f>COUNT($BX16:CP16)</f>
        <v>12</v>
      </c>
      <c r="DV16" s="75">
        <f>COUNT($BX16:CQ16)</f>
        <v>12</v>
      </c>
      <c r="DW16" s="75">
        <f>COUNT($BX16:CR16)</f>
        <v>12</v>
      </c>
      <c r="DX16" s="75">
        <f>COUNT($BX16:CS16)</f>
        <v>12</v>
      </c>
      <c r="DY16" s="75">
        <f>COUNT($BX16:CT16)</f>
        <v>12</v>
      </c>
      <c r="DZ16" s="75">
        <f>COUNT($BX16:CU16)</f>
        <v>12</v>
      </c>
      <c r="EA16" s="75">
        <f>COUNT($BX16:CV16)</f>
        <v>12</v>
      </c>
      <c r="EB16" s="75">
        <f>COUNT($BX16:CW16)</f>
        <v>12</v>
      </c>
      <c r="EC16" s="75">
        <f>COUNT($BX16:CX16)</f>
        <v>12</v>
      </c>
      <c r="ED16" s="75">
        <f>COUNT($BX16:CY16)</f>
        <v>12</v>
      </c>
      <c r="EE16" s="75">
        <f>COUNT($BX16:CZ16)</f>
        <v>12</v>
      </c>
      <c r="EF16" s="75">
        <f>COUNT($BX16:DA16)</f>
        <v>12</v>
      </c>
      <c r="EH16" s="75">
        <f t="shared" si="38"/>
        <v>1</v>
      </c>
      <c r="EI16" s="75">
        <f t="shared" si="39"/>
        <v>1</v>
      </c>
      <c r="EJ16" s="75">
        <f t="shared" si="40"/>
        <v>1</v>
      </c>
      <c r="EK16" s="75">
        <f t="shared" si="41"/>
        <v>1</v>
      </c>
      <c r="EL16" s="75">
        <f t="shared" si="42"/>
        <v>1</v>
      </c>
      <c r="EM16" s="75">
        <f t="shared" si="43"/>
        <v>1</v>
      </c>
      <c r="EN16" s="75">
        <f t="shared" si="44"/>
        <v>1</v>
      </c>
      <c r="EO16" s="75">
        <f t="shared" si="45"/>
        <v>1</v>
      </c>
      <c r="EP16" s="75">
        <f t="shared" si="46"/>
        <v>1</v>
      </c>
      <c r="EQ16" s="75">
        <f t="shared" si="47"/>
        <v>1</v>
      </c>
      <c r="ER16" s="75">
        <f t="shared" si="48"/>
        <v>1</v>
      </c>
      <c r="ES16" s="75">
        <f t="shared" si="49"/>
        <v>1</v>
      </c>
      <c r="ET16" s="75">
        <f t="shared" si="50"/>
        <v>0</v>
      </c>
      <c r="EU16" s="75">
        <f t="shared" si="51"/>
        <v>0</v>
      </c>
      <c r="EV16" s="75">
        <f t="shared" si="52"/>
        <v>0</v>
      </c>
      <c r="EW16" s="75">
        <f t="shared" si="53"/>
        <v>0</v>
      </c>
      <c r="EX16" s="75">
        <f t="shared" si="54"/>
        <v>0</v>
      </c>
      <c r="EY16" s="75">
        <f t="shared" si="55"/>
        <v>0</v>
      </c>
      <c r="EZ16" s="75">
        <f t="shared" si="56"/>
        <v>0</v>
      </c>
      <c r="FA16" s="75">
        <f t="shared" si="57"/>
        <v>0</v>
      </c>
      <c r="FB16" s="75">
        <f t="shared" si="58"/>
        <v>0</v>
      </c>
      <c r="FC16" s="75">
        <f t="shared" si="59"/>
        <v>0</v>
      </c>
      <c r="FD16" s="75">
        <f t="shared" si="60"/>
        <v>0</v>
      </c>
      <c r="FE16" s="75">
        <f t="shared" si="61"/>
        <v>0</v>
      </c>
      <c r="FF16" s="75">
        <f t="shared" si="62"/>
        <v>0</v>
      </c>
      <c r="FG16" s="75">
        <f t="shared" si="63"/>
        <v>0</v>
      </c>
      <c r="FH16" s="75">
        <f t="shared" si="64"/>
        <v>0</v>
      </c>
      <c r="FI16" s="75">
        <f t="shared" si="65"/>
        <v>0</v>
      </c>
      <c r="FJ16" s="75">
        <f t="shared" si="66"/>
        <v>0</v>
      </c>
      <c r="FK16" s="75">
        <f t="shared" si="67"/>
        <v>0</v>
      </c>
      <c r="FL16" s="75">
        <f t="shared" si="68"/>
        <v>6</v>
      </c>
      <c r="FM16" s="95">
        <f>IF(AND(ent!$M$2=1,$F16&lt;&gt;""),$E16+$F16,"")</f>
        <v>288.39999999999998</v>
      </c>
      <c r="FN16" s="95">
        <f>IF(AND(ent!$M$3=1,$H16&lt;&gt;""),$G16+$H16,"")</f>
        <v>398.9</v>
      </c>
      <c r="FO16" s="95">
        <f>IF(AND(ent!$M$4=1,$J16&lt;&gt;""),$I16+$J16,"")</f>
        <v>298.89999999999998</v>
      </c>
      <c r="FP16" s="95">
        <f>IF(AND(ent!$M$5=1,$L16&lt;&gt;""),$K16+$L16,"")</f>
        <v>289.3</v>
      </c>
      <c r="FQ16" s="95">
        <f>IF(AND(ent!$M$6=1,$N16&lt;&gt;""),$M16+$N16,"")</f>
        <v>391.70000000000005</v>
      </c>
      <c r="FR16" s="95">
        <f>IF(AND(ent!$M$7=1,$P16&lt;&gt;""),$O16+$P16,"")</f>
        <v>296.3</v>
      </c>
      <c r="FS16" s="95" t="str">
        <f>IF(AND(ent!$M$8=1,$R16&lt;&gt;""),$Q16+$R16,"")</f>
        <v/>
      </c>
      <c r="FT16" s="95" t="str">
        <f>IF(AND(ent!$M$9=1,$T16&lt;&gt;""),$S16+$T16,"")</f>
        <v/>
      </c>
      <c r="FU16" s="95" t="str">
        <f>IF(AND(ent!$M$10=1,$V16&lt;&gt;""),$U16+$V16,"")</f>
        <v/>
      </c>
      <c r="FV16" s="95" t="str">
        <f>IF(AND(ent!$M$11=1,$X16&lt;&gt;""),$W16+$X16,"")</f>
        <v/>
      </c>
      <c r="FW16" s="95" t="str">
        <f>IF(AND(ent!$M$12=1,$Z16&lt;&gt;""),$Y16+$Z16,"")</f>
        <v/>
      </c>
      <c r="FX16" s="95" t="str">
        <f>IF(AND(ent!$M$13=1,$AB16&lt;&gt;""),$AA16+$AB16,"")</f>
        <v/>
      </c>
      <c r="FY16" s="95" t="str">
        <f>IF(AND(ent!$M$14=1,$AD16&lt;&gt;""),$AC16+$AD16,"")</f>
        <v/>
      </c>
      <c r="FZ16" s="95" t="str">
        <f>IF(AND(ent!$M$15=1,$AF16&lt;&gt;""),$AE16+$AF16,"")</f>
        <v/>
      </c>
      <c r="GA16" s="95" t="str">
        <f>IF(AND(ent!$M$16=1,$AH16&lt;&gt;""),$AG16+$AH16,"")</f>
        <v/>
      </c>
      <c r="GB16" s="95" t="str">
        <f>IF(AND(ent!$M$17=1,$AJ16&lt;&gt;""),$AI16+$AJ16,"")</f>
        <v/>
      </c>
      <c r="GC16" s="95" t="str">
        <f>IF(AND(ent!$M$18=1,$AL16&lt;&gt;""),$AK16+$AL16,"")</f>
        <v/>
      </c>
      <c r="GD16" s="95" t="str">
        <f>IF(AND(ent!$M$19=1,$AN16&lt;&gt;""),$AM16+$AN16,"")</f>
        <v/>
      </c>
      <c r="GE16" s="95" t="str">
        <f>IF(AND(ent!$M$20=1,$AP16&lt;&gt;""),$AO16+$AP16,"")</f>
        <v/>
      </c>
      <c r="GF16" s="95" t="str">
        <f>IF(AND(ent!$M$21=1,$AR16&lt;&gt;""),$AQ16+$AR16,"")</f>
        <v/>
      </c>
      <c r="GG16" s="95" t="str">
        <f>IF(AND(ent!$M$22=1,$AT16&lt;&gt;""),$AS16+$AT16,"")</f>
        <v/>
      </c>
      <c r="GH16" s="95" t="str">
        <f>IF(AND(ent!$M$23=1,$AV16&lt;&gt;""),$AU16+$AV16,"")</f>
        <v/>
      </c>
      <c r="GI16" s="95" t="str">
        <f>IF(AND(ent!$M$24=1,$AX16&lt;&gt;""),$AW16+$AX16,"")</f>
        <v/>
      </c>
      <c r="GJ16" s="95" t="str">
        <f>IF(AND(ent!$M$25=1,$AZ16&lt;&gt;""),$AY16+$AZ16,"")</f>
        <v/>
      </c>
      <c r="GK16" s="95" t="str">
        <f>IF(AND(ent!$M$26=1,$BB16&lt;&gt;""),$BA16+$BB16,"")</f>
        <v/>
      </c>
      <c r="GL16" s="95" t="str">
        <f>IF(AND(ent!$M$27=1,$BD16&lt;&gt;""),$BC16+$BD16,"")</f>
        <v/>
      </c>
      <c r="GM16" s="95" t="str">
        <f>IF(AND(ent!$M$28=1,$BF16&lt;&gt;""),$BE16+$BF16,"")</f>
        <v/>
      </c>
      <c r="GN16" s="95" t="str">
        <f>IF(AND(ent!$M$29=1,$BH16&lt;&gt;""),$BG16+$BH16,"")</f>
        <v/>
      </c>
      <c r="GO16" s="95" t="str">
        <f>IF(AND(ent!$M$30=1,$BJ16&lt;&gt;""),$BI16+$BJ16,"")</f>
        <v/>
      </c>
      <c r="GP16" s="95" t="str">
        <f>IF(AND(ent!$M$31=1,$BL16&lt;&gt;""),$BK16+$BL16,"")</f>
        <v/>
      </c>
      <c r="GQ16" s="75">
        <f t="shared" si="69"/>
        <v>6</v>
      </c>
      <c r="GR16" s="95" t="str">
        <f>IF(AND(ent!$M$2=2,$F16&lt;&gt;""),$E16+$F16,"")</f>
        <v/>
      </c>
      <c r="GS16" s="95" t="str">
        <f>IF(AND(ent!$M$3=2,$H16&lt;&gt;""),$G16+$H16,"")</f>
        <v/>
      </c>
      <c r="GT16" s="95" t="str">
        <f>IF(AND(ent!$M$4=2,$J16&lt;&gt;""),$I16+$J16,"")</f>
        <v/>
      </c>
      <c r="GU16" s="95" t="str">
        <f>IF(AND(ent!$M$5=2,$L16&lt;&gt;""),$K16+$L16,"")</f>
        <v/>
      </c>
      <c r="GV16" s="95" t="str">
        <f>IF(AND(ent!$M$6=2,$N16&lt;&gt;""),$M16+$N16,"")</f>
        <v/>
      </c>
      <c r="GW16" s="95" t="str">
        <f>IF(AND(ent!$M$7=2,$P16&lt;&gt;""),$O16+$P16,"")</f>
        <v/>
      </c>
      <c r="GX16" s="95">
        <f>IF(AND(ent!$M$8=2,$R16&lt;&gt;""),$Q16+$R16,"")</f>
        <v>325.70000000000005</v>
      </c>
      <c r="GY16" s="95">
        <f>IF(AND(ent!$M$9=2,$T16&lt;&gt;""),$S16+$T16,"")</f>
        <v>226.2</v>
      </c>
      <c r="GZ16" s="95">
        <f>IF(AND(ent!$M$10=2,$V16&lt;&gt;""),$U16+$V16,"")</f>
        <v>322.60000000000002</v>
      </c>
      <c r="HA16" s="95">
        <f>IF(AND(ent!$M$11=2,$X16&lt;&gt;""),$W16+$X16,"")</f>
        <v>331.79999999999995</v>
      </c>
      <c r="HB16" s="95">
        <f>IF(AND(ent!$M$12=2,$Z16&lt;&gt;""),$Y16+$Z16,"")</f>
        <v>225.10000000000002</v>
      </c>
      <c r="HC16" s="95">
        <f>IF(AND(ent!$M$13=2,$AB16&lt;&gt;""),$AA16+$AB16,"")</f>
        <v>324.39999999999998</v>
      </c>
      <c r="HD16" s="95" t="str">
        <f>IF(AND(ent!$M$14=2,$AD16&lt;&gt;""),$AC16+$AD16,"")</f>
        <v/>
      </c>
      <c r="HE16" s="95" t="str">
        <f>IF(AND(ent!$M$15=2,$AF16&lt;&gt;""),$AE16+$AF16,"")</f>
        <v/>
      </c>
      <c r="HF16" s="95" t="str">
        <f>IF(AND(ent!$M$16=2,$AH16&lt;&gt;""),$AG16+$AH16,"")</f>
        <v/>
      </c>
      <c r="HG16" s="95" t="str">
        <f>IF(AND(ent!$M$17=2,$AJ16&lt;&gt;""),$AI16+$AJ16,"")</f>
        <v/>
      </c>
      <c r="HH16" s="95" t="str">
        <f>IF(AND(ent!$M$18=2,$AL16&lt;&gt;""),$AK16+$AL16,"")</f>
        <v/>
      </c>
      <c r="HI16" s="95" t="str">
        <f>IF(AND(ent!$M$19=2,$AN16&lt;&gt;""),$AM16+$AN16,"")</f>
        <v/>
      </c>
      <c r="HJ16" s="95" t="str">
        <f>IF(AND(ent!$M$20=2,$AP16&lt;&gt;""),$AO16+$AP16,"")</f>
        <v/>
      </c>
      <c r="HK16" s="95" t="str">
        <f>IF(AND(ent!$M$21=2,$AR16&lt;&gt;""),$AQ16+$AR16,"")</f>
        <v/>
      </c>
      <c r="HL16" s="95" t="str">
        <f>IF(AND(ent!$M$22=2,$AT16&lt;&gt;""),$AS16+$AT16,"")</f>
        <v/>
      </c>
      <c r="HM16" s="95" t="str">
        <f>IF(AND(ent!$M$23=2,$AV16&lt;&gt;""),$AU16+$AV16,"")</f>
        <v/>
      </c>
      <c r="HN16" s="95" t="str">
        <f>IF(AND(ent!$M$24=2,$AX16&lt;&gt;""),$AW16+$AX16,"")</f>
        <v/>
      </c>
      <c r="HO16" s="95" t="str">
        <f>IF(AND(ent!$M$25=2,$AZ16&lt;&gt;""),$AY16+$AZ16,"")</f>
        <v/>
      </c>
      <c r="HP16" s="95" t="str">
        <f>IF(AND(ent!$M$26=2,$BB16&lt;&gt;""),$BA16+$BB16,"")</f>
        <v/>
      </c>
      <c r="HQ16" s="95" t="str">
        <f>IF(AND(ent!$M$27=2,$BD16&lt;&gt;""),$BC16+$BD16,"")</f>
        <v/>
      </c>
      <c r="HR16" s="95" t="str">
        <f>IF(AND(ent!$M$28=2,$BF16&lt;&gt;""),$BE16+$BF16,"")</f>
        <v/>
      </c>
      <c r="HS16" s="95" t="str">
        <f>IF(AND(ent!$M$29=2,$BH16&lt;&gt;""),$BG16+$BH16,"")</f>
        <v/>
      </c>
      <c r="HT16" s="95" t="str">
        <f>IF(AND(ent!$M$30=2,$BJ16&lt;&gt;""),$BI16+$BJ16,"")</f>
        <v/>
      </c>
      <c r="HU16" s="95" t="str">
        <f>IF(AND(ent!$M$31=2,$BL16&lt;&gt;""),$BK16+$BL16,"")</f>
        <v/>
      </c>
      <c r="HV16" s="124">
        <f t="shared" si="70"/>
        <v>1963.5</v>
      </c>
      <c r="HW16" s="124">
        <f t="shared" si="71"/>
        <v>1755.8000000000002</v>
      </c>
      <c r="HX16" s="95">
        <f t="shared" si="72"/>
        <v>3243.5</v>
      </c>
      <c r="HY16" s="95">
        <f t="shared" si="73"/>
        <v>2915.8</v>
      </c>
    </row>
    <row r="17" spans="1:233">
      <c r="A17" s="75">
        <f>IF(stage!A17&lt;&gt;"",stage!A17,"")</f>
        <v>16</v>
      </c>
      <c r="B17" s="75" t="str">
        <f>IF(ent!E17&lt;&gt;"",ent!E17,"")</f>
        <v>石川 昌平</v>
      </c>
      <c r="D17" s="75" t="str">
        <f>IF(ent!E17&lt;&gt;"",ent!H17,"")</f>
        <v>JN-2</v>
      </c>
      <c r="F17" s="95">
        <f>IF(stage!F17&lt;&gt;"",INT(stage!F17/100)*60+MOD(stage!F17,100),"")</f>
        <v>300.60000000000002</v>
      </c>
      <c r="H17" s="95">
        <f>IF(stage!H17&lt;&gt;"",INT(stage!H17/100)*60+MOD(stage!H17,100),"")</f>
        <v>397.6</v>
      </c>
      <c r="J17" s="95">
        <f>IF(stage!J17&lt;&gt;"",INT(stage!J17/100)*60+MOD(stage!J17,100),"")</f>
        <v>301.39999999999998</v>
      </c>
      <c r="L17" s="95">
        <f>IF(stage!L17&lt;&gt;"",INT(stage!L17/100)*60+MOD(stage!L17,100),"")</f>
        <v>293.10000000000002</v>
      </c>
      <c r="N17" s="95">
        <f>IF(stage!N17&lt;&gt;"",INT(stage!N17/100)*60+MOD(stage!N17,100),"")</f>
        <v>387.70000000000005</v>
      </c>
      <c r="P17" s="95">
        <f>IF(stage!P17&lt;&gt;"",INT(stage!P17/100)*60+MOD(stage!P17,100),"")</f>
        <v>298.5</v>
      </c>
      <c r="R17" s="95">
        <f>IF(stage!R17&lt;&gt;"",INT(stage!R17/100)*60+MOD(stage!R17,100),"")</f>
        <v>338.5</v>
      </c>
      <c r="T17" s="95">
        <f>IF(stage!T17&lt;&gt;"",INT(stage!T17/100)*60+MOD(stage!T17,100),"")</f>
        <v>232.60000000000002</v>
      </c>
      <c r="V17" s="95">
        <f>IF(stage!V17&lt;&gt;"",INT(stage!V17/100)*60+MOD(stage!V17,100),"")</f>
        <v>323.60000000000002</v>
      </c>
      <c r="X17" s="95">
        <f>IF(stage!X17&lt;&gt;"",INT(stage!X17/100)*60+MOD(stage!X17,100),"")</f>
        <v>372.1</v>
      </c>
      <c r="Z17" s="95">
        <f>IF(stage!Z17&lt;&gt;"",INT(stage!Z17/100)*60+MOD(stage!Z17,100),"")</f>
        <v>269.7</v>
      </c>
      <c r="AB17" s="95">
        <f>IF(stage!AB17&lt;&gt;"",INT(stage!AB17/100)*60+MOD(stage!AB17,100),"")</f>
        <v>387.20000000000005</v>
      </c>
      <c r="AD17" s="95" t="str">
        <f>IF(stage!AD17&lt;&gt;"",INT(stage!AD17/100)*60+MOD(stage!AD17,100),"")</f>
        <v/>
      </c>
      <c r="AF17" s="95" t="str">
        <f>IF(stage!AF17&lt;&gt;"",INT(stage!AF17/100)*60+MOD(stage!AF17,100),"")</f>
        <v/>
      </c>
      <c r="AH17" s="95" t="str">
        <f>IF(stage!AH17&lt;&gt;"",INT(stage!AH17/100)*60+MOD(stage!AH17,100),"")</f>
        <v/>
      </c>
      <c r="AJ17" s="95" t="str">
        <f>IF(stage!AJ17&lt;&gt;"",INT(stage!AJ17/100)*60+MOD(stage!AJ17,100),"")</f>
        <v/>
      </c>
      <c r="AL17" s="95" t="str">
        <f>IF(stage!AL17&lt;&gt;"",INT(stage!AL17/100)*60+MOD(stage!AL17,100),"")</f>
        <v/>
      </c>
      <c r="AN17" s="95" t="str">
        <f>IF(stage!AN17&lt;&gt;"",INT(stage!AN17/100)*60+MOD(stage!AN17,100),"")</f>
        <v/>
      </c>
      <c r="AP17" s="95" t="str">
        <f>IF(stage!AP17&lt;&gt;"",INT(stage!AP17/100)*60+MOD(stage!AP17,100),"")</f>
        <v/>
      </c>
      <c r="AR17" s="95" t="str">
        <f>IF(stage!AR17&lt;&gt;"",INT(stage!AR17/100)*60+MOD(stage!AR17,100),"")</f>
        <v/>
      </c>
      <c r="AT17" s="95" t="str">
        <f>IF(stage!AT17&lt;&gt;"",INT(stage!AT17/100)*60+MOD(stage!AT17,100),"")</f>
        <v/>
      </c>
      <c r="AV17" s="95" t="str">
        <f>IF(stage!AV17&lt;&gt;"",INT(stage!AV17/100)*60+MOD(stage!AV17,100),"")</f>
        <v/>
      </c>
      <c r="AX17" s="95" t="str">
        <f>IF(stage!AX17&lt;&gt;"",INT(stage!AX17/100)*60+MOD(stage!AX17,100),"")</f>
        <v/>
      </c>
      <c r="AZ17" s="95" t="str">
        <f>IF(stage!AZ17&lt;&gt;"",INT(stage!AZ17/100)*60+MOD(stage!AZ17,100),"")</f>
        <v/>
      </c>
      <c r="BB17" s="95" t="str">
        <f>IF(stage!BB17&lt;&gt;"",INT(stage!BB17/100)*60+MOD(stage!BB17,100),"")</f>
        <v/>
      </c>
      <c r="BD17" s="95" t="str">
        <f>IF(stage!BD17&lt;&gt;"",INT(stage!BD17/100)*60+MOD(stage!BD17,100),"")</f>
        <v/>
      </c>
      <c r="BF17" s="95" t="str">
        <f>IF(stage!BF17&lt;&gt;"",INT(stage!BF17/100)*60+MOD(stage!BF17,100),"")</f>
        <v/>
      </c>
      <c r="BH17" s="95" t="str">
        <f>IF(stage!BH17&lt;&gt;"",INT(stage!BH17/100)*60+MOD(stage!BH17,100),"")</f>
        <v/>
      </c>
      <c r="BJ17" s="95" t="str">
        <f>IF(stage!BJ17&lt;&gt;"",INT(stage!BJ17/100)*60+MOD(stage!BJ17,100),"")</f>
        <v/>
      </c>
      <c r="BL17" s="95" t="str">
        <f>IF(stage!BL17&lt;&gt;"",INT(stage!BL17/100)*60+MOD(stage!BL17,100),"")</f>
        <v/>
      </c>
      <c r="BO17" s="123">
        <f t="shared" si="1"/>
        <v>3902.5999999999995</v>
      </c>
      <c r="BP17" s="75">
        <f t="shared" si="2"/>
        <v>0</v>
      </c>
      <c r="BQ17" s="123">
        <f t="shared" si="3"/>
        <v>3902.5999999999995</v>
      </c>
      <c r="BR17" s="123"/>
      <c r="BS17" s="123">
        <f t="shared" si="4"/>
        <v>10502.599999999999</v>
      </c>
      <c r="BT17" s="75">
        <f t="shared" si="5"/>
        <v>0</v>
      </c>
      <c r="BU17" s="123">
        <f t="shared" si="6"/>
        <v>10502.599999999999</v>
      </c>
      <c r="BW17" s="75">
        <f t="shared" si="7"/>
        <v>12</v>
      </c>
      <c r="BX17" s="124">
        <f t="shared" si="8"/>
        <v>300.60000000000002</v>
      </c>
      <c r="BY17" s="124">
        <f t="shared" si="9"/>
        <v>397.6</v>
      </c>
      <c r="BZ17" s="124">
        <f t="shared" si="10"/>
        <v>301.39999999999998</v>
      </c>
      <c r="CA17" s="124">
        <f t="shared" si="11"/>
        <v>293.10000000000002</v>
      </c>
      <c r="CB17" s="124">
        <f t="shared" si="12"/>
        <v>387.70000000000005</v>
      </c>
      <c r="CC17" s="124">
        <f t="shared" si="13"/>
        <v>298.5</v>
      </c>
      <c r="CD17" s="124">
        <f t="shared" si="14"/>
        <v>338.5</v>
      </c>
      <c r="CE17" s="124">
        <f t="shared" si="15"/>
        <v>232.60000000000002</v>
      </c>
      <c r="CF17" s="124">
        <f t="shared" si="16"/>
        <v>323.60000000000002</v>
      </c>
      <c r="CG17" s="124">
        <f t="shared" si="17"/>
        <v>372.1</v>
      </c>
      <c r="CH17" s="124">
        <f t="shared" si="18"/>
        <v>269.7</v>
      </c>
      <c r="CI17" s="124">
        <f t="shared" si="19"/>
        <v>387.20000000000005</v>
      </c>
      <c r="CJ17" s="124" t="str">
        <f t="shared" si="20"/>
        <v/>
      </c>
      <c r="CK17" s="124" t="str">
        <f t="shared" si="21"/>
        <v/>
      </c>
      <c r="CL17" s="124" t="str">
        <f t="shared" si="22"/>
        <v/>
      </c>
      <c r="CM17" s="124" t="str">
        <f t="shared" si="23"/>
        <v/>
      </c>
      <c r="CN17" s="124" t="str">
        <f t="shared" si="24"/>
        <v/>
      </c>
      <c r="CO17" s="124" t="str">
        <f t="shared" si="25"/>
        <v/>
      </c>
      <c r="CP17" s="124" t="str">
        <f t="shared" si="26"/>
        <v/>
      </c>
      <c r="CQ17" s="124" t="str">
        <f t="shared" si="27"/>
        <v/>
      </c>
      <c r="CR17" s="124" t="str">
        <f t="shared" si="28"/>
        <v/>
      </c>
      <c r="CS17" s="124" t="str">
        <f t="shared" si="29"/>
        <v/>
      </c>
      <c r="CT17" s="124" t="str">
        <f t="shared" si="30"/>
        <v/>
      </c>
      <c r="CU17" s="124" t="str">
        <f t="shared" si="31"/>
        <v/>
      </c>
      <c r="CV17" s="124" t="str">
        <f t="shared" si="32"/>
        <v/>
      </c>
      <c r="CW17" s="124" t="str">
        <f t="shared" si="33"/>
        <v/>
      </c>
      <c r="CX17" s="124" t="str">
        <f t="shared" si="34"/>
        <v/>
      </c>
      <c r="CY17" s="124" t="str">
        <f t="shared" si="35"/>
        <v/>
      </c>
      <c r="CZ17" s="124" t="str">
        <f t="shared" si="36"/>
        <v/>
      </c>
      <c r="DA17" s="124" t="str">
        <f t="shared" si="37"/>
        <v/>
      </c>
      <c r="DC17" s="75">
        <f>COUNT($BX17:BX17)</f>
        <v>1</v>
      </c>
      <c r="DD17" s="75">
        <f>COUNT($BX17:BY17)</f>
        <v>2</v>
      </c>
      <c r="DE17" s="75">
        <f>COUNT($BX17:BZ17)</f>
        <v>3</v>
      </c>
      <c r="DF17" s="75">
        <f>COUNT($BX17:CA17)</f>
        <v>4</v>
      </c>
      <c r="DG17" s="75">
        <f>COUNT($BX17:CB17)</f>
        <v>5</v>
      </c>
      <c r="DH17" s="75">
        <f>COUNT($BX17:CC17)</f>
        <v>6</v>
      </c>
      <c r="DI17" s="75">
        <f>COUNT($BX17:CD17)</f>
        <v>7</v>
      </c>
      <c r="DJ17" s="75">
        <f>COUNT($BX17:CE17)</f>
        <v>8</v>
      </c>
      <c r="DK17" s="75">
        <f>COUNT($BX17:CF17)</f>
        <v>9</v>
      </c>
      <c r="DL17" s="75">
        <f>COUNT($BX17:CG17)</f>
        <v>10</v>
      </c>
      <c r="DM17" s="75">
        <f>COUNT($BX17:CH17)</f>
        <v>11</v>
      </c>
      <c r="DN17" s="75">
        <f>COUNT($BX17:CI17)</f>
        <v>12</v>
      </c>
      <c r="DO17" s="75">
        <f>COUNT($BX17:CJ17)</f>
        <v>12</v>
      </c>
      <c r="DP17" s="75">
        <f>COUNT($BX17:CK17)</f>
        <v>12</v>
      </c>
      <c r="DQ17" s="75">
        <f>COUNT($BX17:CL17)</f>
        <v>12</v>
      </c>
      <c r="DR17" s="75">
        <f>COUNT($BX17:CM17)</f>
        <v>12</v>
      </c>
      <c r="DS17" s="75">
        <f>COUNT($BX17:CN17)</f>
        <v>12</v>
      </c>
      <c r="DT17" s="75">
        <f>COUNT($BX17:CO17)</f>
        <v>12</v>
      </c>
      <c r="DU17" s="75">
        <f>COUNT($BX17:CP17)</f>
        <v>12</v>
      </c>
      <c r="DV17" s="75">
        <f>COUNT($BX17:CQ17)</f>
        <v>12</v>
      </c>
      <c r="DW17" s="75">
        <f>COUNT($BX17:CR17)</f>
        <v>12</v>
      </c>
      <c r="DX17" s="75">
        <f>COUNT($BX17:CS17)</f>
        <v>12</v>
      </c>
      <c r="DY17" s="75">
        <f>COUNT($BX17:CT17)</f>
        <v>12</v>
      </c>
      <c r="DZ17" s="75">
        <f>COUNT($BX17:CU17)</f>
        <v>12</v>
      </c>
      <c r="EA17" s="75">
        <f>COUNT($BX17:CV17)</f>
        <v>12</v>
      </c>
      <c r="EB17" s="75">
        <f>COUNT($BX17:CW17)</f>
        <v>12</v>
      </c>
      <c r="EC17" s="75">
        <f>COUNT($BX17:CX17)</f>
        <v>12</v>
      </c>
      <c r="ED17" s="75">
        <f>COUNT($BX17:CY17)</f>
        <v>12</v>
      </c>
      <c r="EE17" s="75">
        <f>COUNT($BX17:CZ17)</f>
        <v>12</v>
      </c>
      <c r="EF17" s="75">
        <f>COUNT($BX17:DA17)</f>
        <v>12</v>
      </c>
      <c r="EH17" s="75">
        <f t="shared" si="38"/>
        <v>1</v>
      </c>
      <c r="EI17" s="75">
        <f t="shared" si="39"/>
        <v>1</v>
      </c>
      <c r="EJ17" s="75">
        <f t="shared" si="40"/>
        <v>1</v>
      </c>
      <c r="EK17" s="75">
        <f t="shared" si="41"/>
        <v>1</v>
      </c>
      <c r="EL17" s="75">
        <f t="shared" si="42"/>
        <v>1</v>
      </c>
      <c r="EM17" s="75">
        <f t="shared" si="43"/>
        <v>1</v>
      </c>
      <c r="EN17" s="75">
        <f t="shared" si="44"/>
        <v>1</v>
      </c>
      <c r="EO17" s="75">
        <f t="shared" si="45"/>
        <v>1</v>
      </c>
      <c r="EP17" s="75">
        <f t="shared" si="46"/>
        <v>1</v>
      </c>
      <c r="EQ17" s="75">
        <f t="shared" si="47"/>
        <v>1</v>
      </c>
      <c r="ER17" s="75">
        <f t="shared" si="48"/>
        <v>1</v>
      </c>
      <c r="ES17" s="75">
        <f t="shared" si="49"/>
        <v>1</v>
      </c>
      <c r="ET17" s="75">
        <f t="shared" si="50"/>
        <v>0</v>
      </c>
      <c r="EU17" s="75">
        <f t="shared" si="51"/>
        <v>0</v>
      </c>
      <c r="EV17" s="75">
        <f t="shared" si="52"/>
        <v>0</v>
      </c>
      <c r="EW17" s="75">
        <f t="shared" si="53"/>
        <v>0</v>
      </c>
      <c r="EX17" s="75">
        <f t="shared" si="54"/>
        <v>0</v>
      </c>
      <c r="EY17" s="75">
        <f t="shared" si="55"/>
        <v>0</v>
      </c>
      <c r="EZ17" s="75">
        <f t="shared" si="56"/>
        <v>0</v>
      </c>
      <c r="FA17" s="75">
        <f t="shared" si="57"/>
        <v>0</v>
      </c>
      <c r="FB17" s="75">
        <f t="shared" si="58"/>
        <v>0</v>
      </c>
      <c r="FC17" s="75">
        <f t="shared" si="59"/>
        <v>0</v>
      </c>
      <c r="FD17" s="75">
        <f t="shared" si="60"/>
        <v>0</v>
      </c>
      <c r="FE17" s="75">
        <f t="shared" si="61"/>
        <v>0</v>
      </c>
      <c r="FF17" s="75">
        <f t="shared" si="62"/>
        <v>0</v>
      </c>
      <c r="FG17" s="75">
        <f t="shared" si="63"/>
        <v>0</v>
      </c>
      <c r="FH17" s="75">
        <f t="shared" si="64"/>
        <v>0</v>
      </c>
      <c r="FI17" s="75">
        <f t="shared" si="65"/>
        <v>0</v>
      </c>
      <c r="FJ17" s="75">
        <f t="shared" si="66"/>
        <v>0</v>
      </c>
      <c r="FK17" s="75">
        <f t="shared" si="67"/>
        <v>0</v>
      </c>
      <c r="FL17" s="75">
        <f t="shared" si="68"/>
        <v>6</v>
      </c>
      <c r="FM17" s="95">
        <f>IF(AND(ent!$M$2=1,$F17&lt;&gt;""),$E17+$F17,"")</f>
        <v>300.60000000000002</v>
      </c>
      <c r="FN17" s="95">
        <f>IF(AND(ent!$M$3=1,$H17&lt;&gt;""),$G17+$H17,"")</f>
        <v>397.6</v>
      </c>
      <c r="FO17" s="95">
        <f>IF(AND(ent!$M$4=1,$J17&lt;&gt;""),$I17+$J17,"")</f>
        <v>301.39999999999998</v>
      </c>
      <c r="FP17" s="95">
        <f>IF(AND(ent!$M$5=1,$L17&lt;&gt;""),$K17+$L17,"")</f>
        <v>293.10000000000002</v>
      </c>
      <c r="FQ17" s="95">
        <f>IF(AND(ent!$M$6=1,$N17&lt;&gt;""),$M17+$N17,"")</f>
        <v>387.70000000000005</v>
      </c>
      <c r="FR17" s="95">
        <f>IF(AND(ent!$M$7=1,$P17&lt;&gt;""),$O17+$P17,"")</f>
        <v>298.5</v>
      </c>
      <c r="FS17" s="95" t="str">
        <f>IF(AND(ent!$M$8=1,$R17&lt;&gt;""),$Q17+$R17,"")</f>
        <v/>
      </c>
      <c r="FT17" s="95" t="str">
        <f>IF(AND(ent!$M$9=1,$T17&lt;&gt;""),$S17+$T17,"")</f>
        <v/>
      </c>
      <c r="FU17" s="95" t="str">
        <f>IF(AND(ent!$M$10=1,$V17&lt;&gt;""),$U17+$V17,"")</f>
        <v/>
      </c>
      <c r="FV17" s="95" t="str">
        <f>IF(AND(ent!$M$11=1,$X17&lt;&gt;""),$W17+$X17,"")</f>
        <v/>
      </c>
      <c r="FW17" s="95" t="str">
        <f>IF(AND(ent!$M$12=1,$Z17&lt;&gt;""),$Y17+$Z17,"")</f>
        <v/>
      </c>
      <c r="FX17" s="95" t="str">
        <f>IF(AND(ent!$M$13=1,$AB17&lt;&gt;""),$AA17+$AB17,"")</f>
        <v/>
      </c>
      <c r="FY17" s="95" t="str">
        <f>IF(AND(ent!$M$14=1,$AD17&lt;&gt;""),$AC17+$AD17,"")</f>
        <v/>
      </c>
      <c r="FZ17" s="95" t="str">
        <f>IF(AND(ent!$M$15=1,$AF17&lt;&gt;""),$AE17+$AF17,"")</f>
        <v/>
      </c>
      <c r="GA17" s="95" t="str">
        <f>IF(AND(ent!$M$16=1,$AH17&lt;&gt;""),$AG17+$AH17,"")</f>
        <v/>
      </c>
      <c r="GB17" s="95" t="str">
        <f>IF(AND(ent!$M$17=1,$AJ17&lt;&gt;""),$AI17+$AJ17,"")</f>
        <v/>
      </c>
      <c r="GC17" s="95" t="str">
        <f>IF(AND(ent!$M$18=1,$AL17&lt;&gt;""),$AK17+$AL17,"")</f>
        <v/>
      </c>
      <c r="GD17" s="95" t="str">
        <f>IF(AND(ent!$M$19=1,$AN17&lt;&gt;""),$AM17+$AN17,"")</f>
        <v/>
      </c>
      <c r="GE17" s="95" t="str">
        <f>IF(AND(ent!$M$20=1,$AP17&lt;&gt;""),$AO17+$AP17,"")</f>
        <v/>
      </c>
      <c r="GF17" s="95" t="str">
        <f>IF(AND(ent!$M$21=1,$AR17&lt;&gt;""),$AQ17+$AR17,"")</f>
        <v/>
      </c>
      <c r="GG17" s="95" t="str">
        <f>IF(AND(ent!$M$22=1,$AT17&lt;&gt;""),$AS17+$AT17,"")</f>
        <v/>
      </c>
      <c r="GH17" s="95" t="str">
        <f>IF(AND(ent!$M$23=1,$AV17&lt;&gt;""),$AU17+$AV17,"")</f>
        <v/>
      </c>
      <c r="GI17" s="95" t="str">
        <f>IF(AND(ent!$M$24=1,$AX17&lt;&gt;""),$AW17+$AX17,"")</f>
        <v/>
      </c>
      <c r="GJ17" s="95" t="str">
        <f>IF(AND(ent!$M$25=1,$AZ17&lt;&gt;""),$AY17+$AZ17,"")</f>
        <v/>
      </c>
      <c r="GK17" s="95" t="str">
        <f>IF(AND(ent!$M$26=1,$BB17&lt;&gt;""),$BA17+$BB17,"")</f>
        <v/>
      </c>
      <c r="GL17" s="95" t="str">
        <f>IF(AND(ent!$M$27=1,$BD17&lt;&gt;""),$BC17+$BD17,"")</f>
        <v/>
      </c>
      <c r="GM17" s="95" t="str">
        <f>IF(AND(ent!$M$28=1,$BF17&lt;&gt;""),$BE17+$BF17,"")</f>
        <v/>
      </c>
      <c r="GN17" s="95" t="str">
        <f>IF(AND(ent!$M$29=1,$BH17&lt;&gt;""),$BG17+$BH17,"")</f>
        <v/>
      </c>
      <c r="GO17" s="95" t="str">
        <f>IF(AND(ent!$M$30=1,$BJ17&lt;&gt;""),$BI17+$BJ17,"")</f>
        <v/>
      </c>
      <c r="GP17" s="95" t="str">
        <f>IF(AND(ent!$M$31=1,$BL17&lt;&gt;""),$BK17+$BL17,"")</f>
        <v/>
      </c>
      <c r="GQ17" s="75">
        <f t="shared" si="69"/>
        <v>6</v>
      </c>
      <c r="GR17" s="95" t="str">
        <f>IF(AND(ent!$M$2=2,$F17&lt;&gt;""),$E17+$F17,"")</f>
        <v/>
      </c>
      <c r="GS17" s="95" t="str">
        <f>IF(AND(ent!$M$3=2,$H17&lt;&gt;""),$G17+$H17,"")</f>
        <v/>
      </c>
      <c r="GT17" s="95" t="str">
        <f>IF(AND(ent!$M$4=2,$J17&lt;&gt;""),$I17+$J17,"")</f>
        <v/>
      </c>
      <c r="GU17" s="95" t="str">
        <f>IF(AND(ent!$M$5=2,$L17&lt;&gt;""),$K17+$L17,"")</f>
        <v/>
      </c>
      <c r="GV17" s="95" t="str">
        <f>IF(AND(ent!$M$6=2,$N17&lt;&gt;""),$M17+$N17,"")</f>
        <v/>
      </c>
      <c r="GW17" s="95" t="str">
        <f>IF(AND(ent!$M$7=2,$P17&lt;&gt;""),$O17+$P17,"")</f>
        <v/>
      </c>
      <c r="GX17" s="95">
        <f>IF(AND(ent!$M$8=2,$R17&lt;&gt;""),$Q17+$R17,"")</f>
        <v>338.5</v>
      </c>
      <c r="GY17" s="95">
        <f>IF(AND(ent!$M$9=2,$T17&lt;&gt;""),$S17+$T17,"")</f>
        <v>232.60000000000002</v>
      </c>
      <c r="GZ17" s="95">
        <f>IF(AND(ent!$M$10=2,$V17&lt;&gt;""),$U17+$V17,"")</f>
        <v>323.60000000000002</v>
      </c>
      <c r="HA17" s="95">
        <f>IF(AND(ent!$M$11=2,$X17&lt;&gt;""),$W17+$X17,"")</f>
        <v>372.1</v>
      </c>
      <c r="HB17" s="95">
        <f>IF(AND(ent!$M$12=2,$Z17&lt;&gt;""),$Y17+$Z17,"")</f>
        <v>269.7</v>
      </c>
      <c r="HC17" s="95">
        <f>IF(AND(ent!$M$13=2,$AB17&lt;&gt;""),$AA17+$AB17,"")</f>
        <v>387.20000000000005</v>
      </c>
      <c r="HD17" s="95" t="str">
        <f>IF(AND(ent!$M$14=2,$AD17&lt;&gt;""),$AC17+$AD17,"")</f>
        <v/>
      </c>
      <c r="HE17" s="95" t="str">
        <f>IF(AND(ent!$M$15=2,$AF17&lt;&gt;""),$AE17+$AF17,"")</f>
        <v/>
      </c>
      <c r="HF17" s="95" t="str">
        <f>IF(AND(ent!$M$16=2,$AH17&lt;&gt;""),$AG17+$AH17,"")</f>
        <v/>
      </c>
      <c r="HG17" s="95" t="str">
        <f>IF(AND(ent!$M$17=2,$AJ17&lt;&gt;""),$AI17+$AJ17,"")</f>
        <v/>
      </c>
      <c r="HH17" s="95" t="str">
        <f>IF(AND(ent!$M$18=2,$AL17&lt;&gt;""),$AK17+$AL17,"")</f>
        <v/>
      </c>
      <c r="HI17" s="95" t="str">
        <f>IF(AND(ent!$M$19=2,$AN17&lt;&gt;""),$AM17+$AN17,"")</f>
        <v/>
      </c>
      <c r="HJ17" s="95" t="str">
        <f>IF(AND(ent!$M$20=2,$AP17&lt;&gt;""),$AO17+$AP17,"")</f>
        <v/>
      </c>
      <c r="HK17" s="95" t="str">
        <f>IF(AND(ent!$M$21=2,$AR17&lt;&gt;""),$AQ17+$AR17,"")</f>
        <v/>
      </c>
      <c r="HL17" s="95" t="str">
        <f>IF(AND(ent!$M$22=2,$AT17&lt;&gt;""),$AS17+$AT17,"")</f>
        <v/>
      </c>
      <c r="HM17" s="95" t="str">
        <f>IF(AND(ent!$M$23=2,$AV17&lt;&gt;""),$AU17+$AV17,"")</f>
        <v/>
      </c>
      <c r="HN17" s="95" t="str">
        <f>IF(AND(ent!$M$24=2,$AX17&lt;&gt;""),$AW17+$AX17,"")</f>
        <v/>
      </c>
      <c r="HO17" s="95" t="str">
        <f>IF(AND(ent!$M$25=2,$AZ17&lt;&gt;""),$AY17+$AZ17,"")</f>
        <v/>
      </c>
      <c r="HP17" s="95" t="str">
        <f>IF(AND(ent!$M$26=2,$BB17&lt;&gt;""),$BA17+$BB17,"")</f>
        <v/>
      </c>
      <c r="HQ17" s="95" t="str">
        <f>IF(AND(ent!$M$27=2,$BD17&lt;&gt;""),$BC17+$BD17,"")</f>
        <v/>
      </c>
      <c r="HR17" s="95" t="str">
        <f>IF(AND(ent!$M$28=2,$BF17&lt;&gt;""),$BE17+$BF17,"")</f>
        <v/>
      </c>
      <c r="HS17" s="95" t="str">
        <f>IF(AND(ent!$M$29=2,$BH17&lt;&gt;""),$BG17+$BH17,"")</f>
        <v/>
      </c>
      <c r="HT17" s="95" t="str">
        <f>IF(AND(ent!$M$30=2,$BJ17&lt;&gt;""),$BI17+$BJ17,"")</f>
        <v/>
      </c>
      <c r="HU17" s="95" t="str">
        <f>IF(AND(ent!$M$31=2,$BL17&lt;&gt;""),$BK17+$BL17,"")</f>
        <v/>
      </c>
      <c r="HV17" s="124">
        <f t="shared" si="70"/>
        <v>1978.9</v>
      </c>
      <c r="HW17" s="124">
        <f t="shared" si="71"/>
        <v>1923.7000000000003</v>
      </c>
      <c r="HX17" s="95">
        <f t="shared" si="72"/>
        <v>3258.9</v>
      </c>
      <c r="HY17" s="95">
        <f t="shared" si="73"/>
        <v>3203.7000000000003</v>
      </c>
    </row>
    <row r="18" spans="1:233">
      <c r="A18" s="75">
        <f>IF(stage!A18&lt;&gt;"",stage!A18,"")</f>
        <v>17</v>
      </c>
      <c r="B18" s="75" t="str">
        <f>IF(ent!E18&lt;&gt;"",ent!E18,"")</f>
        <v>山本 悠太</v>
      </c>
      <c r="D18" s="75" t="str">
        <f>IF(ent!E18&lt;&gt;"",ent!H18,"")</f>
        <v>JN-3</v>
      </c>
      <c r="F18" s="95">
        <f>IF(stage!F18&lt;&gt;"",INT(stage!F18/100)*60+MOD(stage!F18,100),"")</f>
        <v>303.39999999999998</v>
      </c>
      <c r="H18" s="95">
        <f>IF(stage!H18&lt;&gt;"",INT(stage!H18/100)*60+MOD(stage!H18,100),"")</f>
        <v>412.20000000000005</v>
      </c>
      <c r="J18" s="95">
        <f>IF(stage!J18&lt;&gt;"",INT(stage!J18/100)*60+MOD(stage!J18,100),"")</f>
        <v>309.10000000000002</v>
      </c>
      <c r="L18" s="95">
        <f>IF(stage!L18&lt;&gt;"",INT(stage!L18/100)*60+MOD(stage!L18,100),"")</f>
        <v>298.10000000000002</v>
      </c>
      <c r="N18" s="95">
        <f>IF(stage!N18&lt;&gt;"",INT(stage!N18/100)*60+MOD(stage!N18,100),"")</f>
        <v>406.5</v>
      </c>
      <c r="P18" s="95">
        <f>IF(stage!P18&lt;&gt;"",INT(stage!P18/100)*60+MOD(stage!P18,100),"")</f>
        <v>303.3</v>
      </c>
      <c r="R18" s="95">
        <f>IF(stage!R18&lt;&gt;"",INT(stage!R18/100)*60+MOD(stage!R18,100),"")</f>
        <v>342</v>
      </c>
      <c r="T18" s="95">
        <f>IF(stage!T18&lt;&gt;"",INT(stage!T18/100)*60+MOD(stage!T18,100),"")</f>
        <v>239.8</v>
      </c>
      <c r="V18" s="95">
        <f>IF(stage!V18&lt;&gt;"",INT(stage!V18/100)*60+MOD(stage!V18,100),"")</f>
        <v>326.89999999999998</v>
      </c>
      <c r="X18" s="95">
        <f>IF(stage!X18&lt;&gt;"",INT(stage!X18/100)*60+MOD(stage!X18,100),"")</f>
        <v>319.5</v>
      </c>
      <c r="Z18" s="95">
        <f>IF(stage!Z18&lt;&gt;"",INT(stage!Z18/100)*60+MOD(stage!Z18,100),"")</f>
        <v>230</v>
      </c>
      <c r="AB18" s="95">
        <f>IF(stage!AB18&lt;&gt;"",INT(stage!AB18/100)*60+MOD(stage!AB18,100),"")</f>
        <v>325.60000000000002</v>
      </c>
      <c r="AD18" s="95" t="str">
        <f>IF(stage!AD18&lt;&gt;"",INT(stage!AD18/100)*60+MOD(stage!AD18,100),"")</f>
        <v/>
      </c>
      <c r="AF18" s="95" t="str">
        <f>IF(stage!AF18&lt;&gt;"",INT(stage!AF18/100)*60+MOD(stage!AF18,100),"")</f>
        <v/>
      </c>
      <c r="AH18" s="95" t="str">
        <f>IF(stage!AH18&lt;&gt;"",INT(stage!AH18/100)*60+MOD(stage!AH18,100),"")</f>
        <v/>
      </c>
      <c r="AJ18" s="95" t="str">
        <f>IF(stage!AJ18&lt;&gt;"",INT(stage!AJ18/100)*60+MOD(stage!AJ18,100),"")</f>
        <v/>
      </c>
      <c r="AL18" s="95" t="str">
        <f>IF(stage!AL18&lt;&gt;"",INT(stage!AL18/100)*60+MOD(stage!AL18,100),"")</f>
        <v/>
      </c>
      <c r="AN18" s="95" t="str">
        <f>IF(stage!AN18&lt;&gt;"",INT(stage!AN18/100)*60+MOD(stage!AN18,100),"")</f>
        <v/>
      </c>
      <c r="AP18" s="95" t="str">
        <f>IF(stage!AP18&lt;&gt;"",INT(stage!AP18/100)*60+MOD(stage!AP18,100),"")</f>
        <v/>
      </c>
      <c r="AR18" s="95" t="str">
        <f>IF(stage!AR18&lt;&gt;"",INT(stage!AR18/100)*60+MOD(stage!AR18,100),"")</f>
        <v/>
      </c>
      <c r="AT18" s="95" t="str">
        <f>IF(stage!AT18&lt;&gt;"",INT(stage!AT18/100)*60+MOD(stage!AT18,100),"")</f>
        <v/>
      </c>
      <c r="AV18" s="95" t="str">
        <f>IF(stage!AV18&lt;&gt;"",INT(stage!AV18/100)*60+MOD(stage!AV18,100),"")</f>
        <v/>
      </c>
      <c r="AX18" s="95" t="str">
        <f>IF(stage!AX18&lt;&gt;"",INT(stage!AX18/100)*60+MOD(stage!AX18,100),"")</f>
        <v/>
      </c>
      <c r="AZ18" s="95" t="str">
        <f>IF(stage!AZ18&lt;&gt;"",INT(stage!AZ18/100)*60+MOD(stage!AZ18,100),"")</f>
        <v/>
      </c>
      <c r="BB18" s="95" t="str">
        <f>IF(stage!BB18&lt;&gt;"",INT(stage!BB18/100)*60+MOD(stage!BB18,100),"")</f>
        <v/>
      </c>
      <c r="BD18" s="95" t="str">
        <f>IF(stage!BD18&lt;&gt;"",INT(stage!BD18/100)*60+MOD(stage!BD18,100),"")</f>
        <v/>
      </c>
      <c r="BF18" s="95" t="str">
        <f>IF(stage!BF18&lt;&gt;"",INT(stage!BF18/100)*60+MOD(stage!BF18,100),"")</f>
        <v/>
      </c>
      <c r="BH18" s="95" t="str">
        <f>IF(stage!BH18&lt;&gt;"",INT(stage!BH18/100)*60+MOD(stage!BH18,100),"")</f>
        <v/>
      </c>
      <c r="BJ18" s="95" t="str">
        <f>IF(stage!BJ18&lt;&gt;"",INT(stage!BJ18/100)*60+MOD(stage!BJ18,100),"")</f>
        <v/>
      </c>
      <c r="BL18" s="95" t="str">
        <f>IF(stage!BL18&lt;&gt;"",INT(stage!BL18/100)*60+MOD(stage!BL18,100),"")</f>
        <v/>
      </c>
      <c r="BO18" s="123">
        <f t="shared" si="1"/>
        <v>3816.4000000000005</v>
      </c>
      <c r="BP18" s="75">
        <f t="shared" si="2"/>
        <v>0</v>
      </c>
      <c r="BQ18" s="123">
        <f t="shared" si="3"/>
        <v>3816.4000000000005</v>
      </c>
      <c r="BR18" s="123"/>
      <c r="BS18" s="123">
        <f t="shared" si="4"/>
        <v>10336.400000000001</v>
      </c>
      <c r="BT18" s="75">
        <f t="shared" si="5"/>
        <v>0</v>
      </c>
      <c r="BU18" s="123">
        <f t="shared" si="6"/>
        <v>10336.400000000001</v>
      </c>
      <c r="BW18" s="75">
        <f t="shared" si="7"/>
        <v>12</v>
      </c>
      <c r="BX18" s="124">
        <f t="shared" si="8"/>
        <v>303.39999999999998</v>
      </c>
      <c r="BY18" s="124">
        <f t="shared" si="9"/>
        <v>412.20000000000005</v>
      </c>
      <c r="BZ18" s="124">
        <f t="shared" si="10"/>
        <v>309.10000000000002</v>
      </c>
      <c r="CA18" s="124">
        <f t="shared" si="11"/>
        <v>298.10000000000002</v>
      </c>
      <c r="CB18" s="124">
        <f t="shared" si="12"/>
        <v>406.5</v>
      </c>
      <c r="CC18" s="124">
        <f t="shared" si="13"/>
        <v>303.3</v>
      </c>
      <c r="CD18" s="124">
        <f t="shared" si="14"/>
        <v>342</v>
      </c>
      <c r="CE18" s="124">
        <f t="shared" si="15"/>
        <v>239.8</v>
      </c>
      <c r="CF18" s="124">
        <f t="shared" si="16"/>
        <v>326.89999999999998</v>
      </c>
      <c r="CG18" s="124">
        <f t="shared" si="17"/>
        <v>319.5</v>
      </c>
      <c r="CH18" s="124">
        <f t="shared" si="18"/>
        <v>230</v>
      </c>
      <c r="CI18" s="124">
        <f t="shared" si="19"/>
        <v>325.60000000000002</v>
      </c>
      <c r="CJ18" s="124" t="str">
        <f t="shared" si="20"/>
        <v/>
      </c>
      <c r="CK18" s="124" t="str">
        <f t="shared" si="21"/>
        <v/>
      </c>
      <c r="CL18" s="124" t="str">
        <f t="shared" si="22"/>
        <v/>
      </c>
      <c r="CM18" s="124" t="str">
        <f t="shared" si="23"/>
        <v/>
      </c>
      <c r="CN18" s="124" t="str">
        <f t="shared" si="24"/>
        <v/>
      </c>
      <c r="CO18" s="124" t="str">
        <f t="shared" si="25"/>
        <v/>
      </c>
      <c r="CP18" s="124" t="str">
        <f t="shared" si="26"/>
        <v/>
      </c>
      <c r="CQ18" s="124" t="str">
        <f t="shared" si="27"/>
        <v/>
      </c>
      <c r="CR18" s="124" t="str">
        <f t="shared" si="28"/>
        <v/>
      </c>
      <c r="CS18" s="124" t="str">
        <f t="shared" si="29"/>
        <v/>
      </c>
      <c r="CT18" s="124" t="str">
        <f t="shared" si="30"/>
        <v/>
      </c>
      <c r="CU18" s="124" t="str">
        <f t="shared" si="31"/>
        <v/>
      </c>
      <c r="CV18" s="124" t="str">
        <f t="shared" si="32"/>
        <v/>
      </c>
      <c r="CW18" s="124" t="str">
        <f t="shared" si="33"/>
        <v/>
      </c>
      <c r="CX18" s="124" t="str">
        <f t="shared" si="34"/>
        <v/>
      </c>
      <c r="CY18" s="124" t="str">
        <f t="shared" si="35"/>
        <v/>
      </c>
      <c r="CZ18" s="124" t="str">
        <f t="shared" si="36"/>
        <v/>
      </c>
      <c r="DA18" s="124" t="str">
        <f t="shared" si="37"/>
        <v/>
      </c>
      <c r="DC18" s="75">
        <f>COUNT($BX18:BX18)</f>
        <v>1</v>
      </c>
      <c r="DD18" s="75">
        <f>COUNT($BX18:BY18)</f>
        <v>2</v>
      </c>
      <c r="DE18" s="75">
        <f>COUNT($BX18:BZ18)</f>
        <v>3</v>
      </c>
      <c r="DF18" s="75">
        <f>COUNT($BX18:CA18)</f>
        <v>4</v>
      </c>
      <c r="DG18" s="75">
        <f>COUNT($BX18:CB18)</f>
        <v>5</v>
      </c>
      <c r="DH18" s="75">
        <f>COUNT($BX18:CC18)</f>
        <v>6</v>
      </c>
      <c r="DI18" s="75">
        <f>COUNT($BX18:CD18)</f>
        <v>7</v>
      </c>
      <c r="DJ18" s="75">
        <f>COUNT($BX18:CE18)</f>
        <v>8</v>
      </c>
      <c r="DK18" s="75">
        <f>COUNT($BX18:CF18)</f>
        <v>9</v>
      </c>
      <c r="DL18" s="75">
        <f>COUNT($BX18:CG18)</f>
        <v>10</v>
      </c>
      <c r="DM18" s="75">
        <f>COUNT($BX18:CH18)</f>
        <v>11</v>
      </c>
      <c r="DN18" s="75">
        <f>COUNT($BX18:CI18)</f>
        <v>12</v>
      </c>
      <c r="DO18" s="75">
        <f>COUNT($BX18:CJ18)</f>
        <v>12</v>
      </c>
      <c r="DP18" s="75">
        <f>COUNT($BX18:CK18)</f>
        <v>12</v>
      </c>
      <c r="DQ18" s="75">
        <f>COUNT($BX18:CL18)</f>
        <v>12</v>
      </c>
      <c r="DR18" s="75">
        <f>COUNT($BX18:CM18)</f>
        <v>12</v>
      </c>
      <c r="DS18" s="75">
        <f>COUNT($BX18:CN18)</f>
        <v>12</v>
      </c>
      <c r="DT18" s="75">
        <f>COUNT($BX18:CO18)</f>
        <v>12</v>
      </c>
      <c r="DU18" s="75">
        <f>COUNT($BX18:CP18)</f>
        <v>12</v>
      </c>
      <c r="DV18" s="75">
        <f>COUNT($BX18:CQ18)</f>
        <v>12</v>
      </c>
      <c r="DW18" s="75">
        <f>COUNT($BX18:CR18)</f>
        <v>12</v>
      </c>
      <c r="DX18" s="75">
        <f>COUNT($BX18:CS18)</f>
        <v>12</v>
      </c>
      <c r="DY18" s="75">
        <f>COUNT($BX18:CT18)</f>
        <v>12</v>
      </c>
      <c r="DZ18" s="75">
        <f>COUNT($BX18:CU18)</f>
        <v>12</v>
      </c>
      <c r="EA18" s="75">
        <f>COUNT($BX18:CV18)</f>
        <v>12</v>
      </c>
      <c r="EB18" s="75">
        <f>COUNT($BX18:CW18)</f>
        <v>12</v>
      </c>
      <c r="EC18" s="75">
        <f>COUNT($BX18:CX18)</f>
        <v>12</v>
      </c>
      <c r="ED18" s="75">
        <f>COUNT($BX18:CY18)</f>
        <v>12</v>
      </c>
      <c r="EE18" s="75">
        <f>COUNT($BX18:CZ18)</f>
        <v>12</v>
      </c>
      <c r="EF18" s="75">
        <f>COUNT($BX18:DA18)</f>
        <v>12</v>
      </c>
      <c r="EH18" s="75">
        <f t="shared" si="38"/>
        <v>1</v>
      </c>
      <c r="EI18" s="75">
        <f t="shared" si="39"/>
        <v>1</v>
      </c>
      <c r="EJ18" s="75">
        <f t="shared" si="40"/>
        <v>1</v>
      </c>
      <c r="EK18" s="75">
        <f t="shared" si="41"/>
        <v>1</v>
      </c>
      <c r="EL18" s="75">
        <f t="shared" si="42"/>
        <v>1</v>
      </c>
      <c r="EM18" s="75">
        <f t="shared" si="43"/>
        <v>1</v>
      </c>
      <c r="EN18" s="75">
        <f t="shared" si="44"/>
        <v>1</v>
      </c>
      <c r="EO18" s="75">
        <f t="shared" si="45"/>
        <v>1</v>
      </c>
      <c r="EP18" s="75">
        <f t="shared" si="46"/>
        <v>1</v>
      </c>
      <c r="EQ18" s="75">
        <f t="shared" si="47"/>
        <v>1</v>
      </c>
      <c r="ER18" s="75">
        <f t="shared" si="48"/>
        <v>1</v>
      </c>
      <c r="ES18" s="75">
        <f t="shared" si="49"/>
        <v>1</v>
      </c>
      <c r="ET18" s="75">
        <f t="shared" si="50"/>
        <v>0</v>
      </c>
      <c r="EU18" s="75">
        <f t="shared" si="51"/>
        <v>0</v>
      </c>
      <c r="EV18" s="75">
        <f t="shared" si="52"/>
        <v>0</v>
      </c>
      <c r="EW18" s="75">
        <f t="shared" si="53"/>
        <v>0</v>
      </c>
      <c r="EX18" s="75">
        <f t="shared" si="54"/>
        <v>0</v>
      </c>
      <c r="EY18" s="75">
        <f t="shared" si="55"/>
        <v>0</v>
      </c>
      <c r="EZ18" s="75">
        <f t="shared" si="56"/>
        <v>0</v>
      </c>
      <c r="FA18" s="75">
        <f t="shared" si="57"/>
        <v>0</v>
      </c>
      <c r="FB18" s="75">
        <f t="shared" si="58"/>
        <v>0</v>
      </c>
      <c r="FC18" s="75">
        <f t="shared" si="59"/>
        <v>0</v>
      </c>
      <c r="FD18" s="75">
        <f t="shared" si="60"/>
        <v>0</v>
      </c>
      <c r="FE18" s="75">
        <f t="shared" si="61"/>
        <v>0</v>
      </c>
      <c r="FF18" s="75">
        <f t="shared" si="62"/>
        <v>0</v>
      </c>
      <c r="FG18" s="75">
        <f t="shared" si="63"/>
        <v>0</v>
      </c>
      <c r="FH18" s="75">
        <f t="shared" si="64"/>
        <v>0</v>
      </c>
      <c r="FI18" s="75">
        <f t="shared" si="65"/>
        <v>0</v>
      </c>
      <c r="FJ18" s="75">
        <f t="shared" si="66"/>
        <v>0</v>
      </c>
      <c r="FK18" s="75">
        <f t="shared" si="67"/>
        <v>0</v>
      </c>
      <c r="FL18" s="75">
        <f t="shared" si="68"/>
        <v>6</v>
      </c>
      <c r="FM18" s="95">
        <f>IF(AND(ent!$M$2=1,$F18&lt;&gt;""),$E18+$F18,"")</f>
        <v>303.39999999999998</v>
      </c>
      <c r="FN18" s="95">
        <f>IF(AND(ent!$M$3=1,$H18&lt;&gt;""),$G18+$H18,"")</f>
        <v>412.20000000000005</v>
      </c>
      <c r="FO18" s="95">
        <f>IF(AND(ent!$M$4=1,$J18&lt;&gt;""),$I18+$J18,"")</f>
        <v>309.10000000000002</v>
      </c>
      <c r="FP18" s="95">
        <f>IF(AND(ent!$M$5=1,$L18&lt;&gt;""),$K18+$L18,"")</f>
        <v>298.10000000000002</v>
      </c>
      <c r="FQ18" s="95">
        <f>IF(AND(ent!$M$6=1,$N18&lt;&gt;""),$M18+$N18,"")</f>
        <v>406.5</v>
      </c>
      <c r="FR18" s="95">
        <f>IF(AND(ent!$M$7=1,$P18&lt;&gt;""),$O18+$P18,"")</f>
        <v>303.3</v>
      </c>
      <c r="FS18" s="95" t="str">
        <f>IF(AND(ent!$M$8=1,$R18&lt;&gt;""),$Q18+$R18,"")</f>
        <v/>
      </c>
      <c r="FT18" s="95" t="str">
        <f>IF(AND(ent!$M$9=1,$T18&lt;&gt;""),$S18+$T18,"")</f>
        <v/>
      </c>
      <c r="FU18" s="95" t="str">
        <f>IF(AND(ent!$M$10=1,$V18&lt;&gt;""),$U18+$V18,"")</f>
        <v/>
      </c>
      <c r="FV18" s="95" t="str">
        <f>IF(AND(ent!$M$11=1,$X18&lt;&gt;""),$W18+$X18,"")</f>
        <v/>
      </c>
      <c r="FW18" s="95" t="str">
        <f>IF(AND(ent!$M$12=1,$Z18&lt;&gt;""),$Y18+$Z18,"")</f>
        <v/>
      </c>
      <c r="FX18" s="95" t="str">
        <f>IF(AND(ent!$M$13=1,$AB18&lt;&gt;""),$AA18+$AB18,"")</f>
        <v/>
      </c>
      <c r="FY18" s="95" t="str">
        <f>IF(AND(ent!$M$14=1,$AD18&lt;&gt;""),$AC18+$AD18,"")</f>
        <v/>
      </c>
      <c r="FZ18" s="95" t="str">
        <f>IF(AND(ent!$M$15=1,$AF18&lt;&gt;""),$AE18+$AF18,"")</f>
        <v/>
      </c>
      <c r="GA18" s="95" t="str">
        <f>IF(AND(ent!$M$16=1,$AH18&lt;&gt;""),$AG18+$AH18,"")</f>
        <v/>
      </c>
      <c r="GB18" s="95" t="str">
        <f>IF(AND(ent!$M$17=1,$AJ18&lt;&gt;""),$AI18+$AJ18,"")</f>
        <v/>
      </c>
      <c r="GC18" s="95" t="str">
        <f>IF(AND(ent!$M$18=1,$AL18&lt;&gt;""),$AK18+$AL18,"")</f>
        <v/>
      </c>
      <c r="GD18" s="95" t="str">
        <f>IF(AND(ent!$M$19=1,$AN18&lt;&gt;""),$AM18+$AN18,"")</f>
        <v/>
      </c>
      <c r="GE18" s="95" t="str">
        <f>IF(AND(ent!$M$20=1,$AP18&lt;&gt;""),$AO18+$AP18,"")</f>
        <v/>
      </c>
      <c r="GF18" s="95" t="str">
        <f>IF(AND(ent!$M$21=1,$AR18&lt;&gt;""),$AQ18+$AR18,"")</f>
        <v/>
      </c>
      <c r="GG18" s="95" t="str">
        <f>IF(AND(ent!$M$22=1,$AT18&lt;&gt;""),$AS18+$AT18,"")</f>
        <v/>
      </c>
      <c r="GH18" s="95" t="str">
        <f>IF(AND(ent!$M$23=1,$AV18&lt;&gt;""),$AU18+$AV18,"")</f>
        <v/>
      </c>
      <c r="GI18" s="95" t="str">
        <f>IF(AND(ent!$M$24=1,$AX18&lt;&gt;""),$AW18+$AX18,"")</f>
        <v/>
      </c>
      <c r="GJ18" s="95" t="str">
        <f>IF(AND(ent!$M$25=1,$AZ18&lt;&gt;""),$AY18+$AZ18,"")</f>
        <v/>
      </c>
      <c r="GK18" s="95" t="str">
        <f>IF(AND(ent!$M$26=1,$BB18&lt;&gt;""),$BA18+$BB18,"")</f>
        <v/>
      </c>
      <c r="GL18" s="95" t="str">
        <f>IF(AND(ent!$M$27=1,$BD18&lt;&gt;""),$BC18+$BD18,"")</f>
        <v/>
      </c>
      <c r="GM18" s="95" t="str">
        <f>IF(AND(ent!$M$28=1,$BF18&lt;&gt;""),$BE18+$BF18,"")</f>
        <v/>
      </c>
      <c r="GN18" s="95" t="str">
        <f>IF(AND(ent!$M$29=1,$BH18&lt;&gt;""),$BG18+$BH18,"")</f>
        <v/>
      </c>
      <c r="GO18" s="95" t="str">
        <f>IF(AND(ent!$M$30=1,$BJ18&lt;&gt;""),$BI18+$BJ18,"")</f>
        <v/>
      </c>
      <c r="GP18" s="95" t="str">
        <f>IF(AND(ent!$M$31=1,$BL18&lt;&gt;""),$BK18+$BL18,"")</f>
        <v/>
      </c>
      <c r="GQ18" s="75">
        <f t="shared" si="69"/>
        <v>6</v>
      </c>
      <c r="GR18" s="95" t="str">
        <f>IF(AND(ent!$M$2=2,$F18&lt;&gt;""),$E18+$F18,"")</f>
        <v/>
      </c>
      <c r="GS18" s="95" t="str">
        <f>IF(AND(ent!$M$3=2,$H18&lt;&gt;""),$G18+$H18,"")</f>
        <v/>
      </c>
      <c r="GT18" s="95" t="str">
        <f>IF(AND(ent!$M$4=2,$J18&lt;&gt;""),$I18+$J18,"")</f>
        <v/>
      </c>
      <c r="GU18" s="95" t="str">
        <f>IF(AND(ent!$M$5=2,$L18&lt;&gt;""),$K18+$L18,"")</f>
        <v/>
      </c>
      <c r="GV18" s="95" t="str">
        <f>IF(AND(ent!$M$6=2,$N18&lt;&gt;""),$M18+$N18,"")</f>
        <v/>
      </c>
      <c r="GW18" s="95" t="str">
        <f>IF(AND(ent!$M$7=2,$P18&lt;&gt;""),$O18+$P18,"")</f>
        <v/>
      </c>
      <c r="GX18" s="95">
        <f>IF(AND(ent!$M$8=2,$R18&lt;&gt;""),$Q18+$R18,"")</f>
        <v>342</v>
      </c>
      <c r="GY18" s="95">
        <f>IF(AND(ent!$M$9=2,$T18&lt;&gt;""),$S18+$T18,"")</f>
        <v>239.8</v>
      </c>
      <c r="GZ18" s="95">
        <f>IF(AND(ent!$M$10=2,$V18&lt;&gt;""),$U18+$V18,"")</f>
        <v>326.89999999999998</v>
      </c>
      <c r="HA18" s="95">
        <f>IF(AND(ent!$M$11=2,$X18&lt;&gt;""),$W18+$X18,"")</f>
        <v>319.5</v>
      </c>
      <c r="HB18" s="95">
        <f>IF(AND(ent!$M$12=2,$Z18&lt;&gt;""),$Y18+$Z18,"")</f>
        <v>230</v>
      </c>
      <c r="HC18" s="95">
        <f>IF(AND(ent!$M$13=2,$AB18&lt;&gt;""),$AA18+$AB18,"")</f>
        <v>325.60000000000002</v>
      </c>
      <c r="HD18" s="95" t="str">
        <f>IF(AND(ent!$M$14=2,$AD18&lt;&gt;""),$AC18+$AD18,"")</f>
        <v/>
      </c>
      <c r="HE18" s="95" t="str">
        <f>IF(AND(ent!$M$15=2,$AF18&lt;&gt;""),$AE18+$AF18,"")</f>
        <v/>
      </c>
      <c r="HF18" s="95" t="str">
        <f>IF(AND(ent!$M$16=2,$AH18&lt;&gt;""),$AG18+$AH18,"")</f>
        <v/>
      </c>
      <c r="HG18" s="95" t="str">
        <f>IF(AND(ent!$M$17=2,$AJ18&lt;&gt;""),$AI18+$AJ18,"")</f>
        <v/>
      </c>
      <c r="HH18" s="95" t="str">
        <f>IF(AND(ent!$M$18=2,$AL18&lt;&gt;""),$AK18+$AL18,"")</f>
        <v/>
      </c>
      <c r="HI18" s="95" t="str">
        <f>IF(AND(ent!$M$19=2,$AN18&lt;&gt;""),$AM18+$AN18,"")</f>
        <v/>
      </c>
      <c r="HJ18" s="95" t="str">
        <f>IF(AND(ent!$M$20=2,$AP18&lt;&gt;""),$AO18+$AP18,"")</f>
        <v/>
      </c>
      <c r="HK18" s="95" t="str">
        <f>IF(AND(ent!$M$21=2,$AR18&lt;&gt;""),$AQ18+$AR18,"")</f>
        <v/>
      </c>
      <c r="HL18" s="95" t="str">
        <f>IF(AND(ent!$M$22=2,$AT18&lt;&gt;""),$AS18+$AT18,"")</f>
        <v/>
      </c>
      <c r="HM18" s="95" t="str">
        <f>IF(AND(ent!$M$23=2,$AV18&lt;&gt;""),$AU18+$AV18,"")</f>
        <v/>
      </c>
      <c r="HN18" s="95" t="str">
        <f>IF(AND(ent!$M$24=2,$AX18&lt;&gt;""),$AW18+$AX18,"")</f>
        <v/>
      </c>
      <c r="HO18" s="95" t="str">
        <f>IF(AND(ent!$M$25=2,$AZ18&lt;&gt;""),$AY18+$AZ18,"")</f>
        <v/>
      </c>
      <c r="HP18" s="95" t="str">
        <f>IF(AND(ent!$M$26=2,$BB18&lt;&gt;""),$BA18+$BB18,"")</f>
        <v/>
      </c>
      <c r="HQ18" s="95" t="str">
        <f>IF(AND(ent!$M$27=2,$BD18&lt;&gt;""),$BC18+$BD18,"")</f>
        <v/>
      </c>
      <c r="HR18" s="95" t="str">
        <f>IF(AND(ent!$M$28=2,$BF18&lt;&gt;""),$BE18+$BF18,"")</f>
        <v/>
      </c>
      <c r="HS18" s="95" t="str">
        <f>IF(AND(ent!$M$29=2,$BH18&lt;&gt;""),$BG18+$BH18,"")</f>
        <v/>
      </c>
      <c r="HT18" s="95" t="str">
        <f>IF(AND(ent!$M$30=2,$BJ18&lt;&gt;""),$BI18+$BJ18,"")</f>
        <v/>
      </c>
      <c r="HU18" s="95" t="str">
        <f>IF(AND(ent!$M$31=2,$BL18&lt;&gt;""),$BK18+$BL18,"")</f>
        <v/>
      </c>
      <c r="HV18" s="124">
        <f t="shared" si="70"/>
        <v>2032.6000000000001</v>
      </c>
      <c r="HW18" s="124">
        <f t="shared" si="71"/>
        <v>1783.7999999999997</v>
      </c>
      <c r="HX18" s="95">
        <f t="shared" si="72"/>
        <v>3352.6000000000004</v>
      </c>
      <c r="HY18" s="95">
        <f t="shared" si="73"/>
        <v>2943.7999999999997</v>
      </c>
    </row>
    <row r="19" spans="1:233">
      <c r="A19" s="75">
        <f>IF(stage!A19&lt;&gt;"",stage!A19,"")</f>
        <v>18</v>
      </c>
      <c r="B19" s="75" t="str">
        <f>IF(ent!E19&lt;&gt;"",ent!E19,"")</f>
        <v>上原 淳</v>
      </c>
      <c r="D19" s="75" t="str">
        <f>IF(ent!E19&lt;&gt;"",ent!H19,"")</f>
        <v>JN-3</v>
      </c>
      <c r="F19" s="95">
        <f>IF(stage!F19&lt;&gt;"",INT(stage!F19/100)*60+MOD(stage!F19,100),"")</f>
        <v>305.5</v>
      </c>
      <c r="H19" s="95">
        <f>IF(stage!H19&lt;&gt;"",INT(stage!H19/100)*60+MOD(stage!H19,100),"")</f>
        <v>413.5</v>
      </c>
      <c r="J19" s="95">
        <f>IF(stage!J19&lt;&gt;"",INT(stage!J19/100)*60+MOD(stage!J19,100),"")</f>
        <v>314.79999999999995</v>
      </c>
      <c r="L19" s="95">
        <f>IF(stage!L19&lt;&gt;"",INT(stage!L19/100)*60+MOD(stage!L19,100),"")</f>
        <v>301.60000000000002</v>
      </c>
      <c r="N19" s="95">
        <f>IF(stage!N19&lt;&gt;"",INT(stage!N19/100)*60+MOD(stage!N19,100),"")</f>
        <v>408.5</v>
      </c>
      <c r="P19" s="95">
        <f>IF(stage!P19&lt;&gt;"",INT(stage!P19/100)*60+MOD(stage!P19,100),"")</f>
        <v>310.7</v>
      </c>
      <c r="R19" s="95">
        <f>IF(stage!R19&lt;&gt;"",INT(stage!R19/100)*60+MOD(stage!R19,100),"")</f>
        <v>337.6</v>
      </c>
      <c r="T19" s="95">
        <f>IF(stage!T19&lt;&gt;"",INT(stage!T19/100)*60+MOD(stage!T19,100),"")</f>
        <v>238.5</v>
      </c>
      <c r="V19" s="95" t="str">
        <f>IF(stage!V19&lt;&gt;"",INT(stage!V19/100)*60+MOD(stage!V19,100),"")</f>
        <v/>
      </c>
      <c r="X19" s="95" t="str">
        <f>IF(stage!X19&lt;&gt;"",INT(stage!X19/100)*60+MOD(stage!X19,100),"")</f>
        <v/>
      </c>
      <c r="Z19" s="95" t="str">
        <f>IF(stage!Z19&lt;&gt;"",INT(stage!Z19/100)*60+MOD(stage!Z19,100),"")</f>
        <v/>
      </c>
      <c r="AB19" s="95" t="str">
        <f>IF(stage!AB19&lt;&gt;"",INT(stage!AB19/100)*60+MOD(stage!AB19,100),"")</f>
        <v/>
      </c>
      <c r="AD19" s="95" t="str">
        <f>IF(stage!AD19&lt;&gt;"",INT(stage!AD19/100)*60+MOD(stage!AD19,100),"")</f>
        <v/>
      </c>
      <c r="AF19" s="95" t="str">
        <f>IF(stage!AF19&lt;&gt;"",INT(stage!AF19/100)*60+MOD(stage!AF19,100),"")</f>
        <v/>
      </c>
      <c r="AH19" s="95" t="str">
        <f>IF(stage!AH19&lt;&gt;"",INT(stage!AH19/100)*60+MOD(stage!AH19,100),"")</f>
        <v/>
      </c>
      <c r="AJ19" s="95" t="str">
        <f>IF(stage!AJ19&lt;&gt;"",INT(stage!AJ19/100)*60+MOD(stage!AJ19,100),"")</f>
        <v/>
      </c>
      <c r="AL19" s="95" t="str">
        <f>IF(stage!AL19&lt;&gt;"",INT(stage!AL19/100)*60+MOD(stage!AL19,100),"")</f>
        <v/>
      </c>
      <c r="AN19" s="95" t="str">
        <f>IF(stage!AN19&lt;&gt;"",INT(stage!AN19/100)*60+MOD(stage!AN19,100),"")</f>
        <v/>
      </c>
      <c r="AP19" s="95" t="str">
        <f>IF(stage!AP19&lt;&gt;"",INT(stage!AP19/100)*60+MOD(stage!AP19,100),"")</f>
        <v/>
      </c>
      <c r="AR19" s="95" t="str">
        <f>IF(stage!AR19&lt;&gt;"",INT(stage!AR19/100)*60+MOD(stage!AR19,100),"")</f>
        <v/>
      </c>
      <c r="AT19" s="95" t="str">
        <f>IF(stage!AT19&lt;&gt;"",INT(stage!AT19/100)*60+MOD(stage!AT19,100),"")</f>
        <v/>
      </c>
      <c r="AV19" s="95" t="str">
        <f>IF(stage!AV19&lt;&gt;"",INT(stage!AV19/100)*60+MOD(stage!AV19,100),"")</f>
        <v/>
      </c>
      <c r="AX19" s="95" t="str">
        <f>IF(stage!AX19&lt;&gt;"",INT(stage!AX19/100)*60+MOD(stage!AX19,100),"")</f>
        <v/>
      </c>
      <c r="AZ19" s="95" t="str">
        <f>IF(stage!AZ19&lt;&gt;"",INT(stage!AZ19/100)*60+MOD(stage!AZ19,100),"")</f>
        <v/>
      </c>
      <c r="BB19" s="95" t="str">
        <f>IF(stage!BB19&lt;&gt;"",INT(stage!BB19/100)*60+MOD(stage!BB19,100),"")</f>
        <v/>
      </c>
      <c r="BD19" s="95" t="str">
        <f>IF(stage!BD19&lt;&gt;"",INT(stage!BD19/100)*60+MOD(stage!BD19,100),"")</f>
        <v/>
      </c>
      <c r="BF19" s="95" t="str">
        <f>IF(stage!BF19&lt;&gt;"",INT(stage!BF19/100)*60+MOD(stage!BF19,100),"")</f>
        <v/>
      </c>
      <c r="BH19" s="95" t="str">
        <f>IF(stage!BH19&lt;&gt;"",INT(stage!BH19/100)*60+MOD(stage!BH19,100),"")</f>
        <v/>
      </c>
      <c r="BJ19" s="95" t="str">
        <f>IF(stage!BJ19&lt;&gt;"",INT(stage!BJ19/100)*60+MOD(stage!BJ19,100),"")</f>
        <v/>
      </c>
      <c r="BL19" s="95" t="str">
        <f>IF(stage!BL19&lt;&gt;"",INT(stage!BL19/100)*60+MOD(stage!BL19,100),"")</f>
        <v/>
      </c>
      <c r="BO19" s="123">
        <f t="shared" si="1"/>
        <v>2630.7</v>
      </c>
      <c r="BP19" s="75">
        <f t="shared" si="2"/>
        <v>0</v>
      </c>
      <c r="BQ19" s="123">
        <f t="shared" si="3"/>
        <v>2630.7</v>
      </c>
      <c r="BR19" s="123"/>
      <c r="BS19" s="123">
        <f t="shared" si="4"/>
        <v>4350.7</v>
      </c>
      <c r="BT19" s="75">
        <f t="shared" si="5"/>
        <v>0</v>
      </c>
      <c r="BU19" s="123">
        <f t="shared" si="6"/>
        <v>4350.7</v>
      </c>
      <c r="BW19" s="75">
        <f t="shared" si="7"/>
        <v>8</v>
      </c>
      <c r="BX19" s="124">
        <f t="shared" si="8"/>
        <v>305.5</v>
      </c>
      <c r="BY19" s="124">
        <f t="shared" si="9"/>
        <v>413.5</v>
      </c>
      <c r="BZ19" s="124">
        <f t="shared" si="10"/>
        <v>314.79999999999995</v>
      </c>
      <c r="CA19" s="124">
        <f t="shared" si="11"/>
        <v>301.60000000000002</v>
      </c>
      <c r="CB19" s="124">
        <f t="shared" si="12"/>
        <v>408.5</v>
      </c>
      <c r="CC19" s="124">
        <f t="shared" si="13"/>
        <v>310.7</v>
      </c>
      <c r="CD19" s="124">
        <f t="shared" si="14"/>
        <v>337.6</v>
      </c>
      <c r="CE19" s="124">
        <f t="shared" si="15"/>
        <v>238.5</v>
      </c>
      <c r="CF19" s="124" t="str">
        <f t="shared" si="16"/>
        <v/>
      </c>
      <c r="CG19" s="124" t="str">
        <f t="shared" si="17"/>
        <v/>
      </c>
      <c r="CH19" s="124" t="str">
        <f t="shared" si="18"/>
        <v/>
      </c>
      <c r="CI19" s="124" t="str">
        <f t="shared" si="19"/>
        <v/>
      </c>
      <c r="CJ19" s="124" t="str">
        <f t="shared" si="20"/>
        <v/>
      </c>
      <c r="CK19" s="124" t="str">
        <f t="shared" si="21"/>
        <v/>
      </c>
      <c r="CL19" s="124" t="str">
        <f t="shared" si="22"/>
        <v/>
      </c>
      <c r="CM19" s="124" t="str">
        <f t="shared" si="23"/>
        <v/>
      </c>
      <c r="CN19" s="124" t="str">
        <f t="shared" si="24"/>
        <v/>
      </c>
      <c r="CO19" s="124" t="str">
        <f t="shared" si="25"/>
        <v/>
      </c>
      <c r="CP19" s="124" t="str">
        <f t="shared" si="26"/>
        <v/>
      </c>
      <c r="CQ19" s="124" t="str">
        <f t="shared" si="27"/>
        <v/>
      </c>
      <c r="CR19" s="124" t="str">
        <f t="shared" si="28"/>
        <v/>
      </c>
      <c r="CS19" s="124" t="str">
        <f t="shared" si="29"/>
        <v/>
      </c>
      <c r="CT19" s="124" t="str">
        <f t="shared" si="30"/>
        <v/>
      </c>
      <c r="CU19" s="124" t="str">
        <f t="shared" si="31"/>
        <v/>
      </c>
      <c r="CV19" s="124" t="str">
        <f t="shared" si="32"/>
        <v/>
      </c>
      <c r="CW19" s="124" t="str">
        <f t="shared" si="33"/>
        <v/>
      </c>
      <c r="CX19" s="124" t="str">
        <f t="shared" si="34"/>
        <v/>
      </c>
      <c r="CY19" s="124" t="str">
        <f t="shared" si="35"/>
        <v/>
      </c>
      <c r="CZ19" s="124" t="str">
        <f t="shared" si="36"/>
        <v/>
      </c>
      <c r="DA19" s="124" t="str">
        <f t="shared" si="37"/>
        <v/>
      </c>
      <c r="DC19" s="75">
        <f>COUNT($BX19:BX19)</f>
        <v>1</v>
      </c>
      <c r="DD19" s="75">
        <f>COUNT($BX19:BY19)</f>
        <v>2</v>
      </c>
      <c r="DE19" s="75">
        <f>COUNT($BX19:BZ19)</f>
        <v>3</v>
      </c>
      <c r="DF19" s="75">
        <f>COUNT($BX19:CA19)</f>
        <v>4</v>
      </c>
      <c r="DG19" s="75">
        <f>COUNT($BX19:CB19)</f>
        <v>5</v>
      </c>
      <c r="DH19" s="75">
        <f>COUNT($BX19:CC19)</f>
        <v>6</v>
      </c>
      <c r="DI19" s="75">
        <f>COUNT($BX19:CD19)</f>
        <v>7</v>
      </c>
      <c r="DJ19" s="75">
        <f>COUNT($BX19:CE19)</f>
        <v>8</v>
      </c>
      <c r="DK19" s="75">
        <f>COUNT($BX19:CF19)</f>
        <v>8</v>
      </c>
      <c r="DL19" s="75">
        <f>COUNT($BX19:CG19)</f>
        <v>8</v>
      </c>
      <c r="DM19" s="75">
        <f>COUNT($BX19:CH19)</f>
        <v>8</v>
      </c>
      <c r="DN19" s="75">
        <f>COUNT($BX19:CI19)</f>
        <v>8</v>
      </c>
      <c r="DO19" s="75">
        <f>COUNT($BX19:CJ19)</f>
        <v>8</v>
      </c>
      <c r="DP19" s="75">
        <f>COUNT($BX19:CK19)</f>
        <v>8</v>
      </c>
      <c r="DQ19" s="75">
        <f>COUNT($BX19:CL19)</f>
        <v>8</v>
      </c>
      <c r="DR19" s="75">
        <f>COUNT($BX19:CM19)</f>
        <v>8</v>
      </c>
      <c r="DS19" s="75">
        <f>COUNT($BX19:CN19)</f>
        <v>8</v>
      </c>
      <c r="DT19" s="75">
        <f>COUNT($BX19:CO19)</f>
        <v>8</v>
      </c>
      <c r="DU19" s="75">
        <f>COUNT($BX19:CP19)</f>
        <v>8</v>
      </c>
      <c r="DV19" s="75">
        <f>COUNT($BX19:CQ19)</f>
        <v>8</v>
      </c>
      <c r="DW19" s="75">
        <f>COUNT($BX19:CR19)</f>
        <v>8</v>
      </c>
      <c r="DX19" s="75">
        <f>COUNT($BX19:CS19)</f>
        <v>8</v>
      </c>
      <c r="DY19" s="75">
        <f>COUNT($BX19:CT19)</f>
        <v>8</v>
      </c>
      <c r="DZ19" s="75">
        <f>COUNT($BX19:CU19)</f>
        <v>8</v>
      </c>
      <c r="EA19" s="75">
        <f>COUNT($BX19:CV19)</f>
        <v>8</v>
      </c>
      <c r="EB19" s="75">
        <f>COUNT($BX19:CW19)</f>
        <v>8</v>
      </c>
      <c r="EC19" s="75">
        <f>COUNT($BX19:CX19)</f>
        <v>8</v>
      </c>
      <c r="ED19" s="75">
        <f>COUNT($BX19:CY19)</f>
        <v>8</v>
      </c>
      <c r="EE19" s="75">
        <f>COUNT($BX19:CZ19)</f>
        <v>8</v>
      </c>
      <c r="EF19" s="75">
        <f>COUNT($BX19:DA19)</f>
        <v>8</v>
      </c>
      <c r="EH19" s="75">
        <f t="shared" si="38"/>
        <v>1</v>
      </c>
      <c r="EI19" s="75">
        <f t="shared" si="39"/>
        <v>1</v>
      </c>
      <c r="EJ19" s="75">
        <f t="shared" si="40"/>
        <v>1</v>
      </c>
      <c r="EK19" s="75">
        <f t="shared" si="41"/>
        <v>1</v>
      </c>
      <c r="EL19" s="75">
        <f t="shared" si="42"/>
        <v>1</v>
      </c>
      <c r="EM19" s="75">
        <f t="shared" si="43"/>
        <v>1</v>
      </c>
      <c r="EN19" s="75">
        <f t="shared" si="44"/>
        <v>1</v>
      </c>
      <c r="EO19" s="75">
        <f t="shared" si="45"/>
        <v>1</v>
      </c>
      <c r="EP19" s="75">
        <f t="shared" si="46"/>
        <v>0</v>
      </c>
      <c r="EQ19" s="75">
        <f t="shared" si="47"/>
        <v>0</v>
      </c>
      <c r="ER19" s="75">
        <f t="shared" si="48"/>
        <v>0</v>
      </c>
      <c r="ES19" s="75">
        <f t="shared" si="49"/>
        <v>0</v>
      </c>
      <c r="ET19" s="75">
        <f t="shared" si="50"/>
        <v>0</v>
      </c>
      <c r="EU19" s="75">
        <f t="shared" si="51"/>
        <v>0</v>
      </c>
      <c r="EV19" s="75">
        <f t="shared" si="52"/>
        <v>0</v>
      </c>
      <c r="EW19" s="75">
        <f t="shared" si="53"/>
        <v>0</v>
      </c>
      <c r="EX19" s="75">
        <f t="shared" si="54"/>
        <v>0</v>
      </c>
      <c r="EY19" s="75">
        <f t="shared" si="55"/>
        <v>0</v>
      </c>
      <c r="EZ19" s="75">
        <f t="shared" si="56"/>
        <v>0</v>
      </c>
      <c r="FA19" s="75">
        <f t="shared" si="57"/>
        <v>0</v>
      </c>
      <c r="FB19" s="75">
        <f t="shared" si="58"/>
        <v>0</v>
      </c>
      <c r="FC19" s="75">
        <f t="shared" si="59"/>
        <v>0</v>
      </c>
      <c r="FD19" s="75">
        <f t="shared" si="60"/>
        <v>0</v>
      </c>
      <c r="FE19" s="75">
        <f t="shared" si="61"/>
        <v>0</v>
      </c>
      <c r="FF19" s="75">
        <f t="shared" si="62"/>
        <v>0</v>
      </c>
      <c r="FG19" s="75">
        <f t="shared" si="63"/>
        <v>0</v>
      </c>
      <c r="FH19" s="75">
        <f t="shared" si="64"/>
        <v>0</v>
      </c>
      <c r="FI19" s="75">
        <f t="shared" si="65"/>
        <v>0</v>
      </c>
      <c r="FJ19" s="75">
        <f t="shared" si="66"/>
        <v>0</v>
      </c>
      <c r="FK19" s="75">
        <f t="shared" si="67"/>
        <v>0</v>
      </c>
      <c r="FL19" s="75">
        <f t="shared" si="68"/>
        <v>6</v>
      </c>
      <c r="FM19" s="95">
        <f>IF(AND(ent!$M$2=1,$F19&lt;&gt;""),$E19+$F19,"")</f>
        <v>305.5</v>
      </c>
      <c r="FN19" s="95">
        <f>IF(AND(ent!$M$3=1,$H19&lt;&gt;""),$G19+$H19,"")</f>
        <v>413.5</v>
      </c>
      <c r="FO19" s="95">
        <f>IF(AND(ent!$M$4=1,$J19&lt;&gt;""),$I19+$J19,"")</f>
        <v>314.79999999999995</v>
      </c>
      <c r="FP19" s="95">
        <f>IF(AND(ent!$M$5=1,$L19&lt;&gt;""),$K19+$L19,"")</f>
        <v>301.60000000000002</v>
      </c>
      <c r="FQ19" s="95">
        <f>IF(AND(ent!$M$6=1,$N19&lt;&gt;""),$M19+$N19,"")</f>
        <v>408.5</v>
      </c>
      <c r="FR19" s="95">
        <f>IF(AND(ent!$M$7=1,$P19&lt;&gt;""),$O19+$P19,"")</f>
        <v>310.7</v>
      </c>
      <c r="FS19" s="95" t="str">
        <f>IF(AND(ent!$M$8=1,$R19&lt;&gt;""),$Q19+$R19,"")</f>
        <v/>
      </c>
      <c r="FT19" s="95" t="str">
        <f>IF(AND(ent!$M$9=1,$T19&lt;&gt;""),$S19+$T19,"")</f>
        <v/>
      </c>
      <c r="FU19" s="95" t="str">
        <f>IF(AND(ent!$M$10=1,$V19&lt;&gt;""),$U19+$V19,"")</f>
        <v/>
      </c>
      <c r="FV19" s="95" t="str">
        <f>IF(AND(ent!$M$11=1,$X19&lt;&gt;""),$W19+$X19,"")</f>
        <v/>
      </c>
      <c r="FW19" s="95" t="str">
        <f>IF(AND(ent!$M$12=1,$Z19&lt;&gt;""),$Y19+$Z19,"")</f>
        <v/>
      </c>
      <c r="FX19" s="95" t="str">
        <f>IF(AND(ent!$M$13=1,$AB19&lt;&gt;""),$AA19+$AB19,"")</f>
        <v/>
      </c>
      <c r="FY19" s="95" t="str">
        <f>IF(AND(ent!$M$14=1,$AD19&lt;&gt;""),$AC19+$AD19,"")</f>
        <v/>
      </c>
      <c r="FZ19" s="95" t="str">
        <f>IF(AND(ent!$M$15=1,$AF19&lt;&gt;""),$AE19+$AF19,"")</f>
        <v/>
      </c>
      <c r="GA19" s="95" t="str">
        <f>IF(AND(ent!$M$16=1,$AH19&lt;&gt;""),$AG19+$AH19,"")</f>
        <v/>
      </c>
      <c r="GB19" s="95" t="str">
        <f>IF(AND(ent!$M$17=1,$AJ19&lt;&gt;""),$AI19+$AJ19,"")</f>
        <v/>
      </c>
      <c r="GC19" s="95" t="str">
        <f>IF(AND(ent!$M$18=1,$AL19&lt;&gt;""),$AK19+$AL19,"")</f>
        <v/>
      </c>
      <c r="GD19" s="95" t="str">
        <f>IF(AND(ent!$M$19=1,$AN19&lt;&gt;""),$AM19+$AN19,"")</f>
        <v/>
      </c>
      <c r="GE19" s="95" t="str">
        <f>IF(AND(ent!$M$20=1,$AP19&lt;&gt;""),$AO19+$AP19,"")</f>
        <v/>
      </c>
      <c r="GF19" s="95" t="str">
        <f>IF(AND(ent!$M$21=1,$AR19&lt;&gt;""),$AQ19+$AR19,"")</f>
        <v/>
      </c>
      <c r="GG19" s="95" t="str">
        <f>IF(AND(ent!$M$22=1,$AT19&lt;&gt;""),$AS19+$AT19,"")</f>
        <v/>
      </c>
      <c r="GH19" s="95" t="str">
        <f>IF(AND(ent!$M$23=1,$AV19&lt;&gt;""),$AU19+$AV19,"")</f>
        <v/>
      </c>
      <c r="GI19" s="95" t="str">
        <f>IF(AND(ent!$M$24=1,$AX19&lt;&gt;""),$AW19+$AX19,"")</f>
        <v/>
      </c>
      <c r="GJ19" s="95" t="str">
        <f>IF(AND(ent!$M$25=1,$AZ19&lt;&gt;""),$AY19+$AZ19,"")</f>
        <v/>
      </c>
      <c r="GK19" s="95" t="str">
        <f>IF(AND(ent!$M$26=1,$BB19&lt;&gt;""),$BA19+$BB19,"")</f>
        <v/>
      </c>
      <c r="GL19" s="95" t="str">
        <f>IF(AND(ent!$M$27=1,$BD19&lt;&gt;""),$BC19+$BD19,"")</f>
        <v/>
      </c>
      <c r="GM19" s="95" t="str">
        <f>IF(AND(ent!$M$28=1,$BF19&lt;&gt;""),$BE19+$BF19,"")</f>
        <v/>
      </c>
      <c r="GN19" s="95" t="str">
        <f>IF(AND(ent!$M$29=1,$BH19&lt;&gt;""),$BG19+$BH19,"")</f>
        <v/>
      </c>
      <c r="GO19" s="95" t="str">
        <f>IF(AND(ent!$M$30=1,$BJ19&lt;&gt;""),$BI19+$BJ19,"")</f>
        <v/>
      </c>
      <c r="GP19" s="95" t="str">
        <f>IF(AND(ent!$M$31=1,$BL19&lt;&gt;""),$BK19+$BL19,"")</f>
        <v/>
      </c>
      <c r="GQ19" s="75">
        <f t="shared" si="69"/>
        <v>2</v>
      </c>
      <c r="GR19" s="95" t="str">
        <f>IF(AND(ent!$M$2=2,$F19&lt;&gt;""),$E19+$F19,"")</f>
        <v/>
      </c>
      <c r="GS19" s="95" t="str">
        <f>IF(AND(ent!$M$3=2,$H19&lt;&gt;""),$G19+$H19,"")</f>
        <v/>
      </c>
      <c r="GT19" s="95" t="str">
        <f>IF(AND(ent!$M$4=2,$J19&lt;&gt;""),$I19+$J19,"")</f>
        <v/>
      </c>
      <c r="GU19" s="95" t="str">
        <f>IF(AND(ent!$M$5=2,$L19&lt;&gt;""),$K19+$L19,"")</f>
        <v/>
      </c>
      <c r="GV19" s="95" t="str">
        <f>IF(AND(ent!$M$6=2,$N19&lt;&gt;""),$M19+$N19,"")</f>
        <v/>
      </c>
      <c r="GW19" s="95" t="str">
        <f>IF(AND(ent!$M$7=2,$P19&lt;&gt;""),$O19+$P19,"")</f>
        <v/>
      </c>
      <c r="GX19" s="95">
        <f>IF(AND(ent!$M$8=2,$R19&lt;&gt;""),$Q19+$R19,"")</f>
        <v>337.6</v>
      </c>
      <c r="GY19" s="95">
        <f>IF(AND(ent!$M$9=2,$T19&lt;&gt;""),$S19+$T19,"")</f>
        <v>238.5</v>
      </c>
      <c r="GZ19" s="95" t="str">
        <f>IF(AND(ent!$M$10=2,$V19&lt;&gt;""),$U19+$V19,"")</f>
        <v/>
      </c>
      <c r="HA19" s="95" t="str">
        <f>IF(AND(ent!$M$11=2,$X19&lt;&gt;""),$W19+$X19,"")</f>
        <v/>
      </c>
      <c r="HB19" s="95" t="str">
        <f>IF(AND(ent!$M$12=2,$Z19&lt;&gt;""),$Y19+$Z19,"")</f>
        <v/>
      </c>
      <c r="HC19" s="95" t="str">
        <f>IF(AND(ent!$M$13=2,$AB19&lt;&gt;""),$AA19+$AB19,"")</f>
        <v/>
      </c>
      <c r="HD19" s="95" t="str">
        <f>IF(AND(ent!$M$14=2,$AD19&lt;&gt;""),$AC19+$AD19,"")</f>
        <v/>
      </c>
      <c r="HE19" s="95" t="str">
        <f>IF(AND(ent!$M$15=2,$AF19&lt;&gt;""),$AE19+$AF19,"")</f>
        <v/>
      </c>
      <c r="HF19" s="95" t="str">
        <f>IF(AND(ent!$M$16=2,$AH19&lt;&gt;""),$AG19+$AH19,"")</f>
        <v/>
      </c>
      <c r="HG19" s="95" t="str">
        <f>IF(AND(ent!$M$17=2,$AJ19&lt;&gt;""),$AI19+$AJ19,"")</f>
        <v/>
      </c>
      <c r="HH19" s="95" t="str">
        <f>IF(AND(ent!$M$18=2,$AL19&lt;&gt;""),$AK19+$AL19,"")</f>
        <v/>
      </c>
      <c r="HI19" s="95" t="str">
        <f>IF(AND(ent!$M$19=2,$AN19&lt;&gt;""),$AM19+$AN19,"")</f>
        <v/>
      </c>
      <c r="HJ19" s="95" t="str">
        <f>IF(AND(ent!$M$20=2,$AP19&lt;&gt;""),$AO19+$AP19,"")</f>
        <v/>
      </c>
      <c r="HK19" s="95" t="str">
        <f>IF(AND(ent!$M$21=2,$AR19&lt;&gt;""),$AQ19+$AR19,"")</f>
        <v/>
      </c>
      <c r="HL19" s="95" t="str">
        <f>IF(AND(ent!$M$22=2,$AT19&lt;&gt;""),$AS19+$AT19,"")</f>
        <v/>
      </c>
      <c r="HM19" s="95" t="str">
        <f>IF(AND(ent!$M$23=2,$AV19&lt;&gt;""),$AU19+$AV19,"")</f>
        <v/>
      </c>
      <c r="HN19" s="95" t="str">
        <f>IF(AND(ent!$M$24=2,$AX19&lt;&gt;""),$AW19+$AX19,"")</f>
        <v/>
      </c>
      <c r="HO19" s="95" t="str">
        <f>IF(AND(ent!$M$25=2,$AZ19&lt;&gt;""),$AY19+$AZ19,"")</f>
        <v/>
      </c>
      <c r="HP19" s="95" t="str">
        <f>IF(AND(ent!$M$26=2,$BB19&lt;&gt;""),$BA19+$BB19,"")</f>
        <v/>
      </c>
      <c r="HQ19" s="95" t="str">
        <f>IF(AND(ent!$M$27=2,$BD19&lt;&gt;""),$BC19+$BD19,"")</f>
        <v/>
      </c>
      <c r="HR19" s="95" t="str">
        <f>IF(AND(ent!$M$28=2,$BF19&lt;&gt;""),$BE19+$BF19,"")</f>
        <v/>
      </c>
      <c r="HS19" s="95" t="str">
        <f>IF(AND(ent!$M$29=2,$BH19&lt;&gt;""),$BG19+$BH19,"")</f>
        <v/>
      </c>
      <c r="HT19" s="95" t="str">
        <f>IF(AND(ent!$M$30=2,$BJ19&lt;&gt;""),$BI19+$BJ19,"")</f>
        <v/>
      </c>
      <c r="HU19" s="95" t="str">
        <f>IF(AND(ent!$M$31=2,$BL19&lt;&gt;""),$BK19+$BL19,"")</f>
        <v/>
      </c>
      <c r="HV19" s="124">
        <f t="shared" si="70"/>
        <v>2054.6</v>
      </c>
      <c r="HW19" s="124">
        <f t="shared" si="71"/>
        <v>576.1</v>
      </c>
      <c r="HX19" s="95">
        <f t="shared" si="72"/>
        <v>3414.6</v>
      </c>
      <c r="HY19" s="95">
        <f t="shared" si="73"/>
        <v>936.1</v>
      </c>
    </row>
    <row r="20" spans="1:233">
      <c r="A20" s="75">
        <f>IF(stage!A20&lt;&gt;"",stage!A20,"")</f>
        <v>19</v>
      </c>
      <c r="B20" s="75" t="str">
        <f>IF(ent!E20&lt;&gt;"",ent!E20,"")</f>
        <v>曽根 崇仁</v>
      </c>
      <c r="D20" s="75" t="str">
        <f>IF(ent!E20&lt;&gt;"",ent!H20,"")</f>
        <v>JN-3</v>
      </c>
      <c r="F20" s="95">
        <f>IF(stage!F20&lt;&gt;"",INT(stage!F20/100)*60+MOD(stage!F20,100),"")</f>
        <v>309.5</v>
      </c>
      <c r="H20" s="95">
        <f>IF(stage!H20&lt;&gt;"",INT(stage!H20/100)*60+MOD(stage!H20,100),"")</f>
        <v>410.9</v>
      </c>
      <c r="J20" s="95">
        <f>IF(stage!J20&lt;&gt;"",INT(stage!J20/100)*60+MOD(stage!J20,100),"")</f>
        <v>309</v>
      </c>
      <c r="L20" s="95">
        <f>IF(stage!L20&lt;&gt;"",INT(stage!L20/100)*60+MOD(stage!L20,100),"")</f>
        <v>301.5</v>
      </c>
      <c r="N20" s="95">
        <f>IF(stage!N20&lt;&gt;"",INT(stage!N20/100)*60+MOD(stage!N20,100),"")</f>
        <v>404.29999999999995</v>
      </c>
      <c r="P20" s="95">
        <f>IF(stage!P20&lt;&gt;"",INT(stage!P20/100)*60+MOD(stage!P20,100),"")</f>
        <v>308.39999999999998</v>
      </c>
      <c r="R20" s="95">
        <f>IF(stage!R20&lt;&gt;"",INT(stage!R20/100)*60+MOD(stage!R20,100),"")</f>
        <v>331</v>
      </c>
      <c r="T20" s="95">
        <f>IF(stage!T20&lt;&gt;"",INT(stage!T20/100)*60+MOD(stage!T20,100),"")</f>
        <v>236.10000000000002</v>
      </c>
      <c r="V20" s="95">
        <f>IF(stage!V20&lt;&gt;"",INT(stage!V20/100)*60+MOD(stage!V20,100),"")</f>
        <v>329.1</v>
      </c>
      <c r="X20" s="95">
        <f>IF(stage!X20&lt;&gt;"",INT(stage!X20/100)*60+MOD(stage!X20,100),"")</f>
        <v>323.89999999999998</v>
      </c>
      <c r="Z20" s="95">
        <f>IF(stage!Z20&lt;&gt;"",INT(stage!Z20/100)*60+MOD(stage!Z20,100),"")</f>
        <v>234.89999999999998</v>
      </c>
      <c r="AB20" s="95">
        <f>IF(stage!AB20&lt;&gt;"",INT(stage!AB20/100)*60+MOD(stage!AB20,100),"")</f>
        <v>334.1</v>
      </c>
      <c r="AD20" s="95" t="str">
        <f>IF(stage!AD20&lt;&gt;"",INT(stage!AD20/100)*60+MOD(stage!AD20,100),"")</f>
        <v/>
      </c>
      <c r="AF20" s="95" t="str">
        <f>IF(stage!AF20&lt;&gt;"",INT(stage!AF20/100)*60+MOD(stage!AF20,100),"")</f>
        <v/>
      </c>
      <c r="AH20" s="95" t="str">
        <f>IF(stage!AH20&lt;&gt;"",INT(stage!AH20/100)*60+MOD(stage!AH20,100),"")</f>
        <v/>
      </c>
      <c r="AJ20" s="95" t="str">
        <f>IF(stage!AJ20&lt;&gt;"",INT(stage!AJ20/100)*60+MOD(stage!AJ20,100),"")</f>
        <v/>
      </c>
      <c r="AL20" s="95" t="str">
        <f>IF(stage!AL20&lt;&gt;"",INT(stage!AL20/100)*60+MOD(stage!AL20,100),"")</f>
        <v/>
      </c>
      <c r="AN20" s="95" t="str">
        <f>IF(stage!AN20&lt;&gt;"",INT(stage!AN20/100)*60+MOD(stage!AN20,100),"")</f>
        <v/>
      </c>
      <c r="AP20" s="95" t="str">
        <f>IF(stage!AP20&lt;&gt;"",INT(stage!AP20/100)*60+MOD(stage!AP20,100),"")</f>
        <v/>
      </c>
      <c r="AR20" s="95" t="str">
        <f>IF(stage!AR20&lt;&gt;"",INT(stage!AR20/100)*60+MOD(stage!AR20,100),"")</f>
        <v/>
      </c>
      <c r="AT20" s="95" t="str">
        <f>IF(stage!AT20&lt;&gt;"",INT(stage!AT20/100)*60+MOD(stage!AT20,100),"")</f>
        <v/>
      </c>
      <c r="AV20" s="95" t="str">
        <f>IF(stage!AV20&lt;&gt;"",INT(stage!AV20/100)*60+MOD(stage!AV20,100),"")</f>
        <v/>
      </c>
      <c r="AX20" s="95" t="str">
        <f>IF(stage!AX20&lt;&gt;"",INT(stage!AX20/100)*60+MOD(stage!AX20,100),"")</f>
        <v/>
      </c>
      <c r="AZ20" s="95" t="str">
        <f>IF(stage!AZ20&lt;&gt;"",INT(stage!AZ20/100)*60+MOD(stage!AZ20,100),"")</f>
        <v/>
      </c>
      <c r="BB20" s="95" t="str">
        <f>IF(stage!BB20&lt;&gt;"",INT(stage!BB20/100)*60+MOD(stage!BB20,100),"")</f>
        <v/>
      </c>
      <c r="BD20" s="95" t="str">
        <f>IF(stage!BD20&lt;&gt;"",INT(stage!BD20/100)*60+MOD(stage!BD20,100),"")</f>
        <v/>
      </c>
      <c r="BF20" s="95" t="str">
        <f>IF(stage!BF20&lt;&gt;"",INT(stage!BF20/100)*60+MOD(stage!BF20,100),"")</f>
        <v/>
      </c>
      <c r="BH20" s="95" t="str">
        <f>IF(stage!BH20&lt;&gt;"",INT(stage!BH20/100)*60+MOD(stage!BH20,100),"")</f>
        <v/>
      </c>
      <c r="BJ20" s="95" t="str">
        <f>IF(stage!BJ20&lt;&gt;"",INT(stage!BJ20/100)*60+MOD(stage!BJ20,100),"")</f>
        <v/>
      </c>
      <c r="BL20" s="95" t="str">
        <f>IF(stage!BL20&lt;&gt;"",INT(stage!BL20/100)*60+MOD(stage!BL20,100),"")</f>
        <v/>
      </c>
      <c r="BO20" s="123">
        <f t="shared" si="1"/>
        <v>3832.7</v>
      </c>
      <c r="BP20" s="75">
        <f t="shared" si="2"/>
        <v>0</v>
      </c>
      <c r="BQ20" s="123">
        <f t="shared" si="3"/>
        <v>3832.7</v>
      </c>
      <c r="BR20" s="123"/>
      <c r="BS20" s="123">
        <f t="shared" si="4"/>
        <v>10352.700000000001</v>
      </c>
      <c r="BT20" s="75">
        <f t="shared" si="5"/>
        <v>0</v>
      </c>
      <c r="BU20" s="123">
        <f t="shared" si="6"/>
        <v>10352.700000000001</v>
      </c>
      <c r="BW20" s="75">
        <f t="shared" si="7"/>
        <v>12</v>
      </c>
      <c r="BX20" s="124">
        <f t="shared" si="8"/>
        <v>309.5</v>
      </c>
      <c r="BY20" s="124">
        <f t="shared" si="9"/>
        <v>410.9</v>
      </c>
      <c r="BZ20" s="124">
        <f t="shared" si="10"/>
        <v>309</v>
      </c>
      <c r="CA20" s="124">
        <f t="shared" si="11"/>
        <v>301.5</v>
      </c>
      <c r="CB20" s="124">
        <f t="shared" si="12"/>
        <v>404.29999999999995</v>
      </c>
      <c r="CC20" s="124">
        <f t="shared" si="13"/>
        <v>308.39999999999998</v>
      </c>
      <c r="CD20" s="124">
        <f t="shared" si="14"/>
        <v>331</v>
      </c>
      <c r="CE20" s="124">
        <f t="shared" si="15"/>
        <v>236.10000000000002</v>
      </c>
      <c r="CF20" s="124">
        <f t="shared" si="16"/>
        <v>329.1</v>
      </c>
      <c r="CG20" s="124">
        <f t="shared" si="17"/>
        <v>323.89999999999998</v>
      </c>
      <c r="CH20" s="124">
        <f t="shared" si="18"/>
        <v>234.89999999999998</v>
      </c>
      <c r="CI20" s="124">
        <f t="shared" si="19"/>
        <v>334.1</v>
      </c>
      <c r="CJ20" s="124" t="str">
        <f t="shared" si="20"/>
        <v/>
      </c>
      <c r="CK20" s="124" t="str">
        <f t="shared" si="21"/>
        <v/>
      </c>
      <c r="CL20" s="124" t="str">
        <f t="shared" si="22"/>
        <v/>
      </c>
      <c r="CM20" s="124" t="str">
        <f t="shared" si="23"/>
        <v/>
      </c>
      <c r="CN20" s="124" t="str">
        <f t="shared" si="24"/>
        <v/>
      </c>
      <c r="CO20" s="124" t="str">
        <f t="shared" si="25"/>
        <v/>
      </c>
      <c r="CP20" s="124" t="str">
        <f t="shared" si="26"/>
        <v/>
      </c>
      <c r="CQ20" s="124" t="str">
        <f t="shared" si="27"/>
        <v/>
      </c>
      <c r="CR20" s="124" t="str">
        <f t="shared" si="28"/>
        <v/>
      </c>
      <c r="CS20" s="124" t="str">
        <f t="shared" si="29"/>
        <v/>
      </c>
      <c r="CT20" s="124" t="str">
        <f t="shared" si="30"/>
        <v/>
      </c>
      <c r="CU20" s="124" t="str">
        <f t="shared" si="31"/>
        <v/>
      </c>
      <c r="CV20" s="124" t="str">
        <f t="shared" si="32"/>
        <v/>
      </c>
      <c r="CW20" s="124" t="str">
        <f t="shared" si="33"/>
        <v/>
      </c>
      <c r="CX20" s="124" t="str">
        <f t="shared" si="34"/>
        <v/>
      </c>
      <c r="CY20" s="124" t="str">
        <f t="shared" si="35"/>
        <v/>
      </c>
      <c r="CZ20" s="124" t="str">
        <f t="shared" si="36"/>
        <v/>
      </c>
      <c r="DA20" s="124" t="str">
        <f t="shared" si="37"/>
        <v/>
      </c>
      <c r="DC20" s="75">
        <f>COUNT($BX20:BX20)</f>
        <v>1</v>
      </c>
      <c r="DD20" s="75">
        <f>COUNT($BX20:BY20)</f>
        <v>2</v>
      </c>
      <c r="DE20" s="75">
        <f>COUNT($BX20:BZ20)</f>
        <v>3</v>
      </c>
      <c r="DF20" s="75">
        <f>COUNT($BX20:CA20)</f>
        <v>4</v>
      </c>
      <c r="DG20" s="75">
        <f>COUNT($BX20:CB20)</f>
        <v>5</v>
      </c>
      <c r="DH20" s="75">
        <f>COUNT($BX20:CC20)</f>
        <v>6</v>
      </c>
      <c r="DI20" s="75">
        <f>COUNT($BX20:CD20)</f>
        <v>7</v>
      </c>
      <c r="DJ20" s="75">
        <f>COUNT($BX20:CE20)</f>
        <v>8</v>
      </c>
      <c r="DK20" s="75">
        <f>COUNT($BX20:CF20)</f>
        <v>9</v>
      </c>
      <c r="DL20" s="75">
        <f>COUNT($BX20:CG20)</f>
        <v>10</v>
      </c>
      <c r="DM20" s="75">
        <f>COUNT($BX20:CH20)</f>
        <v>11</v>
      </c>
      <c r="DN20" s="75">
        <f>COUNT($BX20:CI20)</f>
        <v>12</v>
      </c>
      <c r="DO20" s="75">
        <f>COUNT($BX20:CJ20)</f>
        <v>12</v>
      </c>
      <c r="DP20" s="75">
        <f>COUNT($BX20:CK20)</f>
        <v>12</v>
      </c>
      <c r="DQ20" s="75">
        <f>COUNT($BX20:CL20)</f>
        <v>12</v>
      </c>
      <c r="DR20" s="75">
        <f>COUNT($BX20:CM20)</f>
        <v>12</v>
      </c>
      <c r="DS20" s="75">
        <f>COUNT($BX20:CN20)</f>
        <v>12</v>
      </c>
      <c r="DT20" s="75">
        <f>COUNT($BX20:CO20)</f>
        <v>12</v>
      </c>
      <c r="DU20" s="75">
        <f>COUNT($BX20:CP20)</f>
        <v>12</v>
      </c>
      <c r="DV20" s="75">
        <f>COUNT($BX20:CQ20)</f>
        <v>12</v>
      </c>
      <c r="DW20" s="75">
        <f>COUNT($BX20:CR20)</f>
        <v>12</v>
      </c>
      <c r="DX20" s="75">
        <f>COUNT($BX20:CS20)</f>
        <v>12</v>
      </c>
      <c r="DY20" s="75">
        <f>COUNT($BX20:CT20)</f>
        <v>12</v>
      </c>
      <c r="DZ20" s="75">
        <f>COUNT($BX20:CU20)</f>
        <v>12</v>
      </c>
      <c r="EA20" s="75">
        <f>COUNT($BX20:CV20)</f>
        <v>12</v>
      </c>
      <c r="EB20" s="75">
        <f>COUNT($BX20:CW20)</f>
        <v>12</v>
      </c>
      <c r="EC20" s="75">
        <f>COUNT($BX20:CX20)</f>
        <v>12</v>
      </c>
      <c r="ED20" s="75">
        <f>COUNT($BX20:CY20)</f>
        <v>12</v>
      </c>
      <c r="EE20" s="75">
        <f>COUNT($BX20:CZ20)</f>
        <v>12</v>
      </c>
      <c r="EF20" s="75">
        <f>COUNT($BX20:DA20)</f>
        <v>12</v>
      </c>
      <c r="EH20" s="75">
        <f t="shared" si="38"/>
        <v>1</v>
      </c>
      <c r="EI20" s="75">
        <f t="shared" si="39"/>
        <v>1</v>
      </c>
      <c r="EJ20" s="75">
        <f t="shared" si="40"/>
        <v>1</v>
      </c>
      <c r="EK20" s="75">
        <f t="shared" si="41"/>
        <v>1</v>
      </c>
      <c r="EL20" s="75">
        <f t="shared" si="42"/>
        <v>1</v>
      </c>
      <c r="EM20" s="75">
        <f t="shared" si="43"/>
        <v>1</v>
      </c>
      <c r="EN20" s="75">
        <f t="shared" si="44"/>
        <v>1</v>
      </c>
      <c r="EO20" s="75">
        <f t="shared" si="45"/>
        <v>1</v>
      </c>
      <c r="EP20" s="75">
        <f t="shared" si="46"/>
        <v>1</v>
      </c>
      <c r="EQ20" s="75">
        <f t="shared" si="47"/>
        <v>1</v>
      </c>
      <c r="ER20" s="75">
        <f t="shared" si="48"/>
        <v>1</v>
      </c>
      <c r="ES20" s="75">
        <f t="shared" si="49"/>
        <v>1</v>
      </c>
      <c r="ET20" s="75">
        <f t="shared" si="50"/>
        <v>0</v>
      </c>
      <c r="EU20" s="75">
        <f t="shared" si="51"/>
        <v>0</v>
      </c>
      <c r="EV20" s="75">
        <f t="shared" si="52"/>
        <v>0</v>
      </c>
      <c r="EW20" s="75">
        <f t="shared" si="53"/>
        <v>0</v>
      </c>
      <c r="EX20" s="75">
        <f t="shared" si="54"/>
        <v>0</v>
      </c>
      <c r="EY20" s="75">
        <f t="shared" si="55"/>
        <v>0</v>
      </c>
      <c r="EZ20" s="75">
        <f t="shared" si="56"/>
        <v>0</v>
      </c>
      <c r="FA20" s="75">
        <f t="shared" si="57"/>
        <v>0</v>
      </c>
      <c r="FB20" s="75">
        <f t="shared" si="58"/>
        <v>0</v>
      </c>
      <c r="FC20" s="75">
        <f t="shared" si="59"/>
        <v>0</v>
      </c>
      <c r="FD20" s="75">
        <f t="shared" si="60"/>
        <v>0</v>
      </c>
      <c r="FE20" s="75">
        <f t="shared" si="61"/>
        <v>0</v>
      </c>
      <c r="FF20" s="75">
        <f t="shared" si="62"/>
        <v>0</v>
      </c>
      <c r="FG20" s="75">
        <f t="shared" si="63"/>
        <v>0</v>
      </c>
      <c r="FH20" s="75">
        <f t="shared" si="64"/>
        <v>0</v>
      </c>
      <c r="FI20" s="75">
        <f t="shared" si="65"/>
        <v>0</v>
      </c>
      <c r="FJ20" s="75">
        <f t="shared" si="66"/>
        <v>0</v>
      </c>
      <c r="FK20" s="75">
        <f t="shared" si="67"/>
        <v>0</v>
      </c>
      <c r="FL20" s="75">
        <f t="shared" si="68"/>
        <v>6</v>
      </c>
      <c r="FM20" s="95">
        <f>IF(AND(ent!$M$2=1,$F20&lt;&gt;""),$E20+$F20,"")</f>
        <v>309.5</v>
      </c>
      <c r="FN20" s="95">
        <f>IF(AND(ent!$M$3=1,$H20&lt;&gt;""),$G20+$H20,"")</f>
        <v>410.9</v>
      </c>
      <c r="FO20" s="95">
        <f>IF(AND(ent!$M$4=1,$J20&lt;&gt;""),$I20+$J20,"")</f>
        <v>309</v>
      </c>
      <c r="FP20" s="95">
        <f>IF(AND(ent!$M$5=1,$L20&lt;&gt;""),$K20+$L20,"")</f>
        <v>301.5</v>
      </c>
      <c r="FQ20" s="95">
        <f>IF(AND(ent!$M$6=1,$N20&lt;&gt;""),$M20+$N20,"")</f>
        <v>404.29999999999995</v>
      </c>
      <c r="FR20" s="95">
        <f>IF(AND(ent!$M$7=1,$P20&lt;&gt;""),$O20+$P20,"")</f>
        <v>308.39999999999998</v>
      </c>
      <c r="FS20" s="95" t="str">
        <f>IF(AND(ent!$M$8=1,$R20&lt;&gt;""),$Q20+$R20,"")</f>
        <v/>
      </c>
      <c r="FT20" s="95" t="str">
        <f>IF(AND(ent!$M$9=1,$T20&lt;&gt;""),$S20+$T20,"")</f>
        <v/>
      </c>
      <c r="FU20" s="95" t="str">
        <f>IF(AND(ent!$M$10=1,$V20&lt;&gt;""),$U20+$V20,"")</f>
        <v/>
      </c>
      <c r="FV20" s="95" t="str">
        <f>IF(AND(ent!$M$11=1,$X20&lt;&gt;""),$W20+$X20,"")</f>
        <v/>
      </c>
      <c r="FW20" s="95" t="str">
        <f>IF(AND(ent!$M$12=1,$Z20&lt;&gt;""),$Y20+$Z20,"")</f>
        <v/>
      </c>
      <c r="FX20" s="95" t="str">
        <f>IF(AND(ent!$M$13=1,$AB20&lt;&gt;""),$AA20+$AB20,"")</f>
        <v/>
      </c>
      <c r="FY20" s="95" t="str">
        <f>IF(AND(ent!$M$14=1,$AD20&lt;&gt;""),$AC20+$AD20,"")</f>
        <v/>
      </c>
      <c r="FZ20" s="95" t="str">
        <f>IF(AND(ent!$M$15=1,$AF20&lt;&gt;""),$AE20+$AF20,"")</f>
        <v/>
      </c>
      <c r="GA20" s="95" t="str">
        <f>IF(AND(ent!$M$16=1,$AH20&lt;&gt;""),$AG20+$AH20,"")</f>
        <v/>
      </c>
      <c r="GB20" s="95" t="str">
        <f>IF(AND(ent!$M$17=1,$AJ20&lt;&gt;""),$AI20+$AJ20,"")</f>
        <v/>
      </c>
      <c r="GC20" s="95" t="str">
        <f>IF(AND(ent!$M$18=1,$AL20&lt;&gt;""),$AK20+$AL20,"")</f>
        <v/>
      </c>
      <c r="GD20" s="95" t="str">
        <f>IF(AND(ent!$M$19=1,$AN20&lt;&gt;""),$AM20+$AN20,"")</f>
        <v/>
      </c>
      <c r="GE20" s="95" t="str">
        <f>IF(AND(ent!$M$20=1,$AP20&lt;&gt;""),$AO20+$AP20,"")</f>
        <v/>
      </c>
      <c r="GF20" s="95" t="str">
        <f>IF(AND(ent!$M$21=1,$AR20&lt;&gt;""),$AQ20+$AR20,"")</f>
        <v/>
      </c>
      <c r="GG20" s="95" t="str">
        <f>IF(AND(ent!$M$22=1,$AT20&lt;&gt;""),$AS20+$AT20,"")</f>
        <v/>
      </c>
      <c r="GH20" s="95" t="str">
        <f>IF(AND(ent!$M$23=1,$AV20&lt;&gt;""),$AU20+$AV20,"")</f>
        <v/>
      </c>
      <c r="GI20" s="95" t="str">
        <f>IF(AND(ent!$M$24=1,$AX20&lt;&gt;""),$AW20+$AX20,"")</f>
        <v/>
      </c>
      <c r="GJ20" s="95" t="str">
        <f>IF(AND(ent!$M$25=1,$AZ20&lt;&gt;""),$AY20+$AZ20,"")</f>
        <v/>
      </c>
      <c r="GK20" s="95" t="str">
        <f>IF(AND(ent!$M$26=1,$BB20&lt;&gt;""),$BA20+$BB20,"")</f>
        <v/>
      </c>
      <c r="GL20" s="95" t="str">
        <f>IF(AND(ent!$M$27=1,$BD20&lt;&gt;""),$BC20+$BD20,"")</f>
        <v/>
      </c>
      <c r="GM20" s="95" t="str">
        <f>IF(AND(ent!$M$28=1,$BF20&lt;&gt;""),$BE20+$BF20,"")</f>
        <v/>
      </c>
      <c r="GN20" s="95" t="str">
        <f>IF(AND(ent!$M$29=1,$BH20&lt;&gt;""),$BG20+$BH20,"")</f>
        <v/>
      </c>
      <c r="GO20" s="95" t="str">
        <f>IF(AND(ent!$M$30=1,$BJ20&lt;&gt;""),$BI20+$BJ20,"")</f>
        <v/>
      </c>
      <c r="GP20" s="95" t="str">
        <f>IF(AND(ent!$M$31=1,$BL20&lt;&gt;""),$BK20+$BL20,"")</f>
        <v/>
      </c>
      <c r="GQ20" s="75">
        <f t="shared" si="69"/>
        <v>6</v>
      </c>
      <c r="GR20" s="95" t="str">
        <f>IF(AND(ent!$M$2=2,$F20&lt;&gt;""),$E20+$F20,"")</f>
        <v/>
      </c>
      <c r="GS20" s="95" t="str">
        <f>IF(AND(ent!$M$3=2,$H20&lt;&gt;""),$G20+$H20,"")</f>
        <v/>
      </c>
      <c r="GT20" s="95" t="str">
        <f>IF(AND(ent!$M$4=2,$J20&lt;&gt;""),$I20+$J20,"")</f>
        <v/>
      </c>
      <c r="GU20" s="95" t="str">
        <f>IF(AND(ent!$M$5=2,$L20&lt;&gt;""),$K20+$L20,"")</f>
        <v/>
      </c>
      <c r="GV20" s="95" t="str">
        <f>IF(AND(ent!$M$6=2,$N20&lt;&gt;""),$M20+$N20,"")</f>
        <v/>
      </c>
      <c r="GW20" s="95" t="str">
        <f>IF(AND(ent!$M$7=2,$P20&lt;&gt;""),$O20+$P20,"")</f>
        <v/>
      </c>
      <c r="GX20" s="95">
        <f>IF(AND(ent!$M$8=2,$R20&lt;&gt;""),$Q20+$R20,"")</f>
        <v>331</v>
      </c>
      <c r="GY20" s="95">
        <f>IF(AND(ent!$M$9=2,$T20&lt;&gt;""),$S20+$T20,"")</f>
        <v>236.10000000000002</v>
      </c>
      <c r="GZ20" s="95">
        <f>IF(AND(ent!$M$10=2,$V20&lt;&gt;""),$U20+$V20,"")</f>
        <v>329.1</v>
      </c>
      <c r="HA20" s="95">
        <f>IF(AND(ent!$M$11=2,$X20&lt;&gt;""),$W20+$X20,"")</f>
        <v>323.89999999999998</v>
      </c>
      <c r="HB20" s="95">
        <f>IF(AND(ent!$M$12=2,$Z20&lt;&gt;""),$Y20+$Z20,"")</f>
        <v>234.89999999999998</v>
      </c>
      <c r="HC20" s="95">
        <f>IF(AND(ent!$M$13=2,$AB20&lt;&gt;""),$AA20+$AB20,"")</f>
        <v>334.1</v>
      </c>
      <c r="HD20" s="95" t="str">
        <f>IF(AND(ent!$M$14=2,$AD20&lt;&gt;""),$AC20+$AD20,"")</f>
        <v/>
      </c>
      <c r="HE20" s="95" t="str">
        <f>IF(AND(ent!$M$15=2,$AF20&lt;&gt;""),$AE20+$AF20,"")</f>
        <v/>
      </c>
      <c r="HF20" s="95" t="str">
        <f>IF(AND(ent!$M$16=2,$AH20&lt;&gt;""),$AG20+$AH20,"")</f>
        <v/>
      </c>
      <c r="HG20" s="95" t="str">
        <f>IF(AND(ent!$M$17=2,$AJ20&lt;&gt;""),$AI20+$AJ20,"")</f>
        <v/>
      </c>
      <c r="HH20" s="95" t="str">
        <f>IF(AND(ent!$M$18=2,$AL20&lt;&gt;""),$AK20+$AL20,"")</f>
        <v/>
      </c>
      <c r="HI20" s="95" t="str">
        <f>IF(AND(ent!$M$19=2,$AN20&lt;&gt;""),$AM20+$AN20,"")</f>
        <v/>
      </c>
      <c r="HJ20" s="95" t="str">
        <f>IF(AND(ent!$M$20=2,$AP20&lt;&gt;""),$AO20+$AP20,"")</f>
        <v/>
      </c>
      <c r="HK20" s="95" t="str">
        <f>IF(AND(ent!$M$21=2,$AR20&lt;&gt;""),$AQ20+$AR20,"")</f>
        <v/>
      </c>
      <c r="HL20" s="95" t="str">
        <f>IF(AND(ent!$M$22=2,$AT20&lt;&gt;""),$AS20+$AT20,"")</f>
        <v/>
      </c>
      <c r="HM20" s="95" t="str">
        <f>IF(AND(ent!$M$23=2,$AV20&lt;&gt;""),$AU20+$AV20,"")</f>
        <v/>
      </c>
      <c r="HN20" s="95" t="str">
        <f>IF(AND(ent!$M$24=2,$AX20&lt;&gt;""),$AW20+$AX20,"")</f>
        <v/>
      </c>
      <c r="HO20" s="95" t="str">
        <f>IF(AND(ent!$M$25=2,$AZ20&lt;&gt;""),$AY20+$AZ20,"")</f>
        <v/>
      </c>
      <c r="HP20" s="95" t="str">
        <f>IF(AND(ent!$M$26=2,$BB20&lt;&gt;""),$BA20+$BB20,"")</f>
        <v/>
      </c>
      <c r="HQ20" s="95" t="str">
        <f>IF(AND(ent!$M$27=2,$BD20&lt;&gt;""),$BC20+$BD20,"")</f>
        <v/>
      </c>
      <c r="HR20" s="95" t="str">
        <f>IF(AND(ent!$M$28=2,$BF20&lt;&gt;""),$BE20+$BF20,"")</f>
        <v/>
      </c>
      <c r="HS20" s="95" t="str">
        <f>IF(AND(ent!$M$29=2,$BH20&lt;&gt;""),$BG20+$BH20,"")</f>
        <v/>
      </c>
      <c r="HT20" s="95" t="str">
        <f>IF(AND(ent!$M$30=2,$BJ20&lt;&gt;""),$BI20+$BJ20,"")</f>
        <v/>
      </c>
      <c r="HU20" s="95" t="str">
        <f>IF(AND(ent!$M$31=2,$BL20&lt;&gt;""),$BK20+$BL20,"")</f>
        <v/>
      </c>
      <c r="HV20" s="124">
        <f t="shared" si="70"/>
        <v>2043.6</v>
      </c>
      <c r="HW20" s="124">
        <f t="shared" si="71"/>
        <v>1789.1</v>
      </c>
      <c r="HX20" s="95">
        <f t="shared" si="72"/>
        <v>3403.6</v>
      </c>
      <c r="HY20" s="95">
        <f t="shared" si="73"/>
        <v>2949.1</v>
      </c>
    </row>
    <row r="21" spans="1:233">
      <c r="A21" s="75">
        <f>IF(stage!A21&lt;&gt;"",stage!A21,"")</f>
        <v>20</v>
      </c>
      <c r="B21" s="75" t="str">
        <f>IF(ent!E21&lt;&gt;"",ent!E21,"")</f>
        <v>山口 清司</v>
      </c>
      <c r="D21" s="75" t="str">
        <f>IF(ent!E21&lt;&gt;"",ent!H21,"")</f>
        <v>JN-3</v>
      </c>
      <c r="F21" s="95">
        <f>IF(stage!F21&lt;&gt;"",INT(stage!F21/100)*60+MOD(stage!F21,100),"")</f>
        <v>301.39999999999998</v>
      </c>
      <c r="H21" s="95">
        <f>IF(stage!H21&lt;&gt;"",INT(stage!H21/100)*60+MOD(stage!H21,100),"")</f>
        <v>412.70000000000005</v>
      </c>
      <c r="J21" s="95">
        <f>IF(stage!J21&lt;&gt;"",INT(stage!J21/100)*60+MOD(stage!J21,100),"")</f>
        <v>310.2</v>
      </c>
      <c r="L21" s="95">
        <f>IF(stage!L21&lt;&gt;"",INT(stage!L21/100)*60+MOD(stage!L21,100),"")</f>
        <v>305.39999999999998</v>
      </c>
      <c r="N21" s="95">
        <f>IF(stage!N21&lt;&gt;"",INT(stage!N21/100)*60+MOD(stage!N21,100),"")</f>
        <v>408.1</v>
      </c>
      <c r="P21" s="95">
        <f>IF(stage!P21&lt;&gt;"",INT(stage!P21/100)*60+MOD(stage!P21,100),"")</f>
        <v>305</v>
      </c>
      <c r="R21" s="95">
        <f>IF(stage!R21&lt;&gt;"",INT(stage!R21/100)*60+MOD(stage!R21,100),"")</f>
        <v>337</v>
      </c>
      <c r="T21" s="95">
        <f>IF(stage!T21&lt;&gt;"",INT(stage!T21/100)*60+MOD(stage!T21,100),"")</f>
        <v>235.7</v>
      </c>
      <c r="V21" s="95">
        <f>IF(stage!V21&lt;&gt;"",INT(stage!V21/100)*60+MOD(stage!V21,100),"")</f>
        <v>328.20000000000005</v>
      </c>
      <c r="X21" s="95" t="str">
        <f>IF(stage!X21&lt;&gt;"",INT(stage!X21/100)*60+MOD(stage!X21,100),"")</f>
        <v/>
      </c>
      <c r="Z21" s="95" t="str">
        <f>IF(stage!Z21&lt;&gt;"",INT(stage!Z21/100)*60+MOD(stage!Z21,100),"")</f>
        <v/>
      </c>
      <c r="AB21" s="95" t="str">
        <f>IF(stage!AB21&lt;&gt;"",INT(stage!AB21/100)*60+MOD(stage!AB21,100),"")</f>
        <v/>
      </c>
      <c r="AD21" s="95" t="str">
        <f>IF(stage!AD21&lt;&gt;"",INT(stage!AD21/100)*60+MOD(stage!AD21,100),"")</f>
        <v/>
      </c>
      <c r="AF21" s="95" t="str">
        <f>IF(stage!AF21&lt;&gt;"",INT(stage!AF21/100)*60+MOD(stage!AF21,100),"")</f>
        <v/>
      </c>
      <c r="AH21" s="95" t="str">
        <f>IF(stage!AH21&lt;&gt;"",INT(stage!AH21/100)*60+MOD(stage!AH21,100),"")</f>
        <v/>
      </c>
      <c r="AJ21" s="95" t="str">
        <f>IF(stage!AJ21&lt;&gt;"",INT(stage!AJ21/100)*60+MOD(stage!AJ21,100),"")</f>
        <v/>
      </c>
      <c r="AL21" s="95" t="str">
        <f>IF(stage!AL21&lt;&gt;"",INT(stage!AL21/100)*60+MOD(stage!AL21,100),"")</f>
        <v/>
      </c>
      <c r="AN21" s="95" t="str">
        <f>IF(stage!AN21&lt;&gt;"",INT(stage!AN21/100)*60+MOD(stage!AN21,100),"")</f>
        <v/>
      </c>
      <c r="AP21" s="95" t="str">
        <f>IF(stage!AP21&lt;&gt;"",INT(stage!AP21/100)*60+MOD(stage!AP21,100),"")</f>
        <v/>
      </c>
      <c r="AR21" s="95" t="str">
        <f>IF(stage!AR21&lt;&gt;"",INT(stage!AR21/100)*60+MOD(stage!AR21,100),"")</f>
        <v/>
      </c>
      <c r="AT21" s="95" t="str">
        <f>IF(stage!AT21&lt;&gt;"",INT(stage!AT21/100)*60+MOD(stage!AT21,100),"")</f>
        <v/>
      </c>
      <c r="AV21" s="95" t="str">
        <f>IF(stage!AV21&lt;&gt;"",INT(stage!AV21/100)*60+MOD(stage!AV21,100),"")</f>
        <v/>
      </c>
      <c r="AX21" s="95" t="str">
        <f>IF(stage!AX21&lt;&gt;"",INT(stage!AX21/100)*60+MOD(stage!AX21,100),"")</f>
        <v/>
      </c>
      <c r="AZ21" s="95" t="str">
        <f>IF(stage!AZ21&lt;&gt;"",INT(stage!AZ21/100)*60+MOD(stage!AZ21,100),"")</f>
        <v/>
      </c>
      <c r="BB21" s="95" t="str">
        <f>IF(stage!BB21&lt;&gt;"",INT(stage!BB21/100)*60+MOD(stage!BB21,100),"")</f>
        <v/>
      </c>
      <c r="BD21" s="95" t="str">
        <f>IF(stage!BD21&lt;&gt;"",INT(stage!BD21/100)*60+MOD(stage!BD21,100),"")</f>
        <v/>
      </c>
      <c r="BF21" s="95" t="str">
        <f>IF(stage!BF21&lt;&gt;"",INT(stage!BF21/100)*60+MOD(stage!BF21,100),"")</f>
        <v/>
      </c>
      <c r="BH21" s="95" t="str">
        <f>IF(stage!BH21&lt;&gt;"",INT(stage!BH21/100)*60+MOD(stage!BH21,100),"")</f>
        <v/>
      </c>
      <c r="BJ21" s="95" t="str">
        <f>IF(stage!BJ21&lt;&gt;"",INT(stage!BJ21/100)*60+MOD(stage!BJ21,100),"")</f>
        <v/>
      </c>
      <c r="BL21" s="95" t="str">
        <f>IF(stage!BL21&lt;&gt;"",INT(stage!BL21/100)*60+MOD(stage!BL21,100),"")</f>
        <v/>
      </c>
      <c r="BO21" s="123">
        <f t="shared" si="1"/>
        <v>2943.7</v>
      </c>
      <c r="BP21" s="75">
        <f t="shared" si="2"/>
        <v>0</v>
      </c>
      <c r="BQ21" s="123">
        <f t="shared" si="3"/>
        <v>2943.7</v>
      </c>
      <c r="BR21" s="123"/>
      <c r="BS21" s="123">
        <f t="shared" si="4"/>
        <v>4903.7</v>
      </c>
      <c r="BT21" s="75">
        <f t="shared" si="5"/>
        <v>0</v>
      </c>
      <c r="BU21" s="123">
        <f t="shared" si="6"/>
        <v>4903.7</v>
      </c>
      <c r="BW21" s="75">
        <f t="shared" si="7"/>
        <v>9</v>
      </c>
      <c r="BX21" s="124">
        <f t="shared" si="8"/>
        <v>301.39999999999998</v>
      </c>
      <c r="BY21" s="124">
        <f t="shared" si="9"/>
        <v>412.70000000000005</v>
      </c>
      <c r="BZ21" s="124">
        <f t="shared" si="10"/>
        <v>310.2</v>
      </c>
      <c r="CA21" s="124">
        <f t="shared" si="11"/>
        <v>305.39999999999998</v>
      </c>
      <c r="CB21" s="124">
        <f t="shared" si="12"/>
        <v>408.1</v>
      </c>
      <c r="CC21" s="124">
        <f t="shared" si="13"/>
        <v>305</v>
      </c>
      <c r="CD21" s="124">
        <f t="shared" si="14"/>
        <v>337</v>
      </c>
      <c r="CE21" s="124">
        <f t="shared" si="15"/>
        <v>235.7</v>
      </c>
      <c r="CF21" s="124">
        <f t="shared" si="16"/>
        <v>328.20000000000005</v>
      </c>
      <c r="CG21" s="124" t="str">
        <f t="shared" si="17"/>
        <v/>
      </c>
      <c r="CH21" s="124" t="str">
        <f t="shared" si="18"/>
        <v/>
      </c>
      <c r="CI21" s="124" t="str">
        <f t="shared" si="19"/>
        <v/>
      </c>
      <c r="CJ21" s="124" t="str">
        <f t="shared" si="20"/>
        <v/>
      </c>
      <c r="CK21" s="124" t="str">
        <f t="shared" si="21"/>
        <v/>
      </c>
      <c r="CL21" s="124" t="str">
        <f t="shared" si="22"/>
        <v/>
      </c>
      <c r="CM21" s="124" t="str">
        <f t="shared" si="23"/>
        <v/>
      </c>
      <c r="CN21" s="124" t="str">
        <f t="shared" si="24"/>
        <v/>
      </c>
      <c r="CO21" s="124" t="str">
        <f t="shared" si="25"/>
        <v/>
      </c>
      <c r="CP21" s="124" t="str">
        <f t="shared" si="26"/>
        <v/>
      </c>
      <c r="CQ21" s="124" t="str">
        <f t="shared" si="27"/>
        <v/>
      </c>
      <c r="CR21" s="124" t="str">
        <f t="shared" si="28"/>
        <v/>
      </c>
      <c r="CS21" s="124" t="str">
        <f t="shared" si="29"/>
        <v/>
      </c>
      <c r="CT21" s="124" t="str">
        <f t="shared" si="30"/>
        <v/>
      </c>
      <c r="CU21" s="124" t="str">
        <f t="shared" si="31"/>
        <v/>
      </c>
      <c r="CV21" s="124" t="str">
        <f t="shared" si="32"/>
        <v/>
      </c>
      <c r="CW21" s="124" t="str">
        <f t="shared" si="33"/>
        <v/>
      </c>
      <c r="CX21" s="124" t="str">
        <f t="shared" si="34"/>
        <v/>
      </c>
      <c r="CY21" s="124" t="str">
        <f t="shared" si="35"/>
        <v/>
      </c>
      <c r="CZ21" s="124" t="str">
        <f t="shared" si="36"/>
        <v/>
      </c>
      <c r="DA21" s="124" t="str">
        <f t="shared" si="37"/>
        <v/>
      </c>
      <c r="DC21" s="75">
        <f>COUNT($BX21:BX21)</f>
        <v>1</v>
      </c>
      <c r="DD21" s="75">
        <f>COUNT($BX21:BY21)</f>
        <v>2</v>
      </c>
      <c r="DE21" s="75">
        <f>COUNT($BX21:BZ21)</f>
        <v>3</v>
      </c>
      <c r="DF21" s="75">
        <f>COUNT($BX21:CA21)</f>
        <v>4</v>
      </c>
      <c r="DG21" s="75">
        <f>COUNT($BX21:CB21)</f>
        <v>5</v>
      </c>
      <c r="DH21" s="75">
        <f>COUNT($BX21:CC21)</f>
        <v>6</v>
      </c>
      <c r="DI21" s="75">
        <f>COUNT($BX21:CD21)</f>
        <v>7</v>
      </c>
      <c r="DJ21" s="75">
        <f>COUNT($BX21:CE21)</f>
        <v>8</v>
      </c>
      <c r="DK21" s="75">
        <f>COUNT($BX21:CF21)</f>
        <v>9</v>
      </c>
      <c r="DL21" s="75">
        <f>COUNT($BX21:CG21)</f>
        <v>9</v>
      </c>
      <c r="DM21" s="75">
        <f>COUNT($BX21:CH21)</f>
        <v>9</v>
      </c>
      <c r="DN21" s="75">
        <f>COUNT($BX21:CI21)</f>
        <v>9</v>
      </c>
      <c r="DO21" s="75">
        <f>COUNT($BX21:CJ21)</f>
        <v>9</v>
      </c>
      <c r="DP21" s="75">
        <f>COUNT($BX21:CK21)</f>
        <v>9</v>
      </c>
      <c r="DQ21" s="75">
        <f>COUNT($BX21:CL21)</f>
        <v>9</v>
      </c>
      <c r="DR21" s="75">
        <f>COUNT($BX21:CM21)</f>
        <v>9</v>
      </c>
      <c r="DS21" s="75">
        <f>COUNT($BX21:CN21)</f>
        <v>9</v>
      </c>
      <c r="DT21" s="75">
        <f>COUNT($BX21:CO21)</f>
        <v>9</v>
      </c>
      <c r="DU21" s="75">
        <f>COUNT($BX21:CP21)</f>
        <v>9</v>
      </c>
      <c r="DV21" s="75">
        <f>COUNT($BX21:CQ21)</f>
        <v>9</v>
      </c>
      <c r="DW21" s="75">
        <f>COUNT($BX21:CR21)</f>
        <v>9</v>
      </c>
      <c r="DX21" s="75">
        <f>COUNT($BX21:CS21)</f>
        <v>9</v>
      </c>
      <c r="DY21" s="75">
        <f>COUNT($BX21:CT21)</f>
        <v>9</v>
      </c>
      <c r="DZ21" s="75">
        <f>COUNT($BX21:CU21)</f>
        <v>9</v>
      </c>
      <c r="EA21" s="75">
        <f>COUNT($BX21:CV21)</f>
        <v>9</v>
      </c>
      <c r="EB21" s="75">
        <f>COUNT($BX21:CW21)</f>
        <v>9</v>
      </c>
      <c r="EC21" s="75">
        <f>COUNT($BX21:CX21)</f>
        <v>9</v>
      </c>
      <c r="ED21" s="75">
        <f>COUNT($BX21:CY21)</f>
        <v>9</v>
      </c>
      <c r="EE21" s="75">
        <f>COUNT($BX21:CZ21)</f>
        <v>9</v>
      </c>
      <c r="EF21" s="75">
        <f>COUNT($BX21:DA21)</f>
        <v>9</v>
      </c>
      <c r="EH21" s="75">
        <f t="shared" si="38"/>
        <v>1</v>
      </c>
      <c r="EI21" s="75">
        <f t="shared" si="39"/>
        <v>1</v>
      </c>
      <c r="EJ21" s="75">
        <f t="shared" si="40"/>
        <v>1</v>
      </c>
      <c r="EK21" s="75">
        <f t="shared" si="41"/>
        <v>1</v>
      </c>
      <c r="EL21" s="75">
        <f t="shared" si="42"/>
        <v>1</v>
      </c>
      <c r="EM21" s="75">
        <f t="shared" si="43"/>
        <v>1</v>
      </c>
      <c r="EN21" s="75">
        <f t="shared" si="44"/>
        <v>1</v>
      </c>
      <c r="EO21" s="75">
        <f t="shared" si="45"/>
        <v>1</v>
      </c>
      <c r="EP21" s="75">
        <f t="shared" si="46"/>
        <v>1</v>
      </c>
      <c r="EQ21" s="75">
        <f t="shared" si="47"/>
        <v>0</v>
      </c>
      <c r="ER21" s="75">
        <f t="shared" si="48"/>
        <v>0</v>
      </c>
      <c r="ES21" s="75">
        <f t="shared" si="49"/>
        <v>0</v>
      </c>
      <c r="ET21" s="75">
        <f t="shared" si="50"/>
        <v>0</v>
      </c>
      <c r="EU21" s="75">
        <f t="shared" si="51"/>
        <v>0</v>
      </c>
      <c r="EV21" s="75">
        <f t="shared" si="52"/>
        <v>0</v>
      </c>
      <c r="EW21" s="75">
        <f t="shared" si="53"/>
        <v>0</v>
      </c>
      <c r="EX21" s="75">
        <f t="shared" si="54"/>
        <v>0</v>
      </c>
      <c r="EY21" s="75">
        <f t="shared" si="55"/>
        <v>0</v>
      </c>
      <c r="EZ21" s="75">
        <f t="shared" si="56"/>
        <v>0</v>
      </c>
      <c r="FA21" s="75">
        <f t="shared" si="57"/>
        <v>0</v>
      </c>
      <c r="FB21" s="75">
        <f t="shared" si="58"/>
        <v>0</v>
      </c>
      <c r="FC21" s="75">
        <f t="shared" si="59"/>
        <v>0</v>
      </c>
      <c r="FD21" s="75">
        <f t="shared" si="60"/>
        <v>0</v>
      </c>
      <c r="FE21" s="75">
        <f t="shared" si="61"/>
        <v>0</v>
      </c>
      <c r="FF21" s="75">
        <f t="shared" si="62"/>
        <v>0</v>
      </c>
      <c r="FG21" s="75">
        <f t="shared" si="63"/>
        <v>0</v>
      </c>
      <c r="FH21" s="75">
        <f t="shared" si="64"/>
        <v>0</v>
      </c>
      <c r="FI21" s="75">
        <f t="shared" si="65"/>
        <v>0</v>
      </c>
      <c r="FJ21" s="75">
        <f t="shared" si="66"/>
        <v>0</v>
      </c>
      <c r="FK21" s="75">
        <f t="shared" si="67"/>
        <v>0</v>
      </c>
      <c r="FL21" s="75">
        <f t="shared" si="68"/>
        <v>6</v>
      </c>
      <c r="FM21" s="95">
        <f>IF(AND(ent!$M$2=1,$F21&lt;&gt;""),$E21+$F21,"")</f>
        <v>301.39999999999998</v>
      </c>
      <c r="FN21" s="95">
        <f>IF(AND(ent!$M$3=1,$H21&lt;&gt;""),$G21+$H21,"")</f>
        <v>412.70000000000005</v>
      </c>
      <c r="FO21" s="95">
        <f>IF(AND(ent!$M$4=1,$J21&lt;&gt;""),$I21+$J21,"")</f>
        <v>310.2</v>
      </c>
      <c r="FP21" s="95">
        <f>IF(AND(ent!$M$5=1,$L21&lt;&gt;""),$K21+$L21,"")</f>
        <v>305.39999999999998</v>
      </c>
      <c r="FQ21" s="95">
        <f>IF(AND(ent!$M$6=1,$N21&lt;&gt;""),$M21+$N21,"")</f>
        <v>408.1</v>
      </c>
      <c r="FR21" s="95">
        <f>IF(AND(ent!$M$7=1,$P21&lt;&gt;""),$O21+$P21,"")</f>
        <v>305</v>
      </c>
      <c r="FS21" s="95" t="str">
        <f>IF(AND(ent!$M$8=1,$R21&lt;&gt;""),$Q21+$R21,"")</f>
        <v/>
      </c>
      <c r="FT21" s="95" t="str">
        <f>IF(AND(ent!$M$9=1,$T21&lt;&gt;""),$S21+$T21,"")</f>
        <v/>
      </c>
      <c r="FU21" s="95" t="str">
        <f>IF(AND(ent!$M$10=1,$V21&lt;&gt;""),$U21+$V21,"")</f>
        <v/>
      </c>
      <c r="FV21" s="95" t="str">
        <f>IF(AND(ent!$M$11=1,$X21&lt;&gt;""),$W21+$X21,"")</f>
        <v/>
      </c>
      <c r="FW21" s="95" t="str">
        <f>IF(AND(ent!$M$12=1,$Z21&lt;&gt;""),$Y21+$Z21,"")</f>
        <v/>
      </c>
      <c r="FX21" s="95" t="str">
        <f>IF(AND(ent!$M$13=1,$AB21&lt;&gt;""),$AA21+$AB21,"")</f>
        <v/>
      </c>
      <c r="FY21" s="95" t="str">
        <f>IF(AND(ent!$M$14=1,$AD21&lt;&gt;""),$AC21+$AD21,"")</f>
        <v/>
      </c>
      <c r="FZ21" s="95" t="str">
        <f>IF(AND(ent!$M$15=1,$AF21&lt;&gt;""),$AE21+$AF21,"")</f>
        <v/>
      </c>
      <c r="GA21" s="95" t="str">
        <f>IF(AND(ent!$M$16=1,$AH21&lt;&gt;""),$AG21+$AH21,"")</f>
        <v/>
      </c>
      <c r="GB21" s="95" t="str">
        <f>IF(AND(ent!$M$17=1,$AJ21&lt;&gt;""),$AI21+$AJ21,"")</f>
        <v/>
      </c>
      <c r="GC21" s="95" t="str">
        <f>IF(AND(ent!$M$18=1,$AL21&lt;&gt;""),$AK21+$AL21,"")</f>
        <v/>
      </c>
      <c r="GD21" s="95" t="str">
        <f>IF(AND(ent!$M$19=1,$AN21&lt;&gt;""),$AM21+$AN21,"")</f>
        <v/>
      </c>
      <c r="GE21" s="95" t="str">
        <f>IF(AND(ent!$M$20=1,$AP21&lt;&gt;""),$AO21+$AP21,"")</f>
        <v/>
      </c>
      <c r="GF21" s="95" t="str">
        <f>IF(AND(ent!$M$21=1,$AR21&lt;&gt;""),$AQ21+$AR21,"")</f>
        <v/>
      </c>
      <c r="GG21" s="95" t="str">
        <f>IF(AND(ent!$M$22=1,$AT21&lt;&gt;""),$AS21+$AT21,"")</f>
        <v/>
      </c>
      <c r="GH21" s="95" t="str">
        <f>IF(AND(ent!$M$23=1,$AV21&lt;&gt;""),$AU21+$AV21,"")</f>
        <v/>
      </c>
      <c r="GI21" s="95" t="str">
        <f>IF(AND(ent!$M$24=1,$AX21&lt;&gt;""),$AW21+$AX21,"")</f>
        <v/>
      </c>
      <c r="GJ21" s="95" t="str">
        <f>IF(AND(ent!$M$25=1,$AZ21&lt;&gt;""),$AY21+$AZ21,"")</f>
        <v/>
      </c>
      <c r="GK21" s="95" t="str">
        <f>IF(AND(ent!$M$26=1,$BB21&lt;&gt;""),$BA21+$BB21,"")</f>
        <v/>
      </c>
      <c r="GL21" s="95" t="str">
        <f>IF(AND(ent!$M$27=1,$BD21&lt;&gt;""),$BC21+$BD21,"")</f>
        <v/>
      </c>
      <c r="GM21" s="95" t="str">
        <f>IF(AND(ent!$M$28=1,$BF21&lt;&gt;""),$BE21+$BF21,"")</f>
        <v/>
      </c>
      <c r="GN21" s="95" t="str">
        <f>IF(AND(ent!$M$29=1,$BH21&lt;&gt;""),$BG21+$BH21,"")</f>
        <v/>
      </c>
      <c r="GO21" s="95" t="str">
        <f>IF(AND(ent!$M$30=1,$BJ21&lt;&gt;""),$BI21+$BJ21,"")</f>
        <v/>
      </c>
      <c r="GP21" s="95" t="str">
        <f>IF(AND(ent!$M$31=1,$BL21&lt;&gt;""),$BK21+$BL21,"")</f>
        <v/>
      </c>
      <c r="GQ21" s="75">
        <f t="shared" si="69"/>
        <v>3</v>
      </c>
      <c r="GR21" s="95" t="str">
        <f>IF(AND(ent!$M$2=2,$F21&lt;&gt;""),$E21+$F21,"")</f>
        <v/>
      </c>
      <c r="GS21" s="95" t="str">
        <f>IF(AND(ent!$M$3=2,$H21&lt;&gt;""),$G21+$H21,"")</f>
        <v/>
      </c>
      <c r="GT21" s="95" t="str">
        <f>IF(AND(ent!$M$4=2,$J21&lt;&gt;""),$I21+$J21,"")</f>
        <v/>
      </c>
      <c r="GU21" s="95" t="str">
        <f>IF(AND(ent!$M$5=2,$L21&lt;&gt;""),$K21+$L21,"")</f>
        <v/>
      </c>
      <c r="GV21" s="95" t="str">
        <f>IF(AND(ent!$M$6=2,$N21&lt;&gt;""),$M21+$N21,"")</f>
        <v/>
      </c>
      <c r="GW21" s="95" t="str">
        <f>IF(AND(ent!$M$7=2,$P21&lt;&gt;""),$O21+$P21,"")</f>
        <v/>
      </c>
      <c r="GX21" s="95">
        <f>IF(AND(ent!$M$8=2,$R21&lt;&gt;""),$Q21+$R21,"")</f>
        <v>337</v>
      </c>
      <c r="GY21" s="95">
        <f>IF(AND(ent!$M$9=2,$T21&lt;&gt;""),$S21+$T21,"")</f>
        <v>235.7</v>
      </c>
      <c r="GZ21" s="95">
        <f>IF(AND(ent!$M$10=2,$V21&lt;&gt;""),$U21+$V21,"")</f>
        <v>328.20000000000005</v>
      </c>
      <c r="HA21" s="95" t="str">
        <f>IF(AND(ent!$M$11=2,$X21&lt;&gt;""),$W21+$X21,"")</f>
        <v/>
      </c>
      <c r="HB21" s="95" t="str">
        <f>IF(AND(ent!$M$12=2,$Z21&lt;&gt;""),$Y21+$Z21,"")</f>
        <v/>
      </c>
      <c r="HC21" s="95" t="str">
        <f>IF(AND(ent!$M$13=2,$AB21&lt;&gt;""),$AA21+$AB21,"")</f>
        <v/>
      </c>
      <c r="HD21" s="95" t="str">
        <f>IF(AND(ent!$M$14=2,$AD21&lt;&gt;""),$AC21+$AD21,"")</f>
        <v/>
      </c>
      <c r="HE21" s="95" t="str">
        <f>IF(AND(ent!$M$15=2,$AF21&lt;&gt;""),$AE21+$AF21,"")</f>
        <v/>
      </c>
      <c r="HF21" s="95" t="str">
        <f>IF(AND(ent!$M$16=2,$AH21&lt;&gt;""),$AG21+$AH21,"")</f>
        <v/>
      </c>
      <c r="HG21" s="95" t="str">
        <f>IF(AND(ent!$M$17=2,$AJ21&lt;&gt;""),$AI21+$AJ21,"")</f>
        <v/>
      </c>
      <c r="HH21" s="95" t="str">
        <f>IF(AND(ent!$M$18=2,$AL21&lt;&gt;""),$AK21+$AL21,"")</f>
        <v/>
      </c>
      <c r="HI21" s="95" t="str">
        <f>IF(AND(ent!$M$19=2,$AN21&lt;&gt;""),$AM21+$AN21,"")</f>
        <v/>
      </c>
      <c r="HJ21" s="95" t="str">
        <f>IF(AND(ent!$M$20=2,$AP21&lt;&gt;""),$AO21+$AP21,"")</f>
        <v/>
      </c>
      <c r="HK21" s="95" t="str">
        <f>IF(AND(ent!$M$21=2,$AR21&lt;&gt;""),$AQ21+$AR21,"")</f>
        <v/>
      </c>
      <c r="HL21" s="95" t="str">
        <f>IF(AND(ent!$M$22=2,$AT21&lt;&gt;""),$AS21+$AT21,"")</f>
        <v/>
      </c>
      <c r="HM21" s="95" t="str">
        <f>IF(AND(ent!$M$23=2,$AV21&lt;&gt;""),$AU21+$AV21,"")</f>
        <v/>
      </c>
      <c r="HN21" s="95" t="str">
        <f>IF(AND(ent!$M$24=2,$AX21&lt;&gt;""),$AW21+$AX21,"")</f>
        <v/>
      </c>
      <c r="HO21" s="95" t="str">
        <f>IF(AND(ent!$M$25=2,$AZ21&lt;&gt;""),$AY21+$AZ21,"")</f>
        <v/>
      </c>
      <c r="HP21" s="95" t="str">
        <f>IF(AND(ent!$M$26=2,$BB21&lt;&gt;""),$BA21+$BB21,"")</f>
        <v/>
      </c>
      <c r="HQ21" s="95" t="str">
        <f>IF(AND(ent!$M$27=2,$BD21&lt;&gt;""),$BC21+$BD21,"")</f>
        <v/>
      </c>
      <c r="HR21" s="95" t="str">
        <f>IF(AND(ent!$M$28=2,$BF21&lt;&gt;""),$BE21+$BF21,"")</f>
        <v/>
      </c>
      <c r="HS21" s="95" t="str">
        <f>IF(AND(ent!$M$29=2,$BH21&lt;&gt;""),$BG21+$BH21,"")</f>
        <v/>
      </c>
      <c r="HT21" s="95" t="str">
        <f>IF(AND(ent!$M$30=2,$BJ21&lt;&gt;""),$BI21+$BJ21,"")</f>
        <v/>
      </c>
      <c r="HU21" s="95" t="str">
        <f>IF(AND(ent!$M$31=2,$BL21&lt;&gt;""),$BK21+$BL21,"")</f>
        <v/>
      </c>
      <c r="HV21" s="124">
        <f t="shared" si="70"/>
        <v>2042.7999999999997</v>
      </c>
      <c r="HW21" s="124">
        <f t="shared" si="71"/>
        <v>900.90000000000009</v>
      </c>
      <c r="HX21" s="95">
        <f t="shared" si="72"/>
        <v>3402.7999999999997</v>
      </c>
      <c r="HY21" s="95">
        <f t="shared" si="73"/>
        <v>1500.9</v>
      </c>
    </row>
    <row r="22" spans="1:233">
      <c r="A22" s="75">
        <f>IF(stage!A22&lt;&gt;"",stage!A22,"")</f>
        <v>21</v>
      </c>
      <c r="B22" s="75" t="str">
        <f>IF(ent!E22&lt;&gt;"",ent!E22,"")</f>
        <v>長﨑 雅志</v>
      </c>
      <c r="D22" s="75" t="str">
        <f>IF(ent!E22&lt;&gt;"",ent!H22,"")</f>
        <v>JN-3</v>
      </c>
      <c r="F22" s="95">
        <f>IF(stage!F22&lt;&gt;"",INT(stage!F22/100)*60+MOD(stage!F22,100),"")</f>
        <v>298.10000000000002</v>
      </c>
      <c r="H22" s="95">
        <f>IF(stage!H22&lt;&gt;"",INT(stage!H22/100)*60+MOD(stage!H22,100),"")</f>
        <v>410.9</v>
      </c>
      <c r="J22" s="95">
        <f>IF(stage!J22&lt;&gt;"",INT(stage!J22/100)*60+MOD(stage!J22,100),"")</f>
        <v>305</v>
      </c>
      <c r="L22" s="95">
        <f>IF(stage!L22&lt;&gt;"",INT(stage!L22/100)*60+MOD(stage!L22,100),"")</f>
        <v>298</v>
      </c>
      <c r="N22" s="95">
        <f>IF(stage!N22&lt;&gt;"",INT(stage!N22/100)*60+MOD(stage!N22,100),"")</f>
        <v>408.1</v>
      </c>
      <c r="P22" s="95">
        <f>IF(stage!P22&lt;&gt;"",INT(stage!P22/100)*60+MOD(stage!P22,100),"")</f>
        <v>305.3</v>
      </c>
      <c r="R22" s="95">
        <f>IF(stage!R22&lt;&gt;"",INT(stage!R22/100)*60+MOD(stage!R22,100),"")</f>
        <v>330.1</v>
      </c>
      <c r="T22" s="95">
        <f>IF(stage!T22&lt;&gt;"",INT(stage!T22/100)*60+MOD(stage!T22,100),"")</f>
        <v>233.2</v>
      </c>
      <c r="V22" s="95">
        <f>IF(stage!V22&lt;&gt;"",INT(stage!V22/100)*60+MOD(stage!V22,100),"")</f>
        <v>330</v>
      </c>
      <c r="X22" s="95">
        <f>IF(stage!X22&lt;&gt;"",INT(stage!X22/100)*60+MOD(stage!X22,100),"")</f>
        <v>314.70000000000005</v>
      </c>
      <c r="Z22" s="95">
        <f>IF(stage!Z22&lt;&gt;"",INT(stage!Z22/100)*60+MOD(stage!Z22,100),"")</f>
        <v>227.89999999999998</v>
      </c>
      <c r="AB22" s="95">
        <f>IF(stage!AB22&lt;&gt;"",INT(stage!AB22/100)*60+MOD(stage!AB22,100),"")</f>
        <v>330.9</v>
      </c>
      <c r="AD22" s="95" t="str">
        <f>IF(stage!AD22&lt;&gt;"",INT(stage!AD22/100)*60+MOD(stage!AD22,100),"")</f>
        <v/>
      </c>
      <c r="AF22" s="95" t="str">
        <f>IF(stage!AF22&lt;&gt;"",INT(stage!AF22/100)*60+MOD(stage!AF22,100),"")</f>
        <v/>
      </c>
      <c r="AH22" s="95" t="str">
        <f>IF(stage!AH22&lt;&gt;"",INT(stage!AH22/100)*60+MOD(stage!AH22,100),"")</f>
        <v/>
      </c>
      <c r="AJ22" s="95" t="str">
        <f>IF(stage!AJ22&lt;&gt;"",INT(stage!AJ22/100)*60+MOD(stage!AJ22,100),"")</f>
        <v/>
      </c>
      <c r="AL22" s="95" t="str">
        <f>IF(stage!AL22&lt;&gt;"",INT(stage!AL22/100)*60+MOD(stage!AL22,100),"")</f>
        <v/>
      </c>
      <c r="AN22" s="95" t="str">
        <f>IF(stage!AN22&lt;&gt;"",INT(stage!AN22/100)*60+MOD(stage!AN22,100),"")</f>
        <v/>
      </c>
      <c r="AP22" s="95" t="str">
        <f>IF(stage!AP22&lt;&gt;"",INT(stage!AP22/100)*60+MOD(stage!AP22,100),"")</f>
        <v/>
      </c>
      <c r="AR22" s="95" t="str">
        <f>IF(stage!AR22&lt;&gt;"",INT(stage!AR22/100)*60+MOD(stage!AR22,100),"")</f>
        <v/>
      </c>
      <c r="AT22" s="95" t="str">
        <f>IF(stage!AT22&lt;&gt;"",INT(stage!AT22/100)*60+MOD(stage!AT22,100),"")</f>
        <v/>
      </c>
      <c r="AV22" s="95" t="str">
        <f>IF(stage!AV22&lt;&gt;"",INT(stage!AV22/100)*60+MOD(stage!AV22,100),"")</f>
        <v/>
      </c>
      <c r="AX22" s="95" t="str">
        <f>IF(stage!AX22&lt;&gt;"",INT(stage!AX22/100)*60+MOD(stage!AX22,100),"")</f>
        <v/>
      </c>
      <c r="AZ22" s="95" t="str">
        <f>IF(stage!AZ22&lt;&gt;"",INT(stage!AZ22/100)*60+MOD(stage!AZ22,100),"")</f>
        <v/>
      </c>
      <c r="BB22" s="95" t="str">
        <f>IF(stage!BB22&lt;&gt;"",INT(stage!BB22/100)*60+MOD(stage!BB22,100),"")</f>
        <v/>
      </c>
      <c r="BD22" s="95" t="str">
        <f>IF(stage!BD22&lt;&gt;"",INT(stage!BD22/100)*60+MOD(stage!BD22,100),"")</f>
        <v/>
      </c>
      <c r="BF22" s="95" t="str">
        <f>IF(stage!BF22&lt;&gt;"",INT(stage!BF22/100)*60+MOD(stage!BF22,100),"")</f>
        <v/>
      </c>
      <c r="BH22" s="95" t="str">
        <f>IF(stage!BH22&lt;&gt;"",INT(stage!BH22/100)*60+MOD(stage!BH22,100),"")</f>
        <v/>
      </c>
      <c r="BJ22" s="95" t="str">
        <f>IF(stage!BJ22&lt;&gt;"",INT(stage!BJ22/100)*60+MOD(stage!BJ22,100),"")</f>
        <v/>
      </c>
      <c r="BL22" s="95" t="str">
        <f>IF(stage!BL22&lt;&gt;"",INT(stage!BL22/100)*60+MOD(stage!BL22,100),"")</f>
        <v/>
      </c>
      <c r="BO22" s="123">
        <f t="shared" si="1"/>
        <v>3792.2</v>
      </c>
      <c r="BP22" s="75">
        <f t="shared" si="2"/>
        <v>0</v>
      </c>
      <c r="BQ22" s="123">
        <f t="shared" si="3"/>
        <v>3792.2</v>
      </c>
      <c r="BR22" s="123"/>
      <c r="BS22" s="123">
        <f t="shared" si="4"/>
        <v>10312.200000000001</v>
      </c>
      <c r="BT22" s="75">
        <f t="shared" si="5"/>
        <v>0</v>
      </c>
      <c r="BU22" s="123">
        <f t="shared" si="6"/>
        <v>10312.200000000001</v>
      </c>
      <c r="BW22" s="75">
        <f t="shared" si="7"/>
        <v>12</v>
      </c>
      <c r="BX22" s="124">
        <f t="shared" si="8"/>
        <v>298.10000000000002</v>
      </c>
      <c r="BY22" s="124">
        <f t="shared" si="9"/>
        <v>410.9</v>
      </c>
      <c r="BZ22" s="124">
        <f t="shared" si="10"/>
        <v>305</v>
      </c>
      <c r="CA22" s="124">
        <f t="shared" si="11"/>
        <v>298</v>
      </c>
      <c r="CB22" s="124">
        <f t="shared" si="12"/>
        <v>408.1</v>
      </c>
      <c r="CC22" s="124">
        <f t="shared" si="13"/>
        <v>305.3</v>
      </c>
      <c r="CD22" s="124">
        <f t="shared" si="14"/>
        <v>330.1</v>
      </c>
      <c r="CE22" s="124">
        <f t="shared" si="15"/>
        <v>233.2</v>
      </c>
      <c r="CF22" s="124">
        <f t="shared" si="16"/>
        <v>330</v>
      </c>
      <c r="CG22" s="124">
        <f t="shared" si="17"/>
        <v>314.70000000000005</v>
      </c>
      <c r="CH22" s="124">
        <f t="shared" si="18"/>
        <v>227.89999999999998</v>
      </c>
      <c r="CI22" s="124">
        <f t="shared" si="19"/>
        <v>330.9</v>
      </c>
      <c r="CJ22" s="124" t="str">
        <f t="shared" si="20"/>
        <v/>
      </c>
      <c r="CK22" s="124" t="str">
        <f t="shared" si="21"/>
        <v/>
      </c>
      <c r="CL22" s="124" t="str">
        <f t="shared" si="22"/>
        <v/>
      </c>
      <c r="CM22" s="124" t="str">
        <f t="shared" si="23"/>
        <v/>
      </c>
      <c r="CN22" s="124" t="str">
        <f t="shared" si="24"/>
        <v/>
      </c>
      <c r="CO22" s="124" t="str">
        <f t="shared" si="25"/>
        <v/>
      </c>
      <c r="CP22" s="124" t="str">
        <f t="shared" si="26"/>
        <v/>
      </c>
      <c r="CQ22" s="124" t="str">
        <f t="shared" si="27"/>
        <v/>
      </c>
      <c r="CR22" s="124" t="str">
        <f t="shared" si="28"/>
        <v/>
      </c>
      <c r="CS22" s="124" t="str">
        <f t="shared" si="29"/>
        <v/>
      </c>
      <c r="CT22" s="124" t="str">
        <f t="shared" si="30"/>
        <v/>
      </c>
      <c r="CU22" s="124" t="str">
        <f t="shared" si="31"/>
        <v/>
      </c>
      <c r="CV22" s="124" t="str">
        <f t="shared" si="32"/>
        <v/>
      </c>
      <c r="CW22" s="124" t="str">
        <f t="shared" si="33"/>
        <v/>
      </c>
      <c r="CX22" s="124" t="str">
        <f t="shared" si="34"/>
        <v/>
      </c>
      <c r="CY22" s="124" t="str">
        <f t="shared" si="35"/>
        <v/>
      </c>
      <c r="CZ22" s="124" t="str">
        <f t="shared" si="36"/>
        <v/>
      </c>
      <c r="DA22" s="124" t="str">
        <f t="shared" si="37"/>
        <v/>
      </c>
      <c r="DC22" s="75">
        <f>COUNT($BX22:BX22)</f>
        <v>1</v>
      </c>
      <c r="DD22" s="75">
        <f>COUNT($BX22:BY22)</f>
        <v>2</v>
      </c>
      <c r="DE22" s="75">
        <f>COUNT($BX22:BZ22)</f>
        <v>3</v>
      </c>
      <c r="DF22" s="75">
        <f>COUNT($BX22:CA22)</f>
        <v>4</v>
      </c>
      <c r="DG22" s="75">
        <f>COUNT($BX22:CB22)</f>
        <v>5</v>
      </c>
      <c r="DH22" s="75">
        <f>COUNT($BX22:CC22)</f>
        <v>6</v>
      </c>
      <c r="DI22" s="75">
        <f>COUNT($BX22:CD22)</f>
        <v>7</v>
      </c>
      <c r="DJ22" s="75">
        <f>COUNT($BX22:CE22)</f>
        <v>8</v>
      </c>
      <c r="DK22" s="75">
        <f>COUNT($BX22:CF22)</f>
        <v>9</v>
      </c>
      <c r="DL22" s="75">
        <f>COUNT($BX22:CG22)</f>
        <v>10</v>
      </c>
      <c r="DM22" s="75">
        <f>COUNT($BX22:CH22)</f>
        <v>11</v>
      </c>
      <c r="DN22" s="75">
        <f>COUNT($BX22:CI22)</f>
        <v>12</v>
      </c>
      <c r="DO22" s="75">
        <f>COUNT($BX22:CJ22)</f>
        <v>12</v>
      </c>
      <c r="DP22" s="75">
        <f>COUNT($BX22:CK22)</f>
        <v>12</v>
      </c>
      <c r="DQ22" s="75">
        <f>COUNT($BX22:CL22)</f>
        <v>12</v>
      </c>
      <c r="DR22" s="75">
        <f>COUNT($BX22:CM22)</f>
        <v>12</v>
      </c>
      <c r="DS22" s="75">
        <f>COUNT($BX22:CN22)</f>
        <v>12</v>
      </c>
      <c r="DT22" s="75">
        <f>COUNT($BX22:CO22)</f>
        <v>12</v>
      </c>
      <c r="DU22" s="75">
        <f>COUNT($BX22:CP22)</f>
        <v>12</v>
      </c>
      <c r="DV22" s="75">
        <f>COUNT($BX22:CQ22)</f>
        <v>12</v>
      </c>
      <c r="DW22" s="75">
        <f>COUNT($BX22:CR22)</f>
        <v>12</v>
      </c>
      <c r="DX22" s="75">
        <f>COUNT($BX22:CS22)</f>
        <v>12</v>
      </c>
      <c r="DY22" s="75">
        <f>COUNT($BX22:CT22)</f>
        <v>12</v>
      </c>
      <c r="DZ22" s="75">
        <f>COUNT($BX22:CU22)</f>
        <v>12</v>
      </c>
      <c r="EA22" s="75">
        <f>COUNT($BX22:CV22)</f>
        <v>12</v>
      </c>
      <c r="EB22" s="75">
        <f>COUNT($BX22:CW22)</f>
        <v>12</v>
      </c>
      <c r="EC22" s="75">
        <f>COUNT($BX22:CX22)</f>
        <v>12</v>
      </c>
      <c r="ED22" s="75">
        <f>COUNT($BX22:CY22)</f>
        <v>12</v>
      </c>
      <c r="EE22" s="75">
        <f>COUNT($BX22:CZ22)</f>
        <v>12</v>
      </c>
      <c r="EF22" s="75">
        <f>COUNT($BX22:DA22)</f>
        <v>12</v>
      </c>
      <c r="EH22" s="75">
        <f t="shared" si="38"/>
        <v>1</v>
      </c>
      <c r="EI22" s="75">
        <f t="shared" si="39"/>
        <v>1</v>
      </c>
      <c r="EJ22" s="75">
        <f t="shared" si="40"/>
        <v>1</v>
      </c>
      <c r="EK22" s="75">
        <f t="shared" si="41"/>
        <v>1</v>
      </c>
      <c r="EL22" s="75">
        <f t="shared" si="42"/>
        <v>1</v>
      </c>
      <c r="EM22" s="75">
        <f t="shared" si="43"/>
        <v>1</v>
      </c>
      <c r="EN22" s="75">
        <f t="shared" si="44"/>
        <v>1</v>
      </c>
      <c r="EO22" s="75">
        <f t="shared" si="45"/>
        <v>1</v>
      </c>
      <c r="EP22" s="75">
        <f t="shared" si="46"/>
        <v>1</v>
      </c>
      <c r="EQ22" s="75">
        <f t="shared" si="47"/>
        <v>1</v>
      </c>
      <c r="ER22" s="75">
        <f t="shared" si="48"/>
        <v>1</v>
      </c>
      <c r="ES22" s="75">
        <f t="shared" si="49"/>
        <v>1</v>
      </c>
      <c r="ET22" s="75">
        <f t="shared" si="50"/>
        <v>0</v>
      </c>
      <c r="EU22" s="75">
        <f t="shared" si="51"/>
        <v>0</v>
      </c>
      <c r="EV22" s="75">
        <f t="shared" si="52"/>
        <v>0</v>
      </c>
      <c r="EW22" s="75">
        <f t="shared" si="53"/>
        <v>0</v>
      </c>
      <c r="EX22" s="75">
        <f t="shared" si="54"/>
        <v>0</v>
      </c>
      <c r="EY22" s="75">
        <f t="shared" si="55"/>
        <v>0</v>
      </c>
      <c r="EZ22" s="75">
        <f t="shared" si="56"/>
        <v>0</v>
      </c>
      <c r="FA22" s="75">
        <f t="shared" si="57"/>
        <v>0</v>
      </c>
      <c r="FB22" s="75">
        <f t="shared" si="58"/>
        <v>0</v>
      </c>
      <c r="FC22" s="75">
        <f t="shared" si="59"/>
        <v>0</v>
      </c>
      <c r="FD22" s="75">
        <f t="shared" si="60"/>
        <v>0</v>
      </c>
      <c r="FE22" s="75">
        <f t="shared" si="61"/>
        <v>0</v>
      </c>
      <c r="FF22" s="75">
        <f t="shared" si="62"/>
        <v>0</v>
      </c>
      <c r="FG22" s="75">
        <f t="shared" si="63"/>
        <v>0</v>
      </c>
      <c r="FH22" s="75">
        <f t="shared" si="64"/>
        <v>0</v>
      </c>
      <c r="FI22" s="75">
        <f t="shared" si="65"/>
        <v>0</v>
      </c>
      <c r="FJ22" s="75">
        <f t="shared" si="66"/>
        <v>0</v>
      </c>
      <c r="FK22" s="75">
        <f t="shared" si="67"/>
        <v>0</v>
      </c>
      <c r="FL22" s="75">
        <f t="shared" si="68"/>
        <v>6</v>
      </c>
      <c r="FM22" s="95">
        <f>IF(AND(ent!$M$2=1,$F22&lt;&gt;""),$E22+$F22,"")</f>
        <v>298.10000000000002</v>
      </c>
      <c r="FN22" s="95">
        <f>IF(AND(ent!$M$3=1,$H22&lt;&gt;""),$G22+$H22,"")</f>
        <v>410.9</v>
      </c>
      <c r="FO22" s="95">
        <f>IF(AND(ent!$M$4=1,$J22&lt;&gt;""),$I22+$J22,"")</f>
        <v>305</v>
      </c>
      <c r="FP22" s="95">
        <f>IF(AND(ent!$M$5=1,$L22&lt;&gt;""),$K22+$L22,"")</f>
        <v>298</v>
      </c>
      <c r="FQ22" s="95">
        <f>IF(AND(ent!$M$6=1,$N22&lt;&gt;""),$M22+$N22,"")</f>
        <v>408.1</v>
      </c>
      <c r="FR22" s="95">
        <f>IF(AND(ent!$M$7=1,$P22&lt;&gt;""),$O22+$P22,"")</f>
        <v>305.3</v>
      </c>
      <c r="FS22" s="95" t="str">
        <f>IF(AND(ent!$M$8=1,$R22&lt;&gt;""),$Q22+$R22,"")</f>
        <v/>
      </c>
      <c r="FT22" s="95" t="str">
        <f>IF(AND(ent!$M$9=1,$T22&lt;&gt;""),$S22+$T22,"")</f>
        <v/>
      </c>
      <c r="FU22" s="95" t="str">
        <f>IF(AND(ent!$M$10=1,$V22&lt;&gt;""),$U22+$V22,"")</f>
        <v/>
      </c>
      <c r="FV22" s="95" t="str">
        <f>IF(AND(ent!$M$11=1,$X22&lt;&gt;""),$W22+$X22,"")</f>
        <v/>
      </c>
      <c r="FW22" s="95" t="str">
        <f>IF(AND(ent!$M$12=1,$Z22&lt;&gt;""),$Y22+$Z22,"")</f>
        <v/>
      </c>
      <c r="FX22" s="95" t="str">
        <f>IF(AND(ent!$M$13=1,$AB22&lt;&gt;""),$AA22+$AB22,"")</f>
        <v/>
      </c>
      <c r="FY22" s="95" t="str">
        <f>IF(AND(ent!$M$14=1,$AD22&lt;&gt;""),$AC22+$AD22,"")</f>
        <v/>
      </c>
      <c r="FZ22" s="95" t="str">
        <f>IF(AND(ent!$M$15=1,$AF22&lt;&gt;""),$AE22+$AF22,"")</f>
        <v/>
      </c>
      <c r="GA22" s="95" t="str">
        <f>IF(AND(ent!$M$16=1,$AH22&lt;&gt;""),$AG22+$AH22,"")</f>
        <v/>
      </c>
      <c r="GB22" s="95" t="str">
        <f>IF(AND(ent!$M$17=1,$AJ22&lt;&gt;""),$AI22+$AJ22,"")</f>
        <v/>
      </c>
      <c r="GC22" s="95" t="str">
        <f>IF(AND(ent!$M$18=1,$AL22&lt;&gt;""),$AK22+$AL22,"")</f>
        <v/>
      </c>
      <c r="GD22" s="95" t="str">
        <f>IF(AND(ent!$M$19=1,$AN22&lt;&gt;""),$AM22+$AN22,"")</f>
        <v/>
      </c>
      <c r="GE22" s="95" t="str">
        <f>IF(AND(ent!$M$20=1,$AP22&lt;&gt;""),$AO22+$AP22,"")</f>
        <v/>
      </c>
      <c r="GF22" s="95" t="str">
        <f>IF(AND(ent!$M$21=1,$AR22&lt;&gt;""),$AQ22+$AR22,"")</f>
        <v/>
      </c>
      <c r="GG22" s="95" t="str">
        <f>IF(AND(ent!$M$22=1,$AT22&lt;&gt;""),$AS22+$AT22,"")</f>
        <v/>
      </c>
      <c r="GH22" s="95" t="str">
        <f>IF(AND(ent!$M$23=1,$AV22&lt;&gt;""),$AU22+$AV22,"")</f>
        <v/>
      </c>
      <c r="GI22" s="95" t="str">
        <f>IF(AND(ent!$M$24=1,$AX22&lt;&gt;""),$AW22+$AX22,"")</f>
        <v/>
      </c>
      <c r="GJ22" s="95" t="str">
        <f>IF(AND(ent!$M$25=1,$AZ22&lt;&gt;""),$AY22+$AZ22,"")</f>
        <v/>
      </c>
      <c r="GK22" s="95" t="str">
        <f>IF(AND(ent!$M$26=1,$BB22&lt;&gt;""),$BA22+$BB22,"")</f>
        <v/>
      </c>
      <c r="GL22" s="95" t="str">
        <f>IF(AND(ent!$M$27=1,$BD22&lt;&gt;""),$BC22+$BD22,"")</f>
        <v/>
      </c>
      <c r="GM22" s="95" t="str">
        <f>IF(AND(ent!$M$28=1,$BF22&lt;&gt;""),$BE22+$BF22,"")</f>
        <v/>
      </c>
      <c r="GN22" s="95" t="str">
        <f>IF(AND(ent!$M$29=1,$BH22&lt;&gt;""),$BG22+$BH22,"")</f>
        <v/>
      </c>
      <c r="GO22" s="95" t="str">
        <f>IF(AND(ent!$M$30=1,$BJ22&lt;&gt;""),$BI22+$BJ22,"")</f>
        <v/>
      </c>
      <c r="GP22" s="95" t="str">
        <f>IF(AND(ent!$M$31=1,$BL22&lt;&gt;""),$BK22+$BL22,"")</f>
        <v/>
      </c>
      <c r="GQ22" s="75">
        <f t="shared" si="69"/>
        <v>6</v>
      </c>
      <c r="GR22" s="95" t="str">
        <f>IF(AND(ent!$M$2=2,$F22&lt;&gt;""),$E22+$F22,"")</f>
        <v/>
      </c>
      <c r="GS22" s="95" t="str">
        <f>IF(AND(ent!$M$3=2,$H22&lt;&gt;""),$G22+$H22,"")</f>
        <v/>
      </c>
      <c r="GT22" s="95" t="str">
        <f>IF(AND(ent!$M$4=2,$J22&lt;&gt;""),$I22+$J22,"")</f>
        <v/>
      </c>
      <c r="GU22" s="95" t="str">
        <f>IF(AND(ent!$M$5=2,$L22&lt;&gt;""),$K22+$L22,"")</f>
        <v/>
      </c>
      <c r="GV22" s="95" t="str">
        <f>IF(AND(ent!$M$6=2,$N22&lt;&gt;""),$M22+$N22,"")</f>
        <v/>
      </c>
      <c r="GW22" s="95" t="str">
        <f>IF(AND(ent!$M$7=2,$P22&lt;&gt;""),$O22+$P22,"")</f>
        <v/>
      </c>
      <c r="GX22" s="95">
        <f>IF(AND(ent!$M$8=2,$R22&lt;&gt;""),$Q22+$R22,"")</f>
        <v>330.1</v>
      </c>
      <c r="GY22" s="95">
        <f>IF(AND(ent!$M$9=2,$T22&lt;&gt;""),$S22+$T22,"")</f>
        <v>233.2</v>
      </c>
      <c r="GZ22" s="95">
        <f>IF(AND(ent!$M$10=2,$V22&lt;&gt;""),$U22+$V22,"")</f>
        <v>330</v>
      </c>
      <c r="HA22" s="95">
        <f>IF(AND(ent!$M$11=2,$X22&lt;&gt;""),$W22+$X22,"")</f>
        <v>314.70000000000005</v>
      </c>
      <c r="HB22" s="95">
        <f>IF(AND(ent!$M$12=2,$Z22&lt;&gt;""),$Y22+$Z22,"")</f>
        <v>227.89999999999998</v>
      </c>
      <c r="HC22" s="95">
        <f>IF(AND(ent!$M$13=2,$AB22&lt;&gt;""),$AA22+$AB22,"")</f>
        <v>330.9</v>
      </c>
      <c r="HD22" s="95" t="str">
        <f>IF(AND(ent!$M$14=2,$AD22&lt;&gt;""),$AC22+$AD22,"")</f>
        <v/>
      </c>
      <c r="HE22" s="95" t="str">
        <f>IF(AND(ent!$M$15=2,$AF22&lt;&gt;""),$AE22+$AF22,"")</f>
        <v/>
      </c>
      <c r="HF22" s="95" t="str">
        <f>IF(AND(ent!$M$16=2,$AH22&lt;&gt;""),$AG22+$AH22,"")</f>
        <v/>
      </c>
      <c r="HG22" s="95" t="str">
        <f>IF(AND(ent!$M$17=2,$AJ22&lt;&gt;""),$AI22+$AJ22,"")</f>
        <v/>
      </c>
      <c r="HH22" s="95" t="str">
        <f>IF(AND(ent!$M$18=2,$AL22&lt;&gt;""),$AK22+$AL22,"")</f>
        <v/>
      </c>
      <c r="HI22" s="95" t="str">
        <f>IF(AND(ent!$M$19=2,$AN22&lt;&gt;""),$AM22+$AN22,"")</f>
        <v/>
      </c>
      <c r="HJ22" s="95" t="str">
        <f>IF(AND(ent!$M$20=2,$AP22&lt;&gt;""),$AO22+$AP22,"")</f>
        <v/>
      </c>
      <c r="HK22" s="95" t="str">
        <f>IF(AND(ent!$M$21=2,$AR22&lt;&gt;""),$AQ22+$AR22,"")</f>
        <v/>
      </c>
      <c r="HL22" s="95" t="str">
        <f>IF(AND(ent!$M$22=2,$AT22&lt;&gt;""),$AS22+$AT22,"")</f>
        <v/>
      </c>
      <c r="HM22" s="95" t="str">
        <f>IF(AND(ent!$M$23=2,$AV22&lt;&gt;""),$AU22+$AV22,"")</f>
        <v/>
      </c>
      <c r="HN22" s="95" t="str">
        <f>IF(AND(ent!$M$24=2,$AX22&lt;&gt;""),$AW22+$AX22,"")</f>
        <v/>
      </c>
      <c r="HO22" s="95" t="str">
        <f>IF(AND(ent!$M$25=2,$AZ22&lt;&gt;""),$AY22+$AZ22,"")</f>
        <v/>
      </c>
      <c r="HP22" s="95" t="str">
        <f>IF(AND(ent!$M$26=2,$BB22&lt;&gt;""),$BA22+$BB22,"")</f>
        <v/>
      </c>
      <c r="HQ22" s="95" t="str">
        <f>IF(AND(ent!$M$27=2,$BD22&lt;&gt;""),$BC22+$BD22,"")</f>
        <v/>
      </c>
      <c r="HR22" s="95" t="str">
        <f>IF(AND(ent!$M$28=2,$BF22&lt;&gt;""),$BE22+$BF22,"")</f>
        <v/>
      </c>
      <c r="HS22" s="95" t="str">
        <f>IF(AND(ent!$M$29=2,$BH22&lt;&gt;""),$BG22+$BH22,"")</f>
        <v/>
      </c>
      <c r="HT22" s="95" t="str">
        <f>IF(AND(ent!$M$30=2,$BJ22&lt;&gt;""),$BI22+$BJ22,"")</f>
        <v/>
      </c>
      <c r="HU22" s="95" t="str">
        <f>IF(AND(ent!$M$31=2,$BL22&lt;&gt;""),$BK22+$BL22,"")</f>
        <v/>
      </c>
      <c r="HV22" s="124">
        <f t="shared" si="70"/>
        <v>2025.3999999999999</v>
      </c>
      <c r="HW22" s="124">
        <f t="shared" si="71"/>
        <v>1766.8000000000002</v>
      </c>
      <c r="HX22" s="95">
        <f t="shared" si="72"/>
        <v>3345.3999999999996</v>
      </c>
      <c r="HY22" s="95">
        <f t="shared" si="73"/>
        <v>2926.8</v>
      </c>
    </row>
    <row r="23" spans="1:233">
      <c r="A23" s="75">
        <f>IF(stage!A23&lt;&gt;"",stage!A23,"")</f>
        <v>22</v>
      </c>
      <c r="B23" s="75" t="str">
        <f>IF(ent!E23&lt;&gt;"",ent!E23,"")</f>
        <v>鈴木 尚</v>
      </c>
      <c r="D23" s="75" t="str">
        <f>IF(ent!E23&lt;&gt;"",ent!H23,"")</f>
        <v>JN-3</v>
      </c>
      <c r="F23" s="95">
        <f>IF(stage!F23&lt;&gt;"",INT(stage!F23/100)*60+MOD(stage!F23,100),"")</f>
        <v>302.8</v>
      </c>
      <c r="H23" s="95">
        <f>IF(stage!H23&lt;&gt;"",INT(stage!H23/100)*60+MOD(stage!H23,100),"")</f>
        <v>422.70000000000005</v>
      </c>
      <c r="J23" s="95">
        <f>IF(stage!J23&lt;&gt;"",INT(stage!J23/100)*60+MOD(stage!J23,100),"")</f>
        <v>314.79999999999995</v>
      </c>
      <c r="L23" s="95">
        <f>IF(stage!L23&lt;&gt;"",INT(stage!L23/100)*60+MOD(stage!L23,100),"")</f>
        <v>302.39999999999998</v>
      </c>
      <c r="N23" s="95">
        <f>IF(stage!N23&lt;&gt;"",INT(stage!N23/100)*60+MOD(stage!N23,100),"")</f>
        <v>418.29999999999995</v>
      </c>
      <c r="P23" s="95">
        <f>IF(stage!P23&lt;&gt;"",INT(stage!P23/100)*60+MOD(stage!P23,100),"")</f>
        <v>312.60000000000002</v>
      </c>
      <c r="R23" s="95">
        <f>IF(stage!R23&lt;&gt;"",INT(stage!R23/100)*60+MOD(stage!R23,100),"")</f>
        <v>323.5</v>
      </c>
      <c r="T23" s="95">
        <f>IF(stage!T23&lt;&gt;"",INT(stage!T23/100)*60+MOD(stage!T23,100),"")</f>
        <v>243.3</v>
      </c>
      <c r="V23" s="95">
        <f>IF(stage!V23&lt;&gt;"",INT(stage!V23/100)*60+MOD(stage!V23,100),"")</f>
        <v>328.29999999999995</v>
      </c>
      <c r="X23" s="95">
        <f>IF(stage!X23&lt;&gt;"",INT(stage!X23/100)*60+MOD(stage!X23,100),"")</f>
        <v>318.10000000000002</v>
      </c>
      <c r="Z23" s="95">
        <f>IF(stage!Z23&lt;&gt;"",INT(stage!Z23/100)*60+MOD(stage!Z23,100),"")</f>
        <v>238.10000000000002</v>
      </c>
      <c r="AB23" s="95">
        <f>IF(stage!AB23&lt;&gt;"",INT(stage!AB23/100)*60+MOD(stage!AB23,100),"")</f>
        <v>324.20000000000005</v>
      </c>
      <c r="AD23" s="95" t="str">
        <f>IF(stage!AD23&lt;&gt;"",INT(stage!AD23/100)*60+MOD(stage!AD23,100),"")</f>
        <v/>
      </c>
      <c r="AF23" s="95" t="str">
        <f>IF(stage!AF23&lt;&gt;"",INT(stage!AF23/100)*60+MOD(stage!AF23,100),"")</f>
        <v/>
      </c>
      <c r="AH23" s="95" t="str">
        <f>IF(stage!AH23&lt;&gt;"",INT(stage!AH23/100)*60+MOD(stage!AH23,100),"")</f>
        <v/>
      </c>
      <c r="AJ23" s="95" t="str">
        <f>IF(stage!AJ23&lt;&gt;"",INT(stage!AJ23/100)*60+MOD(stage!AJ23,100),"")</f>
        <v/>
      </c>
      <c r="AL23" s="95" t="str">
        <f>IF(stage!AL23&lt;&gt;"",INT(stage!AL23/100)*60+MOD(stage!AL23,100),"")</f>
        <v/>
      </c>
      <c r="AN23" s="95" t="str">
        <f>IF(stage!AN23&lt;&gt;"",INT(stage!AN23/100)*60+MOD(stage!AN23,100),"")</f>
        <v/>
      </c>
      <c r="AP23" s="95" t="str">
        <f>IF(stage!AP23&lt;&gt;"",INT(stage!AP23/100)*60+MOD(stage!AP23,100),"")</f>
        <v/>
      </c>
      <c r="AR23" s="95" t="str">
        <f>IF(stage!AR23&lt;&gt;"",INT(stage!AR23/100)*60+MOD(stage!AR23,100),"")</f>
        <v/>
      </c>
      <c r="AT23" s="95" t="str">
        <f>IF(stage!AT23&lt;&gt;"",INT(stage!AT23/100)*60+MOD(stage!AT23,100),"")</f>
        <v/>
      </c>
      <c r="AV23" s="95" t="str">
        <f>IF(stage!AV23&lt;&gt;"",INT(stage!AV23/100)*60+MOD(stage!AV23,100),"")</f>
        <v/>
      </c>
      <c r="AX23" s="95" t="str">
        <f>IF(stage!AX23&lt;&gt;"",INT(stage!AX23/100)*60+MOD(stage!AX23,100),"")</f>
        <v/>
      </c>
      <c r="AZ23" s="95" t="str">
        <f>IF(stage!AZ23&lt;&gt;"",INT(stage!AZ23/100)*60+MOD(stage!AZ23,100),"")</f>
        <v/>
      </c>
      <c r="BB23" s="95" t="str">
        <f>IF(stage!BB23&lt;&gt;"",INT(stage!BB23/100)*60+MOD(stage!BB23,100),"")</f>
        <v/>
      </c>
      <c r="BD23" s="95" t="str">
        <f>IF(stage!BD23&lt;&gt;"",INT(stage!BD23/100)*60+MOD(stage!BD23,100),"")</f>
        <v/>
      </c>
      <c r="BF23" s="95" t="str">
        <f>IF(stage!BF23&lt;&gt;"",INT(stage!BF23/100)*60+MOD(stage!BF23,100),"")</f>
        <v/>
      </c>
      <c r="BH23" s="95" t="str">
        <f>IF(stage!BH23&lt;&gt;"",INT(stage!BH23/100)*60+MOD(stage!BH23,100),"")</f>
        <v/>
      </c>
      <c r="BJ23" s="95" t="str">
        <f>IF(stage!BJ23&lt;&gt;"",INT(stage!BJ23/100)*60+MOD(stage!BJ23,100),"")</f>
        <v/>
      </c>
      <c r="BL23" s="95" t="str">
        <f>IF(stage!BL23&lt;&gt;"",INT(stage!BL23/100)*60+MOD(stage!BL23,100),"")</f>
        <v/>
      </c>
      <c r="BO23" s="123">
        <f t="shared" si="1"/>
        <v>3849.0999999999995</v>
      </c>
      <c r="BP23" s="75">
        <f t="shared" si="2"/>
        <v>0</v>
      </c>
      <c r="BQ23" s="123">
        <f t="shared" si="3"/>
        <v>3849.0999999999995</v>
      </c>
      <c r="BR23" s="123"/>
      <c r="BS23" s="123">
        <f t="shared" si="4"/>
        <v>10409.099999999999</v>
      </c>
      <c r="BT23" s="75">
        <f t="shared" si="5"/>
        <v>0</v>
      </c>
      <c r="BU23" s="123">
        <f t="shared" si="6"/>
        <v>10409.099999999999</v>
      </c>
      <c r="BW23" s="75">
        <f t="shared" si="7"/>
        <v>12</v>
      </c>
      <c r="BX23" s="124">
        <f t="shared" si="8"/>
        <v>302.8</v>
      </c>
      <c r="BY23" s="124">
        <f t="shared" si="9"/>
        <v>422.70000000000005</v>
      </c>
      <c r="BZ23" s="124">
        <f t="shared" si="10"/>
        <v>314.79999999999995</v>
      </c>
      <c r="CA23" s="124">
        <f t="shared" si="11"/>
        <v>302.39999999999998</v>
      </c>
      <c r="CB23" s="124">
        <f t="shared" si="12"/>
        <v>418.29999999999995</v>
      </c>
      <c r="CC23" s="124">
        <f t="shared" si="13"/>
        <v>312.60000000000002</v>
      </c>
      <c r="CD23" s="124">
        <f t="shared" si="14"/>
        <v>323.5</v>
      </c>
      <c r="CE23" s="124">
        <f t="shared" si="15"/>
        <v>243.3</v>
      </c>
      <c r="CF23" s="124">
        <f t="shared" si="16"/>
        <v>328.29999999999995</v>
      </c>
      <c r="CG23" s="124">
        <f t="shared" si="17"/>
        <v>318.10000000000002</v>
      </c>
      <c r="CH23" s="124">
        <f t="shared" si="18"/>
        <v>238.10000000000002</v>
      </c>
      <c r="CI23" s="124">
        <f t="shared" si="19"/>
        <v>324.20000000000005</v>
      </c>
      <c r="CJ23" s="124" t="str">
        <f t="shared" si="20"/>
        <v/>
      </c>
      <c r="CK23" s="124" t="str">
        <f t="shared" si="21"/>
        <v/>
      </c>
      <c r="CL23" s="124" t="str">
        <f t="shared" si="22"/>
        <v/>
      </c>
      <c r="CM23" s="124" t="str">
        <f t="shared" si="23"/>
        <v/>
      </c>
      <c r="CN23" s="124" t="str">
        <f t="shared" si="24"/>
        <v/>
      </c>
      <c r="CO23" s="124" t="str">
        <f t="shared" si="25"/>
        <v/>
      </c>
      <c r="CP23" s="124" t="str">
        <f t="shared" si="26"/>
        <v/>
      </c>
      <c r="CQ23" s="124" t="str">
        <f t="shared" si="27"/>
        <v/>
      </c>
      <c r="CR23" s="124" t="str">
        <f t="shared" si="28"/>
        <v/>
      </c>
      <c r="CS23" s="124" t="str">
        <f t="shared" si="29"/>
        <v/>
      </c>
      <c r="CT23" s="124" t="str">
        <f t="shared" si="30"/>
        <v/>
      </c>
      <c r="CU23" s="124" t="str">
        <f t="shared" si="31"/>
        <v/>
      </c>
      <c r="CV23" s="124" t="str">
        <f t="shared" si="32"/>
        <v/>
      </c>
      <c r="CW23" s="124" t="str">
        <f t="shared" si="33"/>
        <v/>
      </c>
      <c r="CX23" s="124" t="str">
        <f t="shared" si="34"/>
        <v/>
      </c>
      <c r="CY23" s="124" t="str">
        <f t="shared" si="35"/>
        <v/>
      </c>
      <c r="CZ23" s="124" t="str">
        <f t="shared" si="36"/>
        <v/>
      </c>
      <c r="DA23" s="124" t="str">
        <f t="shared" si="37"/>
        <v/>
      </c>
      <c r="DC23" s="75">
        <f>COUNT($BX23:BX23)</f>
        <v>1</v>
      </c>
      <c r="DD23" s="75">
        <f>COUNT($BX23:BY23)</f>
        <v>2</v>
      </c>
      <c r="DE23" s="75">
        <f>COUNT($BX23:BZ23)</f>
        <v>3</v>
      </c>
      <c r="DF23" s="75">
        <f>COUNT($BX23:CA23)</f>
        <v>4</v>
      </c>
      <c r="DG23" s="75">
        <f>COUNT($BX23:CB23)</f>
        <v>5</v>
      </c>
      <c r="DH23" s="75">
        <f>COUNT($BX23:CC23)</f>
        <v>6</v>
      </c>
      <c r="DI23" s="75">
        <f>COUNT($BX23:CD23)</f>
        <v>7</v>
      </c>
      <c r="DJ23" s="75">
        <f>COUNT($BX23:CE23)</f>
        <v>8</v>
      </c>
      <c r="DK23" s="75">
        <f>COUNT($BX23:CF23)</f>
        <v>9</v>
      </c>
      <c r="DL23" s="75">
        <f>COUNT($BX23:CG23)</f>
        <v>10</v>
      </c>
      <c r="DM23" s="75">
        <f>COUNT($BX23:CH23)</f>
        <v>11</v>
      </c>
      <c r="DN23" s="75">
        <f>COUNT($BX23:CI23)</f>
        <v>12</v>
      </c>
      <c r="DO23" s="75">
        <f>COUNT($BX23:CJ23)</f>
        <v>12</v>
      </c>
      <c r="DP23" s="75">
        <f>COUNT($BX23:CK23)</f>
        <v>12</v>
      </c>
      <c r="DQ23" s="75">
        <f>COUNT($BX23:CL23)</f>
        <v>12</v>
      </c>
      <c r="DR23" s="75">
        <f>COUNT($BX23:CM23)</f>
        <v>12</v>
      </c>
      <c r="DS23" s="75">
        <f>COUNT($BX23:CN23)</f>
        <v>12</v>
      </c>
      <c r="DT23" s="75">
        <f>COUNT($BX23:CO23)</f>
        <v>12</v>
      </c>
      <c r="DU23" s="75">
        <f>COUNT($BX23:CP23)</f>
        <v>12</v>
      </c>
      <c r="DV23" s="75">
        <f>COUNT($BX23:CQ23)</f>
        <v>12</v>
      </c>
      <c r="DW23" s="75">
        <f>COUNT($BX23:CR23)</f>
        <v>12</v>
      </c>
      <c r="DX23" s="75">
        <f>COUNT($BX23:CS23)</f>
        <v>12</v>
      </c>
      <c r="DY23" s="75">
        <f>COUNT($BX23:CT23)</f>
        <v>12</v>
      </c>
      <c r="DZ23" s="75">
        <f>COUNT($BX23:CU23)</f>
        <v>12</v>
      </c>
      <c r="EA23" s="75">
        <f>COUNT($BX23:CV23)</f>
        <v>12</v>
      </c>
      <c r="EB23" s="75">
        <f>COUNT($BX23:CW23)</f>
        <v>12</v>
      </c>
      <c r="EC23" s="75">
        <f>COUNT($BX23:CX23)</f>
        <v>12</v>
      </c>
      <c r="ED23" s="75">
        <f>COUNT($BX23:CY23)</f>
        <v>12</v>
      </c>
      <c r="EE23" s="75">
        <f>COUNT($BX23:CZ23)</f>
        <v>12</v>
      </c>
      <c r="EF23" s="75">
        <f>COUNT($BX23:DA23)</f>
        <v>12</v>
      </c>
      <c r="EH23" s="75">
        <f t="shared" si="38"/>
        <v>1</v>
      </c>
      <c r="EI23" s="75">
        <f t="shared" si="39"/>
        <v>1</v>
      </c>
      <c r="EJ23" s="75">
        <f t="shared" si="40"/>
        <v>1</v>
      </c>
      <c r="EK23" s="75">
        <f t="shared" si="41"/>
        <v>1</v>
      </c>
      <c r="EL23" s="75">
        <f t="shared" si="42"/>
        <v>1</v>
      </c>
      <c r="EM23" s="75">
        <f t="shared" si="43"/>
        <v>1</v>
      </c>
      <c r="EN23" s="75">
        <f t="shared" si="44"/>
        <v>1</v>
      </c>
      <c r="EO23" s="75">
        <f t="shared" si="45"/>
        <v>1</v>
      </c>
      <c r="EP23" s="75">
        <f t="shared" si="46"/>
        <v>1</v>
      </c>
      <c r="EQ23" s="75">
        <f t="shared" si="47"/>
        <v>1</v>
      </c>
      <c r="ER23" s="75">
        <f t="shared" si="48"/>
        <v>1</v>
      </c>
      <c r="ES23" s="75">
        <f t="shared" si="49"/>
        <v>1</v>
      </c>
      <c r="ET23" s="75">
        <f t="shared" si="50"/>
        <v>0</v>
      </c>
      <c r="EU23" s="75">
        <f t="shared" si="51"/>
        <v>0</v>
      </c>
      <c r="EV23" s="75">
        <f t="shared" si="52"/>
        <v>0</v>
      </c>
      <c r="EW23" s="75">
        <f t="shared" si="53"/>
        <v>0</v>
      </c>
      <c r="EX23" s="75">
        <f t="shared" si="54"/>
        <v>0</v>
      </c>
      <c r="EY23" s="75">
        <f t="shared" si="55"/>
        <v>0</v>
      </c>
      <c r="EZ23" s="75">
        <f t="shared" si="56"/>
        <v>0</v>
      </c>
      <c r="FA23" s="75">
        <f t="shared" si="57"/>
        <v>0</v>
      </c>
      <c r="FB23" s="75">
        <f t="shared" si="58"/>
        <v>0</v>
      </c>
      <c r="FC23" s="75">
        <f t="shared" si="59"/>
        <v>0</v>
      </c>
      <c r="FD23" s="75">
        <f t="shared" si="60"/>
        <v>0</v>
      </c>
      <c r="FE23" s="75">
        <f t="shared" si="61"/>
        <v>0</v>
      </c>
      <c r="FF23" s="75">
        <f t="shared" si="62"/>
        <v>0</v>
      </c>
      <c r="FG23" s="75">
        <f t="shared" si="63"/>
        <v>0</v>
      </c>
      <c r="FH23" s="75">
        <f t="shared" si="64"/>
        <v>0</v>
      </c>
      <c r="FI23" s="75">
        <f t="shared" si="65"/>
        <v>0</v>
      </c>
      <c r="FJ23" s="75">
        <f t="shared" si="66"/>
        <v>0</v>
      </c>
      <c r="FK23" s="75">
        <f t="shared" si="67"/>
        <v>0</v>
      </c>
      <c r="FL23" s="75">
        <f t="shared" si="68"/>
        <v>6</v>
      </c>
      <c r="FM23" s="95">
        <f>IF(AND(ent!$M$2=1,$F23&lt;&gt;""),$E23+$F23,"")</f>
        <v>302.8</v>
      </c>
      <c r="FN23" s="95">
        <f>IF(AND(ent!$M$3=1,$H23&lt;&gt;""),$G23+$H23,"")</f>
        <v>422.70000000000005</v>
      </c>
      <c r="FO23" s="95">
        <f>IF(AND(ent!$M$4=1,$J23&lt;&gt;""),$I23+$J23,"")</f>
        <v>314.79999999999995</v>
      </c>
      <c r="FP23" s="95">
        <f>IF(AND(ent!$M$5=1,$L23&lt;&gt;""),$K23+$L23,"")</f>
        <v>302.39999999999998</v>
      </c>
      <c r="FQ23" s="95">
        <f>IF(AND(ent!$M$6=1,$N23&lt;&gt;""),$M23+$N23,"")</f>
        <v>418.29999999999995</v>
      </c>
      <c r="FR23" s="95">
        <f>IF(AND(ent!$M$7=1,$P23&lt;&gt;""),$O23+$P23,"")</f>
        <v>312.60000000000002</v>
      </c>
      <c r="FS23" s="95" t="str">
        <f>IF(AND(ent!$M$8=1,$R23&lt;&gt;""),$Q23+$R23,"")</f>
        <v/>
      </c>
      <c r="FT23" s="95" t="str">
        <f>IF(AND(ent!$M$9=1,$T23&lt;&gt;""),$S23+$T23,"")</f>
        <v/>
      </c>
      <c r="FU23" s="95" t="str">
        <f>IF(AND(ent!$M$10=1,$V23&lt;&gt;""),$U23+$V23,"")</f>
        <v/>
      </c>
      <c r="FV23" s="95" t="str">
        <f>IF(AND(ent!$M$11=1,$X23&lt;&gt;""),$W23+$X23,"")</f>
        <v/>
      </c>
      <c r="FW23" s="95" t="str">
        <f>IF(AND(ent!$M$12=1,$Z23&lt;&gt;""),$Y23+$Z23,"")</f>
        <v/>
      </c>
      <c r="FX23" s="95" t="str">
        <f>IF(AND(ent!$M$13=1,$AB23&lt;&gt;""),$AA23+$AB23,"")</f>
        <v/>
      </c>
      <c r="FY23" s="95" t="str">
        <f>IF(AND(ent!$M$14=1,$AD23&lt;&gt;""),$AC23+$AD23,"")</f>
        <v/>
      </c>
      <c r="FZ23" s="95" t="str">
        <f>IF(AND(ent!$M$15=1,$AF23&lt;&gt;""),$AE23+$AF23,"")</f>
        <v/>
      </c>
      <c r="GA23" s="95" t="str">
        <f>IF(AND(ent!$M$16=1,$AH23&lt;&gt;""),$AG23+$AH23,"")</f>
        <v/>
      </c>
      <c r="GB23" s="95" t="str">
        <f>IF(AND(ent!$M$17=1,$AJ23&lt;&gt;""),$AI23+$AJ23,"")</f>
        <v/>
      </c>
      <c r="GC23" s="95" t="str">
        <f>IF(AND(ent!$M$18=1,$AL23&lt;&gt;""),$AK23+$AL23,"")</f>
        <v/>
      </c>
      <c r="GD23" s="95" t="str">
        <f>IF(AND(ent!$M$19=1,$AN23&lt;&gt;""),$AM23+$AN23,"")</f>
        <v/>
      </c>
      <c r="GE23" s="95" t="str">
        <f>IF(AND(ent!$M$20=1,$AP23&lt;&gt;""),$AO23+$AP23,"")</f>
        <v/>
      </c>
      <c r="GF23" s="95" t="str">
        <f>IF(AND(ent!$M$21=1,$AR23&lt;&gt;""),$AQ23+$AR23,"")</f>
        <v/>
      </c>
      <c r="GG23" s="95" t="str">
        <f>IF(AND(ent!$M$22=1,$AT23&lt;&gt;""),$AS23+$AT23,"")</f>
        <v/>
      </c>
      <c r="GH23" s="95" t="str">
        <f>IF(AND(ent!$M$23=1,$AV23&lt;&gt;""),$AU23+$AV23,"")</f>
        <v/>
      </c>
      <c r="GI23" s="95" t="str">
        <f>IF(AND(ent!$M$24=1,$AX23&lt;&gt;""),$AW23+$AX23,"")</f>
        <v/>
      </c>
      <c r="GJ23" s="95" t="str">
        <f>IF(AND(ent!$M$25=1,$AZ23&lt;&gt;""),$AY23+$AZ23,"")</f>
        <v/>
      </c>
      <c r="GK23" s="95" t="str">
        <f>IF(AND(ent!$M$26=1,$BB23&lt;&gt;""),$BA23+$BB23,"")</f>
        <v/>
      </c>
      <c r="GL23" s="95" t="str">
        <f>IF(AND(ent!$M$27=1,$BD23&lt;&gt;""),$BC23+$BD23,"")</f>
        <v/>
      </c>
      <c r="GM23" s="95" t="str">
        <f>IF(AND(ent!$M$28=1,$BF23&lt;&gt;""),$BE23+$BF23,"")</f>
        <v/>
      </c>
      <c r="GN23" s="95" t="str">
        <f>IF(AND(ent!$M$29=1,$BH23&lt;&gt;""),$BG23+$BH23,"")</f>
        <v/>
      </c>
      <c r="GO23" s="95" t="str">
        <f>IF(AND(ent!$M$30=1,$BJ23&lt;&gt;""),$BI23+$BJ23,"")</f>
        <v/>
      </c>
      <c r="GP23" s="95" t="str">
        <f>IF(AND(ent!$M$31=1,$BL23&lt;&gt;""),$BK23+$BL23,"")</f>
        <v/>
      </c>
      <c r="GQ23" s="75">
        <f t="shared" si="69"/>
        <v>6</v>
      </c>
      <c r="GR23" s="95" t="str">
        <f>IF(AND(ent!$M$2=2,$F23&lt;&gt;""),$E23+$F23,"")</f>
        <v/>
      </c>
      <c r="GS23" s="95" t="str">
        <f>IF(AND(ent!$M$3=2,$H23&lt;&gt;""),$G23+$H23,"")</f>
        <v/>
      </c>
      <c r="GT23" s="95" t="str">
        <f>IF(AND(ent!$M$4=2,$J23&lt;&gt;""),$I23+$J23,"")</f>
        <v/>
      </c>
      <c r="GU23" s="95" t="str">
        <f>IF(AND(ent!$M$5=2,$L23&lt;&gt;""),$K23+$L23,"")</f>
        <v/>
      </c>
      <c r="GV23" s="95" t="str">
        <f>IF(AND(ent!$M$6=2,$N23&lt;&gt;""),$M23+$N23,"")</f>
        <v/>
      </c>
      <c r="GW23" s="95" t="str">
        <f>IF(AND(ent!$M$7=2,$P23&lt;&gt;""),$O23+$P23,"")</f>
        <v/>
      </c>
      <c r="GX23" s="95">
        <f>IF(AND(ent!$M$8=2,$R23&lt;&gt;""),$Q23+$R23,"")</f>
        <v>323.5</v>
      </c>
      <c r="GY23" s="95">
        <f>IF(AND(ent!$M$9=2,$T23&lt;&gt;""),$S23+$T23,"")</f>
        <v>243.3</v>
      </c>
      <c r="GZ23" s="95">
        <f>IF(AND(ent!$M$10=2,$V23&lt;&gt;""),$U23+$V23,"")</f>
        <v>328.29999999999995</v>
      </c>
      <c r="HA23" s="95">
        <f>IF(AND(ent!$M$11=2,$X23&lt;&gt;""),$W23+$X23,"")</f>
        <v>318.10000000000002</v>
      </c>
      <c r="HB23" s="95">
        <f>IF(AND(ent!$M$12=2,$Z23&lt;&gt;""),$Y23+$Z23,"")</f>
        <v>238.10000000000002</v>
      </c>
      <c r="HC23" s="95">
        <f>IF(AND(ent!$M$13=2,$AB23&lt;&gt;""),$AA23+$AB23,"")</f>
        <v>324.20000000000005</v>
      </c>
      <c r="HD23" s="95" t="str">
        <f>IF(AND(ent!$M$14=2,$AD23&lt;&gt;""),$AC23+$AD23,"")</f>
        <v/>
      </c>
      <c r="HE23" s="95" t="str">
        <f>IF(AND(ent!$M$15=2,$AF23&lt;&gt;""),$AE23+$AF23,"")</f>
        <v/>
      </c>
      <c r="HF23" s="95" t="str">
        <f>IF(AND(ent!$M$16=2,$AH23&lt;&gt;""),$AG23+$AH23,"")</f>
        <v/>
      </c>
      <c r="HG23" s="95" t="str">
        <f>IF(AND(ent!$M$17=2,$AJ23&lt;&gt;""),$AI23+$AJ23,"")</f>
        <v/>
      </c>
      <c r="HH23" s="95" t="str">
        <f>IF(AND(ent!$M$18=2,$AL23&lt;&gt;""),$AK23+$AL23,"")</f>
        <v/>
      </c>
      <c r="HI23" s="95" t="str">
        <f>IF(AND(ent!$M$19=2,$AN23&lt;&gt;""),$AM23+$AN23,"")</f>
        <v/>
      </c>
      <c r="HJ23" s="95" t="str">
        <f>IF(AND(ent!$M$20=2,$AP23&lt;&gt;""),$AO23+$AP23,"")</f>
        <v/>
      </c>
      <c r="HK23" s="95" t="str">
        <f>IF(AND(ent!$M$21=2,$AR23&lt;&gt;""),$AQ23+$AR23,"")</f>
        <v/>
      </c>
      <c r="HL23" s="95" t="str">
        <f>IF(AND(ent!$M$22=2,$AT23&lt;&gt;""),$AS23+$AT23,"")</f>
        <v/>
      </c>
      <c r="HM23" s="95" t="str">
        <f>IF(AND(ent!$M$23=2,$AV23&lt;&gt;""),$AU23+$AV23,"")</f>
        <v/>
      </c>
      <c r="HN23" s="95" t="str">
        <f>IF(AND(ent!$M$24=2,$AX23&lt;&gt;""),$AW23+$AX23,"")</f>
        <v/>
      </c>
      <c r="HO23" s="95" t="str">
        <f>IF(AND(ent!$M$25=2,$AZ23&lt;&gt;""),$AY23+$AZ23,"")</f>
        <v/>
      </c>
      <c r="HP23" s="95" t="str">
        <f>IF(AND(ent!$M$26=2,$BB23&lt;&gt;""),$BA23+$BB23,"")</f>
        <v/>
      </c>
      <c r="HQ23" s="95" t="str">
        <f>IF(AND(ent!$M$27=2,$BD23&lt;&gt;""),$BC23+$BD23,"")</f>
        <v/>
      </c>
      <c r="HR23" s="95" t="str">
        <f>IF(AND(ent!$M$28=2,$BF23&lt;&gt;""),$BE23+$BF23,"")</f>
        <v/>
      </c>
      <c r="HS23" s="95" t="str">
        <f>IF(AND(ent!$M$29=2,$BH23&lt;&gt;""),$BG23+$BH23,"")</f>
        <v/>
      </c>
      <c r="HT23" s="95" t="str">
        <f>IF(AND(ent!$M$30=2,$BJ23&lt;&gt;""),$BI23+$BJ23,"")</f>
        <v/>
      </c>
      <c r="HU23" s="95" t="str">
        <f>IF(AND(ent!$M$31=2,$BL23&lt;&gt;""),$BK23+$BL23,"")</f>
        <v/>
      </c>
      <c r="HV23" s="124">
        <f t="shared" si="70"/>
        <v>2073.6</v>
      </c>
      <c r="HW23" s="124">
        <f t="shared" si="71"/>
        <v>1775.4999999999998</v>
      </c>
      <c r="HX23" s="95">
        <f t="shared" si="72"/>
        <v>3433.6</v>
      </c>
      <c r="HY23" s="95">
        <f t="shared" si="73"/>
        <v>2935.5</v>
      </c>
    </row>
    <row r="24" spans="1:233">
      <c r="A24" s="75">
        <f>IF(stage!A24&lt;&gt;"",stage!A24,"")</f>
        <v>23</v>
      </c>
      <c r="B24" s="75" t="str">
        <f>IF(ent!E24&lt;&gt;"",ent!E24,"")</f>
        <v>若井 貴之</v>
      </c>
      <c r="D24" s="75" t="str">
        <f>IF(ent!E24&lt;&gt;"",ent!H24,"")</f>
        <v>JN-3</v>
      </c>
      <c r="F24" s="95">
        <f>IF(stage!F24&lt;&gt;"",INT(stage!F24/100)*60+MOD(stage!F24,100),"")</f>
        <v>324</v>
      </c>
      <c r="H24" s="95">
        <f>IF(stage!H24&lt;&gt;"",INT(stage!H24/100)*60+MOD(stage!H24,100),"")</f>
        <v>446</v>
      </c>
      <c r="J24" s="95">
        <f>IF(stage!J24&lt;&gt;"",INT(stage!J24/100)*60+MOD(stage!J24,100),"")</f>
        <v>336</v>
      </c>
      <c r="L24" s="95">
        <f>IF(stage!L24&lt;&gt;"",INT(stage!L24/100)*60+MOD(stage!L24,100),"")</f>
        <v>320</v>
      </c>
      <c r="N24" s="95">
        <f>IF(stage!N24&lt;&gt;"",INT(stage!N24/100)*60+MOD(stage!N24,100),"")</f>
        <v>441.6</v>
      </c>
      <c r="P24" s="95">
        <f>IF(stage!P24&lt;&gt;"",INT(stage!P24/100)*60+MOD(stage!P24,100),"")</f>
        <v>333.20000000000005</v>
      </c>
      <c r="R24" s="95">
        <f>IF(stage!R24&lt;&gt;"",INT(stage!R24/100)*60+MOD(stage!R24,100),"")</f>
        <v>363.20000000000005</v>
      </c>
      <c r="T24" s="95">
        <f>IF(stage!T24&lt;&gt;"",INT(stage!T24/100)*60+MOD(stage!T24,100),"")</f>
        <v>258.8</v>
      </c>
      <c r="V24" s="95">
        <f>IF(stage!V24&lt;&gt;"",INT(stage!V24/100)*60+MOD(stage!V24,100),"")</f>
        <v>354.9</v>
      </c>
      <c r="X24" s="95">
        <f>IF(stage!X24&lt;&gt;"",INT(stage!X24/100)*60+MOD(stage!X24,100),"")</f>
        <v>343.1</v>
      </c>
      <c r="Z24" s="95">
        <f>IF(stage!Z24&lt;&gt;"",INT(stage!Z24/100)*60+MOD(stage!Z24,100),"")</f>
        <v>249.2</v>
      </c>
      <c r="AB24" s="95">
        <f>IF(stage!AB24&lt;&gt;"",INT(stage!AB24/100)*60+MOD(stage!AB24,100),"")</f>
        <v>368.1</v>
      </c>
      <c r="AD24" s="95" t="str">
        <f>IF(stage!AD24&lt;&gt;"",INT(stage!AD24/100)*60+MOD(stage!AD24,100),"")</f>
        <v/>
      </c>
      <c r="AF24" s="95" t="str">
        <f>IF(stage!AF24&lt;&gt;"",INT(stage!AF24/100)*60+MOD(stage!AF24,100),"")</f>
        <v/>
      </c>
      <c r="AH24" s="95" t="str">
        <f>IF(stage!AH24&lt;&gt;"",INT(stage!AH24/100)*60+MOD(stage!AH24,100),"")</f>
        <v/>
      </c>
      <c r="AJ24" s="95" t="str">
        <f>IF(stage!AJ24&lt;&gt;"",INT(stage!AJ24/100)*60+MOD(stage!AJ24,100),"")</f>
        <v/>
      </c>
      <c r="AL24" s="95" t="str">
        <f>IF(stage!AL24&lt;&gt;"",INT(stage!AL24/100)*60+MOD(stage!AL24,100),"")</f>
        <v/>
      </c>
      <c r="AN24" s="95" t="str">
        <f>IF(stage!AN24&lt;&gt;"",INT(stage!AN24/100)*60+MOD(stage!AN24,100),"")</f>
        <v/>
      </c>
      <c r="AP24" s="95" t="str">
        <f>IF(stage!AP24&lt;&gt;"",INT(stage!AP24/100)*60+MOD(stage!AP24,100),"")</f>
        <v/>
      </c>
      <c r="AR24" s="95" t="str">
        <f>IF(stage!AR24&lt;&gt;"",INT(stage!AR24/100)*60+MOD(stage!AR24,100),"")</f>
        <v/>
      </c>
      <c r="AT24" s="95" t="str">
        <f>IF(stage!AT24&lt;&gt;"",INT(stage!AT24/100)*60+MOD(stage!AT24,100),"")</f>
        <v/>
      </c>
      <c r="AV24" s="95" t="str">
        <f>IF(stage!AV24&lt;&gt;"",INT(stage!AV24/100)*60+MOD(stage!AV24,100),"")</f>
        <v/>
      </c>
      <c r="AX24" s="95" t="str">
        <f>IF(stage!AX24&lt;&gt;"",INT(stage!AX24/100)*60+MOD(stage!AX24,100),"")</f>
        <v/>
      </c>
      <c r="AZ24" s="95" t="str">
        <f>IF(stage!AZ24&lt;&gt;"",INT(stage!AZ24/100)*60+MOD(stage!AZ24,100),"")</f>
        <v/>
      </c>
      <c r="BB24" s="95" t="str">
        <f>IF(stage!BB24&lt;&gt;"",INT(stage!BB24/100)*60+MOD(stage!BB24,100),"")</f>
        <v/>
      </c>
      <c r="BD24" s="95" t="str">
        <f>IF(stage!BD24&lt;&gt;"",INT(stage!BD24/100)*60+MOD(stage!BD24,100),"")</f>
        <v/>
      </c>
      <c r="BF24" s="95" t="str">
        <f>IF(stage!BF24&lt;&gt;"",INT(stage!BF24/100)*60+MOD(stage!BF24,100),"")</f>
        <v/>
      </c>
      <c r="BH24" s="95" t="str">
        <f>IF(stage!BH24&lt;&gt;"",INT(stage!BH24/100)*60+MOD(stage!BH24,100),"")</f>
        <v/>
      </c>
      <c r="BJ24" s="95" t="str">
        <f>IF(stage!BJ24&lt;&gt;"",INT(stage!BJ24/100)*60+MOD(stage!BJ24,100),"")</f>
        <v/>
      </c>
      <c r="BL24" s="95" t="str">
        <f>IF(stage!BL24&lt;&gt;"",INT(stage!BL24/100)*60+MOD(stage!BL24,100),"")</f>
        <v/>
      </c>
      <c r="BO24" s="123">
        <f t="shared" si="1"/>
        <v>4138.1000000000004</v>
      </c>
      <c r="BP24" s="75">
        <f t="shared" si="2"/>
        <v>0</v>
      </c>
      <c r="BQ24" s="123">
        <f t="shared" si="3"/>
        <v>4138.1000000000004</v>
      </c>
      <c r="BR24" s="123"/>
      <c r="BS24" s="123">
        <f t="shared" si="4"/>
        <v>10858.1</v>
      </c>
      <c r="BT24" s="75">
        <f t="shared" si="5"/>
        <v>0</v>
      </c>
      <c r="BU24" s="123">
        <f t="shared" si="6"/>
        <v>10858.1</v>
      </c>
      <c r="BW24" s="75">
        <f t="shared" si="7"/>
        <v>12</v>
      </c>
      <c r="BX24" s="124">
        <f t="shared" si="8"/>
        <v>324</v>
      </c>
      <c r="BY24" s="124">
        <f t="shared" si="9"/>
        <v>446</v>
      </c>
      <c r="BZ24" s="124">
        <f t="shared" si="10"/>
        <v>336</v>
      </c>
      <c r="CA24" s="124">
        <f t="shared" si="11"/>
        <v>320</v>
      </c>
      <c r="CB24" s="124">
        <f t="shared" si="12"/>
        <v>441.6</v>
      </c>
      <c r="CC24" s="124">
        <f t="shared" si="13"/>
        <v>333.20000000000005</v>
      </c>
      <c r="CD24" s="124">
        <f t="shared" si="14"/>
        <v>363.20000000000005</v>
      </c>
      <c r="CE24" s="124">
        <f t="shared" si="15"/>
        <v>258.8</v>
      </c>
      <c r="CF24" s="124">
        <f t="shared" si="16"/>
        <v>354.9</v>
      </c>
      <c r="CG24" s="124">
        <f t="shared" si="17"/>
        <v>343.1</v>
      </c>
      <c r="CH24" s="124">
        <f t="shared" si="18"/>
        <v>249.2</v>
      </c>
      <c r="CI24" s="124">
        <f t="shared" si="19"/>
        <v>368.1</v>
      </c>
      <c r="CJ24" s="124" t="str">
        <f t="shared" si="20"/>
        <v/>
      </c>
      <c r="CK24" s="124" t="str">
        <f t="shared" si="21"/>
        <v/>
      </c>
      <c r="CL24" s="124" t="str">
        <f t="shared" si="22"/>
        <v/>
      </c>
      <c r="CM24" s="124" t="str">
        <f t="shared" si="23"/>
        <v/>
      </c>
      <c r="CN24" s="124" t="str">
        <f t="shared" si="24"/>
        <v/>
      </c>
      <c r="CO24" s="124" t="str">
        <f t="shared" si="25"/>
        <v/>
      </c>
      <c r="CP24" s="124" t="str">
        <f t="shared" si="26"/>
        <v/>
      </c>
      <c r="CQ24" s="124" t="str">
        <f t="shared" si="27"/>
        <v/>
      </c>
      <c r="CR24" s="124" t="str">
        <f t="shared" si="28"/>
        <v/>
      </c>
      <c r="CS24" s="124" t="str">
        <f t="shared" si="29"/>
        <v/>
      </c>
      <c r="CT24" s="124" t="str">
        <f t="shared" si="30"/>
        <v/>
      </c>
      <c r="CU24" s="124" t="str">
        <f t="shared" si="31"/>
        <v/>
      </c>
      <c r="CV24" s="124" t="str">
        <f t="shared" si="32"/>
        <v/>
      </c>
      <c r="CW24" s="124" t="str">
        <f t="shared" si="33"/>
        <v/>
      </c>
      <c r="CX24" s="124" t="str">
        <f t="shared" si="34"/>
        <v/>
      </c>
      <c r="CY24" s="124" t="str">
        <f t="shared" si="35"/>
        <v/>
      </c>
      <c r="CZ24" s="124" t="str">
        <f t="shared" si="36"/>
        <v/>
      </c>
      <c r="DA24" s="124" t="str">
        <f t="shared" si="37"/>
        <v/>
      </c>
      <c r="DC24" s="75">
        <f>COUNT($BX24:BX24)</f>
        <v>1</v>
      </c>
      <c r="DD24" s="75">
        <f>COUNT($BX24:BY24)</f>
        <v>2</v>
      </c>
      <c r="DE24" s="75">
        <f>COUNT($BX24:BZ24)</f>
        <v>3</v>
      </c>
      <c r="DF24" s="75">
        <f>COUNT($BX24:CA24)</f>
        <v>4</v>
      </c>
      <c r="DG24" s="75">
        <f>COUNT($BX24:CB24)</f>
        <v>5</v>
      </c>
      <c r="DH24" s="75">
        <f>COUNT($BX24:CC24)</f>
        <v>6</v>
      </c>
      <c r="DI24" s="75">
        <f>COUNT($BX24:CD24)</f>
        <v>7</v>
      </c>
      <c r="DJ24" s="75">
        <f>COUNT($BX24:CE24)</f>
        <v>8</v>
      </c>
      <c r="DK24" s="75">
        <f>COUNT($BX24:CF24)</f>
        <v>9</v>
      </c>
      <c r="DL24" s="75">
        <f>COUNT($BX24:CG24)</f>
        <v>10</v>
      </c>
      <c r="DM24" s="75">
        <f>COUNT($BX24:CH24)</f>
        <v>11</v>
      </c>
      <c r="DN24" s="75">
        <f>COUNT($BX24:CI24)</f>
        <v>12</v>
      </c>
      <c r="DO24" s="75">
        <f>COUNT($BX24:CJ24)</f>
        <v>12</v>
      </c>
      <c r="DP24" s="75">
        <f>COUNT($BX24:CK24)</f>
        <v>12</v>
      </c>
      <c r="DQ24" s="75">
        <f>COUNT($BX24:CL24)</f>
        <v>12</v>
      </c>
      <c r="DR24" s="75">
        <f>COUNT($BX24:CM24)</f>
        <v>12</v>
      </c>
      <c r="DS24" s="75">
        <f>COUNT($BX24:CN24)</f>
        <v>12</v>
      </c>
      <c r="DT24" s="75">
        <f>COUNT($BX24:CO24)</f>
        <v>12</v>
      </c>
      <c r="DU24" s="75">
        <f>COUNT($BX24:CP24)</f>
        <v>12</v>
      </c>
      <c r="DV24" s="75">
        <f>COUNT($BX24:CQ24)</f>
        <v>12</v>
      </c>
      <c r="DW24" s="75">
        <f>COUNT($BX24:CR24)</f>
        <v>12</v>
      </c>
      <c r="DX24" s="75">
        <f>COUNT($BX24:CS24)</f>
        <v>12</v>
      </c>
      <c r="DY24" s="75">
        <f>COUNT($BX24:CT24)</f>
        <v>12</v>
      </c>
      <c r="DZ24" s="75">
        <f>COUNT($BX24:CU24)</f>
        <v>12</v>
      </c>
      <c r="EA24" s="75">
        <f>COUNT($BX24:CV24)</f>
        <v>12</v>
      </c>
      <c r="EB24" s="75">
        <f>COUNT($BX24:CW24)</f>
        <v>12</v>
      </c>
      <c r="EC24" s="75">
        <f>COUNT($BX24:CX24)</f>
        <v>12</v>
      </c>
      <c r="ED24" s="75">
        <f>COUNT($BX24:CY24)</f>
        <v>12</v>
      </c>
      <c r="EE24" s="75">
        <f>COUNT($BX24:CZ24)</f>
        <v>12</v>
      </c>
      <c r="EF24" s="75">
        <f>COUNT($BX24:DA24)</f>
        <v>12</v>
      </c>
      <c r="EH24" s="75">
        <f t="shared" si="38"/>
        <v>1</v>
      </c>
      <c r="EI24" s="75">
        <f t="shared" si="39"/>
        <v>1</v>
      </c>
      <c r="EJ24" s="75">
        <f t="shared" si="40"/>
        <v>1</v>
      </c>
      <c r="EK24" s="75">
        <f t="shared" si="41"/>
        <v>1</v>
      </c>
      <c r="EL24" s="75">
        <f t="shared" si="42"/>
        <v>1</v>
      </c>
      <c r="EM24" s="75">
        <f t="shared" si="43"/>
        <v>1</v>
      </c>
      <c r="EN24" s="75">
        <f t="shared" si="44"/>
        <v>1</v>
      </c>
      <c r="EO24" s="75">
        <f t="shared" si="45"/>
        <v>1</v>
      </c>
      <c r="EP24" s="75">
        <f t="shared" si="46"/>
        <v>1</v>
      </c>
      <c r="EQ24" s="75">
        <f t="shared" si="47"/>
        <v>1</v>
      </c>
      <c r="ER24" s="75">
        <f t="shared" si="48"/>
        <v>1</v>
      </c>
      <c r="ES24" s="75">
        <f t="shared" si="49"/>
        <v>1</v>
      </c>
      <c r="ET24" s="75">
        <f t="shared" si="50"/>
        <v>0</v>
      </c>
      <c r="EU24" s="75">
        <f t="shared" si="51"/>
        <v>0</v>
      </c>
      <c r="EV24" s="75">
        <f t="shared" si="52"/>
        <v>0</v>
      </c>
      <c r="EW24" s="75">
        <f t="shared" si="53"/>
        <v>0</v>
      </c>
      <c r="EX24" s="75">
        <f t="shared" si="54"/>
        <v>0</v>
      </c>
      <c r="EY24" s="75">
        <f t="shared" si="55"/>
        <v>0</v>
      </c>
      <c r="EZ24" s="75">
        <f t="shared" si="56"/>
        <v>0</v>
      </c>
      <c r="FA24" s="75">
        <f t="shared" si="57"/>
        <v>0</v>
      </c>
      <c r="FB24" s="75">
        <f t="shared" si="58"/>
        <v>0</v>
      </c>
      <c r="FC24" s="75">
        <f t="shared" si="59"/>
        <v>0</v>
      </c>
      <c r="FD24" s="75">
        <f t="shared" si="60"/>
        <v>0</v>
      </c>
      <c r="FE24" s="75">
        <f t="shared" si="61"/>
        <v>0</v>
      </c>
      <c r="FF24" s="75">
        <f t="shared" si="62"/>
        <v>0</v>
      </c>
      <c r="FG24" s="75">
        <f t="shared" si="63"/>
        <v>0</v>
      </c>
      <c r="FH24" s="75">
        <f t="shared" si="64"/>
        <v>0</v>
      </c>
      <c r="FI24" s="75">
        <f t="shared" si="65"/>
        <v>0</v>
      </c>
      <c r="FJ24" s="75">
        <f t="shared" si="66"/>
        <v>0</v>
      </c>
      <c r="FK24" s="75">
        <f t="shared" si="67"/>
        <v>0</v>
      </c>
      <c r="FL24" s="75">
        <f t="shared" si="68"/>
        <v>6</v>
      </c>
      <c r="FM24" s="95">
        <f>IF(AND(ent!$M$2=1,$F24&lt;&gt;""),$E24+$F24,"")</f>
        <v>324</v>
      </c>
      <c r="FN24" s="95">
        <f>IF(AND(ent!$M$3=1,$H24&lt;&gt;""),$G24+$H24,"")</f>
        <v>446</v>
      </c>
      <c r="FO24" s="95">
        <f>IF(AND(ent!$M$4=1,$J24&lt;&gt;""),$I24+$J24,"")</f>
        <v>336</v>
      </c>
      <c r="FP24" s="95">
        <f>IF(AND(ent!$M$5=1,$L24&lt;&gt;""),$K24+$L24,"")</f>
        <v>320</v>
      </c>
      <c r="FQ24" s="95">
        <f>IF(AND(ent!$M$6=1,$N24&lt;&gt;""),$M24+$N24,"")</f>
        <v>441.6</v>
      </c>
      <c r="FR24" s="95">
        <f>IF(AND(ent!$M$7=1,$P24&lt;&gt;""),$O24+$P24,"")</f>
        <v>333.20000000000005</v>
      </c>
      <c r="FS24" s="95" t="str">
        <f>IF(AND(ent!$M$8=1,$R24&lt;&gt;""),$Q24+$R24,"")</f>
        <v/>
      </c>
      <c r="FT24" s="95" t="str">
        <f>IF(AND(ent!$M$9=1,$T24&lt;&gt;""),$S24+$T24,"")</f>
        <v/>
      </c>
      <c r="FU24" s="95" t="str">
        <f>IF(AND(ent!$M$10=1,$V24&lt;&gt;""),$U24+$V24,"")</f>
        <v/>
      </c>
      <c r="FV24" s="95" t="str">
        <f>IF(AND(ent!$M$11=1,$X24&lt;&gt;""),$W24+$X24,"")</f>
        <v/>
      </c>
      <c r="FW24" s="95" t="str">
        <f>IF(AND(ent!$M$12=1,$Z24&lt;&gt;""),$Y24+$Z24,"")</f>
        <v/>
      </c>
      <c r="FX24" s="95" t="str">
        <f>IF(AND(ent!$M$13=1,$AB24&lt;&gt;""),$AA24+$AB24,"")</f>
        <v/>
      </c>
      <c r="FY24" s="95" t="str">
        <f>IF(AND(ent!$M$14=1,$AD24&lt;&gt;""),$AC24+$AD24,"")</f>
        <v/>
      </c>
      <c r="FZ24" s="95" t="str">
        <f>IF(AND(ent!$M$15=1,$AF24&lt;&gt;""),$AE24+$AF24,"")</f>
        <v/>
      </c>
      <c r="GA24" s="95" t="str">
        <f>IF(AND(ent!$M$16=1,$AH24&lt;&gt;""),$AG24+$AH24,"")</f>
        <v/>
      </c>
      <c r="GB24" s="95" t="str">
        <f>IF(AND(ent!$M$17=1,$AJ24&lt;&gt;""),$AI24+$AJ24,"")</f>
        <v/>
      </c>
      <c r="GC24" s="95" t="str">
        <f>IF(AND(ent!$M$18=1,$AL24&lt;&gt;""),$AK24+$AL24,"")</f>
        <v/>
      </c>
      <c r="GD24" s="95" t="str">
        <f>IF(AND(ent!$M$19=1,$AN24&lt;&gt;""),$AM24+$AN24,"")</f>
        <v/>
      </c>
      <c r="GE24" s="95" t="str">
        <f>IF(AND(ent!$M$20=1,$AP24&lt;&gt;""),$AO24+$AP24,"")</f>
        <v/>
      </c>
      <c r="GF24" s="95" t="str">
        <f>IF(AND(ent!$M$21=1,$AR24&lt;&gt;""),$AQ24+$AR24,"")</f>
        <v/>
      </c>
      <c r="GG24" s="95" t="str">
        <f>IF(AND(ent!$M$22=1,$AT24&lt;&gt;""),$AS24+$AT24,"")</f>
        <v/>
      </c>
      <c r="GH24" s="95" t="str">
        <f>IF(AND(ent!$M$23=1,$AV24&lt;&gt;""),$AU24+$AV24,"")</f>
        <v/>
      </c>
      <c r="GI24" s="95" t="str">
        <f>IF(AND(ent!$M$24=1,$AX24&lt;&gt;""),$AW24+$AX24,"")</f>
        <v/>
      </c>
      <c r="GJ24" s="95" t="str">
        <f>IF(AND(ent!$M$25=1,$AZ24&lt;&gt;""),$AY24+$AZ24,"")</f>
        <v/>
      </c>
      <c r="GK24" s="95" t="str">
        <f>IF(AND(ent!$M$26=1,$BB24&lt;&gt;""),$BA24+$BB24,"")</f>
        <v/>
      </c>
      <c r="GL24" s="95" t="str">
        <f>IF(AND(ent!$M$27=1,$BD24&lt;&gt;""),$BC24+$BD24,"")</f>
        <v/>
      </c>
      <c r="GM24" s="95" t="str">
        <f>IF(AND(ent!$M$28=1,$BF24&lt;&gt;""),$BE24+$BF24,"")</f>
        <v/>
      </c>
      <c r="GN24" s="95" t="str">
        <f>IF(AND(ent!$M$29=1,$BH24&lt;&gt;""),$BG24+$BH24,"")</f>
        <v/>
      </c>
      <c r="GO24" s="95" t="str">
        <f>IF(AND(ent!$M$30=1,$BJ24&lt;&gt;""),$BI24+$BJ24,"")</f>
        <v/>
      </c>
      <c r="GP24" s="95" t="str">
        <f>IF(AND(ent!$M$31=1,$BL24&lt;&gt;""),$BK24+$BL24,"")</f>
        <v/>
      </c>
      <c r="GQ24" s="75">
        <f t="shared" si="69"/>
        <v>6</v>
      </c>
      <c r="GR24" s="95" t="str">
        <f>IF(AND(ent!$M$2=2,$F24&lt;&gt;""),$E24+$F24,"")</f>
        <v/>
      </c>
      <c r="GS24" s="95" t="str">
        <f>IF(AND(ent!$M$3=2,$H24&lt;&gt;""),$G24+$H24,"")</f>
        <v/>
      </c>
      <c r="GT24" s="95" t="str">
        <f>IF(AND(ent!$M$4=2,$J24&lt;&gt;""),$I24+$J24,"")</f>
        <v/>
      </c>
      <c r="GU24" s="95" t="str">
        <f>IF(AND(ent!$M$5=2,$L24&lt;&gt;""),$K24+$L24,"")</f>
        <v/>
      </c>
      <c r="GV24" s="95" t="str">
        <f>IF(AND(ent!$M$6=2,$N24&lt;&gt;""),$M24+$N24,"")</f>
        <v/>
      </c>
      <c r="GW24" s="95" t="str">
        <f>IF(AND(ent!$M$7=2,$P24&lt;&gt;""),$O24+$P24,"")</f>
        <v/>
      </c>
      <c r="GX24" s="95">
        <f>IF(AND(ent!$M$8=2,$R24&lt;&gt;""),$Q24+$R24,"")</f>
        <v>363.20000000000005</v>
      </c>
      <c r="GY24" s="95">
        <f>IF(AND(ent!$M$9=2,$T24&lt;&gt;""),$S24+$T24,"")</f>
        <v>258.8</v>
      </c>
      <c r="GZ24" s="95">
        <f>IF(AND(ent!$M$10=2,$V24&lt;&gt;""),$U24+$V24,"")</f>
        <v>354.9</v>
      </c>
      <c r="HA24" s="95">
        <f>IF(AND(ent!$M$11=2,$X24&lt;&gt;""),$W24+$X24,"")</f>
        <v>343.1</v>
      </c>
      <c r="HB24" s="95">
        <f>IF(AND(ent!$M$12=2,$Z24&lt;&gt;""),$Y24+$Z24,"")</f>
        <v>249.2</v>
      </c>
      <c r="HC24" s="95">
        <f>IF(AND(ent!$M$13=2,$AB24&lt;&gt;""),$AA24+$AB24,"")</f>
        <v>368.1</v>
      </c>
      <c r="HD24" s="95" t="str">
        <f>IF(AND(ent!$M$14=2,$AD24&lt;&gt;""),$AC24+$AD24,"")</f>
        <v/>
      </c>
      <c r="HE24" s="95" t="str">
        <f>IF(AND(ent!$M$15=2,$AF24&lt;&gt;""),$AE24+$AF24,"")</f>
        <v/>
      </c>
      <c r="HF24" s="95" t="str">
        <f>IF(AND(ent!$M$16=2,$AH24&lt;&gt;""),$AG24+$AH24,"")</f>
        <v/>
      </c>
      <c r="HG24" s="95" t="str">
        <f>IF(AND(ent!$M$17=2,$AJ24&lt;&gt;""),$AI24+$AJ24,"")</f>
        <v/>
      </c>
      <c r="HH24" s="95" t="str">
        <f>IF(AND(ent!$M$18=2,$AL24&lt;&gt;""),$AK24+$AL24,"")</f>
        <v/>
      </c>
      <c r="HI24" s="95" t="str">
        <f>IF(AND(ent!$M$19=2,$AN24&lt;&gt;""),$AM24+$AN24,"")</f>
        <v/>
      </c>
      <c r="HJ24" s="95" t="str">
        <f>IF(AND(ent!$M$20=2,$AP24&lt;&gt;""),$AO24+$AP24,"")</f>
        <v/>
      </c>
      <c r="HK24" s="95" t="str">
        <f>IF(AND(ent!$M$21=2,$AR24&lt;&gt;""),$AQ24+$AR24,"")</f>
        <v/>
      </c>
      <c r="HL24" s="95" t="str">
        <f>IF(AND(ent!$M$22=2,$AT24&lt;&gt;""),$AS24+$AT24,"")</f>
        <v/>
      </c>
      <c r="HM24" s="95" t="str">
        <f>IF(AND(ent!$M$23=2,$AV24&lt;&gt;""),$AU24+$AV24,"")</f>
        <v/>
      </c>
      <c r="HN24" s="95" t="str">
        <f>IF(AND(ent!$M$24=2,$AX24&lt;&gt;""),$AW24+$AX24,"")</f>
        <v/>
      </c>
      <c r="HO24" s="95" t="str">
        <f>IF(AND(ent!$M$25=2,$AZ24&lt;&gt;""),$AY24+$AZ24,"")</f>
        <v/>
      </c>
      <c r="HP24" s="95" t="str">
        <f>IF(AND(ent!$M$26=2,$BB24&lt;&gt;""),$BA24+$BB24,"")</f>
        <v/>
      </c>
      <c r="HQ24" s="95" t="str">
        <f>IF(AND(ent!$M$27=2,$BD24&lt;&gt;""),$BC24+$BD24,"")</f>
        <v/>
      </c>
      <c r="HR24" s="95" t="str">
        <f>IF(AND(ent!$M$28=2,$BF24&lt;&gt;""),$BE24+$BF24,"")</f>
        <v/>
      </c>
      <c r="HS24" s="95" t="str">
        <f>IF(AND(ent!$M$29=2,$BH24&lt;&gt;""),$BG24+$BH24,"")</f>
        <v/>
      </c>
      <c r="HT24" s="95" t="str">
        <f>IF(AND(ent!$M$30=2,$BJ24&lt;&gt;""),$BI24+$BJ24,"")</f>
        <v/>
      </c>
      <c r="HU24" s="95" t="str">
        <f>IF(AND(ent!$M$31=2,$BL24&lt;&gt;""),$BK24+$BL24,"")</f>
        <v/>
      </c>
      <c r="HV24" s="124">
        <f t="shared" si="70"/>
        <v>2200.8000000000002</v>
      </c>
      <c r="HW24" s="124">
        <f t="shared" si="71"/>
        <v>1937.3000000000002</v>
      </c>
      <c r="HX24" s="95">
        <f t="shared" si="72"/>
        <v>3640.8</v>
      </c>
      <c r="HY24" s="95">
        <f t="shared" si="73"/>
        <v>3217.3</v>
      </c>
    </row>
    <row r="25" spans="1:233">
      <c r="A25" s="75">
        <f>IF(stage!A25&lt;&gt;"",stage!A25,"")</f>
        <v>24</v>
      </c>
      <c r="B25" s="75" t="str">
        <f>IF(ent!E25&lt;&gt;"",ent!E25,"")</f>
        <v>貝原 聖也</v>
      </c>
      <c r="D25" s="75" t="str">
        <f>IF(ent!E25&lt;&gt;"",ent!H25,"")</f>
        <v>JN-3</v>
      </c>
      <c r="F25" s="95">
        <f>IF(stage!F25&lt;&gt;"",INT(stage!F25/100)*60+MOD(stage!F25,100),"")</f>
        <v>301.2</v>
      </c>
      <c r="H25" s="95">
        <f>IF(stage!H25&lt;&gt;"",INT(stage!H25/100)*60+MOD(stage!H25,100),"")</f>
        <v>413.79999999999995</v>
      </c>
      <c r="J25" s="95">
        <f>IF(stage!J25&lt;&gt;"",INT(stage!J25/100)*60+MOD(stage!J25,100),"")</f>
        <v>313.79999999999995</v>
      </c>
      <c r="L25" s="95">
        <f>IF(stage!L25&lt;&gt;"",INT(stage!L25/100)*60+MOD(stage!L25,100),"")</f>
        <v>300.2</v>
      </c>
      <c r="N25" s="95">
        <f>IF(stage!N25&lt;&gt;"",INT(stage!N25/100)*60+MOD(stage!N25,100),"")</f>
        <v>409.1</v>
      </c>
      <c r="P25" s="95">
        <f>IF(stage!P25&lt;&gt;"",INT(stage!P25/100)*60+MOD(stage!P25,100),"")</f>
        <v>307.89999999999998</v>
      </c>
      <c r="R25" s="95">
        <f>IF(stage!R25&lt;&gt;"",INT(stage!R25/100)*60+MOD(stage!R25,100),"")</f>
        <v>335.5</v>
      </c>
      <c r="T25" s="95">
        <f>IF(stage!T25&lt;&gt;"",INT(stage!T25/100)*60+MOD(stage!T25,100),"")</f>
        <v>233.89999999999998</v>
      </c>
      <c r="V25" s="95">
        <f>IF(stage!V25&lt;&gt;"",INT(stage!V25/100)*60+MOD(stage!V25,100),"")</f>
        <v>324.70000000000005</v>
      </c>
      <c r="X25" s="95">
        <f>IF(stage!X25&lt;&gt;"",INT(stage!X25/100)*60+MOD(stage!X25,100),"")</f>
        <v>315.39999999999998</v>
      </c>
      <c r="Z25" s="95">
        <f>IF(stage!Z25&lt;&gt;"",INT(stage!Z25/100)*60+MOD(stage!Z25,100),"")</f>
        <v>236</v>
      </c>
      <c r="AB25" s="95">
        <f>IF(stage!AB25&lt;&gt;"",INT(stage!AB25/100)*60+MOD(stage!AB25,100),"")</f>
        <v>325.20000000000005</v>
      </c>
      <c r="AD25" s="95" t="str">
        <f>IF(stage!AD25&lt;&gt;"",INT(stage!AD25/100)*60+MOD(stage!AD25,100),"")</f>
        <v/>
      </c>
      <c r="AF25" s="95" t="str">
        <f>IF(stage!AF25&lt;&gt;"",INT(stage!AF25/100)*60+MOD(stage!AF25,100),"")</f>
        <v/>
      </c>
      <c r="AH25" s="95" t="str">
        <f>IF(stage!AH25&lt;&gt;"",INT(stage!AH25/100)*60+MOD(stage!AH25,100),"")</f>
        <v/>
      </c>
      <c r="AJ25" s="95" t="str">
        <f>IF(stage!AJ25&lt;&gt;"",INT(stage!AJ25/100)*60+MOD(stage!AJ25,100),"")</f>
        <v/>
      </c>
      <c r="AL25" s="95" t="str">
        <f>IF(stage!AL25&lt;&gt;"",INT(stage!AL25/100)*60+MOD(stage!AL25,100),"")</f>
        <v/>
      </c>
      <c r="AN25" s="95" t="str">
        <f>IF(stage!AN25&lt;&gt;"",INT(stage!AN25/100)*60+MOD(stage!AN25,100),"")</f>
        <v/>
      </c>
      <c r="AP25" s="95" t="str">
        <f>IF(stage!AP25&lt;&gt;"",INT(stage!AP25/100)*60+MOD(stage!AP25,100),"")</f>
        <v/>
      </c>
      <c r="AR25" s="95" t="str">
        <f>IF(stage!AR25&lt;&gt;"",INT(stage!AR25/100)*60+MOD(stage!AR25,100),"")</f>
        <v/>
      </c>
      <c r="AT25" s="95" t="str">
        <f>IF(stage!AT25&lt;&gt;"",INT(stage!AT25/100)*60+MOD(stage!AT25,100),"")</f>
        <v/>
      </c>
      <c r="AV25" s="95" t="str">
        <f>IF(stage!AV25&lt;&gt;"",INT(stage!AV25/100)*60+MOD(stage!AV25,100),"")</f>
        <v/>
      </c>
      <c r="AX25" s="95" t="str">
        <f>IF(stage!AX25&lt;&gt;"",INT(stage!AX25/100)*60+MOD(stage!AX25,100),"")</f>
        <v/>
      </c>
      <c r="AZ25" s="95" t="str">
        <f>IF(stage!AZ25&lt;&gt;"",INT(stage!AZ25/100)*60+MOD(stage!AZ25,100),"")</f>
        <v/>
      </c>
      <c r="BB25" s="95" t="str">
        <f>IF(stage!BB25&lt;&gt;"",INT(stage!BB25/100)*60+MOD(stage!BB25,100),"")</f>
        <v/>
      </c>
      <c r="BD25" s="95" t="str">
        <f>IF(stage!BD25&lt;&gt;"",INT(stage!BD25/100)*60+MOD(stage!BD25,100),"")</f>
        <v/>
      </c>
      <c r="BF25" s="95" t="str">
        <f>IF(stage!BF25&lt;&gt;"",INT(stage!BF25/100)*60+MOD(stage!BF25,100),"")</f>
        <v/>
      </c>
      <c r="BH25" s="95" t="str">
        <f>IF(stage!BH25&lt;&gt;"",INT(stage!BH25/100)*60+MOD(stage!BH25,100),"")</f>
        <v/>
      </c>
      <c r="BJ25" s="95" t="str">
        <f>IF(stage!BJ25&lt;&gt;"",INT(stage!BJ25/100)*60+MOD(stage!BJ25,100),"")</f>
        <v/>
      </c>
      <c r="BL25" s="95" t="str">
        <f>IF(stage!BL25&lt;&gt;"",INT(stage!BL25/100)*60+MOD(stage!BL25,100),"")</f>
        <v/>
      </c>
      <c r="BO25" s="123">
        <f t="shared" si="1"/>
        <v>3816.7000000000007</v>
      </c>
      <c r="BP25" s="75">
        <f t="shared" si="2"/>
        <v>0</v>
      </c>
      <c r="BQ25" s="123">
        <f t="shared" si="3"/>
        <v>3816.7000000000007</v>
      </c>
      <c r="BR25" s="123"/>
      <c r="BS25" s="123">
        <f t="shared" si="4"/>
        <v>10336.700000000001</v>
      </c>
      <c r="BT25" s="75">
        <f t="shared" si="5"/>
        <v>0</v>
      </c>
      <c r="BU25" s="123">
        <f t="shared" si="6"/>
        <v>10336.700000000001</v>
      </c>
      <c r="BW25" s="75">
        <f t="shared" si="7"/>
        <v>12</v>
      </c>
      <c r="BX25" s="124">
        <f t="shared" si="8"/>
        <v>301.2</v>
      </c>
      <c r="BY25" s="124">
        <f t="shared" si="9"/>
        <v>413.79999999999995</v>
      </c>
      <c r="BZ25" s="124">
        <f t="shared" si="10"/>
        <v>313.79999999999995</v>
      </c>
      <c r="CA25" s="124">
        <f t="shared" si="11"/>
        <v>300.2</v>
      </c>
      <c r="CB25" s="124">
        <f t="shared" si="12"/>
        <v>409.1</v>
      </c>
      <c r="CC25" s="124">
        <f t="shared" si="13"/>
        <v>307.89999999999998</v>
      </c>
      <c r="CD25" s="124">
        <f t="shared" si="14"/>
        <v>335.5</v>
      </c>
      <c r="CE25" s="124">
        <f t="shared" si="15"/>
        <v>233.89999999999998</v>
      </c>
      <c r="CF25" s="124">
        <f t="shared" si="16"/>
        <v>324.70000000000005</v>
      </c>
      <c r="CG25" s="124">
        <f t="shared" si="17"/>
        <v>315.39999999999998</v>
      </c>
      <c r="CH25" s="124">
        <f t="shared" si="18"/>
        <v>236</v>
      </c>
      <c r="CI25" s="124">
        <f t="shared" si="19"/>
        <v>325.20000000000005</v>
      </c>
      <c r="CJ25" s="124" t="str">
        <f t="shared" si="20"/>
        <v/>
      </c>
      <c r="CK25" s="124" t="str">
        <f t="shared" si="21"/>
        <v/>
      </c>
      <c r="CL25" s="124" t="str">
        <f t="shared" si="22"/>
        <v/>
      </c>
      <c r="CM25" s="124" t="str">
        <f t="shared" si="23"/>
        <v/>
      </c>
      <c r="CN25" s="124" t="str">
        <f t="shared" si="24"/>
        <v/>
      </c>
      <c r="CO25" s="124" t="str">
        <f t="shared" si="25"/>
        <v/>
      </c>
      <c r="CP25" s="124" t="str">
        <f t="shared" si="26"/>
        <v/>
      </c>
      <c r="CQ25" s="124" t="str">
        <f t="shared" si="27"/>
        <v/>
      </c>
      <c r="CR25" s="124" t="str">
        <f t="shared" si="28"/>
        <v/>
      </c>
      <c r="CS25" s="124" t="str">
        <f t="shared" si="29"/>
        <v/>
      </c>
      <c r="CT25" s="124" t="str">
        <f t="shared" si="30"/>
        <v/>
      </c>
      <c r="CU25" s="124" t="str">
        <f t="shared" si="31"/>
        <v/>
      </c>
      <c r="CV25" s="124" t="str">
        <f t="shared" si="32"/>
        <v/>
      </c>
      <c r="CW25" s="124" t="str">
        <f t="shared" si="33"/>
        <v/>
      </c>
      <c r="CX25" s="124" t="str">
        <f t="shared" si="34"/>
        <v/>
      </c>
      <c r="CY25" s="124" t="str">
        <f t="shared" si="35"/>
        <v/>
      </c>
      <c r="CZ25" s="124" t="str">
        <f t="shared" si="36"/>
        <v/>
      </c>
      <c r="DA25" s="124" t="str">
        <f t="shared" si="37"/>
        <v/>
      </c>
      <c r="DC25" s="75">
        <f>COUNT($BX25:BX25)</f>
        <v>1</v>
      </c>
      <c r="DD25" s="75">
        <f>COUNT($BX25:BY25)</f>
        <v>2</v>
      </c>
      <c r="DE25" s="75">
        <f>COUNT($BX25:BZ25)</f>
        <v>3</v>
      </c>
      <c r="DF25" s="75">
        <f>COUNT($BX25:CA25)</f>
        <v>4</v>
      </c>
      <c r="DG25" s="75">
        <f>COUNT($BX25:CB25)</f>
        <v>5</v>
      </c>
      <c r="DH25" s="75">
        <f>COUNT($BX25:CC25)</f>
        <v>6</v>
      </c>
      <c r="DI25" s="75">
        <f>COUNT($BX25:CD25)</f>
        <v>7</v>
      </c>
      <c r="DJ25" s="75">
        <f>COUNT($BX25:CE25)</f>
        <v>8</v>
      </c>
      <c r="DK25" s="75">
        <f>COUNT($BX25:CF25)</f>
        <v>9</v>
      </c>
      <c r="DL25" s="75">
        <f>COUNT($BX25:CG25)</f>
        <v>10</v>
      </c>
      <c r="DM25" s="75">
        <f>COUNT($BX25:CH25)</f>
        <v>11</v>
      </c>
      <c r="DN25" s="75">
        <f>COUNT($BX25:CI25)</f>
        <v>12</v>
      </c>
      <c r="DO25" s="75">
        <f>COUNT($BX25:CJ25)</f>
        <v>12</v>
      </c>
      <c r="DP25" s="75">
        <f>COUNT($BX25:CK25)</f>
        <v>12</v>
      </c>
      <c r="DQ25" s="75">
        <f>COUNT($BX25:CL25)</f>
        <v>12</v>
      </c>
      <c r="DR25" s="75">
        <f>COUNT($BX25:CM25)</f>
        <v>12</v>
      </c>
      <c r="DS25" s="75">
        <f>COUNT($BX25:CN25)</f>
        <v>12</v>
      </c>
      <c r="DT25" s="75">
        <f>COUNT($BX25:CO25)</f>
        <v>12</v>
      </c>
      <c r="DU25" s="75">
        <f>COUNT($BX25:CP25)</f>
        <v>12</v>
      </c>
      <c r="DV25" s="75">
        <f>COUNT($BX25:CQ25)</f>
        <v>12</v>
      </c>
      <c r="DW25" s="75">
        <f>COUNT($BX25:CR25)</f>
        <v>12</v>
      </c>
      <c r="DX25" s="75">
        <f>COUNT($BX25:CS25)</f>
        <v>12</v>
      </c>
      <c r="DY25" s="75">
        <f>COUNT($BX25:CT25)</f>
        <v>12</v>
      </c>
      <c r="DZ25" s="75">
        <f>COUNT($BX25:CU25)</f>
        <v>12</v>
      </c>
      <c r="EA25" s="75">
        <f>COUNT($BX25:CV25)</f>
        <v>12</v>
      </c>
      <c r="EB25" s="75">
        <f>COUNT($BX25:CW25)</f>
        <v>12</v>
      </c>
      <c r="EC25" s="75">
        <f>COUNT($BX25:CX25)</f>
        <v>12</v>
      </c>
      <c r="ED25" s="75">
        <f>COUNT($BX25:CY25)</f>
        <v>12</v>
      </c>
      <c r="EE25" s="75">
        <f>COUNT($BX25:CZ25)</f>
        <v>12</v>
      </c>
      <c r="EF25" s="75">
        <f>COUNT($BX25:DA25)</f>
        <v>12</v>
      </c>
      <c r="EH25" s="75">
        <f t="shared" si="38"/>
        <v>1</v>
      </c>
      <c r="EI25" s="75">
        <f t="shared" si="39"/>
        <v>1</v>
      </c>
      <c r="EJ25" s="75">
        <f t="shared" si="40"/>
        <v>1</v>
      </c>
      <c r="EK25" s="75">
        <f t="shared" si="41"/>
        <v>1</v>
      </c>
      <c r="EL25" s="75">
        <f t="shared" si="42"/>
        <v>1</v>
      </c>
      <c r="EM25" s="75">
        <f t="shared" si="43"/>
        <v>1</v>
      </c>
      <c r="EN25" s="75">
        <f t="shared" si="44"/>
        <v>1</v>
      </c>
      <c r="EO25" s="75">
        <f t="shared" si="45"/>
        <v>1</v>
      </c>
      <c r="EP25" s="75">
        <f t="shared" si="46"/>
        <v>1</v>
      </c>
      <c r="EQ25" s="75">
        <f t="shared" si="47"/>
        <v>1</v>
      </c>
      <c r="ER25" s="75">
        <f t="shared" si="48"/>
        <v>1</v>
      </c>
      <c r="ES25" s="75">
        <f t="shared" si="49"/>
        <v>1</v>
      </c>
      <c r="ET25" s="75">
        <f t="shared" si="50"/>
        <v>0</v>
      </c>
      <c r="EU25" s="75">
        <f t="shared" si="51"/>
        <v>0</v>
      </c>
      <c r="EV25" s="75">
        <f t="shared" si="52"/>
        <v>0</v>
      </c>
      <c r="EW25" s="75">
        <f t="shared" si="53"/>
        <v>0</v>
      </c>
      <c r="EX25" s="75">
        <f t="shared" si="54"/>
        <v>0</v>
      </c>
      <c r="EY25" s="75">
        <f t="shared" si="55"/>
        <v>0</v>
      </c>
      <c r="EZ25" s="75">
        <f t="shared" si="56"/>
        <v>0</v>
      </c>
      <c r="FA25" s="75">
        <f t="shared" si="57"/>
        <v>0</v>
      </c>
      <c r="FB25" s="75">
        <f t="shared" si="58"/>
        <v>0</v>
      </c>
      <c r="FC25" s="75">
        <f t="shared" si="59"/>
        <v>0</v>
      </c>
      <c r="FD25" s="75">
        <f t="shared" si="60"/>
        <v>0</v>
      </c>
      <c r="FE25" s="75">
        <f t="shared" si="61"/>
        <v>0</v>
      </c>
      <c r="FF25" s="75">
        <f t="shared" si="62"/>
        <v>0</v>
      </c>
      <c r="FG25" s="75">
        <f t="shared" si="63"/>
        <v>0</v>
      </c>
      <c r="FH25" s="75">
        <f t="shared" si="64"/>
        <v>0</v>
      </c>
      <c r="FI25" s="75">
        <f t="shared" si="65"/>
        <v>0</v>
      </c>
      <c r="FJ25" s="75">
        <f t="shared" si="66"/>
        <v>0</v>
      </c>
      <c r="FK25" s="75">
        <f t="shared" si="67"/>
        <v>0</v>
      </c>
      <c r="FL25" s="75">
        <f t="shared" si="68"/>
        <v>6</v>
      </c>
      <c r="FM25" s="95">
        <f>IF(AND(ent!$M$2=1,$F25&lt;&gt;""),$E25+$F25,"")</f>
        <v>301.2</v>
      </c>
      <c r="FN25" s="95">
        <f>IF(AND(ent!$M$3=1,$H25&lt;&gt;""),$G25+$H25,"")</f>
        <v>413.79999999999995</v>
      </c>
      <c r="FO25" s="95">
        <f>IF(AND(ent!$M$4=1,$J25&lt;&gt;""),$I25+$J25,"")</f>
        <v>313.79999999999995</v>
      </c>
      <c r="FP25" s="95">
        <f>IF(AND(ent!$M$5=1,$L25&lt;&gt;""),$K25+$L25,"")</f>
        <v>300.2</v>
      </c>
      <c r="FQ25" s="95">
        <f>IF(AND(ent!$M$6=1,$N25&lt;&gt;""),$M25+$N25,"")</f>
        <v>409.1</v>
      </c>
      <c r="FR25" s="95">
        <f>IF(AND(ent!$M$7=1,$P25&lt;&gt;""),$O25+$P25,"")</f>
        <v>307.89999999999998</v>
      </c>
      <c r="FS25" s="95" t="str">
        <f>IF(AND(ent!$M$8=1,$R25&lt;&gt;""),$Q25+$R25,"")</f>
        <v/>
      </c>
      <c r="FT25" s="95" t="str">
        <f>IF(AND(ent!$M$9=1,$T25&lt;&gt;""),$S25+$T25,"")</f>
        <v/>
      </c>
      <c r="FU25" s="95" t="str">
        <f>IF(AND(ent!$M$10=1,$V25&lt;&gt;""),$U25+$V25,"")</f>
        <v/>
      </c>
      <c r="FV25" s="95" t="str">
        <f>IF(AND(ent!$M$11=1,$X25&lt;&gt;""),$W25+$X25,"")</f>
        <v/>
      </c>
      <c r="FW25" s="95" t="str">
        <f>IF(AND(ent!$M$12=1,$Z25&lt;&gt;""),$Y25+$Z25,"")</f>
        <v/>
      </c>
      <c r="FX25" s="95" t="str">
        <f>IF(AND(ent!$M$13=1,$AB25&lt;&gt;""),$AA25+$AB25,"")</f>
        <v/>
      </c>
      <c r="FY25" s="95" t="str">
        <f>IF(AND(ent!$M$14=1,$AD25&lt;&gt;""),$AC25+$AD25,"")</f>
        <v/>
      </c>
      <c r="FZ25" s="95" t="str">
        <f>IF(AND(ent!$M$15=1,$AF25&lt;&gt;""),$AE25+$AF25,"")</f>
        <v/>
      </c>
      <c r="GA25" s="95" t="str">
        <f>IF(AND(ent!$M$16=1,$AH25&lt;&gt;""),$AG25+$AH25,"")</f>
        <v/>
      </c>
      <c r="GB25" s="95" t="str">
        <f>IF(AND(ent!$M$17=1,$AJ25&lt;&gt;""),$AI25+$AJ25,"")</f>
        <v/>
      </c>
      <c r="GC25" s="95" t="str">
        <f>IF(AND(ent!$M$18=1,$AL25&lt;&gt;""),$AK25+$AL25,"")</f>
        <v/>
      </c>
      <c r="GD25" s="95" t="str">
        <f>IF(AND(ent!$M$19=1,$AN25&lt;&gt;""),$AM25+$AN25,"")</f>
        <v/>
      </c>
      <c r="GE25" s="95" t="str">
        <f>IF(AND(ent!$M$20=1,$AP25&lt;&gt;""),$AO25+$AP25,"")</f>
        <v/>
      </c>
      <c r="GF25" s="95" t="str">
        <f>IF(AND(ent!$M$21=1,$AR25&lt;&gt;""),$AQ25+$AR25,"")</f>
        <v/>
      </c>
      <c r="GG25" s="95" t="str">
        <f>IF(AND(ent!$M$22=1,$AT25&lt;&gt;""),$AS25+$AT25,"")</f>
        <v/>
      </c>
      <c r="GH25" s="95" t="str">
        <f>IF(AND(ent!$M$23=1,$AV25&lt;&gt;""),$AU25+$AV25,"")</f>
        <v/>
      </c>
      <c r="GI25" s="95" t="str">
        <f>IF(AND(ent!$M$24=1,$AX25&lt;&gt;""),$AW25+$AX25,"")</f>
        <v/>
      </c>
      <c r="GJ25" s="95" t="str">
        <f>IF(AND(ent!$M$25=1,$AZ25&lt;&gt;""),$AY25+$AZ25,"")</f>
        <v/>
      </c>
      <c r="GK25" s="95" t="str">
        <f>IF(AND(ent!$M$26=1,$BB25&lt;&gt;""),$BA25+$BB25,"")</f>
        <v/>
      </c>
      <c r="GL25" s="95" t="str">
        <f>IF(AND(ent!$M$27=1,$BD25&lt;&gt;""),$BC25+$BD25,"")</f>
        <v/>
      </c>
      <c r="GM25" s="95" t="str">
        <f>IF(AND(ent!$M$28=1,$BF25&lt;&gt;""),$BE25+$BF25,"")</f>
        <v/>
      </c>
      <c r="GN25" s="95" t="str">
        <f>IF(AND(ent!$M$29=1,$BH25&lt;&gt;""),$BG25+$BH25,"")</f>
        <v/>
      </c>
      <c r="GO25" s="95" t="str">
        <f>IF(AND(ent!$M$30=1,$BJ25&lt;&gt;""),$BI25+$BJ25,"")</f>
        <v/>
      </c>
      <c r="GP25" s="95" t="str">
        <f>IF(AND(ent!$M$31=1,$BL25&lt;&gt;""),$BK25+$BL25,"")</f>
        <v/>
      </c>
      <c r="GQ25" s="75">
        <f t="shared" si="69"/>
        <v>6</v>
      </c>
      <c r="GR25" s="95" t="str">
        <f>IF(AND(ent!$M$2=2,$F25&lt;&gt;""),$E25+$F25,"")</f>
        <v/>
      </c>
      <c r="GS25" s="95" t="str">
        <f>IF(AND(ent!$M$3=2,$H25&lt;&gt;""),$G25+$H25,"")</f>
        <v/>
      </c>
      <c r="GT25" s="95" t="str">
        <f>IF(AND(ent!$M$4=2,$J25&lt;&gt;""),$I25+$J25,"")</f>
        <v/>
      </c>
      <c r="GU25" s="95" t="str">
        <f>IF(AND(ent!$M$5=2,$L25&lt;&gt;""),$K25+$L25,"")</f>
        <v/>
      </c>
      <c r="GV25" s="95" t="str">
        <f>IF(AND(ent!$M$6=2,$N25&lt;&gt;""),$M25+$N25,"")</f>
        <v/>
      </c>
      <c r="GW25" s="95" t="str">
        <f>IF(AND(ent!$M$7=2,$P25&lt;&gt;""),$O25+$P25,"")</f>
        <v/>
      </c>
      <c r="GX25" s="95">
        <f>IF(AND(ent!$M$8=2,$R25&lt;&gt;""),$Q25+$R25,"")</f>
        <v>335.5</v>
      </c>
      <c r="GY25" s="95">
        <f>IF(AND(ent!$M$9=2,$T25&lt;&gt;""),$S25+$T25,"")</f>
        <v>233.89999999999998</v>
      </c>
      <c r="GZ25" s="95">
        <f>IF(AND(ent!$M$10=2,$V25&lt;&gt;""),$U25+$V25,"")</f>
        <v>324.70000000000005</v>
      </c>
      <c r="HA25" s="95">
        <f>IF(AND(ent!$M$11=2,$X25&lt;&gt;""),$W25+$X25,"")</f>
        <v>315.39999999999998</v>
      </c>
      <c r="HB25" s="95">
        <f>IF(AND(ent!$M$12=2,$Z25&lt;&gt;""),$Y25+$Z25,"")</f>
        <v>236</v>
      </c>
      <c r="HC25" s="95">
        <f>IF(AND(ent!$M$13=2,$AB25&lt;&gt;""),$AA25+$AB25,"")</f>
        <v>325.20000000000005</v>
      </c>
      <c r="HD25" s="95" t="str">
        <f>IF(AND(ent!$M$14=2,$AD25&lt;&gt;""),$AC25+$AD25,"")</f>
        <v/>
      </c>
      <c r="HE25" s="95" t="str">
        <f>IF(AND(ent!$M$15=2,$AF25&lt;&gt;""),$AE25+$AF25,"")</f>
        <v/>
      </c>
      <c r="HF25" s="95" t="str">
        <f>IF(AND(ent!$M$16=2,$AH25&lt;&gt;""),$AG25+$AH25,"")</f>
        <v/>
      </c>
      <c r="HG25" s="95" t="str">
        <f>IF(AND(ent!$M$17=2,$AJ25&lt;&gt;""),$AI25+$AJ25,"")</f>
        <v/>
      </c>
      <c r="HH25" s="95" t="str">
        <f>IF(AND(ent!$M$18=2,$AL25&lt;&gt;""),$AK25+$AL25,"")</f>
        <v/>
      </c>
      <c r="HI25" s="95" t="str">
        <f>IF(AND(ent!$M$19=2,$AN25&lt;&gt;""),$AM25+$AN25,"")</f>
        <v/>
      </c>
      <c r="HJ25" s="95" t="str">
        <f>IF(AND(ent!$M$20=2,$AP25&lt;&gt;""),$AO25+$AP25,"")</f>
        <v/>
      </c>
      <c r="HK25" s="95" t="str">
        <f>IF(AND(ent!$M$21=2,$AR25&lt;&gt;""),$AQ25+$AR25,"")</f>
        <v/>
      </c>
      <c r="HL25" s="95" t="str">
        <f>IF(AND(ent!$M$22=2,$AT25&lt;&gt;""),$AS25+$AT25,"")</f>
        <v/>
      </c>
      <c r="HM25" s="95" t="str">
        <f>IF(AND(ent!$M$23=2,$AV25&lt;&gt;""),$AU25+$AV25,"")</f>
        <v/>
      </c>
      <c r="HN25" s="95" t="str">
        <f>IF(AND(ent!$M$24=2,$AX25&lt;&gt;""),$AW25+$AX25,"")</f>
        <v/>
      </c>
      <c r="HO25" s="95" t="str">
        <f>IF(AND(ent!$M$25=2,$AZ25&lt;&gt;""),$AY25+$AZ25,"")</f>
        <v/>
      </c>
      <c r="HP25" s="95" t="str">
        <f>IF(AND(ent!$M$26=2,$BB25&lt;&gt;""),$BA25+$BB25,"")</f>
        <v/>
      </c>
      <c r="HQ25" s="95" t="str">
        <f>IF(AND(ent!$M$27=2,$BD25&lt;&gt;""),$BC25+$BD25,"")</f>
        <v/>
      </c>
      <c r="HR25" s="95" t="str">
        <f>IF(AND(ent!$M$28=2,$BF25&lt;&gt;""),$BE25+$BF25,"")</f>
        <v/>
      </c>
      <c r="HS25" s="95" t="str">
        <f>IF(AND(ent!$M$29=2,$BH25&lt;&gt;""),$BG25+$BH25,"")</f>
        <v/>
      </c>
      <c r="HT25" s="95" t="str">
        <f>IF(AND(ent!$M$30=2,$BJ25&lt;&gt;""),$BI25+$BJ25,"")</f>
        <v/>
      </c>
      <c r="HU25" s="95" t="str">
        <f>IF(AND(ent!$M$31=2,$BL25&lt;&gt;""),$BK25+$BL25,"")</f>
        <v/>
      </c>
      <c r="HV25" s="124">
        <f t="shared" si="70"/>
        <v>2046</v>
      </c>
      <c r="HW25" s="124">
        <f t="shared" si="71"/>
        <v>1770.7</v>
      </c>
      <c r="HX25" s="95">
        <f t="shared" si="72"/>
        <v>3406</v>
      </c>
      <c r="HY25" s="95">
        <f t="shared" si="73"/>
        <v>2930.7</v>
      </c>
    </row>
    <row r="26" spans="1:233">
      <c r="A26" s="75">
        <f>IF(stage!A26&lt;&gt;"",stage!A26,"")</f>
        <v>25</v>
      </c>
      <c r="B26" s="75" t="str">
        <f>IF(ent!E26&lt;&gt;"",ent!E26,"")</f>
        <v>大橋 渡</v>
      </c>
      <c r="D26" s="75" t="str">
        <f>IF(ent!E26&lt;&gt;"",ent!H26,"")</f>
        <v>JN-3</v>
      </c>
      <c r="F26" s="95">
        <f>IF(stage!F26&lt;&gt;"",INT(stage!F26/100)*60+MOD(stage!F26,100),"")</f>
        <v>328.70000000000005</v>
      </c>
      <c r="H26" s="95">
        <f>IF(stage!H26&lt;&gt;"",INT(stage!H26/100)*60+MOD(stage!H26,100),"")</f>
        <v>448.6</v>
      </c>
      <c r="J26" s="95">
        <f>IF(stage!J26&lt;&gt;"",INT(stage!J26/100)*60+MOD(stage!J26,100),"")</f>
        <v>335.4</v>
      </c>
      <c r="L26" s="95">
        <f>IF(stage!L26&lt;&gt;"",INT(stage!L26/100)*60+MOD(stage!L26,100),"")</f>
        <v>329.5</v>
      </c>
      <c r="N26" s="95">
        <f>IF(stage!N26&lt;&gt;"",INT(stage!N26/100)*60+MOD(stage!N26,100),"")</f>
        <v>439.70000000000005</v>
      </c>
      <c r="P26" s="95">
        <f>IF(stage!P26&lt;&gt;"",INT(stage!P26/100)*60+MOD(stage!P26,100),"")</f>
        <v>327.29999999999995</v>
      </c>
      <c r="R26" s="95">
        <f>IF(stage!R26&lt;&gt;"",INT(stage!R26/100)*60+MOD(stage!R26,100),"")</f>
        <v>369.20000000000005</v>
      </c>
      <c r="T26" s="95">
        <f>IF(stage!T26&lt;&gt;"",INT(stage!T26/100)*60+MOD(stage!T26,100),"")</f>
        <v>251.10000000000002</v>
      </c>
      <c r="V26" s="95">
        <f>IF(stage!V26&lt;&gt;"",INT(stage!V26/100)*60+MOD(stage!V26,100),"")</f>
        <v>347</v>
      </c>
      <c r="X26" s="95" t="str">
        <f>IF(stage!X26&lt;&gt;"",INT(stage!X26/100)*60+MOD(stage!X26,100),"")</f>
        <v/>
      </c>
      <c r="Z26" s="95" t="str">
        <f>IF(stage!Z26&lt;&gt;"",INT(stage!Z26/100)*60+MOD(stage!Z26,100),"")</f>
        <v/>
      </c>
      <c r="AB26" s="95" t="str">
        <f>IF(stage!AB26&lt;&gt;"",INT(stage!AB26/100)*60+MOD(stage!AB26,100),"")</f>
        <v/>
      </c>
      <c r="AD26" s="95" t="str">
        <f>IF(stage!AD26&lt;&gt;"",INT(stage!AD26/100)*60+MOD(stage!AD26,100),"")</f>
        <v/>
      </c>
      <c r="AF26" s="95" t="str">
        <f>IF(stage!AF26&lt;&gt;"",INT(stage!AF26/100)*60+MOD(stage!AF26,100),"")</f>
        <v/>
      </c>
      <c r="AH26" s="95" t="str">
        <f>IF(stage!AH26&lt;&gt;"",INT(stage!AH26/100)*60+MOD(stage!AH26,100),"")</f>
        <v/>
      </c>
      <c r="AJ26" s="95" t="str">
        <f>IF(stage!AJ26&lt;&gt;"",INT(stage!AJ26/100)*60+MOD(stage!AJ26,100),"")</f>
        <v/>
      </c>
      <c r="AL26" s="95" t="str">
        <f>IF(stage!AL26&lt;&gt;"",INT(stage!AL26/100)*60+MOD(stage!AL26,100),"")</f>
        <v/>
      </c>
      <c r="AN26" s="95" t="str">
        <f>IF(stage!AN26&lt;&gt;"",INT(stage!AN26/100)*60+MOD(stage!AN26,100),"")</f>
        <v/>
      </c>
      <c r="AP26" s="95" t="str">
        <f>IF(stage!AP26&lt;&gt;"",INT(stage!AP26/100)*60+MOD(stage!AP26,100),"")</f>
        <v/>
      </c>
      <c r="AR26" s="95" t="str">
        <f>IF(stage!AR26&lt;&gt;"",INT(stage!AR26/100)*60+MOD(stage!AR26,100),"")</f>
        <v/>
      </c>
      <c r="AT26" s="95" t="str">
        <f>IF(stage!AT26&lt;&gt;"",INT(stage!AT26/100)*60+MOD(stage!AT26,100),"")</f>
        <v/>
      </c>
      <c r="AV26" s="95" t="str">
        <f>IF(stage!AV26&lt;&gt;"",INT(stage!AV26/100)*60+MOD(stage!AV26,100),"")</f>
        <v/>
      </c>
      <c r="AX26" s="95" t="str">
        <f>IF(stage!AX26&lt;&gt;"",INT(stage!AX26/100)*60+MOD(stage!AX26,100),"")</f>
        <v/>
      </c>
      <c r="AZ26" s="95" t="str">
        <f>IF(stage!AZ26&lt;&gt;"",INT(stage!AZ26/100)*60+MOD(stage!AZ26,100),"")</f>
        <v/>
      </c>
      <c r="BB26" s="95" t="str">
        <f>IF(stage!BB26&lt;&gt;"",INT(stage!BB26/100)*60+MOD(stage!BB26,100),"")</f>
        <v/>
      </c>
      <c r="BD26" s="95" t="str">
        <f>IF(stage!BD26&lt;&gt;"",INT(stage!BD26/100)*60+MOD(stage!BD26,100),"")</f>
        <v/>
      </c>
      <c r="BF26" s="95" t="str">
        <f>IF(stage!BF26&lt;&gt;"",INT(stage!BF26/100)*60+MOD(stage!BF26,100),"")</f>
        <v/>
      </c>
      <c r="BH26" s="95" t="str">
        <f>IF(stage!BH26&lt;&gt;"",INT(stage!BH26/100)*60+MOD(stage!BH26,100),"")</f>
        <v/>
      </c>
      <c r="BJ26" s="95" t="str">
        <f>IF(stage!BJ26&lt;&gt;"",INT(stage!BJ26/100)*60+MOD(stage!BJ26,100),"")</f>
        <v/>
      </c>
      <c r="BL26" s="95" t="str">
        <f>IF(stage!BL26&lt;&gt;"",INT(stage!BL26/100)*60+MOD(stage!BL26,100),"")</f>
        <v/>
      </c>
      <c r="BO26" s="123">
        <f t="shared" si="1"/>
        <v>3176.4999999999995</v>
      </c>
      <c r="BP26" s="75">
        <f t="shared" si="2"/>
        <v>0</v>
      </c>
      <c r="BQ26" s="123">
        <f t="shared" si="3"/>
        <v>3176.4999999999995</v>
      </c>
      <c r="BR26" s="123"/>
      <c r="BS26" s="123">
        <f t="shared" si="4"/>
        <v>5256.5</v>
      </c>
      <c r="BT26" s="75">
        <f t="shared" si="5"/>
        <v>0</v>
      </c>
      <c r="BU26" s="123">
        <f t="shared" si="6"/>
        <v>5256.5</v>
      </c>
      <c r="BW26" s="75">
        <f t="shared" si="7"/>
        <v>9</v>
      </c>
      <c r="BX26" s="124">
        <f t="shared" si="8"/>
        <v>328.70000000000005</v>
      </c>
      <c r="BY26" s="124">
        <f t="shared" si="9"/>
        <v>448.6</v>
      </c>
      <c r="BZ26" s="124">
        <f t="shared" si="10"/>
        <v>335.4</v>
      </c>
      <c r="CA26" s="124">
        <f t="shared" si="11"/>
        <v>329.5</v>
      </c>
      <c r="CB26" s="124">
        <f t="shared" si="12"/>
        <v>439.70000000000005</v>
      </c>
      <c r="CC26" s="124">
        <f t="shared" si="13"/>
        <v>327.29999999999995</v>
      </c>
      <c r="CD26" s="124">
        <f t="shared" si="14"/>
        <v>369.20000000000005</v>
      </c>
      <c r="CE26" s="124">
        <f t="shared" si="15"/>
        <v>251.10000000000002</v>
      </c>
      <c r="CF26" s="124">
        <f t="shared" si="16"/>
        <v>347</v>
      </c>
      <c r="CG26" s="124" t="str">
        <f t="shared" si="17"/>
        <v/>
      </c>
      <c r="CH26" s="124" t="str">
        <f t="shared" si="18"/>
        <v/>
      </c>
      <c r="CI26" s="124" t="str">
        <f t="shared" si="19"/>
        <v/>
      </c>
      <c r="CJ26" s="124" t="str">
        <f t="shared" si="20"/>
        <v/>
      </c>
      <c r="CK26" s="124" t="str">
        <f t="shared" si="21"/>
        <v/>
      </c>
      <c r="CL26" s="124" t="str">
        <f t="shared" si="22"/>
        <v/>
      </c>
      <c r="CM26" s="124" t="str">
        <f t="shared" si="23"/>
        <v/>
      </c>
      <c r="CN26" s="124" t="str">
        <f t="shared" si="24"/>
        <v/>
      </c>
      <c r="CO26" s="124" t="str">
        <f t="shared" si="25"/>
        <v/>
      </c>
      <c r="CP26" s="124" t="str">
        <f t="shared" si="26"/>
        <v/>
      </c>
      <c r="CQ26" s="124" t="str">
        <f t="shared" si="27"/>
        <v/>
      </c>
      <c r="CR26" s="124" t="str">
        <f t="shared" si="28"/>
        <v/>
      </c>
      <c r="CS26" s="124" t="str">
        <f t="shared" si="29"/>
        <v/>
      </c>
      <c r="CT26" s="124" t="str">
        <f t="shared" si="30"/>
        <v/>
      </c>
      <c r="CU26" s="124" t="str">
        <f t="shared" si="31"/>
        <v/>
      </c>
      <c r="CV26" s="124" t="str">
        <f t="shared" si="32"/>
        <v/>
      </c>
      <c r="CW26" s="124" t="str">
        <f t="shared" si="33"/>
        <v/>
      </c>
      <c r="CX26" s="124" t="str">
        <f t="shared" si="34"/>
        <v/>
      </c>
      <c r="CY26" s="124" t="str">
        <f t="shared" si="35"/>
        <v/>
      </c>
      <c r="CZ26" s="124" t="str">
        <f t="shared" si="36"/>
        <v/>
      </c>
      <c r="DA26" s="124" t="str">
        <f t="shared" si="37"/>
        <v/>
      </c>
      <c r="DC26" s="75">
        <f>COUNT($BX26:BX26)</f>
        <v>1</v>
      </c>
      <c r="DD26" s="75">
        <f>COUNT($BX26:BY26)</f>
        <v>2</v>
      </c>
      <c r="DE26" s="75">
        <f>COUNT($BX26:BZ26)</f>
        <v>3</v>
      </c>
      <c r="DF26" s="75">
        <f>COUNT($BX26:CA26)</f>
        <v>4</v>
      </c>
      <c r="DG26" s="75">
        <f>COUNT($BX26:CB26)</f>
        <v>5</v>
      </c>
      <c r="DH26" s="75">
        <f>COUNT($BX26:CC26)</f>
        <v>6</v>
      </c>
      <c r="DI26" s="75">
        <f>COUNT($BX26:CD26)</f>
        <v>7</v>
      </c>
      <c r="DJ26" s="75">
        <f>COUNT($BX26:CE26)</f>
        <v>8</v>
      </c>
      <c r="DK26" s="75">
        <f>COUNT($BX26:CF26)</f>
        <v>9</v>
      </c>
      <c r="DL26" s="75">
        <f>COUNT($BX26:CG26)</f>
        <v>9</v>
      </c>
      <c r="DM26" s="75">
        <f>COUNT($BX26:CH26)</f>
        <v>9</v>
      </c>
      <c r="DN26" s="75">
        <f>COUNT($BX26:CI26)</f>
        <v>9</v>
      </c>
      <c r="DO26" s="75">
        <f>COUNT($BX26:CJ26)</f>
        <v>9</v>
      </c>
      <c r="DP26" s="75">
        <f>COUNT($BX26:CK26)</f>
        <v>9</v>
      </c>
      <c r="DQ26" s="75">
        <f>COUNT($BX26:CL26)</f>
        <v>9</v>
      </c>
      <c r="DR26" s="75">
        <f>COUNT($BX26:CM26)</f>
        <v>9</v>
      </c>
      <c r="DS26" s="75">
        <f>COUNT($BX26:CN26)</f>
        <v>9</v>
      </c>
      <c r="DT26" s="75">
        <f>COUNT($BX26:CO26)</f>
        <v>9</v>
      </c>
      <c r="DU26" s="75">
        <f>COUNT($BX26:CP26)</f>
        <v>9</v>
      </c>
      <c r="DV26" s="75">
        <f>COUNT($BX26:CQ26)</f>
        <v>9</v>
      </c>
      <c r="DW26" s="75">
        <f>COUNT($BX26:CR26)</f>
        <v>9</v>
      </c>
      <c r="DX26" s="75">
        <f>COUNT($BX26:CS26)</f>
        <v>9</v>
      </c>
      <c r="DY26" s="75">
        <f>COUNT($BX26:CT26)</f>
        <v>9</v>
      </c>
      <c r="DZ26" s="75">
        <f>COUNT($BX26:CU26)</f>
        <v>9</v>
      </c>
      <c r="EA26" s="75">
        <f>COUNT($BX26:CV26)</f>
        <v>9</v>
      </c>
      <c r="EB26" s="75">
        <f>COUNT($BX26:CW26)</f>
        <v>9</v>
      </c>
      <c r="EC26" s="75">
        <f>COUNT($BX26:CX26)</f>
        <v>9</v>
      </c>
      <c r="ED26" s="75">
        <f>COUNT($BX26:CY26)</f>
        <v>9</v>
      </c>
      <c r="EE26" s="75">
        <f>COUNT($BX26:CZ26)</f>
        <v>9</v>
      </c>
      <c r="EF26" s="75">
        <f>COUNT($BX26:DA26)</f>
        <v>9</v>
      </c>
      <c r="EH26" s="75">
        <f t="shared" si="38"/>
        <v>1</v>
      </c>
      <c r="EI26" s="75">
        <f t="shared" si="39"/>
        <v>1</v>
      </c>
      <c r="EJ26" s="75">
        <f t="shared" si="40"/>
        <v>1</v>
      </c>
      <c r="EK26" s="75">
        <f t="shared" si="41"/>
        <v>1</v>
      </c>
      <c r="EL26" s="75">
        <f t="shared" si="42"/>
        <v>1</v>
      </c>
      <c r="EM26" s="75">
        <f t="shared" si="43"/>
        <v>1</v>
      </c>
      <c r="EN26" s="75">
        <f t="shared" si="44"/>
        <v>1</v>
      </c>
      <c r="EO26" s="75">
        <f t="shared" si="45"/>
        <v>1</v>
      </c>
      <c r="EP26" s="75">
        <f t="shared" si="46"/>
        <v>1</v>
      </c>
      <c r="EQ26" s="75">
        <f t="shared" si="47"/>
        <v>0</v>
      </c>
      <c r="ER26" s="75">
        <f t="shared" si="48"/>
        <v>0</v>
      </c>
      <c r="ES26" s="75">
        <f t="shared" si="49"/>
        <v>0</v>
      </c>
      <c r="ET26" s="75">
        <f t="shared" si="50"/>
        <v>0</v>
      </c>
      <c r="EU26" s="75">
        <f t="shared" si="51"/>
        <v>0</v>
      </c>
      <c r="EV26" s="75">
        <f t="shared" si="52"/>
        <v>0</v>
      </c>
      <c r="EW26" s="75">
        <f t="shared" si="53"/>
        <v>0</v>
      </c>
      <c r="EX26" s="75">
        <f t="shared" si="54"/>
        <v>0</v>
      </c>
      <c r="EY26" s="75">
        <f t="shared" si="55"/>
        <v>0</v>
      </c>
      <c r="EZ26" s="75">
        <f t="shared" si="56"/>
        <v>0</v>
      </c>
      <c r="FA26" s="75">
        <f t="shared" si="57"/>
        <v>0</v>
      </c>
      <c r="FB26" s="75">
        <f t="shared" si="58"/>
        <v>0</v>
      </c>
      <c r="FC26" s="75">
        <f t="shared" si="59"/>
        <v>0</v>
      </c>
      <c r="FD26" s="75">
        <f t="shared" si="60"/>
        <v>0</v>
      </c>
      <c r="FE26" s="75">
        <f t="shared" si="61"/>
        <v>0</v>
      </c>
      <c r="FF26" s="75">
        <f t="shared" si="62"/>
        <v>0</v>
      </c>
      <c r="FG26" s="75">
        <f t="shared" si="63"/>
        <v>0</v>
      </c>
      <c r="FH26" s="75">
        <f t="shared" si="64"/>
        <v>0</v>
      </c>
      <c r="FI26" s="75">
        <f t="shared" si="65"/>
        <v>0</v>
      </c>
      <c r="FJ26" s="75">
        <f t="shared" si="66"/>
        <v>0</v>
      </c>
      <c r="FK26" s="75">
        <f t="shared" si="67"/>
        <v>0</v>
      </c>
      <c r="FL26" s="75">
        <f t="shared" si="68"/>
        <v>6</v>
      </c>
      <c r="FM26" s="95">
        <f>IF(AND(ent!$M$2=1,$F26&lt;&gt;""),$E26+$F26,"")</f>
        <v>328.70000000000005</v>
      </c>
      <c r="FN26" s="95">
        <f>IF(AND(ent!$M$3=1,$H26&lt;&gt;""),$G26+$H26,"")</f>
        <v>448.6</v>
      </c>
      <c r="FO26" s="95">
        <f>IF(AND(ent!$M$4=1,$J26&lt;&gt;""),$I26+$J26,"")</f>
        <v>335.4</v>
      </c>
      <c r="FP26" s="95">
        <f>IF(AND(ent!$M$5=1,$L26&lt;&gt;""),$K26+$L26,"")</f>
        <v>329.5</v>
      </c>
      <c r="FQ26" s="95">
        <f>IF(AND(ent!$M$6=1,$N26&lt;&gt;""),$M26+$N26,"")</f>
        <v>439.70000000000005</v>
      </c>
      <c r="FR26" s="95">
        <f>IF(AND(ent!$M$7=1,$P26&lt;&gt;""),$O26+$P26,"")</f>
        <v>327.29999999999995</v>
      </c>
      <c r="FS26" s="95" t="str">
        <f>IF(AND(ent!$M$8=1,$R26&lt;&gt;""),$Q26+$R26,"")</f>
        <v/>
      </c>
      <c r="FT26" s="95" t="str">
        <f>IF(AND(ent!$M$9=1,$T26&lt;&gt;""),$S26+$T26,"")</f>
        <v/>
      </c>
      <c r="FU26" s="95" t="str">
        <f>IF(AND(ent!$M$10=1,$V26&lt;&gt;""),$U26+$V26,"")</f>
        <v/>
      </c>
      <c r="FV26" s="95" t="str">
        <f>IF(AND(ent!$M$11=1,$X26&lt;&gt;""),$W26+$X26,"")</f>
        <v/>
      </c>
      <c r="FW26" s="95" t="str">
        <f>IF(AND(ent!$M$12=1,$Z26&lt;&gt;""),$Y26+$Z26,"")</f>
        <v/>
      </c>
      <c r="FX26" s="95" t="str">
        <f>IF(AND(ent!$M$13=1,$AB26&lt;&gt;""),$AA26+$AB26,"")</f>
        <v/>
      </c>
      <c r="FY26" s="95" t="str">
        <f>IF(AND(ent!$M$14=1,$AD26&lt;&gt;""),$AC26+$AD26,"")</f>
        <v/>
      </c>
      <c r="FZ26" s="95" t="str">
        <f>IF(AND(ent!$M$15=1,$AF26&lt;&gt;""),$AE26+$AF26,"")</f>
        <v/>
      </c>
      <c r="GA26" s="95" t="str">
        <f>IF(AND(ent!$M$16=1,$AH26&lt;&gt;""),$AG26+$AH26,"")</f>
        <v/>
      </c>
      <c r="GB26" s="95" t="str">
        <f>IF(AND(ent!$M$17=1,$AJ26&lt;&gt;""),$AI26+$AJ26,"")</f>
        <v/>
      </c>
      <c r="GC26" s="95" t="str">
        <f>IF(AND(ent!$M$18=1,$AL26&lt;&gt;""),$AK26+$AL26,"")</f>
        <v/>
      </c>
      <c r="GD26" s="95" t="str">
        <f>IF(AND(ent!$M$19=1,$AN26&lt;&gt;""),$AM26+$AN26,"")</f>
        <v/>
      </c>
      <c r="GE26" s="95" t="str">
        <f>IF(AND(ent!$M$20=1,$AP26&lt;&gt;""),$AO26+$AP26,"")</f>
        <v/>
      </c>
      <c r="GF26" s="95" t="str">
        <f>IF(AND(ent!$M$21=1,$AR26&lt;&gt;""),$AQ26+$AR26,"")</f>
        <v/>
      </c>
      <c r="GG26" s="95" t="str">
        <f>IF(AND(ent!$M$22=1,$AT26&lt;&gt;""),$AS26+$AT26,"")</f>
        <v/>
      </c>
      <c r="GH26" s="95" t="str">
        <f>IF(AND(ent!$M$23=1,$AV26&lt;&gt;""),$AU26+$AV26,"")</f>
        <v/>
      </c>
      <c r="GI26" s="95" t="str">
        <f>IF(AND(ent!$M$24=1,$AX26&lt;&gt;""),$AW26+$AX26,"")</f>
        <v/>
      </c>
      <c r="GJ26" s="95" t="str">
        <f>IF(AND(ent!$M$25=1,$AZ26&lt;&gt;""),$AY26+$AZ26,"")</f>
        <v/>
      </c>
      <c r="GK26" s="95" t="str">
        <f>IF(AND(ent!$M$26=1,$BB26&lt;&gt;""),$BA26+$BB26,"")</f>
        <v/>
      </c>
      <c r="GL26" s="95" t="str">
        <f>IF(AND(ent!$M$27=1,$BD26&lt;&gt;""),$BC26+$BD26,"")</f>
        <v/>
      </c>
      <c r="GM26" s="95" t="str">
        <f>IF(AND(ent!$M$28=1,$BF26&lt;&gt;""),$BE26+$BF26,"")</f>
        <v/>
      </c>
      <c r="GN26" s="95" t="str">
        <f>IF(AND(ent!$M$29=1,$BH26&lt;&gt;""),$BG26+$BH26,"")</f>
        <v/>
      </c>
      <c r="GO26" s="95" t="str">
        <f>IF(AND(ent!$M$30=1,$BJ26&lt;&gt;""),$BI26+$BJ26,"")</f>
        <v/>
      </c>
      <c r="GP26" s="95" t="str">
        <f>IF(AND(ent!$M$31=1,$BL26&lt;&gt;""),$BK26+$BL26,"")</f>
        <v/>
      </c>
      <c r="GQ26" s="75">
        <f t="shared" si="69"/>
        <v>3</v>
      </c>
      <c r="GR26" s="95" t="str">
        <f>IF(AND(ent!$M$2=2,$F26&lt;&gt;""),$E26+$F26,"")</f>
        <v/>
      </c>
      <c r="GS26" s="95" t="str">
        <f>IF(AND(ent!$M$3=2,$H26&lt;&gt;""),$G26+$H26,"")</f>
        <v/>
      </c>
      <c r="GT26" s="95" t="str">
        <f>IF(AND(ent!$M$4=2,$J26&lt;&gt;""),$I26+$J26,"")</f>
        <v/>
      </c>
      <c r="GU26" s="95" t="str">
        <f>IF(AND(ent!$M$5=2,$L26&lt;&gt;""),$K26+$L26,"")</f>
        <v/>
      </c>
      <c r="GV26" s="95" t="str">
        <f>IF(AND(ent!$M$6=2,$N26&lt;&gt;""),$M26+$N26,"")</f>
        <v/>
      </c>
      <c r="GW26" s="95" t="str">
        <f>IF(AND(ent!$M$7=2,$P26&lt;&gt;""),$O26+$P26,"")</f>
        <v/>
      </c>
      <c r="GX26" s="95">
        <f>IF(AND(ent!$M$8=2,$R26&lt;&gt;""),$Q26+$R26,"")</f>
        <v>369.20000000000005</v>
      </c>
      <c r="GY26" s="95">
        <f>IF(AND(ent!$M$9=2,$T26&lt;&gt;""),$S26+$T26,"")</f>
        <v>251.10000000000002</v>
      </c>
      <c r="GZ26" s="95">
        <f>IF(AND(ent!$M$10=2,$V26&lt;&gt;""),$U26+$V26,"")</f>
        <v>347</v>
      </c>
      <c r="HA26" s="95" t="str">
        <f>IF(AND(ent!$M$11=2,$X26&lt;&gt;""),$W26+$X26,"")</f>
        <v/>
      </c>
      <c r="HB26" s="95" t="str">
        <f>IF(AND(ent!$M$12=2,$Z26&lt;&gt;""),$Y26+$Z26,"")</f>
        <v/>
      </c>
      <c r="HC26" s="95" t="str">
        <f>IF(AND(ent!$M$13=2,$AB26&lt;&gt;""),$AA26+$AB26,"")</f>
        <v/>
      </c>
      <c r="HD26" s="95" t="str">
        <f>IF(AND(ent!$M$14=2,$AD26&lt;&gt;""),$AC26+$AD26,"")</f>
        <v/>
      </c>
      <c r="HE26" s="95" t="str">
        <f>IF(AND(ent!$M$15=2,$AF26&lt;&gt;""),$AE26+$AF26,"")</f>
        <v/>
      </c>
      <c r="HF26" s="95" t="str">
        <f>IF(AND(ent!$M$16=2,$AH26&lt;&gt;""),$AG26+$AH26,"")</f>
        <v/>
      </c>
      <c r="HG26" s="95" t="str">
        <f>IF(AND(ent!$M$17=2,$AJ26&lt;&gt;""),$AI26+$AJ26,"")</f>
        <v/>
      </c>
      <c r="HH26" s="95" t="str">
        <f>IF(AND(ent!$M$18=2,$AL26&lt;&gt;""),$AK26+$AL26,"")</f>
        <v/>
      </c>
      <c r="HI26" s="95" t="str">
        <f>IF(AND(ent!$M$19=2,$AN26&lt;&gt;""),$AM26+$AN26,"")</f>
        <v/>
      </c>
      <c r="HJ26" s="95" t="str">
        <f>IF(AND(ent!$M$20=2,$AP26&lt;&gt;""),$AO26+$AP26,"")</f>
        <v/>
      </c>
      <c r="HK26" s="95" t="str">
        <f>IF(AND(ent!$M$21=2,$AR26&lt;&gt;""),$AQ26+$AR26,"")</f>
        <v/>
      </c>
      <c r="HL26" s="95" t="str">
        <f>IF(AND(ent!$M$22=2,$AT26&lt;&gt;""),$AS26+$AT26,"")</f>
        <v/>
      </c>
      <c r="HM26" s="95" t="str">
        <f>IF(AND(ent!$M$23=2,$AV26&lt;&gt;""),$AU26+$AV26,"")</f>
        <v/>
      </c>
      <c r="HN26" s="95" t="str">
        <f>IF(AND(ent!$M$24=2,$AX26&lt;&gt;""),$AW26+$AX26,"")</f>
        <v/>
      </c>
      <c r="HO26" s="95" t="str">
        <f>IF(AND(ent!$M$25=2,$AZ26&lt;&gt;""),$AY26+$AZ26,"")</f>
        <v/>
      </c>
      <c r="HP26" s="95" t="str">
        <f>IF(AND(ent!$M$26=2,$BB26&lt;&gt;""),$BA26+$BB26,"")</f>
        <v/>
      </c>
      <c r="HQ26" s="95" t="str">
        <f>IF(AND(ent!$M$27=2,$BD26&lt;&gt;""),$BC26+$BD26,"")</f>
        <v/>
      </c>
      <c r="HR26" s="95" t="str">
        <f>IF(AND(ent!$M$28=2,$BF26&lt;&gt;""),$BE26+$BF26,"")</f>
        <v/>
      </c>
      <c r="HS26" s="95" t="str">
        <f>IF(AND(ent!$M$29=2,$BH26&lt;&gt;""),$BG26+$BH26,"")</f>
        <v/>
      </c>
      <c r="HT26" s="95" t="str">
        <f>IF(AND(ent!$M$30=2,$BJ26&lt;&gt;""),$BI26+$BJ26,"")</f>
        <v/>
      </c>
      <c r="HU26" s="95" t="str">
        <f>IF(AND(ent!$M$31=2,$BL26&lt;&gt;""),$BK26+$BL26,"")</f>
        <v/>
      </c>
      <c r="HV26" s="124">
        <f t="shared" si="70"/>
        <v>2209.1999999999998</v>
      </c>
      <c r="HW26" s="124">
        <f t="shared" si="71"/>
        <v>967.30000000000007</v>
      </c>
      <c r="HX26" s="95">
        <f t="shared" si="72"/>
        <v>3649.2</v>
      </c>
      <c r="HY26" s="95">
        <f t="shared" si="73"/>
        <v>1607.3000000000002</v>
      </c>
    </row>
    <row r="27" spans="1:233">
      <c r="A27" s="75">
        <f>IF(stage!A27&lt;&gt;"",stage!A27,"")</f>
        <v>26</v>
      </c>
      <c r="B27" s="75" t="str">
        <f>IF(ent!E27&lt;&gt;"",ent!E27,"")</f>
        <v>西川 真太郎</v>
      </c>
      <c r="D27" s="75" t="str">
        <f>IF(ent!E27&lt;&gt;"",ent!H27,"")</f>
        <v>JN-4</v>
      </c>
      <c r="F27" s="95">
        <f>IF(stage!F27&lt;&gt;"",INT(stage!F27/100)*60+MOD(stage!F27,100),"")</f>
        <v>302.2</v>
      </c>
      <c r="H27" s="95">
        <f>IF(stage!H27&lt;&gt;"",INT(stage!H27/100)*60+MOD(stage!H27,100),"")</f>
        <v>415</v>
      </c>
      <c r="J27" s="95">
        <f>IF(stage!J27&lt;&gt;"",INT(stage!J27/100)*60+MOD(stage!J27,100),"")</f>
        <v>311.39999999999998</v>
      </c>
      <c r="L27" s="95">
        <f>IF(stage!L27&lt;&gt;"",INT(stage!L27/100)*60+MOD(stage!L27,100),"")</f>
        <v>297.39999999999998</v>
      </c>
      <c r="N27" s="95">
        <f>IF(stage!N27&lt;&gt;"",INT(stage!N27/100)*60+MOD(stage!N27,100),"")</f>
        <v>409.20000000000005</v>
      </c>
      <c r="P27" s="95">
        <f>IF(stage!P27&lt;&gt;"",INT(stage!P27/100)*60+MOD(stage!P27,100),"")</f>
        <v>305.5</v>
      </c>
      <c r="R27" s="95">
        <f>IF(stage!R27&lt;&gt;"",INT(stage!R27/100)*60+MOD(stage!R27,100),"")</f>
        <v>318.10000000000002</v>
      </c>
      <c r="T27" s="95">
        <f>IF(stage!T27&lt;&gt;"",INT(stage!T27/100)*60+MOD(stage!T27,100),"")</f>
        <v>227.60000000000002</v>
      </c>
      <c r="V27" s="95">
        <f>IF(stage!V27&lt;&gt;"",INT(stage!V27/100)*60+MOD(stage!V27,100),"")</f>
        <v>322.60000000000002</v>
      </c>
      <c r="X27" s="95">
        <f>IF(stage!X27&lt;&gt;"",INT(stage!X27/100)*60+MOD(stage!X27,100),"")</f>
        <v>309.5</v>
      </c>
      <c r="Z27" s="95">
        <f>IF(stage!Z27&lt;&gt;"",INT(stage!Z27/100)*60+MOD(stage!Z27,100),"")</f>
        <v>225</v>
      </c>
      <c r="AB27" s="95">
        <f>IF(stage!AB27&lt;&gt;"",INT(stage!AB27/100)*60+MOD(stage!AB27,100),"")</f>
        <v>347.20000000000005</v>
      </c>
      <c r="AD27" s="95" t="str">
        <f>IF(stage!AD27&lt;&gt;"",INT(stage!AD27/100)*60+MOD(stage!AD27,100),"")</f>
        <v/>
      </c>
      <c r="AF27" s="95" t="str">
        <f>IF(stage!AF27&lt;&gt;"",INT(stage!AF27/100)*60+MOD(stage!AF27,100),"")</f>
        <v/>
      </c>
      <c r="AH27" s="95" t="str">
        <f>IF(stage!AH27&lt;&gt;"",INT(stage!AH27/100)*60+MOD(stage!AH27,100),"")</f>
        <v/>
      </c>
      <c r="AJ27" s="95" t="str">
        <f>IF(stage!AJ27&lt;&gt;"",INT(stage!AJ27/100)*60+MOD(stage!AJ27,100),"")</f>
        <v/>
      </c>
      <c r="AL27" s="95" t="str">
        <f>IF(stage!AL27&lt;&gt;"",INT(stage!AL27/100)*60+MOD(stage!AL27,100),"")</f>
        <v/>
      </c>
      <c r="AN27" s="95" t="str">
        <f>IF(stage!AN27&lt;&gt;"",INT(stage!AN27/100)*60+MOD(stage!AN27,100),"")</f>
        <v/>
      </c>
      <c r="AP27" s="95" t="str">
        <f>IF(stage!AP27&lt;&gt;"",INT(stage!AP27/100)*60+MOD(stage!AP27,100),"")</f>
        <v/>
      </c>
      <c r="AR27" s="95" t="str">
        <f>IF(stage!AR27&lt;&gt;"",INT(stage!AR27/100)*60+MOD(stage!AR27,100),"")</f>
        <v/>
      </c>
      <c r="AT27" s="95" t="str">
        <f>IF(stage!AT27&lt;&gt;"",INT(stage!AT27/100)*60+MOD(stage!AT27,100),"")</f>
        <v/>
      </c>
      <c r="AV27" s="95" t="str">
        <f>IF(stage!AV27&lt;&gt;"",INT(stage!AV27/100)*60+MOD(stage!AV27,100),"")</f>
        <v/>
      </c>
      <c r="AX27" s="95" t="str">
        <f>IF(stage!AX27&lt;&gt;"",INT(stage!AX27/100)*60+MOD(stage!AX27,100),"")</f>
        <v/>
      </c>
      <c r="AZ27" s="95" t="str">
        <f>IF(stage!AZ27&lt;&gt;"",INT(stage!AZ27/100)*60+MOD(stage!AZ27,100),"")</f>
        <v/>
      </c>
      <c r="BB27" s="95" t="str">
        <f>IF(stage!BB27&lt;&gt;"",INT(stage!BB27/100)*60+MOD(stage!BB27,100),"")</f>
        <v/>
      </c>
      <c r="BD27" s="95" t="str">
        <f>IF(stage!BD27&lt;&gt;"",INT(stage!BD27/100)*60+MOD(stage!BD27,100),"")</f>
        <v/>
      </c>
      <c r="BF27" s="95" t="str">
        <f>IF(stage!BF27&lt;&gt;"",INT(stage!BF27/100)*60+MOD(stage!BF27,100),"")</f>
        <v/>
      </c>
      <c r="BH27" s="95" t="str">
        <f>IF(stage!BH27&lt;&gt;"",INT(stage!BH27/100)*60+MOD(stage!BH27,100),"")</f>
        <v/>
      </c>
      <c r="BJ27" s="95" t="str">
        <f>IF(stage!BJ27&lt;&gt;"",INT(stage!BJ27/100)*60+MOD(stage!BJ27,100),"")</f>
        <v/>
      </c>
      <c r="BL27" s="95" t="str">
        <f>IF(stage!BL27&lt;&gt;"",INT(stage!BL27/100)*60+MOD(stage!BL27,100),"")</f>
        <v/>
      </c>
      <c r="BO27" s="123">
        <f t="shared" si="1"/>
        <v>3790.7</v>
      </c>
      <c r="BP27" s="75">
        <f t="shared" si="2"/>
        <v>0</v>
      </c>
      <c r="BQ27" s="123">
        <f t="shared" si="3"/>
        <v>3790.7</v>
      </c>
      <c r="BR27" s="123"/>
      <c r="BS27" s="123">
        <f t="shared" si="4"/>
        <v>10310.700000000001</v>
      </c>
      <c r="BT27" s="75">
        <f t="shared" si="5"/>
        <v>0</v>
      </c>
      <c r="BU27" s="123">
        <f t="shared" si="6"/>
        <v>10310.700000000001</v>
      </c>
      <c r="BW27" s="75">
        <f t="shared" si="7"/>
        <v>12</v>
      </c>
      <c r="BX27" s="124">
        <f t="shared" si="8"/>
        <v>302.2</v>
      </c>
      <c r="BY27" s="124">
        <f t="shared" si="9"/>
        <v>415</v>
      </c>
      <c r="BZ27" s="124">
        <f t="shared" si="10"/>
        <v>311.39999999999998</v>
      </c>
      <c r="CA27" s="124">
        <f t="shared" si="11"/>
        <v>297.39999999999998</v>
      </c>
      <c r="CB27" s="124">
        <f t="shared" si="12"/>
        <v>409.20000000000005</v>
      </c>
      <c r="CC27" s="124">
        <f t="shared" si="13"/>
        <v>305.5</v>
      </c>
      <c r="CD27" s="124">
        <f t="shared" si="14"/>
        <v>318.10000000000002</v>
      </c>
      <c r="CE27" s="124">
        <f t="shared" si="15"/>
        <v>227.60000000000002</v>
      </c>
      <c r="CF27" s="124">
        <f t="shared" si="16"/>
        <v>322.60000000000002</v>
      </c>
      <c r="CG27" s="124">
        <f t="shared" si="17"/>
        <v>309.5</v>
      </c>
      <c r="CH27" s="124">
        <f t="shared" si="18"/>
        <v>225</v>
      </c>
      <c r="CI27" s="124">
        <f t="shared" si="19"/>
        <v>347.20000000000005</v>
      </c>
      <c r="CJ27" s="124" t="str">
        <f t="shared" si="20"/>
        <v/>
      </c>
      <c r="CK27" s="124" t="str">
        <f t="shared" si="21"/>
        <v/>
      </c>
      <c r="CL27" s="124" t="str">
        <f t="shared" si="22"/>
        <v/>
      </c>
      <c r="CM27" s="124" t="str">
        <f t="shared" si="23"/>
        <v/>
      </c>
      <c r="CN27" s="124" t="str">
        <f t="shared" si="24"/>
        <v/>
      </c>
      <c r="CO27" s="124" t="str">
        <f t="shared" si="25"/>
        <v/>
      </c>
      <c r="CP27" s="124" t="str">
        <f t="shared" si="26"/>
        <v/>
      </c>
      <c r="CQ27" s="124" t="str">
        <f t="shared" si="27"/>
        <v/>
      </c>
      <c r="CR27" s="124" t="str">
        <f t="shared" si="28"/>
        <v/>
      </c>
      <c r="CS27" s="124" t="str">
        <f t="shared" si="29"/>
        <v/>
      </c>
      <c r="CT27" s="124" t="str">
        <f t="shared" si="30"/>
        <v/>
      </c>
      <c r="CU27" s="124" t="str">
        <f t="shared" si="31"/>
        <v/>
      </c>
      <c r="CV27" s="124" t="str">
        <f t="shared" si="32"/>
        <v/>
      </c>
      <c r="CW27" s="124" t="str">
        <f t="shared" si="33"/>
        <v/>
      </c>
      <c r="CX27" s="124" t="str">
        <f t="shared" si="34"/>
        <v/>
      </c>
      <c r="CY27" s="124" t="str">
        <f t="shared" si="35"/>
        <v/>
      </c>
      <c r="CZ27" s="124" t="str">
        <f t="shared" si="36"/>
        <v/>
      </c>
      <c r="DA27" s="124" t="str">
        <f t="shared" si="37"/>
        <v/>
      </c>
      <c r="DC27" s="75">
        <f>COUNT($BX27:BX27)</f>
        <v>1</v>
      </c>
      <c r="DD27" s="75">
        <f>COUNT($BX27:BY27)</f>
        <v>2</v>
      </c>
      <c r="DE27" s="75">
        <f>COUNT($BX27:BZ27)</f>
        <v>3</v>
      </c>
      <c r="DF27" s="75">
        <f>COUNT($BX27:CA27)</f>
        <v>4</v>
      </c>
      <c r="DG27" s="75">
        <f>COUNT($BX27:CB27)</f>
        <v>5</v>
      </c>
      <c r="DH27" s="75">
        <f>COUNT($BX27:CC27)</f>
        <v>6</v>
      </c>
      <c r="DI27" s="75">
        <f>COUNT($BX27:CD27)</f>
        <v>7</v>
      </c>
      <c r="DJ27" s="75">
        <f>COUNT($BX27:CE27)</f>
        <v>8</v>
      </c>
      <c r="DK27" s="75">
        <f>COUNT($BX27:CF27)</f>
        <v>9</v>
      </c>
      <c r="DL27" s="75">
        <f>COUNT($BX27:CG27)</f>
        <v>10</v>
      </c>
      <c r="DM27" s="75">
        <f>COUNT($BX27:CH27)</f>
        <v>11</v>
      </c>
      <c r="DN27" s="75">
        <f>COUNT($BX27:CI27)</f>
        <v>12</v>
      </c>
      <c r="DO27" s="75">
        <f>COUNT($BX27:CJ27)</f>
        <v>12</v>
      </c>
      <c r="DP27" s="75">
        <f>COUNT($BX27:CK27)</f>
        <v>12</v>
      </c>
      <c r="DQ27" s="75">
        <f>COUNT($BX27:CL27)</f>
        <v>12</v>
      </c>
      <c r="DR27" s="75">
        <f>COUNT($BX27:CM27)</f>
        <v>12</v>
      </c>
      <c r="DS27" s="75">
        <f>COUNT($BX27:CN27)</f>
        <v>12</v>
      </c>
      <c r="DT27" s="75">
        <f>COUNT($BX27:CO27)</f>
        <v>12</v>
      </c>
      <c r="DU27" s="75">
        <f>COUNT($BX27:CP27)</f>
        <v>12</v>
      </c>
      <c r="DV27" s="75">
        <f>COUNT($BX27:CQ27)</f>
        <v>12</v>
      </c>
      <c r="DW27" s="75">
        <f>COUNT($BX27:CR27)</f>
        <v>12</v>
      </c>
      <c r="DX27" s="75">
        <f>COUNT($BX27:CS27)</f>
        <v>12</v>
      </c>
      <c r="DY27" s="75">
        <f>COUNT($BX27:CT27)</f>
        <v>12</v>
      </c>
      <c r="DZ27" s="75">
        <f>COUNT($BX27:CU27)</f>
        <v>12</v>
      </c>
      <c r="EA27" s="75">
        <f>COUNT($BX27:CV27)</f>
        <v>12</v>
      </c>
      <c r="EB27" s="75">
        <f>COUNT($BX27:CW27)</f>
        <v>12</v>
      </c>
      <c r="EC27" s="75">
        <f>COUNT($BX27:CX27)</f>
        <v>12</v>
      </c>
      <c r="ED27" s="75">
        <f>COUNT($BX27:CY27)</f>
        <v>12</v>
      </c>
      <c r="EE27" s="75">
        <f>COUNT($BX27:CZ27)</f>
        <v>12</v>
      </c>
      <c r="EF27" s="75">
        <f>COUNT($BX27:DA27)</f>
        <v>12</v>
      </c>
      <c r="EH27" s="75">
        <f t="shared" si="38"/>
        <v>1</v>
      </c>
      <c r="EI27" s="75">
        <f t="shared" si="39"/>
        <v>1</v>
      </c>
      <c r="EJ27" s="75">
        <f t="shared" si="40"/>
        <v>1</v>
      </c>
      <c r="EK27" s="75">
        <f t="shared" si="41"/>
        <v>1</v>
      </c>
      <c r="EL27" s="75">
        <f t="shared" si="42"/>
        <v>1</v>
      </c>
      <c r="EM27" s="75">
        <f t="shared" si="43"/>
        <v>1</v>
      </c>
      <c r="EN27" s="75">
        <f t="shared" si="44"/>
        <v>1</v>
      </c>
      <c r="EO27" s="75">
        <f t="shared" si="45"/>
        <v>1</v>
      </c>
      <c r="EP27" s="75">
        <f t="shared" si="46"/>
        <v>1</v>
      </c>
      <c r="EQ27" s="75">
        <f t="shared" si="47"/>
        <v>1</v>
      </c>
      <c r="ER27" s="75">
        <f t="shared" si="48"/>
        <v>1</v>
      </c>
      <c r="ES27" s="75">
        <f t="shared" si="49"/>
        <v>1</v>
      </c>
      <c r="ET27" s="75">
        <f t="shared" si="50"/>
        <v>0</v>
      </c>
      <c r="EU27" s="75">
        <f t="shared" si="51"/>
        <v>0</v>
      </c>
      <c r="EV27" s="75">
        <f t="shared" si="52"/>
        <v>0</v>
      </c>
      <c r="EW27" s="75">
        <f t="shared" si="53"/>
        <v>0</v>
      </c>
      <c r="EX27" s="75">
        <f t="shared" si="54"/>
        <v>0</v>
      </c>
      <c r="EY27" s="75">
        <f t="shared" si="55"/>
        <v>0</v>
      </c>
      <c r="EZ27" s="75">
        <f t="shared" si="56"/>
        <v>0</v>
      </c>
      <c r="FA27" s="75">
        <f t="shared" si="57"/>
        <v>0</v>
      </c>
      <c r="FB27" s="75">
        <f t="shared" si="58"/>
        <v>0</v>
      </c>
      <c r="FC27" s="75">
        <f t="shared" si="59"/>
        <v>0</v>
      </c>
      <c r="FD27" s="75">
        <f t="shared" si="60"/>
        <v>0</v>
      </c>
      <c r="FE27" s="75">
        <f t="shared" si="61"/>
        <v>0</v>
      </c>
      <c r="FF27" s="75">
        <f t="shared" si="62"/>
        <v>0</v>
      </c>
      <c r="FG27" s="75">
        <f t="shared" si="63"/>
        <v>0</v>
      </c>
      <c r="FH27" s="75">
        <f t="shared" si="64"/>
        <v>0</v>
      </c>
      <c r="FI27" s="75">
        <f t="shared" si="65"/>
        <v>0</v>
      </c>
      <c r="FJ27" s="75">
        <f t="shared" si="66"/>
        <v>0</v>
      </c>
      <c r="FK27" s="75">
        <f t="shared" si="67"/>
        <v>0</v>
      </c>
      <c r="FL27" s="75">
        <f t="shared" si="68"/>
        <v>6</v>
      </c>
      <c r="FM27" s="95">
        <f>IF(AND(ent!$M$2=1,$F27&lt;&gt;""),$E27+$F27,"")</f>
        <v>302.2</v>
      </c>
      <c r="FN27" s="95">
        <f>IF(AND(ent!$M$3=1,$H27&lt;&gt;""),$G27+$H27,"")</f>
        <v>415</v>
      </c>
      <c r="FO27" s="95">
        <f>IF(AND(ent!$M$4=1,$J27&lt;&gt;""),$I27+$J27,"")</f>
        <v>311.39999999999998</v>
      </c>
      <c r="FP27" s="95">
        <f>IF(AND(ent!$M$5=1,$L27&lt;&gt;""),$K27+$L27,"")</f>
        <v>297.39999999999998</v>
      </c>
      <c r="FQ27" s="95">
        <f>IF(AND(ent!$M$6=1,$N27&lt;&gt;""),$M27+$N27,"")</f>
        <v>409.20000000000005</v>
      </c>
      <c r="FR27" s="95">
        <f>IF(AND(ent!$M$7=1,$P27&lt;&gt;""),$O27+$P27,"")</f>
        <v>305.5</v>
      </c>
      <c r="FS27" s="95" t="str">
        <f>IF(AND(ent!$M$8=1,$R27&lt;&gt;""),$Q27+$R27,"")</f>
        <v/>
      </c>
      <c r="FT27" s="95" t="str">
        <f>IF(AND(ent!$M$9=1,$T27&lt;&gt;""),$S27+$T27,"")</f>
        <v/>
      </c>
      <c r="FU27" s="95" t="str">
        <f>IF(AND(ent!$M$10=1,$V27&lt;&gt;""),$U27+$V27,"")</f>
        <v/>
      </c>
      <c r="FV27" s="95" t="str">
        <f>IF(AND(ent!$M$11=1,$X27&lt;&gt;""),$W27+$X27,"")</f>
        <v/>
      </c>
      <c r="FW27" s="95" t="str">
        <f>IF(AND(ent!$M$12=1,$Z27&lt;&gt;""),$Y27+$Z27,"")</f>
        <v/>
      </c>
      <c r="FX27" s="95" t="str">
        <f>IF(AND(ent!$M$13=1,$AB27&lt;&gt;""),$AA27+$AB27,"")</f>
        <v/>
      </c>
      <c r="FY27" s="95" t="str">
        <f>IF(AND(ent!$M$14=1,$AD27&lt;&gt;""),$AC27+$AD27,"")</f>
        <v/>
      </c>
      <c r="FZ27" s="95" t="str">
        <f>IF(AND(ent!$M$15=1,$AF27&lt;&gt;""),$AE27+$AF27,"")</f>
        <v/>
      </c>
      <c r="GA27" s="95" t="str">
        <f>IF(AND(ent!$M$16=1,$AH27&lt;&gt;""),$AG27+$AH27,"")</f>
        <v/>
      </c>
      <c r="GB27" s="95" t="str">
        <f>IF(AND(ent!$M$17=1,$AJ27&lt;&gt;""),$AI27+$AJ27,"")</f>
        <v/>
      </c>
      <c r="GC27" s="95" t="str">
        <f>IF(AND(ent!$M$18=1,$AL27&lt;&gt;""),$AK27+$AL27,"")</f>
        <v/>
      </c>
      <c r="GD27" s="95" t="str">
        <f>IF(AND(ent!$M$19=1,$AN27&lt;&gt;""),$AM27+$AN27,"")</f>
        <v/>
      </c>
      <c r="GE27" s="95" t="str">
        <f>IF(AND(ent!$M$20=1,$AP27&lt;&gt;""),$AO27+$AP27,"")</f>
        <v/>
      </c>
      <c r="GF27" s="95" t="str">
        <f>IF(AND(ent!$M$21=1,$AR27&lt;&gt;""),$AQ27+$AR27,"")</f>
        <v/>
      </c>
      <c r="GG27" s="95" t="str">
        <f>IF(AND(ent!$M$22=1,$AT27&lt;&gt;""),$AS27+$AT27,"")</f>
        <v/>
      </c>
      <c r="GH27" s="95" t="str">
        <f>IF(AND(ent!$M$23=1,$AV27&lt;&gt;""),$AU27+$AV27,"")</f>
        <v/>
      </c>
      <c r="GI27" s="95" t="str">
        <f>IF(AND(ent!$M$24=1,$AX27&lt;&gt;""),$AW27+$AX27,"")</f>
        <v/>
      </c>
      <c r="GJ27" s="95" t="str">
        <f>IF(AND(ent!$M$25=1,$AZ27&lt;&gt;""),$AY27+$AZ27,"")</f>
        <v/>
      </c>
      <c r="GK27" s="95" t="str">
        <f>IF(AND(ent!$M$26=1,$BB27&lt;&gt;""),$BA27+$BB27,"")</f>
        <v/>
      </c>
      <c r="GL27" s="95" t="str">
        <f>IF(AND(ent!$M$27=1,$BD27&lt;&gt;""),$BC27+$BD27,"")</f>
        <v/>
      </c>
      <c r="GM27" s="95" t="str">
        <f>IF(AND(ent!$M$28=1,$BF27&lt;&gt;""),$BE27+$BF27,"")</f>
        <v/>
      </c>
      <c r="GN27" s="95" t="str">
        <f>IF(AND(ent!$M$29=1,$BH27&lt;&gt;""),$BG27+$BH27,"")</f>
        <v/>
      </c>
      <c r="GO27" s="95" t="str">
        <f>IF(AND(ent!$M$30=1,$BJ27&lt;&gt;""),$BI27+$BJ27,"")</f>
        <v/>
      </c>
      <c r="GP27" s="95" t="str">
        <f>IF(AND(ent!$M$31=1,$BL27&lt;&gt;""),$BK27+$BL27,"")</f>
        <v/>
      </c>
      <c r="GQ27" s="75">
        <f t="shared" si="69"/>
        <v>6</v>
      </c>
      <c r="GR27" s="95" t="str">
        <f>IF(AND(ent!$M$2=2,$F27&lt;&gt;""),$E27+$F27,"")</f>
        <v/>
      </c>
      <c r="GS27" s="95" t="str">
        <f>IF(AND(ent!$M$3=2,$H27&lt;&gt;""),$G27+$H27,"")</f>
        <v/>
      </c>
      <c r="GT27" s="95" t="str">
        <f>IF(AND(ent!$M$4=2,$J27&lt;&gt;""),$I27+$J27,"")</f>
        <v/>
      </c>
      <c r="GU27" s="95" t="str">
        <f>IF(AND(ent!$M$5=2,$L27&lt;&gt;""),$K27+$L27,"")</f>
        <v/>
      </c>
      <c r="GV27" s="95" t="str">
        <f>IF(AND(ent!$M$6=2,$N27&lt;&gt;""),$M27+$N27,"")</f>
        <v/>
      </c>
      <c r="GW27" s="95" t="str">
        <f>IF(AND(ent!$M$7=2,$P27&lt;&gt;""),$O27+$P27,"")</f>
        <v/>
      </c>
      <c r="GX27" s="95">
        <f>IF(AND(ent!$M$8=2,$R27&lt;&gt;""),$Q27+$R27,"")</f>
        <v>318.10000000000002</v>
      </c>
      <c r="GY27" s="95">
        <f>IF(AND(ent!$M$9=2,$T27&lt;&gt;""),$S27+$T27,"")</f>
        <v>227.60000000000002</v>
      </c>
      <c r="GZ27" s="95">
        <f>IF(AND(ent!$M$10=2,$V27&lt;&gt;""),$U27+$V27,"")</f>
        <v>322.60000000000002</v>
      </c>
      <c r="HA27" s="95">
        <f>IF(AND(ent!$M$11=2,$X27&lt;&gt;""),$W27+$X27,"")</f>
        <v>309.5</v>
      </c>
      <c r="HB27" s="95">
        <f>IF(AND(ent!$M$12=2,$Z27&lt;&gt;""),$Y27+$Z27,"")</f>
        <v>225</v>
      </c>
      <c r="HC27" s="95">
        <f>IF(AND(ent!$M$13=2,$AB27&lt;&gt;""),$AA27+$AB27,"")</f>
        <v>347.20000000000005</v>
      </c>
      <c r="HD27" s="95" t="str">
        <f>IF(AND(ent!$M$14=2,$AD27&lt;&gt;""),$AC27+$AD27,"")</f>
        <v/>
      </c>
      <c r="HE27" s="95" t="str">
        <f>IF(AND(ent!$M$15=2,$AF27&lt;&gt;""),$AE27+$AF27,"")</f>
        <v/>
      </c>
      <c r="HF27" s="95" t="str">
        <f>IF(AND(ent!$M$16=2,$AH27&lt;&gt;""),$AG27+$AH27,"")</f>
        <v/>
      </c>
      <c r="HG27" s="95" t="str">
        <f>IF(AND(ent!$M$17=2,$AJ27&lt;&gt;""),$AI27+$AJ27,"")</f>
        <v/>
      </c>
      <c r="HH27" s="95" t="str">
        <f>IF(AND(ent!$M$18=2,$AL27&lt;&gt;""),$AK27+$AL27,"")</f>
        <v/>
      </c>
      <c r="HI27" s="95" t="str">
        <f>IF(AND(ent!$M$19=2,$AN27&lt;&gt;""),$AM27+$AN27,"")</f>
        <v/>
      </c>
      <c r="HJ27" s="95" t="str">
        <f>IF(AND(ent!$M$20=2,$AP27&lt;&gt;""),$AO27+$AP27,"")</f>
        <v/>
      </c>
      <c r="HK27" s="95" t="str">
        <f>IF(AND(ent!$M$21=2,$AR27&lt;&gt;""),$AQ27+$AR27,"")</f>
        <v/>
      </c>
      <c r="HL27" s="95" t="str">
        <f>IF(AND(ent!$M$22=2,$AT27&lt;&gt;""),$AS27+$AT27,"")</f>
        <v/>
      </c>
      <c r="HM27" s="95" t="str">
        <f>IF(AND(ent!$M$23=2,$AV27&lt;&gt;""),$AU27+$AV27,"")</f>
        <v/>
      </c>
      <c r="HN27" s="95" t="str">
        <f>IF(AND(ent!$M$24=2,$AX27&lt;&gt;""),$AW27+$AX27,"")</f>
        <v/>
      </c>
      <c r="HO27" s="95" t="str">
        <f>IF(AND(ent!$M$25=2,$AZ27&lt;&gt;""),$AY27+$AZ27,"")</f>
        <v/>
      </c>
      <c r="HP27" s="95" t="str">
        <f>IF(AND(ent!$M$26=2,$BB27&lt;&gt;""),$BA27+$BB27,"")</f>
        <v/>
      </c>
      <c r="HQ27" s="95" t="str">
        <f>IF(AND(ent!$M$27=2,$BD27&lt;&gt;""),$BC27+$BD27,"")</f>
        <v/>
      </c>
      <c r="HR27" s="95" t="str">
        <f>IF(AND(ent!$M$28=2,$BF27&lt;&gt;""),$BE27+$BF27,"")</f>
        <v/>
      </c>
      <c r="HS27" s="95" t="str">
        <f>IF(AND(ent!$M$29=2,$BH27&lt;&gt;""),$BG27+$BH27,"")</f>
        <v/>
      </c>
      <c r="HT27" s="95" t="str">
        <f>IF(AND(ent!$M$30=2,$BJ27&lt;&gt;""),$BI27+$BJ27,"")</f>
        <v/>
      </c>
      <c r="HU27" s="95" t="str">
        <f>IF(AND(ent!$M$31=2,$BL27&lt;&gt;""),$BK27+$BL27,"")</f>
        <v/>
      </c>
      <c r="HV27" s="124">
        <f t="shared" si="70"/>
        <v>2040.7</v>
      </c>
      <c r="HW27" s="124">
        <f t="shared" si="71"/>
        <v>1750.0000000000002</v>
      </c>
      <c r="HX27" s="95">
        <f t="shared" si="72"/>
        <v>3400.7</v>
      </c>
      <c r="HY27" s="95">
        <f t="shared" si="73"/>
        <v>2910</v>
      </c>
    </row>
    <row r="28" spans="1:233">
      <c r="A28" s="75">
        <f>IF(stage!A28&lt;&gt;"",stage!A28,"")</f>
        <v>27</v>
      </c>
      <c r="B28" s="75" t="str">
        <f>IF(ent!E28&lt;&gt;"",ent!E28,"")</f>
        <v>内藤 学武</v>
      </c>
      <c r="D28" s="75" t="str">
        <f>IF(ent!E28&lt;&gt;"",ent!H28,"")</f>
        <v>JN-4</v>
      </c>
      <c r="F28" s="95">
        <f>IF(stage!F28&lt;&gt;"",INT(stage!F28/100)*60+MOD(stage!F28,100),"")</f>
        <v>302.60000000000002</v>
      </c>
      <c r="H28" s="95">
        <f>IF(stage!H28&lt;&gt;"",INT(stage!H28/100)*60+MOD(stage!H28,100),"")</f>
        <v>408.4</v>
      </c>
      <c r="J28" s="95">
        <f>IF(stage!J28&lt;&gt;"",INT(stage!J28/100)*60+MOD(stage!J28,100),"")</f>
        <v>311.8</v>
      </c>
      <c r="L28" s="95">
        <f>IF(stage!L28&lt;&gt;"",INT(stage!L28/100)*60+MOD(stage!L28,100),"")</f>
        <v>300.60000000000002</v>
      </c>
      <c r="N28" s="95">
        <f>IF(stage!N28&lt;&gt;"",INT(stage!N28/100)*60+MOD(stage!N28,100),"")</f>
        <v>403.6</v>
      </c>
      <c r="P28" s="95">
        <f>IF(stage!P28&lt;&gt;"",INT(stage!P28/100)*60+MOD(stage!P28,100),"")</f>
        <v>304.8</v>
      </c>
      <c r="R28" s="95">
        <f>IF(stage!R28&lt;&gt;"",INT(stage!R28/100)*60+MOD(stage!R28,100),"")</f>
        <v>327.20000000000005</v>
      </c>
      <c r="T28" s="95">
        <f>IF(stage!T28&lt;&gt;"",INT(stage!T28/100)*60+MOD(stage!T28,100),"")</f>
        <v>229.39999999999998</v>
      </c>
      <c r="V28" s="95">
        <f>IF(stage!V28&lt;&gt;"",INT(stage!V28/100)*60+MOD(stage!V28,100),"")</f>
        <v>319.60000000000002</v>
      </c>
      <c r="X28" s="95">
        <f>IF(stage!X28&lt;&gt;"",INT(stage!X28/100)*60+MOD(stage!X28,100),"")</f>
        <v>309.39999999999998</v>
      </c>
      <c r="Z28" s="95">
        <f>IF(stage!Z28&lt;&gt;"",INT(stage!Z28/100)*60+MOD(stage!Z28,100),"")</f>
        <v>224.5</v>
      </c>
      <c r="AB28" s="95">
        <f>IF(stage!AB28&lt;&gt;"",INT(stage!AB28/100)*60+MOD(stage!AB28,100),"")</f>
        <v>318.39999999999998</v>
      </c>
      <c r="AD28" s="95" t="str">
        <f>IF(stage!AD28&lt;&gt;"",INT(stage!AD28/100)*60+MOD(stage!AD28,100),"")</f>
        <v/>
      </c>
      <c r="AF28" s="95" t="str">
        <f>IF(stage!AF28&lt;&gt;"",INT(stage!AF28/100)*60+MOD(stage!AF28,100),"")</f>
        <v/>
      </c>
      <c r="AH28" s="95" t="str">
        <f>IF(stage!AH28&lt;&gt;"",INT(stage!AH28/100)*60+MOD(stage!AH28,100),"")</f>
        <v/>
      </c>
      <c r="AJ28" s="95" t="str">
        <f>IF(stage!AJ28&lt;&gt;"",INT(stage!AJ28/100)*60+MOD(stage!AJ28,100),"")</f>
        <v/>
      </c>
      <c r="AL28" s="95" t="str">
        <f>IF(stage!AL28&lt;&gt;"",INT(stage!AL28/100)*60+MOD(stage!AL28,100),"")</f>
        <v/>
      </c>
      <c r="AN28" s="95" t="str">
        <f>IF(stage!AN28&lt;&gt;"",INT(stage!AN28/100)*60+MOD(stage!AN28,100),"")</f>
        <v/>
      </c>
      <c r="AP28" s="95" t="str">
        <f>IF(stage!AP28&lt;&gt;"",INT(stage!AP28/100)*60+MOD(stage!AP28,100),"")</f>
        <v/>
      </c>
      <c r="AR28" s="95" t="str">
        <f>IF(stage!AR28&lt;&gt;"",INT(stage!AR28/100)*60+MOD(stage!AR28,100),"")</f>
        <v/>
      </c>
      <c r="AT28" s="95" t="str">
        <f>IF(stage!AT28&lt;&gt;"",INT(stage!AT28/100)*60+MOD(stage!AT28,100),"")</f>
        <v/>
      </c>
      <c r="AV28" s="95" t="str">
        <f>IF(stage!AV28&lt;&gt;"",INT(stage!AV28/100)*60+MOD(stage!AV28,100),"")</f>
        <v/>
      </c>
      <c r="AX28" s="95" t="str">
        <f>IF(stage!AX28&lt;&gt;"",INT(stage!AX28/100)*60+MOD(stage!AX28,100),"")</f>
        <v/>
      </c>
      <c r="AZ28" s="95" t="str">
        <f>IF(stage!AZ28&lt;&gt;"",INT(stage!AZ28/100)*60+MOD(stage!AZ28,100),"")</f>
        <v/>
      </c>
      <c r="BB28" s="95" t="str">
        <f>IF(stage!BB28&lt;&gt;"",INT(stage!BB28/100)*60+MOD(stage!BB28,100),"")</f>
        <v/>
      </c>
      <c r="BD28" s="95" t="str">
        <f>IF(stage!BD28&lt;&gt;"",INT(stage!BD28/100)*60+MOD(stage!BD28,100),"")</f>
        <v/>
      </c>
      <c r="BF28" s="95" t="str">
        <f>IF(stage!BF28&lt;&gt;"",INT(stage!BF28/100)*60+MOD(stage!BF28,100),"")</f>
        <v/>
      </c>
      <c r="BH28" s="95" t="str">
        <f>IF(stage!BH28&lt;&gt;"",INT(stage!BH28/100)*60+MOD(stage!BH28,100),"")</f>
        <v/>
      </c>
      <c r="BJ28" s="95" t="str">
        <f>IF(stage!BJ28&lt;&gt;"",INT(stage!BJ28/100)*60+MOD(stage!BJ28,100),"")</f>
        <v/>
      </c>
      <c r="BL28" s="95" t="str">
        <f>IF(stage!BL28&lt;&gt;"",INT(stage!BL28/100)*60+MOD(stage!BL28,100),"")</f>
        <v/>
      </c>
      <c r="BO28" s="123">
        <f t="shared" si="1"/>
        <v>3760.3</v>
      </c>
      <c r="BP28" s="75">
        <f t="shared" si="2"/>
        <v>0</v>
      </c>
      <c r="BQ28" s="123">
        <f t="shared" si="3"/>
        <v>3760.3</v>
      </c>
      <c r="BR28" s="123"/>
      <c r="BS28" s="123">
        <f t="shared" si="4"/>
        <v>10240.299999999999</v>
      </c>
      <c r="BT28" s="75">
        <f t="shared" si="5"/>
        <v>0</v>
      </c>
      <c r="BU28" s="123">
        <f t="shared" si="6"/>
        <v>10240.299999999999</v>
      </c>
      <c r="BW28" s="75">
        <f t="shared" si="7"/>
        <v>12</v>
      </c>
      <c r="BX28" s="124">
        <f t="shared" si="8"/>
        <v>302.60000000000002</v>
      </c>
      <c r="BY28" s="124">
        <f t="shared" si="9"/>
        <v>408.4</v>
      </c>
      <c r="BZ28" s="124">
        <f t="shared" si="10"/>
        <v>311.8</v>
      </c>
      <c r="CA28" s="124">
        <f t="shared" si="11"/>
        <v>300.60000000000002</v>
      </c>
      <c r="CB28" s="124">
        <f t="shared" si="12"/>
        <v>403.6</v>
      </c>
      <c r="CC28" s="124">
        <f t="shared" si="13"/>
        <v>304.8</v>
      </c>
      <c r="CD28" s="124">
        <f t="shared" si="14"/>
        <v>327.20000000000005</v>
      </c>
      <c r="CE28" s="124">
        <f t="shared" si="15"/>
        <v>229.39999999999998</v>
      </c>
      <c r="CF28" s="124">
        <f t="shared" si="16"/>
        <v>319.60000000000002</v>
      </c>
      <c r="CG28" s="124">
        <f t="shared" si="17"/>
        <v>309.39999999999998</v>
      </c>
      <c r="CH28" s="124">
        <f t="shared" si="18"/>
        <v>224.5</v>
      </c>
      <c r="CI28" s="124">
        <f t="shared" si="19"/>
        <v>318.39999999999998</v>
      </c>
      <c r="CJ28" s="124" t="str">
        <f t="shared" si="20"/>
        <v/>
      </c>
      <c r="CK28" s="124" t="str">
        <f t="shared" si="21"/>
        <v/>
      </c>
      <c r="CL28" s="124" t="str">
        <f t="shared" si="22"/>
        <v/>
      </c>
      <c r="CM28" s="124" t="str">
        <f t="shared" si="23"/>
        <v/>
      </c>
      <c r="CN28" s="124" t="str">
        <f t="shared" si="24"/>
        <v/>
      </c>
      <c r="CO28" s="124" t="str">
        <f t="shared" si="25"/>
        <v/>
      </c>
      <c r="CP28" s="124" t="str">
        <f t="shared" si="26"/>
        <v/>
      </c>
      <c r="CQ28" s="124" t="str">
        <f t="shared" si="27"/>
        <v/>
      </c>
      <c r="CR28" s="124" t="str">
        <f t="shared" si="28"/>
        <v/>
      </c>
      <c r="CS28" s="124" t="str">
        <f t="shared" si="29"/>
        <v/>
      </c>
      <c r="CT28" s="124" t="str">
        <f t="shared" si="30"/>
        <v/>
      </c>
      <c r="CU28" s="124" t="str">
        <f t="shared" si="31"/>
        <v/>
      </c>
      <c r="CV28" s="124" t="str">
        <f t="shared" si="32"/>
        <v/>
      </c>
      <c r="CW28" s="124" t="str">
        <f t="shared" si="33"/>
        <v/>
      </c>
      <c r="CX28" s="124" t="str">
        <f t="shared" si="34"/>
        <v/>
      </c>
      <c r="CY28" s="124" t="str">
        <f t="shared" si="35"/>
        <v/>
      </c>
      <c r="CZ28" s="124" t="str">
        <f t="shared" si="36"/>
        <v/>
      </c>
      <c r="DA28" s="124" t="str">
        <f t="shared" si="37"/>
        <v/>
      </c>
      <c r="DC28" s="75">
        <f>COUNT($BX28:BX28)</f>
        <v>1</v>
      </c>
      <c r="DD28" s="75">
        <f>COUNT($BX28:BY28)</f>
        <v>2</v>
      </c>
      <c r="DE28" s="75">
        <f>COUNT($BX28:BZ28)</f>
        <v>3</v>
      </c>
      <c r="DF28" s="75">
        <f>COUNT($BX28:CA28)</f>
        <v>4</v>
      </c>
      <c r="DG28" s="75">
        <f>COUNT($BX28:CB28)</f>
        <v>5</v>
      </c>
      <c r="DH28" s="75">
        <f>COUNT($BX28:CC28)</f>
        <v>6</v>
      </c>
      <c r="DI28" s="75">
        <f>COUNT($BX28:CD28)</f>
        <v>7</v>
      </c>
      <c r="DJ28" s="75">
        <f>COUNT($BX28:CE28)</f>
        <v>8</v>
      </c>
      <c r="DK28" s="75">
        <f>COUNT($BX28:CF28)</f>
        <v>9</v>
      </c>
      <c r="DL28" s="75">
        <f>COUNT($BX28:CG28)</f>
        <v>10</v>
      </c>
      <c r="DM28" s="75">
        <f>COUNT($BX28:CH28)</f>
        <v>11</v>
      </c>
      <c r="DN28" s="75">
        <f>COUNT($BX28:CI28)</f>
        <v>12</v>
      </c>
      <c r="DO28" s="75">
        <f>COUNT($BX28:CJ28)</f>
        <v>12</v>
      </c>
      <c r="DP28" s="75">
        <f>COUNT($BX28:CK28)</f>
        <v>12</v>
      </c>
      <c r="DQ28" s="75">
        <f>COUNT($BX28:CL28)</f>
        <v>12</v>
      </c>
      <c r="DR28" s="75">
        <f>COUNT($BX28:CM28)</f>
        <v>12</v>
      </c>
      <c r="DS28" s="75">
        <f>COUNT($BX28:CN28)</f>
        <v>12</v>
      </c>
      <c r="DT28" s="75">
        <f>COUNT($BX28:CO28)</f>
        <v>12</v>
      </c>
      <c r="DU28" s="75">
        <f>COUNT($BX28:CP28)</f>
        <v>12</v>
      </c>
      <c r="DV28" s="75">
        <f>COUNT($BX28:CQ28)</f>
        <v>12</v>
      </c>
      <c r="DW28" s="75">
        <f>COUNT($BX28:CR28)</f>
        <v>12</v>
      </c>
      <c r="DX28" s="75">
        <f>COUNT($BX28:CS28)</f>
        <v>12</v>
      </c>
      <c r="DY28" s="75">
        <f>COUNT($BX28:CT28)</f>
        <v>12</v>
      </c>
      <c r="DZ28" s="75">
        <f>COUNT($BX28:CU28)</f>
        <v>12</v>
      </c>
      <c r="EA28" s="75">
        <f>COUNT($BX28:CV28)</f>
        <v>12</v>
      </c>
      <c r="EB28" s="75">
        <f>COUNT($BX28:CW28)</f>
        <v>12</v>
      </c>
      <c r="EC28" s="75">
        <f>COUNT($BX28:CX28)</f>
        <v>12</v>
      </c>
      <c r="ED28" s="75">
        <f>COUNT($BX28:CY28)</f>
        <v>12</v>
      </c>
      <c r="EE28" s="75">
        <f>COUNT($BX28:CZ28)</f>
        <v>12</v>
      </c>
      <c r="EF28" s="75">
        <f>COUNT($BX28:DA28)</f>
        <v>12</v>
      </c>
      <c r="EH28" s="75">
        <f t="shared" si="38"/>
        <v>1</v>
      </c>
      <c r="EI28" s="75">
        <f t="shared" si="39"/>
        <v>1</v>
      </c>
      <c r="EJ28" s="75">
        <f t="shared" si="40"/>
        <v>1</v>
      </c>
      <c r="EK28" s="75">
        <f t="shared" si="41"/>
        <v>1</v>
      </c>
      <c r="EL28" s="75">
        <f t="shared" si="42"/>
        <v>1</v>
      </c>
      <c r="EM28" s="75">
        <f t="shared" si="43"/>
        <v>1</v>
      </c>
      <c r="EN28" s="75">
        <f t="shared" si="44"/>
        <v>1</v>
      </c>
      <c r="EO28" s="75">
        <f t="shared" si="45"/>
        <v>1</v>
      </c>
      <c r="EP28" s="75">
        <f t="shared" si="46"/>
        <v>1</v>
      </c>
      <c r="EQ28" s="75">
        <f t="shared" si="47"/>
        <v>1</v>
      </c>
      <c r="ER28" s="75">
        <f t="shared" si="48"/>
        <v>1</v>
      </c>
      <c r="ES28" s="75">
        <f t="shared" si="49"/>
        <v>1</v>
      </c>
      <c r="ET28" s="75">
        <f t="shared" si="50"/>
        <v>0</v>
      </c>
      <c r="EU28" s="75">
        <f t="shared" si="51"/>
        <v>0</v>
      </c>
      <c r="EV28" s="75">
        <f t="shared" si="52"/>
        <v>0</v>
      </c>
      <c r="EW28" s="75">
        <f t="shared" si="53"/>
        <v>0</v>
      </c>
      <c r="EX28" s="75">
        <f t="shared" si="54"/>
        <v>0</v>
      </c>
      <c r="EY28" s="75">
        <f t="shared" si="55"/>
        <v>0</v>
      </c>
      <c r="EZ28" s="75">
        <f t="shared" si="56"/>
        <v>0</v>
      </c>
      <c r="FA28" s="75">
        <f t="shared" si="57"/>
        <v>0</v>
      </c>
      <c r="FB28" s="75">
        <f t="shared" si="58"/>
        <v>0</v>
      </c>
      <c r="FC28" s="75">
        <f t="shared" si="59"/>
        <v>0</v>
      </c>
      <c r="FD28" s="75">
        <f t="shared" si="60"/>
        <v>0</v>
      </c>
      <c r="FE28" s="75">
        <f t="shared" si="61"/>
        <v>0</v>
      </c>
      <c r="FF28" s="75">
        <f t="shared" si="62"/>
        <v>0</v>
      </c>
      <c r="FG28" s="75">
        <f t="shared" si="63"/>
        <v>0</v>
      </c>
      <c r="FH28" s="75">
        <f t="shared" si="64"/>
        <v>0</v>
      </c>
      <c r="FI28" s="75">
        <f t="shared" si="65"/>
        <v>0</v>
      </c>
      <c r="FJ28" s="75">
        <f t="shared" si="66"/>
        <v>0</v>
      </c>
      <c r="FK28" s="75">
        <f t="shared" si="67"/>
        <v>0</v>
      </c>
      <c r="FL28" s="75">
        <f t="shared" si="68"/>
        <v>6</v>
      </c>
      <c r="FM28" s="95">
        <f>IF(AND(ent!$M$2=1,$F28&lt;&gt;""),$E28+$F28,"")</f>
        <v>302.60000000000002</v>
      </c>
      <c r="FN28" s="95">
        <f>IF(AND(ent!$M$3=1,$H28&lt;&gt;""),$G28+$H28,"")</f>
        <v>408.4</v>
      </c>
      <c r="FO28" s="95">
        <f>IF(AND(ent!$M$4=1,$J28&lt;&gt;""),$I28+$J28,"")</f>
        <v>311.8</v>
      </c>
      <c r="FP28" s="95">
        <f>IF(AND(ent!$M$5=1,$L28&lt;&gt;""),$K28+$L28,"")</f>
        <v>300.60000000000002</v>
      </c>
      <c r="FQ28" s="95">
        <f>IF(AND(ent!$M$6=1,$N28&lt;&gt;""),$M28+$N28,"")</f>
        <v>403.6</v>
      </c>
      <c r="FR28" s="95">
        <f>IF(AND(ent!$M$7=1,$P28&lt;&gt;""),$O28+$P28,"")</f>
        <v>304.8</v>
      </c>
      <c r="FS28" s="95" t="str">
        <f>IF(AND(ent!$M$8=1,$R28&lt;&gt;""),$Q28+$R28,"")</f>
        <v/>
      </c>
      <c r="FT28" s="95" t="str">
        <f>IF(AND(ent!$M$9=1,$T28&lt;&gt;""),$S28+$T28,"")</f>
        <v/>
      </c>
      <c r="FU28" s="95" t="str">
        <f>IF(AND(ent!$M$10=1,$V28&lt;&gt;""),$U28+$V28,"")</f>
        <v/>
      </c>
      <c r="FV28" s="95" t="str">
        <f>IF(AND(ent!$M$11=1,$X28&lt;&gt;""),$W28+$X28,"")</f>
        <v/>
      </c>
      <c r="FW28" s="95" t="str">
        <f>IF(AND(ent!$M$12=1,$Z28&lt;&gt;""),$Y28+$Z28,"")</f>
        <v/>
      </c>
      <c r="FX28" s="95" t="str">
        <f>IF(AND(ent!$M$13=1,$AB28&lt;&gt;""),$AA28+$AB28,"")</f>
        <v/>
      </c>
      <c r="FY28" s="95" t="str">
        <f>IF(AND(ent!$M$14=1,$AD28&lt;&gt;""),$AC28+$AD28,"")</f>
        <v/>
      </c>
      <c r="FZ28" s="95" t="str">
        <f>IF(AND(ent!$M$15=1,$AF28&lt;&gt;""),$AE28+$AF28,"")</f>
        <v/>
      </c>
      <c r="GA28" s="95" t="str">
        <f>IF(AND(ent!$M$16=1,$AH28&lt;&gt;""),$AG28+$AH28,"")</f>
        <v/>
      </c>
      <c r="GB28" s="95" t="str">
        <f>IF(AND(ent!$M$17=1,$AJ28&lt;&gt;""),$AI28+$AJ28,"")</f>
        <v/>
      </c>
      <c r="GC28" s="95" t="str">
        <f>IF(AND(ent!$M$18=1,$AL28&lt;&gt;""),$AK28+$AL28,"")</f>
        <v/>
      </c>
      <c r="GD28" s="95" t="str">
        <f>IF(AND(ent!$M$19=1,$AN28&lt;&gt;""),$AM28+$AN28,"")</f>
        <v/>
      </c>
      <c r="GE28" s="95" t="str">
        <f>IF(AND(ent!$M$20=1,$AP28&lt;&gt;""),$AO28+$AP28,"")</f>
        <v/>
      </c>
      <c r="GF28" s="95" t="str">
        <f>IF(AND(ent!$M$21=1,$AR28&lt;&gt;""),$AQ28+$AR28,"")</f>
        <v/>
      </c>
      <c r="GG28" s="95" t="str">
        <f>IF(AND(ent!$M$22=1,$AT28&lt;&gt;""),$AS28+$AT28,"")</f>
        <v/>
      </c>
      <c r="GH28" s="95" t="str">
        <f>IF(AND(ent!$M$23=1,$AV28&lt;&gt;""),$AU28+$AV28,"")</f>
        <v/>
      </c>
      <c r="GI28" s="95" t="str">
        <f>IF(AND(ent!$M$24=1,$AX28&lt;&gt;""),$AW28+$AX28,"")</f>
        <v/>
      </c>
      <c r="GJ28" s="95" t="str">
        <f>IF(AND(ent!$M$25=1,$AZ28&lt;&gt;""),$AY28+$AZ28,"")</f>
        <v/>
      </c>
      <c r="GK28" s="95" t="str">
        <f>IF(AND(ent!$M$26=1,$BB28&lt;&gt;""),$BA28+$BB28,"")</f>
        <v/>
      </c>
      <c r="GL28" s="95" t="str">
        <f>IF(AND(ent!$M$27=1,$BD28&lt;&gt;""),$BC28+$BD28,"")</f>
        <v/>
      </c>
      <c r="GM28" s="95" t="str">
        <f>IF(AND(ent!$M$28=1,$BF28&lt;&gt;""),$BE28+$BF28,"")</f>
        <v/>
      </c>
      <c r="GN28" s="95" t="str">
        <f>IF(AND(ent!$M$29=1,$BH28&lt;&gt;""),$BG28+$BH28,"")</f>
        <v/>
      </c>
      <c r="GO28" s="95" t="str">
        <f>IF(AND(ent!$M$30=1,$BJ28&lt;&gt;""),$BI28+$BJ28,"")</f>
        <v/>
      </c>
      <c r="GP28" s="95" t="str">
        <f>IF(AND(ent!$M$31=1,$BL28&lt;&gt;""),$BK28+$BL28,"")</f>
        <v/>
      </c>
      <c r="GQ28" s="75">
        <f t="shared" si="69"/>
        <v>6</v>
      </c>
      <c r="GR28" s="95" t="str">
        <f>IF(AND(ent!$M$2=2,$F28&lt;&gt;""),$E28+$F28,"")</f>
        <v/>
      </c>
      <c r="GS28" s="95" t="str">
        <f>IF(AND(ent!$M$3=2,$H28&lt;&gt;""),$G28+$H28,"")</f>
        <v/>
      </c>
      <c r="GT28" s="95" t="str">
        <f>IF(AND(ent!$M$4=2,$J28&lt;&gt;""),$I28+$J28,"")</f>
        <v/>
      </c>
      <c r="GU28" s="95" t="str">
        <f>IF(AND(ent!$M$5=2,$L28&lt;&gt;""),$K28+$L28,"")</f>
        <v/>
      </c>
      <c r="GV28" s="95" t="str">
        <f>IF(AND(ent!$M$6=2,$N28&lt;&gt;""),$M28+$N28,"")</f>
        <v/>
      </c>
      <c r="GW28" s="95" t="str">
        <f>IF(AND(ent!$M$7=2,$P28&lt;&gt;""),$O28+$P28,"")</f>
        <v/>
      </c>
      <c r="GX28" s="95">
        <f>IF(AND(ent!$M$8=2,$R28&lt;&gt;""),$Q28+$R28,"")</f>
        <v>327.20000000000005</v>
      </c>
      <c r="GY28" s="95">
        <f>IF(AND(ent!$M$9=2,$T28&lt;&gt;""),$S28+$T28,"")</f>
        <v>229.39999999999998</v>
      </c>
      <c r="GZ28" s="95">
        <f>IF(AND(ent!$M$10=2,$V28&lt;&gt;""),$U28+$V28,"")</f>
        <v>319.60000000000002</v>
      </c>
      <c r="HA28" s="95">
        <f>IF(AND(ent!$M$11=2,$X28&lt;&gt;""),$W28+$X28,"")</f>
        <v>309.39999999999998</v>
      </c>
      <c r="HB28" s="95">
        <f>IF(AND(ent!$M$12=2,$Z28&lt;&gt;""),$Y28+$Z28,"")</f>
        <v>224.5</v>
      </c>
      <c r="HC28" s="95">
        <f>IF(AND(ent!$M$13=2,$AB28&lt;&gt;""),$AA28+$AB28,"")</f>
        <v>318.39999999999998</v>
      </c>
      <c r="HD28" s="95" t="str">
        <f>IF(AND(ent!$M$14=2,$AD28&lt;&gt;""),$AC28+$AD28,"")</f>
        <v/>
      </c>
      <c r="HE28" s="95" t="str">
        <f>IF(AND(ent!$M$15=2,$AF28&lt;&gt;""),$AE28+$AF28,"")</f>
        <v/>
      </c>
      <c r="HF28" s="95" t="str">
        <f>IF(AND(ent!$M$16=2,$AH28&lt;&gt;""),$AG28+$AH28,"")</f>
        <v/>
      </c>
      <c r="HG28" s="95" t="str">
        <f>IF(AND(ent!$M$17=2,$AJ28&lt;&gt;""),$AI28+$AJ28,"")</f>
        <v/>
      </c>
      <c r="HH28" s="95" t="str">
        <f>IF(AND(ent!$M$18=2,$AL28&lt;&gt;""),$AK28+$AL28,"")</f>
        <v/>
      </c>
      <c r="HI28" s="95" t="str">
        <f>IF(AND(ent!$M$19=2,$AN28&lt;&gt;""),$AM28+$AN28,"")</f>
        <v/>
      </c>
      <c r="HJ28" s="95" t="str">
        <f>IF(AND(ent!$M$20=2,$AP28&lt;&gt;""),$AO28+$AP28,"")</f>
        <v/>
      </c>
      <c r="HK28" s="95" t="str">
        <f>IF(AND(ent!$M$21=2,$AR28&lt;&gt;""),$AQ28+$AR28,"")</f>
        <v/>
      </c>
      <c r="HL28" s="95" t="str">
        <f>IF(AND(ent!$M$22=2,$AT28&lt;&gt;""),$AS28+$AT28,"")</f>
        <v/>
      </c>
      <c r="HM28" s="95" t="str">
        <f>IF(AND(ent!$M$23=2,$AV28&lt;&gt;""),$AU28+$AV28,"")</f>
        <v/>
      </c>
      <c r="HN28" s="95" t="str">
        <f>IF(AND(ent!$M$24=2,$AX28&lt;&gt;""),$AW28+$AX28,"")</f>
        <v/>
      </c>
      <c r="HO28" s="95" t="str">
        <f>IF(AND(ent!$M$25=2,$AZ28&lt;&gt;""),$AY28+$AZ28,"")</f>
        <v/>
      </c>
      <c r="HP28" s="95" t="str">
        <f>IF(AND(ent!$M$26=2,$BB28&lt;&gt;""),$BA28+$BB28,"")</f>
        <v/>
      </c>
      <c r="HQ28" s="95" t="str">
        <f>IF(AND(ent!$M$27=2,$BD28&lt;&gt;""),$BC28+$BD28,"")</f>
        <v/>
      </c>
      <c r="HR28" s="95" t="str">
        <f>IF(AND(ent!$M$28=2,$BF28&lt;&gt;""),$BE28+$BF28,"")</f>
        <v/>
      </c>
      <c r="HS28" s="95" t="str">
        <f>IF(AND(ent!$M$29=2,$BH28&lt;&gt;""),$BG28+$BH28,"")</f>
        <v/>
      </c>
      <c r="HT28" s="95" t="str">
        <f>IF(AND(ent!$M$30=2,$BJ28&lt;&gt;""),$BI28+$BJ28,"")</f>
        <v/>
      </c>
      <c r="HU28" s="95" t="str">
        <f>IF(AND(ent!$M$31=2,$BL28&lt;&gt;""),$BK28+$BL28,"")</f>
        <v/>
      </c>
      <c r="HV28" s="124">
        <f t="shared" si="70"/>
        <v>2031.8</v>
      </c>
      <c r="HW28" s="124">
        <f t="shared" si="71"/>
        <v>1728.5</v>
      </c>
      <c r="HX28" s="95">
        <f t="shared" si="72"/>
        <v>3351.8</v>
      </c>
      <c r="HY28" s="95">
        <f t="shared" si="73"/>
        <v>2848.5</v>
      </c>
    </row>
    <row r="29" spans="1:233">
      <c r="A29" s="75">
        <f>IF(stage!A29&lt;&gt;"",stage!A29,"")</f>
        <v>28</v>
      </c>
      <c r="B29" s="75" t="str">
        <f>IF(ent!E29&lt;&gt;"",ent!E29,"")</f>
        <v>鮫島 大湖</v>
      </c>
      <c r="D29" s="75" t="str">
        <f>IF(ent!E29&lt;&gt;"",ent!H29,"")</f>
        <v>JN-4</v>
      </c>
      <c r="F29" s="95">
        <f>IF(stage!F29&lt;&gt;"",INT(stage!F29/100)*60+MOD(stage!F29,100),"")</f>
        <v>314.20000000000005</v>
      </c>
      <c r="H29" s="95">
        <f>IF(stage!H29&lt;&gt;"",INT(stage!H29/100)*60+MOD(stage!H29,100),"")</f>
        <v>435.6</v>
      </c>
      <c r="J29" s="95">
        <f>IF(stage!J29&lt;&gt;"",INT(stage!J29/100)*60+MOD(stage!J29,100),"")</f>
        <v>323.20000000000005</v>
      </c>
      <c r="L29" s="95">
        <f>IF(stage!L29&lt;&gt;"",INT(stage!L29/100)*60+MOD(stage!L29,100),"")</f>
        <v>309.7</v>
      </c>
      <c r="N29" s="95">
        <f>IF(stage!N29&lt;&gt;"",INT(stage!N29/100)*60+MOD(stage!N29,100),"")</f>
        <v>426.79999999999995</v>
      </c>
      <c r="P29" s="95">
        <f>IF(stage!P29&lt;&gt;"",INT(stage!P29/100)*60+MOD(stage!P29,100),"")</f>
        <v>321.79999999999995</v>
      </c>
      <c r="R29" s="95">
        <f>IF(stage!R29&lt;&gt;"",INT(stage!R29/100)*60+MOD(stage!R29,100),"")</f>
        <v>348.9</v>
      </c>
      <c r="T29" s="95">
        <f>IF(stage!T29&lt;&gt;"",INT(stage!T29/100)*60+MOD(stage!T29,100),"")</f>
        <v>246.60000000000002</v>
      </c>
      <c r="V29" s="95">
        <f>IF(stage!V29&lt;&gt;"",INT(stage!V29/100)*60+MOD(stage!V29,100),"")</f>
        <v>345.29999999999995</v>
      </c>
      <c r="X29" s="95">
        <f>IF(stage!X29&lt;&gt;"",INT(stage!X29/100)*60+MOD(stage!X29,100),"")</f>
        <v>338.6</v>
      </c>
      <c r="Z29" s="95">
        <f>IF(stage!Z29&lt;&gt;"",INT(stage!Z29/100)*60+MOD(stage!Z29,100),"")</f>
        <v>250</v>
      </c>
      <c r="AB29" s="95">
        <f>IF(stage!AB29&lt;&gt;"",INT(stage!AB29/100)*60+MOD(stage!AB29,100),"")</f>
        <v>341.5</v>
      </c>
      <c r="AD29" s="95" t="str">
        <f>IF(stage!AD29&lt;&gt;"",INT(stage!AD29/100)*60+MOD(stage!AD29,100),"")</f>
        <v/>
      </c>
      <c r="AF29" s="95" t="str">
        <f>IF(stage!AF29&lt;&gt;"",INT(stage!AF29/100)*60+MOD(stage!AF29,100),"")</f>
        <v/>
      </c>
      <c r="AH29" s="95" t="str">
        <f>IF(stage!AH29&lt;&gt;"",INT(stage!AH29/100)*60+MOD(stage!AH29,100),"")</f>
        <v/>
      </c>
      <c r="AJ29" s="95" t="str">
        <f>IF(stage!AJ29&lt;&gt;"",INT(stage!AJ29/100)*60+MOD(stage!AJ29,100),"")</f>
        <v/>
      </c>
      <c r="AL29" s="95" t="str">
        <f>IF(stage!AL29&lt;&gt;"",INT(stage!AL29/100)*60+MOD(stage!AL29,100),"")</f>
        <v/>
      </c>
      <c r="AN29" s="95" t="str">
        <f>IF(stage!AN29&lt;&gt;"",INT(stage!AN29/100)*60+MOD(stage!AN29,100),"")</f>
        <v/>
      </c>
      <c r="AP29" s="95" t="str">
        <f>IF(stage!AP29&lt;&gt;"",INT(stage!AP29/100)*60+MOD(stage!AP29,100),"")</f>
        <v/>
      </c>
      <c r="AR29" s="95" t="str">
        <f>IF(stage!AR29&lt;&gt;"",INT(stage!AR29/100)*60+MOD(stage!AR29,100),"")</f>
        <v/>
      </c>
      <c r="AT29" s="95" t="str">
        <f>IF(stage!AT29&lt;&gt;"",INT(stage!AT29/100)*60+MOD(stage!AT29,100),"")</f>
        <v/>
      </c>
      <c r="AV29" s="95" t="str">
        <f>IF(stage!AV29&lt;&gt;"",INT(stage!AV29/100)*60+MOD(stage!AV29,100),"")</f>
        <v/>
      </c>
      <c r="AX29" s="95" t="str">
        <f>IF(stage!AX29&lt;&gt;"",INT(stage!AX29/100)*60+MOD(stage!AX29,100),"")</f>
        <v/>
      </c>
      <c r="AZ29" s="95" t="str">
        <f>IF(stage!AZ29&lt;&gt;"",INT(stage!AZ29/100)*60+MOD(stage!AZ29,100),"")</f>
        <v/>
      </c>
      <c r="BB29" s="95" t="str">
        <f>IF(stage!BB29&lt;&gt;"",INT(stage!BB29/100)*60+MOD(stage!BB29,100),"")</f>
        <v/>
      </c>
      <c r="BD29" s="95" t="str">
        <f>IF(stage!BD29&lt;&gt;"",INT(stage!BD29/100)*60+MOD(stage!BD29,100),"")</f>
        <v/>
      </c>
      <c r="BF29" s="95" t="str">
        <f>IF(stage!BF29&lt;&gt;"",INT(stage!BF29/100)*60+MOD(stage!BF29,100),"")</f>
        <v/>
      </c>
      <c r="BH29" s="95" t="str">
        <f>IF(stage!BH29&lt;&gt;"",INT(stage!BH29/100)*60+MOD(stage!BH29,100),"")</f>
        <v/>
      </c>
      <c r="BJ29" s="95" t="str">
        <f>IF(stage!BJ29&lt;&gt;"",INT(stage!BJ29/100)*60+MOD(stage!BJ29,100),"")</f>
        <v/>
      </c>
      <c r="BL29" s="95" t="str">
        <f>IF(stage!BL29&lt;&gt;"",INT(stage!BL29/100)*60+MOD(stage!BL29,100),"")</f>
        <v/>
      </c>
      <c r="BO29" s="123">
        <f t="shared" si="1"/>
        <v>4002.2000000000003</v>
      </c>
      <c r="BP29" s="75">
        <f t="shared" si="2"/>
        <v>0</v>
      </c>
      <c r="BQ29" s="123">
        <f t="shared" si="3"/>
        <v>4002.2000000000003</v>
      </c>
      <c r="BR29" s="123"/>
      <c r="BS29" s="123">
        <f t="shared" si="4"/>
        <v>10642.2</v>
      </c>
      <c r="BT29" s="75">
        <f t="shared" si="5"/>
        <v>0</v>
      </c>
      <c r="BU29" s="123">
        <f t="shared" si="6"/>
        <v>10642.2</v>
      </c>
      <c r="BW29" s="75">
        <f t="shared" si="7"/>
        <v>12</v>
      </c>
      <c r="BX29" s="124">
        <f t="shared" si="8"/>
        <v>314.20000000000005</v>
      </c>
      <c r="BY29" s="124">
        <f t="shared" si="9"/>
        <v>435.6</v>
      </c>
      <c r="BZ29" s="124">
        <f t="shared" si="10"/>
        <v>323.20000000000005</v>
      </c>
      <c r="CA29" s="124">
        <f t="shared" si="11"/>
        <v>309.7</v>
      </c>
      <c r="CB29" s="124">
        <f t="shared" si="12"/>
        <v>426.79999999999995</v>
      </c>
      <c r="CC29" s="124">
        <f t="shared" si="13"/>
        <v>321.79999999999995</v>
      </c>
      <c r="CD29" s="124">
        <f t="shared" si="14"/>
        <v>348.9</v>
      </c>
      <c r="CE29" s="124">
        <f t="shared" si="15"/>
        <v>246.60000000000002</v>
      </c>
      <c r="CF29" s="124">
        <f t="shared" si="16"/>
        <v>345.29999999999995</v>
      </c>
      <c r="CG29" s="124">
        <f t="shared" si="17"/>
        <v>338.6</v>
      </c>
      <c r="CH29" s="124">
        <f t="shared" si="18"/>
        <v>250</v>
      </c>
      <c r="CI29" s="124">
        <f t="shared" si="19"/>
        <v>341.5</v>
      </c>
      <c r="CJ29" s="124" t="str">
        <f t="shared" si="20"/>
        <v/>
      </c>
      <c r="CK29" s="124" t="str">
        <f t="shared" si="21"/>
        <v/>
      </c>
      <c r="CL29" s="124" t="str">
        <f t="shared" si="22"/>
        <v/>
      </c>
      <c r="CM29" s="124" t="str">
        <f t="shared" si="23"/>
        <v/>
      </c>
      <c r="CN29" s="124" t="str">
        <f t="shared" si="24"/>
        <v/>
      </c>
      <c r="CO29" s="124" t="str">
        <f t="shared" si="25"/>
        <v/>
      </c>
      <c r="CP29" s="124" t="str">
        <f t="shared" si="26"/>
        <v/>
      </c>
      <c r="CQ29" s="124" t="str">
        <f t="shared" si="27"/>
        <v/>
      </c>
      <c r="CR29" s="124" t="str">
        <f t="shared" si="28"/>
        <v/>
      </c>
      <c r="CS29" s="124" t="str">
        <f t="shared" si="29"/>
        <v/>
      </c>
      <c r="CT29" s="124" t="str">
        <f t="shared" si="30"/>
        <v/>
      </c>
      <c r="CU29" s="124" t="str">
        <f t="shared" si="31"/>
        <v/>
      </c>
      <c r="CV29" s="124" t="str">
        <f t="shared" si="32"/>
        <v/>
      </c>
      <c r="CW29" s="124" t="str">
        <f t="shared" si="33"/>
        <v/>
      </c>
      <c r="CX29" s="124" t="str">
        <f t="shared" si="34"/>
        <v/>
      </c>
      <c r="CY29" s="124" t="str">
        <f t="shared" si="35"/>
        <v/>
      </c>
      <c r="CZ29" s="124" t="str">
        <f t="shared" si="36"/>
        <v/>
      </c>
      <c r="DA29" s="124" t="str">
        <f t="shared" si="37"/>
        <v/>
      </c>
      <c r="DC29" s="75">
        <f>COUNT($BX29:BX29)</f>
        <v>1</v>
      </c>
      <c r="DD29" s="75">
        <f>COUNT($BX29:BY29)</f>
        <v>2</v>
      </c>
      <c r="DE29" s="75">
        <f>COUNT($BX29:BZ29)</f>
        <v>3</v>
      </c>
      <c r="DF29" s="75">
        <f>COUNT($BX29:CA29)</f>
        <v>4</v>
      </c>
      <c r="DG29" s="75">
        <f>COUNT($BX29:CB29)</f>
        <v>5</v>
      </c>
      <c r="DH29" s="75">
        <f>COUNT($BX29:CC29)</f>
        <v>6</v>
      </c>
      <c r="DI29" s="75">
        <f>COUNT($BX29:CD29)</f>
        <v>7</v>
      </c>
      <c r="DJ29" s="75">
        <f>COUNT($BX29:CE29)</f>
        <v>8</v>
      </c>
      <c r="DK29" s="75">
        <f>COUNT($BX29:CF29)</f>
        <v>9</v>
      </c>
      <c r="DL29" s="75">
        <f>COUNT($BX29:CG29)</f>
        <v>10</v>
      </c>
      <c r="DM29" s="75">
        <f>COUNT($BX29:CH29)</f>
        <v>11</v>
      </c>
      <c r="DN29" s="75">
        <f>COUNT($BX29:CI29)</f>
        <v>12</v>
      </c>
      <c r="DO29" s="75">
        <f>COUNT($BX29:CJ29)</f>
        <v>12</v>
      </c>
      <c r="DP29" s="75">
        <f>COUNT($BX29:CK29)</f>
        <v>12</v>
      </c>
      <c r="DQ29" s="75">
        <f>COUNT($BX29:CL29)</f>
        <v>12</v>
      </c>
      <c r="DR29" s="75">
        <f>COUNT($BX29:CM29)</f>
        <v>12</v>
      </c>
      <c r="DS29" s="75">
        <f>COUNT($BX29:CN29)</f>
        <v>12</v>
      </c>
      <c r="DT29" s="75">
        <f>COUNT($BX29:CO29)</f>
        <v>12</v>
      </c>
      <c r="DU29" s="75">
        <f>COUNT($BX29:CP29)</f>
        <v>12</v>
      </c>
      <c r="DV29" s="75">
        <f>COUNT($BX29:CQ29)</f>
        <v>12</v>
      </c>
      <c r="DW29" s="75">
        <f>COUNT($BX29:CR29)</f>
        <v>12</v>
      </c>
      <c r="DX29" s="75">
        <f>COUNT($BX29:CS29)</f>
        <v>12</v>
      </c>
      <c r="DY29" s="75">
        <f>COUNT($BX29:CT29)</f>
        <v>12</v>
      </c>
      <c r="DZ29" s="75">
        <f>COUNT($BX29:CU29)</f>
        <v>12</v>
      </c>
      <c r="EA29" s="75">
        <f>COUNT($BX29:CV29)</f>
        <v>12</v>
      </c>
      <c r="EB29" s="75">
        <f>COUNT($BX29:CW29)</f>
        <v>12</v>
      </c>
      <c r="EC29" s="75">
        <f>COUNT($BX29:CX29)</f>
        <v>12</v>
      </c>
      <c r="ED29" s="75">
        <f>COUNT($BX29:CY29)</f>
        <v>12</v>
      </c>
      <c r="EE29" s="75">
        <f>COUNT($BX29:CZ29)</f>
        <v>12</v>
      </c>
      <c r="EF29" s="75">
        <f>COUNT($BX29:DA29)</f>
        <v>12</v>
      </c>
      <c r="EH29" s="75">
        <f t="shared" si="38"/>
        <v>1</v>
      </c>
      <c r="EI29" s="75">
        <f t="shared" si="39"/>
        <v>1</v>
      </c>
      <c r="EJ29" s="75">
        <f t="shared" si="40"/>
        <v>1</v>
      </c>
      <c r="EK29" s="75">
        <f t="shared" si="41"/>
        <v>1</v>
      </c>
      <c r="EL29" s="75">
        <f t="shared" si="42"/>
        <v>1</v>
      </c>
      <c r="EM29" s="75">
        <f t="shared" si="43"/>
        <v>1</v>
      </c>
      <c r="EN29" s="75">
        <f t="shared" si="44"/>
        <v>1</v>
      </c>
      <c r="EO29" s="75">
        <f t="shared" si="45"/>
        <v>1</v>
      </c>
      <c r="EP29" s="75">
        <f t="shared" si="46"/>
        <v>1</v>
      </c>
      <c r="EQ29" s="75">
        <f t="shared" si="47"/>
        <v>1</v>
      </c>
      <c r="ER29" s="75">
        <f t="shared" si="48"/>
        <v>1</v>
      </c>
      <c r="ES29" s="75">
        <f t="shared" si="49"/>
        <v>1</v>
      </c>
      <c r="ET29" s="75">
        <f t="shared" si="50"/>
        <v>0</v>
      </c>
      <c r="EU29" s="75">
        <f t="shared" si="51"/>
        <v>0</v>
      </c>
      <c r="EV29" s="75">
        <f t="shared" si="52"/>
        <v>0</v>
      </c>
      <c r="EW29" s="75">
        <f t="shared" si="53"/>
        <v>0</v>
      </c>
      <c r="EX29" s="75">
        <f t="shared" si="54"/>
        <v>0</v>
      </c>
      <c r="EY29" s="75">
        <f t="shared" si="55"/>
        <v>0</v>
      </c>
      <c r="EZ29" s="75">
        <f t="shared" si="56"/>
        <v>0</v>
      </c>
      <c r="FA29" s="75">
        <f t="shared" si="57"/>
        <v>0</v>
      </c>
      <c r="FB29" s="75">
        <f t="shared" si="58"/>
        <v>0</v>
      </c>
      <c r="FC29" s="75">
        <f t="shared" si="59"/>
        <v>0</v>
      </c>
      <c r="FD29" s="75">
        <f t="shared" si="60"/>
        <v>0</v>
      </c>
      <c r="FE29" s="75">
        <f t="shared" si="61"/>
        <v>0</v>
      </c>
      <c r="FF29" s="75">
        <f t="shared" si="62"/>
        <v>0</v>
      </c>
      <c r="FG29" s="75">
        <f t="shared" si="63"/>
        <v>0</v>
      </c>
      <c r="FH29" s="75">
        <f t="shared" si="64"/>
        <v>0</v>
      </c>
      <c r="FI29" s="75">
        <f t="shared" si="65"/>
        <v>0</v>
      </c>
      <c r="FJ29" s="75">
        <f t="shared" si="66"/>
        <v>0</v>
      </c>
      <c r="FK29" s="75">
        <f t="shared" si="67"/>
        <v>0</v>
      </c>
      <c r="FL29" s="75">
        <f t="shared" si="68"/>
        <v>6</v>
      </c>
      <c r="FM29" s="95">
        <f>IF(AND(ent!$M$2=1,$F29&lt;&gt;""),$E29+$F29,"")</f>
        <v>314.20000000000005</v>
      </c>
      <c r="FN29" s="95">
        <f>IF(AND(ent!$M$3=1,$H29&lt;&gt;""),$G29+$H29,"")</f>
        <v>435.6</v>
      </c>
      <c r="FO29" s="95">
        <f>IF(AND(ent!$M$4=1,$J29&lt;&gt;""),$I29+$J29,"")</f>
        <v>323.20000000000005</v>
      </c>
      <c r="FP29" s="95">
        <f>IF(AND(ent!$M$5=1,$L29&lt;&gt;""),$K29+$L29,"")</f>
        <v>309.7</v>
      </c>
      <c r="FQ29" s="95">
        <f>IF(AND(ent!$M$6=1,$N29&lt;&gt;""),$M29+$N29,"")</f>
        <v>426.79999999999995</v>
      </c>
      <c r="FR29" s="95">
        <f>IF(AND(ent!$M$7=1,$P29&lt;&gt;""),$O29+$P29,"")</f>
        <v>321.79999999999995</v>
      </c>
      <c r="FS29" s="95" t="str">
        <f>IF(AND(ent!$M$8=1,$R29&lt;&gt;""),$Q29+$R29,"")</f>
        <v/>
      </c>
      <c r="FT29" s="95" t="str">
        <f>IF(AND(ent!$M$9=1,$T29&lt;&gt;""),$S29+$T29,"")</f>
        <v/>
      </c>
      <c r="FU29" s="95" t="str">
        <f>IF(AND(ent!$M$10=1,$V29&lt;&gt;""),$U29+$V29,"")</f>
        <v/>
      </c>
      <c r="FV29" s="95" t="str">
        <f>IF(AND(ent!$M$11=1,$X29&lt;&gt;""),$W29+$X29,"")</f>
        <v/>
      </c>
      <c r="FW29" s="95" t="str">
        <f>IF(AND(ent!$M$12=1,$Z29&lt;&gt;""),$Y29+$Z29,"")</f>
        <v/>
      </c>
      <c r="FX29" s="95" t="str">
        <f>IF(AND(ent!$M$13=1,$AB29&lt;&gt;""),$AA29+$AB29,"")</f>
        <v/>
      </c>
      <c r="FY29" s="95" t="str">
        <f>IF(AND(ent!$M$14=1,$AD29&lt;&gt;""),$AC29+$AD29,"")</f>
        <v/>
      </c>
      <c r="FZ29" s="95" t="str">
        <f>IF(AND(ent!$M$15=1,$AF29&lt;&gt;""),$AE29+$AF29,"")</f>
        <v/>
      </c>
      <c r="GA29" s="95" t="str">
        <f>IF(AND(ent!$M$16=1,$AH29&lt;&gt;""),$AG29+$AH29,"")</f>
        <v/>
      </c>
      <c r="GB29" s="95" t="str">
        <f>IF(AND(ent!$M$17=1,$AJ29&lt;&gt;""),$AI29+$AJ29,"")</f>
        <v/>
      </c>
      <c r="GC29" s="95" t="str">
        <f>IF(AND(ent!$M$18=1,$AL29&lt;&gt;""),$AK29+$AL29,"")</f>
        <v/>
      </c>
      <c r="GD29" s="95" t="str">
        <f>IF(AND(ent!$M$19=1,$AN29&lt;&gt;""),$AM29+$AN29,"")</f>
        <v/>
      </c>
      <c r="GE29" s="95" t="str">
        <f>IF(AND(ent!$M$20=1,$AP29&lt;&gt;""),$AO29+$AP29,"")</f>
        <v/>
      </c>
      <c r="GF29" s="95" t="str">
        <f>IF(AND(ent!$M$21=1,$AR29&lt;&gt;""),$AQ29+$AR29,"")</f>
        <v/>
      </c>
      <c r="GG29" s="95" t="str">
        <f>IF(AND(ent!$M$22=1,$AT29&lt;&gt;""),$AS29+$AT29,"")</f>
        <v/>
      </c>
      <c r="GH29" s="95" t="str">
        <f>IF(AND(ent!$M$23=1,$AV29&lt;&gt;""),$AU29+$AV29,"")</f>
        <v/>
      </c>
      <c r="GI29" s="95" t="str">
        <f>IF(AND(ent!$M$24=1,$AX29&lt;&gt;""),$AW29+$AX29,"")</f>
        <v/>
      </c>
      <c r="GJ29" s="95" t="str">
        <f>IF(AND(ent!$M$25=1,$AZ29&lt;&gt;""),$AY29+$AZ29,"")</f>
        <v/>
      </c>
      <c r="GK29" s="95" t="str">
        <f>IF(AND(ent!$M$26=1,$BB29&lt;&gt;""),$BA29+$BB29,"")</f>
        <v/>
      </c>
      <c r="GL29" s="95" t="str">
        <f>IF(AND(ent!$M$27=1,$BD29&lt;&gt;""),$BC29+$BD29,"")</f>
        <v/>
      </c>
      <c r="GM29" s="95" t="str">
        <f>IF(AND(ent!$M$28=1,$BF29&lt;&gt;""),$BE29+$BF29,"")</f>
        <v/>
      </c>
      <c r="GN29" s="95" t="str">
        <f>IF(AND(ent!$M$29=1,$BH29&lt;&gt;""),$BG29+$BH29,"")</f>
        <v/>
      </c>
      <c r="GO29" s="95" t="str">
        <f>IF(AND(ent!$M$30=1,$BJ29&lt;&gt;""),$BI29+$BJ29,"")</f>
        <v/>
      </c>
      <c r="GP29" s="95" t="str">
        <f>IF(AND(ent!$M$31=1,$BL29&lt;&gt;""),$BK29+$BL29,"")</f>
        <v/>
      </c>
      <c r="GQ29" s="75">
        <f t="shared" si="69"/>
        <v>6</v>
      </c>
      <c r="GR29" s="95" t="str">
        <f>IF(AND(ent!$M$2=2,$F29&lt;&gt;""),$E29+$F29,"")</f>
        <v/>
      </c>
      <c r="GS29" s="95" t="str">
        <f>IF(AND(ent!$M$3=2,$H29&lt;&gt;""),$G29+$H29,"")</f>
        <v/>
      </c>
      <c r="GT29" s="95" t="str">
        <f>IF(AND(ent!$M$4=2,$J29&lt;&gt;""),$I29+$J29,"")</f>
        <v/>
      </c>
      <c r="GU29" s="95" t="str">
        <f>IF(AND(ent!$M$5=2,$L29&lt;&gt;""),$K29+$L29,"")</f>
        <v/>
      </c>
      <c r="GV29" s="95" t="str">
        <f>IF(AND(ent!$M$6=2,$N29&lt;&gt;""),$M29+$N29,"")</f>
        <v/>
      </c>
      <c r="GW29" s="95" t="str">
        <f>IF(AND(ent!$M$7=2,$P29&lt;&gt;""),$O29+$P29,"")</f>
        <v/>
      </c>
      <c r="GX29" s="95">
        <f>IF(AND(ent!$M$8=2,$R29&lt;&gt;""),$Q29+$R29,"")</f>
        <v>348.9</v>
      </c>
      <c r="GY29" s="95">
        <f>IF(AND(ent!$M$9=2,$T29&lt;&gt;""),$S29+$T29,"")</f>
        <v>246.60000000000002</v>
      </c>
      <c r="GZ29" s="95">
        <f>IF(AND(ent!$M$10=2,$V29&lt;&gt;""),$U29+$V29,"")</f>
        <v>345.29999999999995</v>
      </c>
      <c r="HA29" s="95">
        <f>IF(AND(ent!$M$11=2,$X29&lt;&gt;""),$W29+$X29,"")</f>
        <v>338.6</v>
      </c>
      <c r="HB29" s="95">
        <f>IF(AND(ent!$M$12=2,$Z29&lt;&gt;""),$Y29+$Z29,"")</f>
        <v>250</v>
      </c>
      <c r="HC29" s="95">
        <f>IF(AND(ent!$M$13=2,$AB29&lt;&gt;""),$AA29+$AB29,"")</f>
        <v>341.5</v>
      </c>
      <c r="HD29" s="95" t="str">
        <f>IF(AND(ent!$M$14=2,$AD29&lt;&gt;""),$AC29+$AD29,"")</f>
        <v/>
      </c>
      <c r="HE29" s="95" t="str">
        <f>IF(AND(ent!$M$15=2,$AF29&lt;&gt;""),$AE29+$AF29,"")</f>
        <v/>
      </c>
      <c r="HF29" s="95" t="str">
        <f>IF(AND(ent!$M$16=2,$AH29&lt;&gt;""),$AG29+$AH29,"")</f>
        <v/>
      </c>
      <c r="HG29" s="95" t="str">
        <f>IF(AND(ent!$M$17=2,$AJ29&lt;&gt;""),$AI29+$AJ29,"")</f>
        <v/>
      </c>
      <c r="HH29" s="95" t="str">
        <f>IF(AND(ent!$M$18=2,$AL29&lt;&gt;""),$AK29+$AL29,"")</f>
        <v/>
      </c>
      <c r="HI29" s="95" t="str">
        <f>IF(AND(ent!$M$19=2,$AN29&lt;&gt;""),$AM29+$AN29,"")</f>
        <v/>
      </c>
      <c r="HJ29" s="95" t="str">
        <f>IF(AND(ent!$M$20=2,$AP29&lt;&gt;""),$AO29+$AP29,"")</f>
        <v/>
      </c>
      <c r="HK29" s="95" t="str">
        <f>IF(AND(ent!$M$21=2,$AR29&lt;&gt;""),$AQ29+$AR29,"")</f>
        <v/>
      </c>
      <c r="HL29" s="95" t="str">
        <f>IF(AND(ent!$M$22=2,$AT29&lt;&gt;""),$AS29+$AT29,"")</f>
        <v/>
      </c>
      <c r="HM29" s="95" t="str">
        <f>IF(AND(ent!$M$23=2,$AV29&lt;&gt;""),$AU29+$AV29,"")</f>
        <v/>
      </c>
      <c r="HN29" s="95" t="str">
        <f>IF(AND(ent!$M$24=2,$AX29&lt;&gt;""),$AW29+$AX29,"")</f>
        <v/>
      </c>
      <c r="HO29" s="95" t="str">
        <f>IF(AND(ent!$M$25=2,$AZ29&lt;&gt;""),$AY29+$AZ29,"")</f>
        <v/>
      </c>
      <c r="HP29" s="95" t="str">
        <f>IF(AND(ent!$M$26=2,$BB29&lt;&gt;""),$BA29+$BB29,"")</f>
        <v/>
      </c>
      <c r="HQ29" s="95" t="str">
        <f>IF(AND(ent!$M$27=2,$BD29&lt;&gt;""),$BC29+$BD29,"")</f>
        <v/>
      </c>
      <c r="HR29" s="95" t="str">
        <f>IF(AND(ent!$M$28=2,$BF29&lt;&gt;""),$BE29+$BF29,"")</f>
        <v/>
      </c>
      <c r="HS29" s="95" t="str">
        <f>IF(AND(ent!$M$29=2,$BH29&lt;&gt;""),$BG29+$BH29,"")</f>
        <v/>
      </c>
      <c r="HT29" s="95" t="str">
        <f>IF(AND(ent!$M$30=2,$BJ29&lt;&gt;""),$BI29+$BJ29,"")</f>
        <v/>
      </c>
      <c r="HU29" s="95" t="str">
        <f>IF(AND(ent!$M$31=2,$BL29&lt;&gt;""),$BK29+$BL29,"")</f>
        <v/>
      </c>
      <c r="HV29" s="124">
        <f t="shared" si="70"/>
        <v>2131.3000000000002</v>
      </c>
      <c r="HW29" s="124">
        <f t="shared" si="71"/>
        <v>1870.9</v>
      </c>
      <c r="HX29" s="95">
        <f t="shared" si="72"/>
        <v>3531.3</v>
      </c>
      <c r="HY29" s="95">
        <f t="shared" si="73"/>
        <v>3110.9</v>
      </c>
    </row>
    <row r="30" spans="1:233">
      <c r="A30" s="75">
        <f>IF(stage!A30&lt;&gt;"",stage!A30,"")</f>
        <v>29</v>
      </c>
      <c r="B30" s="75" t="str">
        <f>IF(ent!E30&lt;&gt;"",ent!E30,"")</f>
        <v>兼松 由奈</v>
      </c>
      <c r="D30" s="75" t="str">
        <f>IF(ent!E30&lt;&gt;"",ent!H30,"")</f>
        <v>JN-4</v>
      </c>
      <c r="F30" s="95">
        <f>IF(stage!F30&lt;&gt;"",INT(stage!F30/100)*60+MOD(stage!F30,100),"")</f>
        <v>312.20000000000005</v>
      </c>
      <c r="H30" s="95">
        <f>IF(stage!H30&lt;&gt;"",INT(stage!H30/100)*60+MOD(stage!H30,100),"")</f>
        <v>432.5</v>
      </c>
      <c r="J30" s="95">
        <f>IF(stage!J30&lt;&gt;"",INT(stage!J30/100)*60+MOD(stage!J30,100),"")</f>
        <v>323.89999999999998</v>
      </c>
      <c r="L30" s="95">
        <f>IF(stage!L30&lt;&gt;"",INT(stage!L30/100)*60+MOD(stage!L30,100),"")</f>
        <v>306.5</v>
      </c>
      <c r="N30" s="95">
        <f>IF(stage!N30&lt;&gt;"",INT(stage!N30/100)*60+MOD(stage!N30,100),"")</f>
        <v>424.5</v>
      </c>
      <c r="P30" s="95">
        <f>IF(stage!P30&lt;&gt;"",INT(stage!P30/100)*60+MOD(stage!P30,100),"")</f>
        <v>317.10000000000002</v>
      </c>
      <c r="R30" s="95">
        <f>IF(stage!R30&lt;&gt;"",INT(stage!R30/100)*60+MOD(stage!R30,100),"")</f>
        <v>338.1</v>
      </c>
      <c r="T30" s="95">
        <f>IF(stage!T30&lt;&gt;"",INT(stage!T30/100)*60+MOD(stage!T30,100),"")</f>
        <v>240.2</v>
      </c>
      <c r="V30" s="95">
        <f>IF(stage!V30&lt;&gt;"",INT(stage!V30/100)*60+MOD(stage!V30,100),"")</f>
        <v>336.4</v>
      </c>
      <c r="X30" s="95">
        <f>IF(stage!X30&lt;&gt;"",INT(stage!X30/100)*60+MOD(stage!X30,100),"")</f>
        <v>320.5</v>
      </c>
      <c r="Z30" s="95">
        <f>IF(stage!Z30&lt;&gt;"",INT(stage!Z30/100)*60+MOD(stage!Z30,100),"")</f>
        <v>232.60000000000002</v>
      </c>
      <c r="AB30" s="95">
        <f>IF(stage!AB30&lt;&gt;"",INT(stage!AB30/100)*60+MOD(stage!AB30,100),"")</f>
        <v>331.4</v>
      </c>
      <c r="AD30" s="95" t="str">
        <f>IF(stage!AD30&lt;&gt;"",INT(stage!AD30/100)*60+MOD(stage!AD30,100),"")</f>
        <v/>
      </c>
      <c r="AF30" s="95" t="str">
        <f>IF(stage!AF30&lt;&gt;"",INT(stage!AF30/100)*60+MOD(stage!AF30,100),"")</f>
        <v/>
      </c>
      <c r="AH30" s="95" t="str">
        <f>IF(stage!AH30&lt;&gt;"",INT(stage!AH30/100)*60+MOD(stage!AH30,100),"")</f>
        <v/>
      </c>
      <c r="AJ30" s="95" t="str">
        <f>IF(stage!AJ30&lt;&gt;"",INT(stage!AJ30/100)*60+MOD(stage!AJ30,100),"")</f>
        <v/>
      </c>
      <c r="AL30" s="95" t="str">
        <f>IF(stage!AL30&lt;&gt;"",INT(stage!AL30/100)*60+MOD(stage!AL30,100),"")</f>
        <v/>
      </c>
      <c r="AN30" s="95" t="str">
        <f>IF(stage!AN30&lt;&gt;"",INT(stage!AN30/100)*60+MOD(stage!AN30,100),"")</f>
        <v/>
      </c>
      <c r="AP30" s="95" t="str">
        <f>IF(stage!AP30&lt;&gt;"",INT(stage!AP30/100)*60+MOD(stage!AP30,100),"")</f>
        <v/>
      </c>
      <c r="AR30" s="95" t="str">
        <f>IF(stage!AR30&lt;&gt;"",INT(stage!AR30/100)*60+MOD(stage!AR30,100),"")</f>
        <v/>
      </c>
      <c r="AT30" s="95" t="str">
        <f>IF(stage!AT30&lt;&gt;"",INT(stage!AT30/100)*60+MOD(stage!AT30,100),"")</f>
        <v/>
      </c>
      <c r="AV30" s="95" t="str">
        <f>IF(stage!AV30&lt;&gt;"",INT(stage!AV30/100)*60+MOD(stage!AV30,100),"")</f>
        <v/>
      </c>
      <c r="AX30" s="95" t="str">
        <f>IF(stage!AX30&lt;&gt;"",INT(stage!AX30/100)*60+MOD(stage!AX30,100),"")</f>
        <v/>
      </c>
      <c r="AZ30" s="95" t="str">
        <f>IF(stage!AZ30&lt;&gt;"",INT(stage!AZ30/100)*60+MOD(stage!AZ30,100),"")</f>
        <v/>
      </c>
      <c r="BB30" s="95" t="str">
        <f>IF(stage!BB30&lt;&gt;"",INT(stage!BB30/100)*60+MOD(stage!BB30,100),"")</f>
        <v/>
      </c>
      <c r="BD30" s="95" t="str">
        <f>IF(stage!BD30&lt;&gt;"",INT(stage!BD30/100)*60+MOD(stage!BD30,100),"")</f>
        <v/>
      </c>
      <c r="BF30" s="95" t="str">
        <f>IF(stage!BF30&lt;&gt;"",INT(stage!BF30/100)*60+MOD(stage!BF30,100),"")</f>
        <v/>
      </c>
      <c r="BH30" s="95" t="str">
        <f>IF(stage!BH30&lt;&gt;"",INT(stage!BH30/100)*60+MOD(stage!BH30,100),"")</f>
        <v/>
      </c>
      <c r="BJ30" s="95" t="str">
        <f>IF(stage!BJ30&lt;&gt;"",INT(stage!BJ30/100)*60+MOD(stage!BJ30,100),"")</f>
        <v/>
      </c>
      <c r="BL30" s="95" t="str">
        <f>IF(stage!BL30&lt;&gt;"",INT(stage!BL30/100)*60+MOD(stage!BL30,100),"")</f>
        <v/>
      </c>
      <c r="BO30" s="123">
        <f t="shared" si="1"/>
        <v>3915.8999999999996</v>
      </c>
      <c r="BP30" s="75">
        <f t="shared" si="2"/>
        <v>0</v>
      </c>
      <c r="BQ30" s="123">
        <f t="shared" si="3"/>
        <v>3915.8999999999996</v>
      </c>
      <c r="BR30" s="123"/>
      <c r="BS30" s="123">
        <f t="shared" si="4"/>
        <v>10515.9</v>
      </c>
      <c r="BT30" s="75">
        <f t="shared" si="5"/>
        <v>0</v>
      </c>
      <c r="BU30" s="123">
        <f t="shared" si="6"/>
        <v>10515.9</v>
      </c>
      <c r="BW30" s="75">
        <f t="shared" si="7"/>
        <v>12</v>
      </c>
      <c r="BX30" s="124">
        <f t="shared" si="8"/>
        <v>312.20000000000005</v>
      </c>
      <c r="BY30" s="124">
        <f t="shared" si="9"/>
        <v>432.5</v>
      </c>
      <c r="BZ30" s="124">
        <f t="shared" si="10"/>
        <v>323.89999999999998</v>
      </c>
      <c r="CA30" s="124">
        <f t="shared" si="11"/>
        <v>306.5</v>
      </c>
      <c r="CB30" s="124">
        <f t="shared" si="12"/>
        <v>424.5</v>
      </c>
      <c r="CC30" s="124">
        <f t="shared" si="13"/>
        <v>317.10000000000002</v>
      </c>
      <c r="CD30" s="124">
        <f t="shared" si="14"/>
        <v>338.1</v>
      </c>
      <c r="CE30" s="124">
        <f t="shared" si="15"/>
        <v>240.2</v>
      </c>
      <c r="CF30" s="124">
        <f t="shared" si="16"/>
        <v>336.4</v>
      </c>
      <c r="CG30" s="124">
        <f t="shared" si="17"/>
        <v>320.5</v>
      </c>
      <c r="CH30" s="124">
        <f t="shared" si="18"/>
        <v>232.60000000000002</v>
      </c>
      <c r="CI30" s="124">
        <f t="shared" si="19"/>
        <v>331.4</v>
      </c>
      <c r="CJ30" s="124" t="str">
        <f t="shared" si="20"/>
        <v/>
      </c>
      <c r="CK30" s="124" t="str">
        <f t="shared" si="21"/>
        <v/>
      </c>
      <c r="CL30" s="124" t="str">
        <f t="shared" si="22"/>
        <v/>
      </c>
      <c r="CM30" s="124" t="str">
        <f t="shared" si="23"/>
        <v/>
      </c>
      <c r="CN30" s="124" t="str">
        <f t="shared" si="24"/>
        <v/>
      </c>
      <c r="CO30" s="124" t="str">
        <f t="shared" si="25"/>
        <v/>
      </c>
      <c r="CP30" s="124" t="str">
        <f t="shared" si="26"/>
        <v/>
      </c>
      <c r="CQ30" s="124" t="str">
        <f t="shared" si="27"/>
        <v/>
      </c>
      <c r="CR30" s="124" t="str">
        <f t="shared" si="28"/>
        <v/>
      </c>
      <c r="CS30" s="124" t="str">
        <f t="shared" si="29"/>
        <v/>
      </c>
      <c r="CT30" s="124" t="str">
        <f t="shared" si="30"/>
        <v/>
      </c>
      <c r="CU30" s="124" t="str">
        <f t="shared" si="31"/>
        <v/>
      </c>
      <c r="CV30" s="124" t="str">
        <f t="shared" si="32"/>
        <v/>
      </c>
      <c r="CW30" s="124" t="str">
        <f t="shared" si="33"/>
        <v/>
      </c>
      <c r="CX30" s="124" t="str">
        <f t="shared" si="34"/>
        <v/>
      </c>
      <c r="CY30" s="124" t="str">
        <f t="shared" si="35"/>
        <v/>
      </c>
      <c r="CZ30" s="124" t="str">
        <f t="shared" si="36"/>
        <v/>
      </c>
      <c r="DA30" s="124" t="str">
        <f t="shared" si="37"/>
        <v/>
      </c>
      <c r="DC30" s="75">
        <f>COUNT($BX30:BX30)</f>
        <v>1</v>
      </c>
      <c r="DD30" s="75">
        <f>COUNT($BX30:BY30)</f>
        <v>2</v>
      </c>
      <c r="DE30" s="75">
        <f>COUNT($BX30:BZ30)</f>
        <v>3</v>
      </c>
      <c r="DF30" s="75">
        <f>COUNT($BX30:CA30)</f>
        <v>4</v>
      </c>
      <c r="DG30" s="75">
        <f>COUNT($BX30:CB30)</f>
        <v>5</v>
      </c>
      <c r="DH30" s="75">
        <f>COUNT($BX30:CC30)</f>
        <v>6</v>
      </c>
      <c r="DI30" s="75">
        <f>COUNT($BX30:CD30)</f>
        <v>7</v>
      </c>
      <c r="DJ30" s="75">
        <f>COUNT($BX30:CE30)</f>
        <v>8</v>
      </c>
      <c r="DK30" s="75">
        <f>COUNT($BX30:CF30)</f>
        <v>9</v>
      </c>
      <c r="DL30" s="75">
        <f>COUNT($BX30:CG30)</f>
        <v>10</v>
      </c>
      <c r="DM30" s="75">
        <f>COUNT($BX30:CH30)</f>
        <v>11</v>
      </c>
      <c r="DN30" s="75">
        <f>COUNT($BX30:CI30)</f>
        <v>12</v>
      </c>
      <c r="DO30" s="75">
        <f>COUNT($BX30:CJ30)</f>
        <v>12</v>
      </c>
      <c r="DP30" s="75">
        <f>COUNT($BX30:CK30)</f>
        <v>12</v>
      </c>
      <c r="DQ30" s="75">
        <f>COUNT($BX30:CL30)</f>
        <v>12</v>
      </c>
      <c r="DR30" s="75">
        <f>COUNT($BX30:CM30)</f>
        <v>12</v>
      </c>
      <c r="DS30" s="75">
        <f>COUNT($BX30:CN30)</f>
        <v>12</v>
      </c>
      <c r="DT30" s="75">
        <f>COUNT($BX30:CO30)</f>
        <v>12</v>
      </c>
      <c r="DU30" s="75">
        <f>COUNT($BX30:CP30)</f>
        <v>12</v>
      </c>
      <c r="DV30" s="75">
        <f>COUNT($BX30:CQ30)</f>
        <v>12</v>
      </c>
      <c r="DW30" s="75">
        <f>COUNT($BX30:CR30)</f>
        <v>12</v>
      </c>
      <c r="DX30" s="75">
        <f>COUNT($BX30:CS30)</f>
        <v>12</v>
      </c>
      <c r="DY30" s="75">
        <f>COUNT($BX30:CT30)</f>
        <v>12</v>
      </c>
      <c r="DZ30" s="75">
        <f>COUNT($BX30:CU30)</f>
        <v>12</v>
      </c>
      <c r="EA30" s="75">
        <f>COUNT($BX30:CV30)</f>
        <v>12</v>
      </c>
      <c r="EB30" s="75">
        <f>COUNT($BX30:CW30)</f>
        <v>12</v>
      </c>
      <c r="EC30" s="75">
        <f>COUNT($BX30:CX30)</f>
        <v>12</v>
      </c>
      <c r="ED30" s="75">
        <f>COUNT($BX30:CY30)</f>
        <v>12</v>
      </c>
      <c r="EE30" s="75">
        <f>COUNT($BX30:CZ30)</f>
        <v>12</v>
      </c>
      <c r="EF30" s="75">
        <f>COUNT($BX30:DA30)</f>
        <v>12</v>
      </c>
      <c r="EH30" s="75">
        <f t="shared" si="38"/>
        <v>1</v>
      </c>
      <c r="EI30" s="75">
        <f t="shared" si="39"/>
        <v>1</v>
      </c>
      <c r="EJ30" s="75">
        <f t="shared" si="40"/>
        <v>1</v>
      </c>
      <c r="EK30" s="75">
        <f t="shared" si="41"/>
        <v>1</v>
      </c>
      <c r="EL30" s="75">
        <f t="shared" si="42"/>
        <v>1</v>
      </c>
      <c r="EM30" s="75">
        <f t="shared" si="43"/>
        <v>1</v>
      </c>
      <c r="EN30" s="75">
        <f t="shared" si="44"/>
        <v>1</v>
      </c>
      <c r="EO30" s="75">
        <f t="shared" si="45"/>
        <v>1</v>
      </c>
      <c r="EP30" s="75">
        <f t="shared" si="46"/>
        <v>1</v>
      </c>
      <c r="EQ30" s="75">
        <f t="shared" si="47"/>
        <v>1</v>
      </c>
      <c r="ER30" s="75">
        <f t="shared" si="48"/>
        <v>1</v>
      </c>
      <c r="ES30" s="75">
        <f t="shared" si="49"/>
        <v>1</v>
      </c>
      <c r="ET30" s="75">
        <f t="shared" si="50"/>
        <v>0</v>
      </c>
      <c r="EU30" s="75">
        <f t="shared" si="51"/>
        <v>0</v>
      </c>
      <c r="EV30" s="75">
        <f t="shared" si="52"/>
        <v>0</v>
      </c>
      <c r="EW30" s="75">
        <f t="shared" si="53"/>
        <v>0</v>
      </c>
      <c r="EX30" s="75">
        <f t="shared" si="54"/>
        <v>0</v>
      </c>
      <c r="EY30" s="75">
        <f t="shared" si="55"/>
        <v>0</v>
      </c>
      <c r="EZ30" s="75">
        <f t="shared" si="56"/>
        <v>0</v>
      </c>
      <c r="FA30" s="75">
        <f t="shared" si="57"/>
        <v>0</v>
      </c>
      <c r="FB30" s="75">
        <f t="shared" si="58"/>
        <v>0</v>
      </c>
      <c r="FC30" s="75">
        <f t="shared" si="59"/>
        <v>0</v>
      </c>
      <c r="FD30" s="75">
        <f t="shared" si="60"/>
        <v>0</v>
      </c>
      <c r="FE30" s="75">
        <f t="shared" si="61"/>
        <v>0</v>
      </c>
      <c r="FF30" s="75">
        <f t="shared" si="62"/>
        <v>0</v>
      </c>
      <c r="FG30" s="75">
        <f t="shared" si="63"/>
        <v>0</v>
      </c>
      <c r="FH30" s="75">
        <f t="shared" si="64"/>
        <v>0</v>
      </c>
      <c r="FI30" s="75">
        <f t="shared" si="65"/>
        <v>0</v>
      </c>
      <c r="FJ30" s="75">
        <f t="shared" si="66"/>
        <v>0</v>
      </c>
      <c r="FK30" s="75">
        <f t="shared" si="67"/>
        <v>0</v>
      </c>
      <c r="FL30" s="75">
        <f t="shared" si="68"/>
        <v>6</v>
      </c>
      <c r="FM30" s="95">
        <f>IF(AND(ent!$M$2=1,$F30&lt;&gt;""),$E30+$F30,"")</f>
        <v>312.20000000000005</v>
      </c>
      <c r="FN30" s="95">
        <f>IF(AND(ent!$M$3=1,$H30&lt;&gt;""),$G30+$H30,"")</f>
        <v>432.5</v>
      </c>
      <c r="FO30" s="95">
        <f>IF(AND(ent!$M$4=1,$J30&lt;&gt;""),$I30+$J30,"")</f>
        <v>323.89999999999998</v>
      </c>
      <c r="FP30" s="95">
        <f>IF(AND(ent!$M$5=1,$L30&lt;&gt;""),$K30+$L30,"")</f>
        <v>306.5</v>
      </c>
      <c r="FQ30" s="95">
        <f>IF(AND(ent!$M$6=1,$N30&lt;&gt;""),$M30+$N30,"")</f>
        <v>424.5</v>
      </c>
      <c r="FR30" s="95">
        <f>IF(AND(ent!$M$7=1,$P30&lt;&gt;""),$O30+$P30,"")</f>
        <v>317.10000000000002</v>
      </c>
      <c r="FS30" s="95" t="str">
        <f>IF(AND(ent!$M$8=1,$R30&lt;&gt;""),$Q30+$R30,"")</f>
        <v/>
      </c>
      <c r="FT30" s="95" t="str">
        <f>IF(AND(ent!$M$9=1,$T30&lt;&gt;""),$S30+$T30,"")</f>
        <v/>
      </c>
      <c r="FU30" s="95" t="str">
        <f>IF(AND(ent!$M$10=1,$V30&lt;&gt;""),$U30+$V30,"")</f>
        <v/>
      </c>
      <c r="FV30" s="95" t="str">
        <f>IF(AND(ent!$M$11=1,$X30&lt;&gt;""),$W30+$X30,"")</f>
        <v/>
      </c>
      <c r="FW30" s="95" t="str">
        <f>IF(AND(ent!$M$12=1,$Z30&lt;&gt;""),$Y30+$Z30,"")</f>
        <v/>
      </c>
      <c r="FX30" s="95" t="str">
        <f>IF(AND(ent!$M$13=1,$AB30&lt;&gt;""),$AA30+$AB30,"")</f>
        <v/>
      </c>
      <c r="FY30" s="95" t="str">
        <f>IF(AND(ent!$M$14=1,$AD30&lt;&gt;""),$AC30+$AD30,"")</f>
        <v/>
      </c>
      <c r="FZ30" s="95" t="str">
        <f>IF(AND(ent!$M$15=1,$AF30&lt;&gt;""),$AE30+$AF30,"")</f>
        <v/>
      </c>
      <c r="GA30" s="95" t="str">
        <f>IF(AND(ent!$M$16=1,$AH30&lt;&gt;""),$AG30+$AH30,"")</f>
        <v/>
      </c>
      <c r="GB30" s="95" t="str">
        <f>IF(AND(ent!$M$17=1,$AJ30&lt;&gt;""),$AI30+$AJ30,"")</f>
        <v/>
      </c>
      <c r="GC30" s="95" t="str">
        <f>IF(AND(ent!$M$18=1,$AL30&lt;&gt;""),$AK30+$AL30,"")</f>
        <v/>
      </c>
      <c r="GD30" s="95" t="str">
        <f>IF(AND(ent!$M$19=1,$AN30&lt;&gt;""),$AM30+$AN30,"")</f>
        <v/>
      </c>
      <c r="GE30" s="95" t="str">
        <f>IF(AND(ent!$M$20=1,$AP30&lt;&gt;""),$AO30+$AP30,"")</f>
        <v/>
      </c>
      <c r="GF30" s="95" t="str">
        <f>IF(AND(ent!$M$21=1,$AR30&lt;&gt;""),$AQ30+$AR30,"")</f>
        <v/>
      </c>
      <c r="GG30" s="95" t="str">
        <f>IF(AND(ent!$M$22=1,$AT30&lt;&gt;""),$AS30+$AT30,"")</f>
        <v/>
      </c>
      <c r="GH30" s="95" t="str">
        <f>IF(AND(ent!$M$23=1,$AV30&lt;&gt;""),$AU30+$AV30,"")</f>
        <v/>
      </c>
      <c r="GI30" s="95" t="str">
        <f>IF(AND(ent!$M$24=1,$AX30&lt;&gt;""),$AW30+$AX30,"")</f>
        <v/>
      </c>
      <c r="GJ30" s="95" t="str">
        <f>IF(AND(ent!$M$25=1,$AZ30&lt;&gt;""),$AY30+$AZ30,"")</f>
        <v/>
      </c>
      <c r="GK30" s="95" t="str">
        <f>IF(AND(ent!$M$26=1,$BB30&lt;&gt;""),$BA30+$BB30,"")</f>
        <v/>
      </c>
      <c r="GL30" s="95" t="str">
        <f>IF(AND(ent!$M$27=1,$BD30&lt;&gt;""),$BC30+$BD30,"")</f>
        <v/>
      </c>
      <c r="GM30" s="95" t="str">
        <f>IF(AND(ent!$M$28=1,$BF30&lt;&gt;""),$BE30+$BF30,"")</f>
        <v/>
      </c>
      <c r="GN30" s="95" t="str">
        <f>IF(AND(ent!$M$29=1,$BH30&lt;&gt;""),$BG30+$BH30,"")</f>
        <v/>
      </c>
      <c r="GO30" s="95" t="str">
        <f>IF(AND(ent!$M$30=1,$BJ30&lt;&gt;""),$BI30+$BJ30,"")</f>
        <v/>
      </c>
      <c r="GP30" s="95" t="str">
        <f>IF(AND(ent!$M$31=1,$BL30&lt;&gt;""),$BK30+$BL30,"")</f>
        <v/>
      </c>
      <c r="GQ30" s="75">
        <f t="shared" si="69"/>
        <v>6</v>
      </c>
      <c r="GR30" s="95" t="str">
        <f>IF(AND(ent!$M$2=2,$F30&lt;&gt;""),$E30+$F30,"")</f>
        <v/>
      </c>
      <c r="GS30" s="95" t="str">
        <f>IF(AND(ent!$M$3=2,$H30&lt;&gt;""),$G30+$H30,"")</f>
        <v/>
      </c>
      <c r="GT30" s="95" t="str">
        <f>IF(AND(ent!$M$4=2,$J30&lt;&gt;""),$I30+$J30,"")</f>
        <v/>
      </c>
      <c r="GU30" s="95" t="str">
        <f>IF(AND(ent!$M$5=2,$L30&lt;&gt;""),$K30+$L30,"")</f>
        <v/>
      </c>
      <c r="GV30" s="95" t="str">
        <f>IF(AND(ent!$M$6=2,$N30&lt;&gt;""),$M30+$N30,"")</f>
        <v/>
      </c>
      <c r="GW30" s="95" t="str">
        <f>IF(AND(ent!$M$7=2,$P30&lt;&gt;""),$O30+$P30,"")</f>
        <v/>
      </c>
      <c r="GX30" s="95">
        <f>IF(AND(ent!$M$8=2,$R30&lt;&gt;""),$Q30+$R30,"")</f>
        <v>338.1</v>
      </c>
      <c r="GY30" s="95">
        <f>IF(AND(ent!$M$9=2,$T30&lt;&gt;""),$S30+$T30,"")</f>
        <v>240.2</v>
      </c>
      <c r="GZ30" s="95">
        <f>IF(AND(ent!$M$10=2,$V30&lt;&gt;""),$U30+$V30,"")</f>
        <v>336.4</v>
      </c>
      <c r="HA30" s="95">
        <f>IF(AND(ent!$M$11=2,$X30&lt;&gt;""),$W30+$X30,"")</f>
        <v>320.5</v>
      </c>
      <c r="HB30" s="95">
        <f>IF(AND(ent!$M$12=2,$Z30&lt;&gt;""),$Y30+$Z30,"")</f>
        <v>232.60000000000002</v>
      </c>
      <c r="HC30" s="95">
        <f>IF(AND(ent!$M$13=2,$AB30&lt;&gt;""),$AA30+$AB30,"")</f>
        <v>331.4</v>
      </c>
      <c r="HD30" s="95" t="str">
        <f>IF(AND(ent!$M$14=2,$AD30&lt;&gt;""),$AC30+$AD30,"")</f>
        <v/>
      </c>
      <c r="HE30" s="95" t="str">
        <f>IF(AND(ent!$M$15=2,$AF30&lt;&gt;""),$AE30+$AF30,"")</f>
        <v/>
      </c>
      <c r="HF30" s="95" t="str">
        <f>IF(AND(ent!$M$16=2,$AH30&lt;&gt;""),$AG30+$AH30,"")</f>
        <v/>
      </c>
      <c r="HG30" s="95" t="str">
        <f>IF(AND(ent!$M$17=2,$AJ30&lt;&gt;""),$AI30+$AJ30,"")</f>
        <v/>
      </c>
      <c r="HH30" s="95" t="str">
        <f>IF(AND(ent!$M$18=2,$AL30&lt;&gt;""),$AK30+$AL30,"")</f>
        <v/>
      </c>
      <c r="HI30" s="95" t="str">
        <f>IF(AND(ent!$M$19=2,$AN30&lt;&gt;""),$AM30+$AN30,"")</f>
        <v/>
      </c>
      <c r="HJ30" s="95" t="str">
        <f>IF(AND(ent!$M$20=2,$AP30&lt;&gt;""),$AO30+$AP30,"")</f>
        <v/>
      </c>
      <c r="HK30" s="95" t="str">
        <f>IF(AND(ent!$M$21=2,$AR30&lt;&gt;""),$AQ30+$AR30,"")</f>
        <v/>
      </c>
      <c r="HL30" s="95" t="str">
        <f>IF(AND(ent!$M$22=2,$AT30&lt;&gt;""),$AS30+$AT30,"")</f>
        <v/>
      </c>
      <c r="HM30" s="95" t="str">
        <f>IF(AND(ent!$M$23=2,$AV30&lt;&gt;""),$AU30+$AV30,"")</f>
        <v/>
      </c>
      <c r="HN30" s="95" t="str">
        <f>IF(AND(ent!$M$24=2,$AX30&lt;&gt;""),$AW30+$AX30,"")</f>
        <v/>
      </c>
      <c r="HO30" s="95" t="str">
        <f>IF(AND(ent!$M$25=2,$AZ30&lt;&gt;""),$AY30+$AZ30,"")</f>
        <v/>
      </c>
      <c r="HP30" s="95" t="str">
        <f>IF(AND(ent!$M$26=2,$BB30&lt;&gt;""),$BA30+$BB30,"")</f>
        <v/>
      </c>
      <c r="HQ30" s="95" t="str">
        <f>IF(AND(ent!$M$27=2,$BD30&lt;&gt;""),$BC30+$BD30,"")</f>
        <v/>
      </c>
      <c r="HR30" s="95" t="str">
        <f>IF(AND(ent!$M$28=2,$BF30&lt;&gt;""),$BE30+$BF30,"")</f>
        <v/>
      </c>
      <c r="HS30" s="95" t="str">
        <f>IF(AND(ent!$M$29=2,$BH30&lt;&gt;""),$BG30+$BH30,"")</f>
        <v/>
      </c>
      <c r="HT30" s="95" t="str">
        <f>IF(AND(ent!$M$30=2,$BJ30&lt;&gt;""),$BI30+$BJ30,"")</f>
        <v/>
      </c>
      <c r="HU30" s="95" t="str">
        <f>IF(AND(ent!$M$31=2,$BL30&lt;&gt;""),$BK30+$BL30,"")</f>
        <v/>
      </c>
      <c r="HV30" s="124">
        <f t="shared" si="70"/>
        <v>2116.6999999999998</v>
      </c>
      <c r="HW30" s="124">
        <f t="shared" si="71"/>
        <v>1799.1999999999998</v>
      </c>
      <c r="HX30" s="95">
        <f t="shared" si="72"/>
        <v>3516.7</v>
      </c>
      <c r="HY30" s="95">
        <f t="shared" si="73"/>
        <v>2959.2</v>
      </c>
    </row>
    <row r="31" spans="1:233">
      <c r="A31" s="75">
        <f>IF(stage!A31&lt;&gt;"",stage!A31,"")</f>
        <v>30</v>
      </c>
      <c r="B31" s="75" t="str">
        <f>IF(ent!E31&lt;&gt;"",ent!E31,"")</f>
        <v>黒原 康仁</v>
      </c>
      <c r="D31" s="75" t="str">
        <f>IF(ent!E31&lt;&gt;"",ent!H31,"")</f>
        <v>JN-4</v>
      </c>
      <c r="F31" s="95">
        <f>IF(stage!F31&lt;&gt;"",INT(stage!F31/100)*60+MOD(stage!F31,100),"")</f>
        <v>316.5</v>
      </c>
      <c r="H31" s="95">
        <f>IF(stage!H31&lt;&gt;"",INT(stage!H31/100)*60+MOD(stage!H31,100),"")</f>
        <v>423.1</v>
      </c>
      <c r="J31" s="95">
        <f>IF(stage!J31&lt;&gt;"",INT(stage!J31/100)*60+MOD(stage!J31,100),"")</f>
        <v>313.29999999999995</v>
      </c>
      <c r="L31" s="95">
        <f>IF(stage!L31&lt;&gt;"",INT(stage!L31/100)*60+MOD(stage!L31,100),"")</f>
        <v>307.5</v>
      </c>
      <c r="N31" s="95">
        <f>IF(stage!N31&lt;&gt;"",INT(stage!N31/100)*60+MOD(stage!N31,100),"")</f>
        <v>415.6</v>
      </c>
      <c r="P31" s="95">
        <f>IF(stage!P31&lt;&gt;"",INT(stage!P31/100)*60+MOD(stage!P31,100),"")</f>
        <v>315.60000000000002</v>
      </c>
      <c r="R31" s="95">
        <f>IF(stage!R31&lt;&gt;"",INT(stage!R31/100)*60+MOD(stage!R31,100),"")</f>
        <v>343.9</v>
      </c>
      <c r="T31" s="95">
        <f>IF(stage!T31&lt;&gt;"",INT(stage!T31/100)*60+MOD(stage!T31,100),"")</f>
        <v>248.2</v>
      </c>
      <c r="V31" s="95">
        <f>IF(stage!V31&lt;&gt;"",INT(stage!V31/100)*60+MOD(stage!V31,100),"")</f>
        <v>340.29999999999995</v>
      </c>
      <c r="X31" s="95">
        <f>IF(stage!X31&lt;&gt;"",INT(stage!X31/100)*60+MOD(stage!X31,100),"")</f>
        <v>339.20000000000005</v>
      </c>
      <c r="Z31" s="95">
        <f>IF(stage!Z31&lt;&gt;"",INT(stage!Z31/100)*60+MOD(stage!Z31,100),"")</f>
        <v>244.5</v>
      </c>
      <c r="AB31" s="95">
        <f>IF(stage!AB31&lt;&gt;"",INT(stage!AB31/100)*60+MOD(stage!AB31,100),"")</f>
        <v>341.20000000000005</v>
      </c>
      <c r="AD31" s="95" t="str">
        <f>IF(stage!AD31&lt;&gt;"",INT(stage!AD31/100)*60+MOD(stage!AD31,100),"")</f>
        <v/>
      </c>
      <c r="AF31" s="95" t="str">
        <f>IF(stage!AF31&lt;&gt;"",INT(stage!AF31/100)*60+MOD(stage!AF31,100),"")</f>
        <v/>
      </c>
      <c r="AH31" s="95" t="str">
        <f>IF(stage!AH31&lt;&gt;"",INT(stage!AH31/100)*60+MOD(stage!AH31,100),"")</f>
        <v/>
      </c>
      <c r="AJ31" s="95" t="str">
        <f>IF(stage!AJ31&lt;&gt;"",INT(stage!AJ31/100)*60+MOD(stage!AJ31,100),"")</f>
        <v/>
      </c>
      <c r="AL31" s="95" t="str">
        <f>IF(stage!AL31&lt;&gt;"",INT(stage!AL31/100)*60+MOD(stage!AL31,100),"")</f>
        <v/>
      </c>
      <c r="AN31" s="95" t="str">
        <f>IF(stage!AN31&lt;&gt;"",INT(stage!AN31/100)*60+MOD(stage!AN31,100),"")</f>
        <v/>
      </c>
      <c r="AP31" s="95" t="str">
        <f>IF(stage!AP31&lt;&gt;"",INT(stage!AP31/100)*60+MOD(stage!AP31,100),"")</f>
        <v/>
      </c>
      <c r="AR31" s="95" t="str">
        <f>IF(stage!AR31&lt;&gt;"",INT(stage!AR31/100)*60+MOD(stage!AR31,100),"")</f>
        <v/>
      </c>
      <c r="AT31" s="95" t="str">
        <f>IF(stage!AT31&lt;&gt;"",INT(stage!AT31/100)*60+MOD(stage!AT31,100),"")</f>
        <v/>
      </c>
      <c r="AV31" s="95" t="str">
        <f>IF(stage!AV31&lt;&gt;"",INT(stage!AV31/100)*60+MOD(stage!AV31,100),"")</f>
        <v/>
      </c>
      <c r="AX31" s="95" t="str">
        <f>IF(stage!AX31&lt;&gt;"",INT(stage!AX31/100)*60+MOD(stage!AX31,100),"")</f>
        <v/>
      </c>
      <c r="AZ31" s="95" t="str">
        <f>IF(stage!AZ31&lt;&gt;"",INT(stage!AZ31/100)*60+MOD(stage!AZ31,100),"")</f>
        <v/>
      </c>
      <c r="BB31" s="95" t="str">
        <f>IF(stage!BB31&lt;&gt;"",INT(stage!BB31/100)*60+MOD(stage!BB31,100),"")</f>
        <v/>
      </c>
      <c r="BD31" s="95" t="str">
        <f>IF(stage!BD31&lt;&gt;"",INT(stage!BD31/100)*60+MOD(stage!BD31,100),"")</f>
        <v/>
      </c>
      <c r="BF31" s="95" t="str">
        <f>IF(stage!BF31&lt;&gt;"",INT(stage!BF31/100)*60+MOD(stage!BF31,100),"")</f>
        <v/>
      </c>
      <c r="BH31" s="95" t="str">
        <f>IF(stage!BH31&lt;&gt;"",INT(stage!BH31/100)*60+MOD(stage!BH31,100),"")</f>
        <v/>
      </c>
      <c r="BJ31" s="95" t="str">
        <f>IF(stage!BJ31&lt;&gt;"",INT(stage!BJ31/100)*60+MOD(stage!BJ31,100),"")</f>
        <v/>
      </c>
      <c r="BL31" s="95" t="str">
        <f>IF(stage!BL31&lt;&gt;"",INT(stage!BL31/100)*60+MOD(stage!BL31,100),"")</f>
        <v/>
      </c>
      <c r="BO31" s="123">
        <f t="shared" si="1"/>
        <v>3948.8999999999996</v>
      </c>
      <c r="BP31" s="75">
        <f t="shared" si="2"/>
        <v>0</v>
      </c>
      <c r="BQ31" s="123">
        <f t="shared" si="3"/>
        <v>3948.8999999999996</v>
      </c>
      <c r="BR31" s="123"/>
      <c r="BS31" s="123">
        <f t="shared" si="4"/>
        <v>10548.9</v>
      </c>
      <c r="BT31" s="75">
        <f t="shared" si="5"/>
        <v>0</v>
      </c>
      <c r="BU31" s="123">
        <f t="shared" si="6"/>
        <v>10548.9</v>
      </c>
      <c r="BW31" s="75">
        <f t="shared" si="7"/>
        <v>12</v>
      </c>
      <c r="BX31" s="124">
        <f t="shared" si="8"/>
        <v>316.5</v>
      </c>
      <c r="BY31" s="124">
        <f t="shared" si="9"/>
        <v>423.1</v>
      </c>
      <c r="BZ31" s="124">
        <f t="shared" si="10"/>
        <v>313.29999999999995</v>
      </c>
      <c r="CA31" s="124">
        <f t="shared" si="11"/>
        <v>307.5</v>
      </c>
      <c r="CB31" s="124">
        <f t="shared" si="12"/>
        <v>415.6</v>
      </c>
      <c r="CC31" s="124">
        <f t="shared" si="13"/>
        <v>315.60000000000002</v>
      </c>
      <c r="CD31" s="124">
        <f t="shared" si="14"/>
        <v>343.9</v>
      </c>
      <c r="CE31" s="124">
        <f t="shared" si="15"/>
        <v>248.2</v>
      </c>
      <c r="CF31" s="124">
        <f t="shared" si="16"/>
        <v>340.29999999999995</v>
      </c>
      <c r="CG31" s="124">
        <f t="shared" si="17"/>
        <v>339.20000000000005</v>
      </c>
      <c r="CH31" s="124">
        <f t="shared" si="18"/>
        <v>244.5</v>
      </c>
      <c r="CI31" s="124">
        <f t="shared" si="19"/>
        <v>341.20000000000005</v>
      </c>
      <c r="CJ31" s="124" t="str">
        <f t="shared" si="20"/>
        <v/>
      </c>
      <c r="CK31" s="124" t="str">
        <f t="shared" si="21"/>
        <v/>
      </c>
      <c r="CL31" s="124" t="str">
        <f t="shared" si="22"/>
        <v/>
      </c>
      <c r="CM31" s="124" t="str">
        <f t="shared" si="23"/>
        <v/>
      </c>
      <c r="CN31" s="124" t="str">
        <f t="shared" si="24"/>
        <v/>
      </c>
      <c r="CO31" s="124" t="str">
        <f t="shared" si="25"/>
        <v/>
      </c>
      <c r="CP31" s="124" t="str">
        <f t="shared" si="26"/>
        <v/>
      </c>
      <c r="CQ31" s="124" t="str">
        <f t="shared" si="27"/>
        <v/>
      </c>
      <c r="CR31" s="124" t="str">
        <f t="shared" si="28"/>
        <v/>
      </c>
      <c r="CS31" s="124" t="str">
        <f t="shared" si="29"/>
        <v/>
      </c>
      <c r="CT31" s="124" t="str">
        <f t="shared" si="30"/>
        <v/>
      </c>
      <c r="CU31" s="124" t="str">
        <f t="shared" si="31"/>
        <v/>
      </c>
      <c r="CV31" s="124" t="str">
        <f t="shared" si="32"/>
        <v/>
      </c>
      <c r="CW31" s="124" t="str">
        <f t="shared" si="33"/>
        <v/>
      </c>
      <c r="CX31" s="124" t="str">
        <f t="shared" si="34"/>
        <v/>
      </c>
      <c r="CY31" s="124" t="str">
        <f t="shared" si="35"/>
        <v/>
      </c>
      <c r="CZ31" s="124" t="str">
        <f t="shared" si="36"/>
        <v/>
      </c>
      <c r="DA31" s="124" t="str">
        <f t="shared" si="37"/>
        <v/>
      </c>
      <c r="DC31" s="75">
        <f>COUNT($BX31:BX31)</f>
        <v>1</v>
      </c>
      <c r="DD31" s="75">
        <f>COUNT($BX31:BY31)</f>
        <v>2</v>
      </c>
      <c r="DE31" s="75">
        <f>COUNT($BX31:BZ31)</f>
        <v>3</v>
      </c>
      <c r="DF31" s="75">
        <f>COUNT($BX31:CA31)</f>
        <v>4</v>
      </c>
      <c r="DG31" s="75">
        <f>COUNT($BX31:CB31)</f>
        <v>5</v>
      </c>
      <c r="DH31" s="75">
        <f>COUNT($BX31:CC31)</f>
        <v>6</v>
      </c>
      <c r="DI31" s="75">
        <f>COUNT($BX31:CD31)</f>
        <v>7</v>
      </c>
      <c r="DJ31" s="75">
        <f>COUNT($BX31:CE31)</f>
        <v>8</v>
      </c>
      <c r="DK31" s="75">
        <f>COUNT($BX31:CF31)</f>
        <v>9</v>
      </c>
      <c r="DL31" s="75">
        <f>COUNT($BX31:CG31)</f>
        <v>10</v>
      </c>
      <c r="DM31" s="75">
        <f>COUNT($BX31:CH31)</f>
        <v>11</v>
      </c>
      <c r="DN31" s="75">
        <f>COUNT($BX31:CI31)</f>
        <v>12</v>
      </c>
      <c r="DO31" s="75">
        <f>COUNT($BX31:CJ31)</f>
        <v>12</v>
      </c>
      <c r="DP31" s="75">
        <f>COUNT($BX31:CK31)</f>
        <v>12</v>
      </c>
      <c r="DQ31" s="75">
        <f>COUNT($BX31:CL31)</f>
        <v>12</v>
      </c>
      <c r="DR31" s="75">
        <f>COUNT($BX31:CM31)</f>
        <v>12</v>
      </c>
      <c r="DS31" s="75">
        <f>COUNT($BX31:CN31)</f>
        <v>12</v>
      </c>
      <c r="DT31" s="75">
        <f>COUNT($BX31:CO31)</f>
        <v>12</v>
      </c>
      <c r="DU31" s="75">
        <f>COUNT($BX31:CP31)</f>
        <v>12</v>
      </c>
      <c r="DV31" s="75">
        <f>COUNT($BX31:CQ31)</f>
        <v>12</v>
      </c>
      <c r="DW31" s="75">
        <f>COUNT($BX31:CR31)</f>
        <v>12</v>
      </c>
      <c r="DX31" s="75">
        <f>COUNT($BX31:CS31)</f>
        <v>12</v>
      </c>
      <c r="DY31" s="75">
        <f>COUNT($BX31:CT31)</f>
        <v>12</v>
      </c>
      <c r="DZ31" s="75">
        <f>COUNT($BX31:CU31)</f>
        <v>12</v>
      </c>
      <c r="EA31" s="75">
        <f>COUNT($BX31:CV31)</f>
        <v>12</v>
      </c>
      <c r="EB31" s="75">
        <f>COUNT($BX31:CW31)</f>
        <v>12</v>
      </c>
      <c r="EC31" s="75">
        <f>COUNT($BX31:CX31)</f>
        <v>12</v>
      </c>
      <c r="ED31" s="75">
        <f>COUNT($BX31:CY31)</f>
        <v>12</v>
      </c>
      <c r="EE31" s="75">
        <f>COUNT($BX31:CZ31)</f>
        <v>12</v>
      </c>
      <c r="EF31" s="75">
        <f>COUNT($BX31:DA31)</f>
        <v>12</v>
      </c>
      <c r="EH31" s="75">
        <f t="shared" si="38"/>
        <v>1</v>
      </c>
      <c r="EI31" s="75">
        <f t="shared" si="39"/>
        <v>1</v>
      </c>
      <c r="EJ31" s="75">
        <f t="shared" si="40"/>
        <v>1</v>
      </c>
      <c r="EK31" s="75">
        <f t="shared" si="41"/>
        <v>1</v>
      </c>
      <c r="EL31" s="75">
        <f t="shared" si="42"/>
        <v>1</v>
      </c>
      <c r="EM31" s="75">
        <f t="shared" si="43"/>
        <v>1</v>
      </c>
      <c r="EN31" s="75">
        <f t="shared" si="44"/>
        <v>1</v>
      </c>
      <c r="EO31" s="75">
        <f t="shared" si="45"/>
        <v>1</v>
      </c>
      <c r="EP31" s="75">
        <f t="shared" si="46"/>
        <v>1</v>
      </c>
      <c r="EQ31" s="75">
        <f t="shared" si="47"/>
        <v>1</v>
      </c>
      <c r="ER31" s="75">
        <f t="shared" si="48"/>
        <v>1</v>
      </c>
      <c r="ES31" s="75">
        <f t="shared" si="49"/>
        <v>1</v>
      </c>
      <c r="ET31" s="75">
        <f t="shared" si="50"/>
        <v>0</v>
      </c>
      <c r="EU31" s="75">
        <f t="shared" si="51"/>
        <v>0</v>
      </c>
      <c r="EV31" s="75">
        <f t="shared" si="52"/>
        <v>0</v>
      </c>
      <c r="EW31" s="75">
        <f t="shared" si="53"/>
        <v>0</v>
      </c>
      <c r="EX31" s="75">
        <f t="shared" si="54"/>
        <v>0</v>
      </c>
      <c r="EY31" s="75">
        <f t="shared" si="55"/>
        <v>0</v>
      </c>
      <c r="EZ31" s="75">
        <f t="shared" si="56"/>
        <v>0</v>
      </c>
      <c r="FA31" s="75">
        <f t="shared" si="57"/>
        <v>0</v>
      </c>
      <c r="FB31" s="75">
        <f t="shared" si="58"/>
        <v>0</v>
      </c>
      <c r="FC31" s="75">
        <f t="shared" si="59"/>
        <v>0</v>
      </c>
      <c r="FD31" s="75">
        <f t="shared" si="60"/>
        <v>0</v>
      </c>
      <c r="FE31" s="75">
        <f t="shared" si="61"/>
        <v>0</v>
      </c>
      <c r="FF31" s="75">
        <f t="shared" si="62"/>
        <v>0</v>
      </c>
      <c r="FG31" s="75">
        <f t="shared" si="63"/>
        <v>0</v>
      </c>
      <c r="FH31" s="75">
        <f t="shared" si="64"/>
        <v>0</v>
      </c>
      <c r="FI31" s="75">
        <f t="shared" si="65"/>
        <v>0</v>
      </c>
      <c r="FJ31" s="75">
        <f t="shared" si="66"/>
        <v>0</v>
      </c>
      <c r="FK31" s="75">
        <f t="shared" si="67"/>
        <v>0</v>
      </c>
      <c r="FL31" s="75">
        <f t="shared" si="68"/>
        <v>6</v>
      </c>
      <c r="FM31" s="95">
        <f>IF(AND(ent!$M$2=1,$F31&lt;&gt;""),$E31+$F31,"")</f>
        <v>316.5</v>
      </c>
      <c r="FN31" s="95">
        <f>IF(AND(ent!$M$3=1,$H31&lt;&gt;""),$G31+$H31,"")</f>
        <v>423.1</v>
      </c>
      <c r="FO31" s="95">
        <f>IF(AND(ent!$M$4=1,$J31&lt;&gt;""),$I31+$J31,"")</f>
        <v>313.29999999999995</v>
      </c>
      <c r="FP31" s="95">
        <f>IF(AND(ent!$M$5=1,$L31&lt;&gt;""),$K31+$L31,"")</f>
        <v>307.5</v>
      </c>
      <c r="FQ31" s="95">
        <f>IF(AND(ent!$M$6=1,$N31&lt;&gt;""),$M31+$N31,"")</f>
        <v>415.6</v>
      </c>
      <c r="FR31" s="95">
        <f>IF(AND(ent!$M$7=1,$P31&lt;&gt;""),$O31+$P31,"")</f>
        <v>315.60000000000002</v>
      </c>
      <c r="FS31" s="95" t="str">
        <f>IF(AND(ent!$M$8=1,$R31&lt;&gt;""),$Q31+$R31,"")</f>
        <v/>
      </c>
      <c r="FT31" s="95" t="str">
        <f>IF(AND(ent!$M$9=1,$T31&lt;&gt;""),$S31+$T31,"")</f>
        <v/>
      </c>
      <c r="FU31" s="95" t="str">
        <f>IF(AND(ent!$M$10=1,$V31&lt;&gt;""),$U31+$V31,"")</f>
        <v/>
      </c>
      <c r="FV31" s="95" t="str">
        <f>IF(AND(ent!$M$11=1,$X31&lt;&gt;""),$W31+$X31,"")</f>
        <v/>
      </c>
      <c r="FW31" s="95" t="str">
        <f>IF(AND(ent!$M$12=1,$Z31&lt;&gt;""),$Y31+$Z31,"")</f>
        <v/>
      </c>
      <c r="FX31" s="95" t="str">
        <f>IF(AND(ent!$M$13=1,$AB31&lt;&gt;""),$AA31+$AB31,"")</f>
        <v/>
      </c>
      <c r="FY31" s="95" t="str">
        <f>IF(AND(ent!$M$14=1,$AD31&lt;&gt;""),$AC31+$AD31,"")</f>
        <v/>
      </c>
      <c r="FZ31" s="95" t="str">
        <f>IF(AND(ent!$M$15=1,$AF31&lt;&gt;""),$AE31+$AF31,"")</f>
        <v/>
      </c>
      <c r="GA31" s="95" t="str">
        <f>IF(AND(ent!$M$16=1,$AH31&lt;&gt;""),$AG31+$AH31,"")</f>
        <v/>
      </c>
      <c r="GB31" s="95" t="str">
        <f>IF(AND(ent!$M$17=1,$AJ31&lt;&gt;""),$AI31+$AJ31,"")</f>
        <v/>
      </c>
      <c r="GC31" s="95" t="str">
        <f>IF(AND(ent!$M$18=1,$AL31&lt;&gt;""),$AK31+$AL31,"")</f>
        <v/>
      </c>
      <c r="GD31" s="95" t="str">
        <f>IF(AND(ent!$M$19=1,$AN31&lt;&gt;""),$AM31+$AN31,"")</f>
        <v/>
      </c>
      <c r="GE31" s="95" t="str">
        <f>IF(AND(ent!$M$20=1,$AP31&lt;&gt;""),$AO31+$AP31,"")</f>
        <v/>
      </c>
      <c r="GF31" s="95" t="str">
        <f>IF(AND(ent!$M$21=1,$AR31&lt;&gt;""),$AQ31+$AR31,"")</f>
        <v/>
      </c>
      <c r="GG31" s="95" t="str">
        <f>IF(AND(ent!$M$22=1,$AT31&lt;&gt;""),$AS31+$AT31,"")</f>
        <v/>
      </c>
      <c r="GH31" s="95" t="str">
        <f>IF(AND(ent!$M$23=1,$AV31&lt;&gt;""),$AU31+$AV31,"")</f>
        <v/>
      </c>
      <c r="GI31" s="95" t="str">
        <f>IF(AND(ent!$M$24=1,$AX31&lt;&gt;""),$AW31+$AX31,"")</f>
        <v/>
      </c>
      <c r="GJ31" s="95" t="str">
        <f>IF(AND(ent!$M$25=1,$AZ31&lt;&gt;""),$AY31+$AZ31,"")</f>
        <v/>
      </c>
      <c r="GK31" s="95" t="str">
        <f>IF(AND(ent!$M$26=1,$BB31&lt;&gt;""),$BA31+$BB31,"")</f>
        <v/>
      </c>
      <c r="GL31" s="95" t="str">
        <f>IF(AND(ent!$M$27=1,$BD31&lt;&gt;""),$BC31+$BD31,"")</f>
        <v/>
      </c>
      <c r="GM31" s="95" t="str">
        <f>IF(AND(ent!$M$28=1,$BF31&lt;&gt;""),$BE31+$BF31,"")</f>
        <v/>
      </c>
      <c r="GN31" s="95" t="str">
        <f>IF(AND(ent!$M$29=1,$BH31&lt;&gt;""),$BG31+$BH31,"")</f>
        <v/>
      </c>
      <c r="GO31" s="95" t="str">
        <f>IF(AND(ent!$M$30=1,$BJ31&lt;&gt;""),$BI31+$BJ31,"")</f>
        <v/>
      </c>
      <c r="GP31" s="95" t="str">
        <f>IF(AND(ent!$M$31=1,$BL31&lt;&gt;""),$BK31+$BL31,"")</f>
        <v/>
      </c>
      <c r="GQ31" s="75">
        <f t="shared" si="69"/>
        <v>6</v>
      </c>
      <c r="GR31" s="95" t="str">
        <f>IF(AND(ent!$M$2=2,$F31&lt;&gt;""),$E31+$F31,"")</f>
        <v/>
      </c>
      <c r="GS31" s="95" t="str">
        <f>IF(AND(ent!$M$3=2,$H31&lt;&gt;""),$G31+$H31,"")</f>
        <v/>
      </c>
      <c r="GT31" s="95" t="str">
        <f>IF(AND(ent!$M$4=2,$J31&lt;&gt;""),$I31+$J31,"")</f>
        <v/>
      </c>
      <c r="GU31" s="95" t="str">
        <f>IF(AND(ent!$M$5=2,$L31&lt;&gt;""),$K31+$L31,"")</f>
        <v/>
      </c>
      <c r="GV31" s="95" t="str">
        <f>IF(AND(ent!$M$6=2,$N31&lt;&gt;""),$M31+$N31,"")</f>
        <v/>
      </c>
      <c r="GW31" s="95" t="str">
        <f>IF(AND(ent!$M$7=2,$P31&lt;&gt;""),$O31+$P31,"")</f>
        <v/>
      </c>
      <c r="GX31" s="95">
        <f>IF(AND(ent!$M$8=2,$R31&lt;&gt;""),$Q31+$R31,"")</f>
        <v>343.9</v>
      </c>
      <c r="GY31" s="95">
        <f>IF(AND(ent!$M$9=2,$T31&lt;&gt;""),$S31+$T31,"")</f>
        <v>248.2</v>
      </c>
      <c r="GZ31" s="95">
        <f>IF(AND(ent!$M$10=2,$V31&lt;&gt;""),$U31+$V31,"")</f>
        <v>340.29999999999995</v>
      </c>
      <c r="HA31" s="95">
        <f>IF(AND(ent!$M$11=2,$X31&lt;&gt;""),$W31+$X31,"")</f>
        <v>339.20000000000005</v>
      </c>
      <c r="HB31" s="95">
        <f>IF(AND(ent!$M$12=2,$Z31&lt;&gt;""),$Y31+$Z31,"")</f>
        <v>244.5</v>
      </c>
      <c r="HC31" s="95">
        <f>IF(AND(ent!$M$13=2,$AB31&lt;&gt;""),$AA31+$AB31,"")</f>
        <v>341.20000000000005</v>
      </c>
      <c r="HD31" s="95" t="str">
        <f>IF(AND(ent!$M$14=2,$AD31&lt;&gt;""),$AC31+$AD31,"")</f>
        <v/>
      </c>
      <c r="HE31" s="95" t="str">
        <f>IF(AND(ent!$M$15=2,$AF31&lt;&gt;""),$AE31+$AF31,"")</f>
        <v/>
      </c>
      <c r="HF31" s="95" t="str">
        <f>IF(AND(ent!$M$16=2,$AH31&lt;&gt;""),$AG31+$AH31,"")</f>
        <v/>
      </c>
      <c r="HG31" s="95" t="str">
        <f>IF(AND(ent!$M$17=2,$AJ31&lt;&gt;""),$AI31+$AJ31,"")</f>
        <v/>
      </c>
      <c r="HH31" s="95" t="str">
        <f>IF(AND(ent!$M$18=2,$AL31&lt;&gt;""),$AK31+$AL31,"")</f>
        <v/>
      </c>
      <c r="HI31" s="95" t="str">
        <f>IF(AND(ent!$M$19=2,$AN31&lt;&gt;""),$AM31+$AN31,"")</f>
        <v/>
      </c>
      <c r="HJ31" s="95" t="str">
        <f>IF(AND(ent!$M$20=2,$AP31&lt;&gt;""),$AO31+$AP31,"")</f>
        <v/>
      </c>
      <c r="HK31" s="95" t="str">
        <f>IF(AND(ent!$M$21=2,$AR31&lt;&gt;""),$AQ31+$AR31,"")</f>
        <v/>
      </c>
      <c r="HL31" s="95" t="str">
        <f>IF(AND(ent!$M$22=2,$AT31&lt;&gt;""),$AS31+$AT31,"")</f>
        <v/>
      </c>
      <c r="HM31" s="95" t="str">
        <f>IF(AND(ent!$M$23=2,$AV31&lt;&gt;""),$AU31+$AV31,"")</f>
        <v/>
      </c>
      <c r="HN31" s="95" t="str">
        <f>IF(AND(ent!$M$24=2,$AX31&lt;&gt;""),$AW31+$AX31,"")</f>
        <v/>
      </c>
      <c r="HO31" s="95" t="str">
        <f>IF(AND(ent!$M$25=2,$AZ31&lt;&gt;""),$AY31+$AZ31,"")</f>
        <v/>
      </c>
      <c r="HP31" s="95" t="str">
        <f>IF(AND(ent!$M$26=2,$BB31&lt;&gt;""),$BA31+$BB31,"")</f>
        <v/>
      </c>
      <c r="HQ31" s="95" t="str">
        <f>IF(AND(ent!$M$27=2,$BD31&lt;&gt;""),$BC31+$BD31,"")</f>
        <v/>
      </c>
      <c r="HR31" s="95" t="str">
        <f>IF(AND(ent!$M$28=2,$BF31&lt;&gt;""),$BE31+$BF31,"")</f>
        <v/>
      </c>
      <c r="HS31" s="95" t="str">
        <f>IF(AND(ent!$M$29=2,$BH31&lt;&gt;""),$BG31+$BH31,"")</f>
        <v/>
      </c>
      <c r="HT31" s="95" t="str">
        <f>IF(AND(ent!$M$30=2,$BJ31&lt;&gt;""),$BI31+$BJ31,"")</f>
        <v/>
      </c>
      <c r="HU31" s="95" t="str">
        <f>IF(AND(ent!$M$31=2,$BL31&lt;&gt;""),$BK31+$BL31,"")</f>
        <v/>
      </c>
      <c r="HV31" s="124">
        <f t="shared" si="70"/>
        <v>2091.6</v>
      </c>
      <c r="HW31" s="124">
        <f t="shared" si="71"/>
        <v>1857.3</v>
      </c>
      <c r="HX31" s="95">
        <f t="shared" si="72"/>
        <v>3451.6</v>
      </c>
      <c r="HY31" s="95">
        <f t="shared" si="73"/>
        <v>3057.3</v>
      </c>
    </row>
    <row r="32" spans="1:233">
      <c r="A32" s="75">
        <f>IF(stage!A32&lt;&gt;"",stage!A32,"")</f>
        <v>31</v>
      </c>
      <c r="B32" s="75" t="str">
        <f>IF(ent!E32&lt;&gt;"",ent!E32,"")</f>
        <v>奥村 大地</v>
      </c>
      <c r="D32" s="75" t="str">
        <f>IF(ent!E32&lt;&gt;"",ent!H32,"")</f>
        <v>JN-4</v>
      </c>
      <c r="F32" s="95">
        <f>IF(stage!F32&lt;&gt;"",INT(stage!F32/100)*60+MOD(stage!F32,100),"")</f>
        <v>303.89999999999998</v>
      </c>
      <c r="H32" s="95">
        <f>IF(stage!H32&lt;&gt;"",INT(stage!H32/100)*60+MOD(stage!H32,100),"")</f>
        <v>416.70000000000005</v>
      </c>
      <c r="J32" s="95">
        <f>IF(stage!J32&lt;&gt;"",INT(stage!J32/100)*60+MOD(stage!J32,100),"")</f>
        <v>316</v>
      </c>
      <c r="L32" s="95">
        <f>IF(stage!L32&lt;&gt;"",INT(stage!L32/100)*60+MOD(stage!L32,100),"")</f>
        <v>307.3</v>
      </c>
      <c r="N32" s="95">
        <f>IF(stage!N32&lt;&gt;"",INT(stage!N32/100)*60+MOD(stage!N32,100),"")</f>
        <v>423.70000000000005</v>
      </c>
      <c r="P32" s="95">
        <f>IF(stage!P32&lt;&gt;"",INT(stage!P32/100)*60+MOD(stage!P32,100),"")</f>
        <v>316.20000000000005</v>
      </c>
      <c r="R32" s="95">
        <f>IF(stage!R32&lt;&gt;"",INT(stage!R32/100)*60+MOD(stage!R32,100),"")</f>
        <v>349.70000000000005</v>
      </c>
      <c r="T32" s="95">
        <f>IF(stage!T32&lt;&gt;"",INT(stage!T32/100)*60+MOD(stage!T32,100),"")</f>
        <v>238.89999999999998</v>
      </c>
      <c r="V32" s="95">
        <f>IF(stage!V32&lt;&gt;"",INT(stage!V32/100)*60+MOD(stage!V32,100),"")</f>
        <v>332.9</v>
      </c>
      <c r="X32" s="95">
        <f>IF(stage!X32&lt;&gt;"",INT(stage!X32/100)*60+MOD(stage!X32,100),"")</f>
        <v>334.70000000000005</v>
      </c>
      <c r="Z32" s="95">
        <f>IF(stage!Z32&lt;&gt;"",INT(stage!Z32/100)*60+MOD(stage!Z32,100),"")</f>
        <v>239.5</v>
      </c>
      <c r="AB32" s="95">
        <f>IF(stage!AB32&lt;&gt;"",INT(stage!AB32/100)*60+MOD(stage!AB32,100),"")</f>
        <v>324.89999999999998</v>
      </c>
      <c r="AD32" s="95" t="str">
        <f>IF(stage!AD32&lt;&gt;"",INT(stage!AD32/100)*60+MOD(stage!AD32,100),"")</f>
        <v/>
      </c>
      <c r="AF32" s="95" t="str">
        <f>IF(stage!AF32&lt;&gt;"",INT(stage!AF32/100)*60+MOD(stage!AF32,100),"")</f>
        <v/>
      </c>
      <c r="AH32" s="95" t="str">
        <f>IF(stage!AH32&lt;&gt;"",INT(stage!AH32/100)*60+MOD(stage!AH32,100),"")</f>
        <v/>
      </c>
      <c r="AJ32" s="95" t="str">
        <f>IF(stage!AJ32&lt;&gt;"",INT(stage!AJ32/100)*60+MOD(stage!AJ32,100),"")</f>
        <v/>
      </c>
      <c r="AL32" s="95" t="str">
        <f>IF(stage!AL32&lt;&gt;"",INT(stage!AL32/100)*60+MOD(stage!AL32,100),"")</f>
        <v/>
      </c>
      <c r="AN32" s="95" t="str">
        <f>IF(stage!AN32&lt;&gt;"",INT(stage!AN32/100)*60+MOD(stage!AN32,100),"")</f>
        <v/>
      </c>
      <c r="AP32" s="95" t="str">
        <f>IF(stage!AP32&lt;&gt;"",INT(stage!AP32/100)*60+MOD(stage!AP32,100),"")</f>
        <v/>
      </c>
      <c r="AR32" s="95" t="str">
        <f>IF(stage!AR32&lt;&gt;"",INT(stage!AR32/100)*60+MOD(stage!AR32,100),"")</f>
        <v/>
      </c>
      <c r="AT32" s="95" t="str">
        <f>IF(stage!AT32&lt;&gt;"",INT(stage!AT32/100)*60+MOD(stage!AT32,100),"")</f>
        <v/>
      </c>
      <c r="AV32" s="95" t="str">
        <f>IF(stage!AV32&lt;&gt;"",INT(stage!AV32/100)*60+MOD(stage!AV32,100),"")</f>
        <v/>
      </c>
      <c r="AX32" s="95" t="str">
        <f>IF(stage!AX32&lt;&gt;"",INT(stage!AX32/100)*60+MOD(stage!AX32,100),"")</f>
        <v/>
      </c>
      <c r="AZ32" s="95" t="str">
        <f>IF(stage!AZ32&lt;&gt;"",INT(stage!AZ32/100)*60+MOD(stage!AZ32,100),"")</f>
        <v/>
      </c>
      <c r="BB32" s="95" t="str">
        <f>IF(stage!BB32&lt;&gt;"",INT(stage!BB32/100)*60+MOD(stage!BB32,100),"")</f>
        <v/>
      </c>
      <c r="BD32" s="95" t="str">
        <f>IF(stage!BD32&lt;&gt;"",INT(stage!BD32/100)*60+MOD(stage!BD32,100),"")</f>
        <v/>
      </c>
      <c r="BF32" s="95" t="str">
        <f>IF(stage!BF32&lt;&gt;"",INT(stage!BF32/100)*60+MOD(stage!BF32,100),"")</f>
        <v/>
      </c>
      <c r="BH32" s="95" t="str">
        <f>IF(stage!BH32&lt;&gt;"",INT(stage!BH32/100)*60+MOD(stage!BH32,100),"")</f>
        <v/>
      </c>
      <c r="BJ32" s="95" t="str">
        <f>IF(stage!BJ32&lt;&gt;"",INT(stage!BJ32/100)*60+MOD(stage!BJ32,100),"")</f>
        <v/>
      </c>
      <c r="BL32" s="95" t="str">
        <f>IF(stage!BL32&lt;&gt;"",INT(stage!BL32/100)*60+MOD(stage!BL32,100),"")</f>
        <v/>
      </c>
      <c r="BO32" s="123">
        <f t="shared" si="1"/>
        <v>3904.4</v>
      </c>
      <c r="BP32" s="75">
        <f t="shared" si="2"/>
        <v>0</v>
      </c>
      <c r="BQ32" s="123">
        <f t="shared" si="3"/>
        <v>3904.4</v>
      </c>
      <c r="BR32" s="123"/>
      <c r="BS32" s="123">
        <f t="shared" si="4"/>
        <v>10504.4</v>
      </c>
      <c r="BT32" s="75">
        <f t="shared" si="5"/>
        <v>0</v>
      </c>
      <c r="BU32" s="123">
        <f t="shared" si="6"/>
        <v>10504.4</v>
      </c>
      <c r="BW32" s="75">
        <f t="shared" si="7"/>
        <v>12</v>
      </c>
      <c r="BX32" s="124">
        <f t="shared" si="8"/>
        <v>303.89999999999998</v>
      </c>
      <c r="BY32" s="124">
        <f t="shared" si="9"/>
        <v>416.70000000000005</v>
      </c>
      <c r="BZ32" s="124">
        <f t="shared" si="10"/>
        <v>316</v>
      </c>
      <c r="CA32" s="124">
        <f t="shared" si="11"/>
        <v>307.3</v>
      </c>
      <c r="CB32" s="124">
        <f t="shared" si="12"/>
        <v>423.70000000000005</v>
      </c>
      <c r="CC32" s="124">
        <f t="shared" si="13"/>
        <v>316.20000000000005</v>
      </c>
      <c r="CD32" s="124">
        <f t="shared" si="14"/>
        <v>349.70000000000005</v>
      </c>
      <c r="CE32" s="124">
        <f t="shared" si="15"/>
        <v>238.89999999999998</v>
      </c>
      <c r="CF32" s="124">
        <f t="shared" si="16"/>
        <v>332.9</v>
      </c>
      <c r="CG32" s="124">
        <f t="shared" si="17"/>
        <v>334.70000000000005</v>
      </c>
      <c r="CH32" s="124">
        <f t="shared" si="18"/>
        <v>239.5</v>
      </c>
      <c r="CI32" s="124">
        <f t="shared" si="19"/>
        <v>324.89999999999998</v>
      </c>
      <c r="CJ32" s="124" t="str">
        <f t="shared" si="20"/>
        <v/>
      </c>
      <c r="CK32" s="124" t="str">
        <f t="shared" si="21"/>
        <v/>
      </c>
      <c r="CL32" s="124" t="str">
        <f t="shared" si="22"/>
        <v/>
      </c>
      <c r="CM32" s="124" t="str">
        <f t="shared" si="23"/>
        <v/>
      </c>
      <c r="CN32" s="124" t="str">
        <f t="shared" si="24"/>
        <v/>
      </c>
      <c r="CO32" s="124" t="str">
        <f t="shared" si="25"/>
        <v/>
      </c>
      <c r="CP32" s="124" t="str">
        <f t="shared" si="26"/>
        <v/>
      </c>
      <c r="CQ32" s="124" t="str">
        <f t="shared" si="27"/>
        <v/>
      </c>
      <c r="CR32" s="124" t="str">
        <f t="shared" si="28"/>
        <v/>
      </c>
      <c r="CS32" s="124" t="str">
        <f t="shared" si="29"/>
        <v/>
      </c>
      <c r="CT32" s="124" t="str">
        <f t="shared" si="30"/>
        <v/>
      </c>
      <c r="CU32" s="124" t="str">
        <f t="shared" si="31"/>
        <v/>
      </c>
      <c r="CV32" s="124" t="str">
        <f t="shared" si="32"/>
        <v/>
      </c>
      <c r="CW32" s="124" t="str">
        <f t="shared" si="33"/>
        <v/>
      </c>
      <c r="CX32" s="124" t="str">
        <f t="shared" si="34"/>
        <v/>
      </c>
      <c r="CY32" s="124" t="str">
        <f t="shared" si="35"/>
        <v/>
      </c>
      <c r="CZ32" s="124" t="str">
        <f t="shared" si="36"/>
        <v/>
      </c>
      <c r="DA32" s="124" t="str">
        <f t="shared" si="37"/>
        <v/>
      </c>
      <c r="DC32" s="75">
        <f>COUNT($BX32:BX32)</f>
        <v>1</v>
      </c>
      <c r="DD32" s="75">
        <f>COUNT($BX32:BY32)</f>
        <v>2</v>
      </c>
      <c r="DE32" s="75">
        <f>COUNT($BX32:BZ32)</f>
        <v>3</v>
      </c>
      <c r="DF32" s="75">
        <f>COUNT($BX32:CA32)</f>
        <v>4</v>
      </c>
      <c r="DG32" s="75">
        <f>COUNT($BX32:CB32)</f>
        <v>5</v>
      </c>
      <c r="DH32" s="75">
        <f>COUNT($BX32:CC32)</f>
        <v>6</v>
      </c>
      <c r="DI32" s="75">
        <f>COUNT($BX32:CD32)</f>
        <v>7</v>
      </c>
      <c r="DJ32" s="75">
        <f>COUNT($BX32:CE32)</f>
        <v>8</v>
      </c>
      <c r="DK32" s="75">
        <f>COUNT($BX32:CF32)</f>
        <v>9</v>
      </c>
      <c r="DL32" s="75">
        <f>COUNT($BX32:CG32)</f>
        <v>10</v>
      </c>
      <c r="DM32" s="75">
        <f>COUNT($BX32:CH32)</f>
        <v>11</v>
      </c>
      <c r="DN32" s="75">
        <f>COUNT($BX32:CI32)</f>
        <v>12</v>
      </c>
      <c r="DO32" s="75">
        <f>COUNT($BX32:CJ32)</f>
        <v>12</v>
      </c>
      <c r="DP32" s="75">
        <f>COUNT($BX32:CK32)</f>
        <v>12</v>
      </c>
      <c r="DQ32" s="75">
        <f>COUNT($BX32:CL32)</f>
        <v>12</v>
      </c>
      <c r="DR32" s="75">
        <f>COUNT($BX32:CM32)</f>
        <v>12</v>
      </c>
      <c r="DS32" s="75">
        <f>COUNT($BX32:CN32)</f>
        <v>12</v>
      </c>
      <c r="DT32" s="75">
        <f>COUNT($BX32:CO32)</f>
        <v>12</v>
      </c>
      <c r="DU32" s="75">
        <f>COUNT($BX32:CP32)</f>
        <v>12</v>
      </c>
      <c r="DV32" s="75">
        <f>COUNT($BX32:CQ32)</f>
        <v>12</v>
      </c>
      <c r="DW32" s="75">
        <f>COUNT($BX32:CR32)</f>
        <v>12</v>
      </c>
      <c r="DX32" s="75">
        <f>COUNT($BX32:CS32)</f>
        <v>12</v>
      </c>
      <c r="DY32" s="75">
        <f>COUNT($BX32:CT32)</f>
        <v>12</v>
      </c>
      <c r="DZ32" s="75">
        <f>COUNT($BX32:CU32)</f>
        <v>12</v>
      </c>
      <c r="EA32" s="75">
        <f>COUNT($BX32:CV32)</f>
        <v>12</v>
      </c>
      <c r="EB32" s="75">
        <f>COUNT($BX32:CW32)</f>
        <v>12</v>
      </c>
      <c r="EC32" s="75">
        <f>COUNT($BX32:CX32)</f>
        <v>12</v>
      </c>
      <c r="ED32" s="75">
        <f>COUNT($BX32:CY32)</f>
        <v>12</v>
      </c>
      <c r="EE32" s="75">
        <f>COUNT($BX32:CZ32)</f>
        <v>12</v>
      </c>
      <c r="EF32" s="75">
        <f>COUNT($BX32:DA32)</f>
        <v>12</v>
      </c>
      <c r="EH32" s="75">
        <f t="shared" si="38"/>
        <v>1</v>
      </c>
      <c r="EI32" s="75">
        <f t="shared" si="39"/>
        <v>1</v>
      </c>
      <c r="EJ32" s="75">
        <f t="shared" si="40"/>
        <v>1</v>
      </c>
      <c r="EK32" s="75">
        <f t="shared" si="41"/>
        <v>1</v>
      </c>
      <c r="EL32" s="75">
        <f t="shared" si="42"/>
        <v>1</v>
      </c>
      <c r="EM32" s="75">
        <f t="shared" si="43"/>
        <v>1</v>
      </c>
      <c r="EN32" s="75">
        <f t="shared" si="44"/>
        <v>1</v>
      </c>
      <c r="EO32" s="75">
        <f t="shared" si="45"/>
        <v>1</v>
      </c>
      <c r="EP32" s="75">
        <f t="shared" si="46"/>
        <v>1</v>
      </c>
      <c r="EQ32" s="75">
        <f t="shared" si="47"/>
        <v>1</v>
      </c>
      <c r="ER32" s="75">
        <f t="shared" si="48"/>
        <v>1</v>
      </c>
      <c r="ES32" s="75">
        <f t="shared" si="49"/>
        <v>1</v>
      </c>
      <c r="ET32" s="75">
        <f t="shared" si="50"/>
        <v>0</v>
      </c>
      <c r="EU32" s="75">
        <f t="shared" si="51"/>
        <v>0</v>
      </c>
      <c r="EV32" s="75">
        <f t="shared" si="52"/>
        <v>0</v>
      </c>
      <c r="EW32" s="75">
        <f t="shared" si="53"/>
        <v>0</v>
      </c>
      <c r="EX32" s="75">
        <f t="shared" si="54"/>
        <v>0</v>
      </c>
      <c r="EY32" s="75">
        <f t="shared" si="55"/>
        <v>0</v>
      </c>
      <c r="EZ32" s="75">
        <f t="shared" si="56"/>
        <v>0</v>
      </c>
      <c r="FA32" s="75">
        <f t="shared" si="57"/>
        <v>0</v>
      </c>
      <c r="FB32" s="75">
        <f t="shared" si="58"/>
        <v>0</v>
      </c>
      <c r="FC32" s="75">
        <f t="shared" si="59"/>
        <v>0</v>
      </c>
      <c r="FD32" s="75">
        <f t="shared" si="60"/>
        <v>0</v>
      </c>
      <c r="FE32" s="75">
        <f t="shared" si="61"/>
        <v>0</v>
      </c>
      <c r="FF32" s="75">
        <f t="shared" si="62"/>
        <v>0</v>
      </c>
      <c r="FG32" s="75">
        <f t="shared" si="63"/>
        <v>0</v>
      </c>
      <c r="FH32" s="75">
        <f t="shared" si="64"/>
        <v>0</v>
      </c>
      <c r="FI32" s="75">
        <f t="shared" si="65"/>
        <v>0</v>
      </c>
      <c r="FJ32" s="75">
        <f t="shared" si="66"/>
        <v>0</v>
      </c>
      <c r="FK32" s="75">
        <f t="shared" si="67"/>
        <v>0</v>
      </c>
      <c r="FL32" s="75">
        <f t="shared" si="68"/>
        <v>6</v>
      </c>
      <c r="FM32" s="95">
        <f>IF(AND(ent!$M$2=1,$F32&lt;&gt;""),$E32+$F32,"")</f>
        <v>303.89999999999998</v>
      </c>
      <c r="FN32" s="95">
        <f>IF(AND(ent!$M$3=1,$H32&lt;&gt;""),$G32+$H32,"")</f>
        <v>416.70000000000005</v>
      </c>
      <c r="FO32" s="95">
        <f>IF(AND(ent!$M$4=1,$J32&lt;&gt;""),$I32+$J32,"")</f>
        <v>316</v>
      </c>
      <c r="FP32" s="95">
        <f>IF(AND(ent!$M$5=1,$L32&lt;&gt;""),$K32+$L32,"")</f>
        <v>307.3</v>
      </c>
      <c r="FQ32" s="95">
        <f>IF(AND(ent!$M$6=1,$N32&lt;&gt;""),$M32+$N32,"")</f>
        <v>423.70000000000005</v>
      </c>
      <c r="FR32" s="95">
        <f>IF(AND(ent!$M$7=1,$P32&lt;&gt;""),$O32+$P32,"")</f>
        <v>316.20000000000005</v>
      </c>
      <c r="FS32" s="95" t="str">
        <f>IF(AND(ent!$M$8=1,$R32&lt;&gt;""),$Q32+$R32,"")</f>
        <v/>
      </c>
      <c r="FT32" s="95" t="str">
        <f>IF(AND(ent!$M$9=1,$T32&lt;&gt;""),$S32+$T32,"")</f>
        <v/>
      </c>
      <c r="FU32" s="95" t="str">
        <f>IF(AND(ent!$M$10=1,$V32&lt;&gt;""),$U32+$V32,"")</f>
        <v/>
      </c>
      <c r="FV32" s="95" t="str">
        <f>IF(AND(ent!$M$11=1,$X32&lt;&gt;""),$W32+$X32,"")</f>
        <v/>
      </c>
      <c r="FW32" s="95" t="str">
        <f>IF(AND(ent!$M$12=1,$Z32&lt;&gt;""),$Y32+$Z32,"")</f>
        <v/>
      </c>
      <c r="FX32" s="95" t="str">
        <f>IF(AND(ent!$M$13=1,$AB32&lt;&gt;""),$AA32+$AB32,"")</f>
        <v/>
      </c>
      <c r="FY32" s="95" t="str">
        <f>IF(AND(ent!$M$14=1,$AD32&lt;&gt;""),$AC32+$AD32,"")</f>
        <v/>
      </c>
      <c r="FZ32" s="95" t="str">
        <f>IF(AND(ent!$M$15=1,$AF32&lt;&gt;""),$AE32+$AF32,"")</f>
        <v/>
      </c>
      <c r="GA32" s="95" t="str">
        <f>IF(AND(ent!$M$16=1,$AH32&lt;&gt;""),$AG32+$AH32,"")</f>
        <v/>
      </c>
      <c r="GB32" s="95" t="str">
        <f>IF(AND(ent!$M$17=1,$AJ32&lt;&gt;""),$AI32+$AJ32,"")</f>
        <v/>
      </c>
      <c r="GC32" s="95" t="str">
        <f>IF(AND(ent!$M$18=1,$AL32&lt;&gt;""),$AK32+$AL32,"")</f>
        <v/>
      </c>
      <c r="GD32" s="95" t="str">
        <f>IF(AND(ent!$M$19=1,$AN32&lt;&gt;""),$AM32+$AN32,"")</f>
        <v/>
      </c>
      <c r="GE32" s="95" t="str">
        <f>IF(AND(ent!$M$20=1,$AP32&lt;&gt;""),$AO32+$AP32,"")</f>
        <v/>
      </c>
      <c r="GF32" s="95" t="str">
        <f>IF(AND(ent!$M$21=1,$AR32&lt;&gt;""),$AQ32+$AR32,"")</f>
        <v/>
      </c>
      <c r="GG32" s="95" t="str">
        <f>IF(AND(ent!$M$22=1,$AT32&lt;&gt;""),$AS32+$AT32,"")</f>
        <v/>
      </c>
      <c r="GH32" s="95" t="str">
        <f>IF(AND(ent!$M$23=1,$AV32&lt;&gt;""),$AU32+$AV32,"")</f>
        <v/>
      </c>
      <c r="GI32" s="95" t="str">
        <f>IF(AND(ent!$M$24=1,$AX32&lt;&gt;""),$AW32+$AX32,"")</f>
        <v/>
      </c>
      <c r="GJ32" s="95" t="str">
        <f>IF(AND(ent!$M$25=1,$AZ32&lt;&gt;""),$AY32+$AZ32,"")</f>
        <v/>
      </c>
      <c r="GK32" s="95" t="str">
        <f>IF(AND(ent!$M$26=1,$BB32&lt;&gt;""),$BA32+$BB32,"")</f>
        <v/>
      </c>
      <c r="GL32" s="95" t="str">
        <f>IF(AND(ent!$M$27=1,$BD32&lt;&gt;""),$BC32+$BD32,"")</f>
        <v/>
      </c>
      <c r="GM32" s="95" t="str">
        <f>IF(AND(ent!$M$28=1,$BF32&lt;&gt;""),$BE32+$BF32,"")</f>
        <v/>
      </c>
      <c r="GN32" s="95" t="str">
        <f>IF(AND(ent!$M$29=1,$BH32&lt;&gt;""),$BG32+$BH32,"")</f>
        <v/>
      </c>
      <c r="GO32" s="95" t="str">
        <f>IF(AND(ent!$M$30=1,$BJ32&lt;&gt;""),$BI32+$BJ32,"")</f>
        <v/>
      </c>
      <c r="GP32" s="95" t="str">
        <f>IF(AND(ent!$M$31=1,$BL32&lt;&gt;""),$BK32+$BL32,"")</f>
        <v/>
      </c>
      <c r="GQ32" s="75">
        <f t="shared" si="69"/>
        <v>6</v>
      </c>
      <c r="GR32" s="95" t="str">
        <f>IF(AND(ent!$M$2=2,$F32&lt;&gt;""),$E32+$F32,"")</f>
        <v/>
      </c>
      <c r="GS32" s="95" t="str">
        <f>IF(AND(ent!$M$3=2,$H32&lt;&gt;""),$G32+$H32,"")</f>
        <v/>
      </c>
      <c r="GT32" s="95" t="str">
        <f>IF(AND(ent!$M$4=2,$J32&lt;&gt;""),$I32+$J32,"")</f>
        <v/>
      </c>
      <c r="GU32" s="95" t="str">
        <f>IF(AND(ent!$M$5=2,$L32&lt;&gt;""),$K32+$L32,"")</f>
        <v/>
      </c>
      <c r="GV32" s="95" t="str">
        <f>IF(AND(ent!$M$6=2,$N32&lt;&gt;""),$M32+$N32,"")</f>
        <v/>
      </c>
      <c r="GW32" s="95" t="str">
        <f>IF(AND(ent!$M$7=2,$P32&lt;&gt;""),$O32+$P32,"")</f>
        <v/>
      </c>
      <c r="GX32" s="95">
        <f>IF(AND(ent!$M$8=2,$R32&lt;&gt;""),$Q32+$R32,"")</f>
        <v>349.70000000000005</v>
      </c>
      <c r="GY32" s="95">
        <f>IF(AND(ent!$M$9=2,$T32&lt;&gt;""),$S32+$T32,"")</f>
        <v>238.89999999999998</v>
      </c>
      <c r="GZ32" s="95">
        <f>IF(AND(ent!$M$10=2,$V32&lt;&gt;""),$U32+$V32,"")</f>
        <v>332.9</v>
      </c>
      <c r="HA32" s="95">
        <f>IF(AND(ent!$M$11=2,$X32&lt;&gt;""),$W32+$X32,"")</f>
        <v>334.70000000000005</v>
      </c>
      <c r="HB32" s="95">
        <f>IF(AND(ent!$M$12=2,$Z32&lt;&gt;""),$Y32+$Z32,"")</f>
        <v>239.5</v>
      </c>
      <c r="HC32" s="95">
        <f>IF(AND(ent!$M$13=2,$AB32&lt;&gt;""),$AA32+$AB32,"")</f>
        <v>324.89999999999998</v>
      </c>
      <c r="HD32" s="95" t="str">
        <f>IF(AND(ent!$M$14=2,$AD32&lt;&gt;""),$AC32+$AD32,"")</f>
        <v/>
      </c>
      <c r="HE32" s="95" t="str">
        <f>IF(AND(ent!$M$15=2,$AF32&lt;&gt;""),$AE32+$AF32,"")</f>
        <v/>
      </c>
      <c r="HF32" s="95" t="str">
        <f>IF(AND(ent!$M$16=2,$AH32&lt;&gt;""),$AG32+$AH32,"")</f>
        <v/>
      </c>
      <c r="HG32" s="95" t="str">
        <f>IF(AND(ent!$M$17=2,$AJ32&lt;&gt;""),$AI32+$AJ32,"")</f>
        <v/>
      </c>
      <c r="HH32" s="95" t="str">
        <f>IF(AND(ent!$M$18=2,$AL32&lt;&gt;""),$AK32+$AL32,"")</f>
        <v/>
      </c>
      <c r="HI32" s="95" t="str">
        <f>IF(AND(ent!$M$19=2,$AN32&lt;&gt;""),$AM32+$AN32,"")</f>
        <v/>
      </c>
      <c r="HJ32" s="95" t="str">
        <f>IF(AND(ent!$M$20=2,$AP32&lt;&gt;""),$AO32+$AP32,"")</f>
        <v/>
      </c>
      <c r="HK32" s="95" t="str">
        <f>IF(AND(ent!$M$21=2,$AR32&lt;&gt;""),$AQ32+$AR32,"")</f>
        <v/>
      </c>
      <c r="HL32" s="95" t="str">
        <f>IF(AND(ent!$M$22=2,$AT32&lt;&gt;""),$AS32+$AT32,"")</f>
        <v/>
      </c>
      <c r="HM32" s="95" t="str">
        <f>IF(AND(ent!$M$23=2,$AV32&lt;&gt;""),$AU32+$AV32,"")</f>
        <v/>
      </c>
      <c r="HN32" s="95" t="str">
        <f>IF(AND(ent!$M$24=2,$AX32&lt;&gt;""),$AW32+$AX32,"")</f>
        <v/>
      </c>
      <c r="HO32" s="95" t="str">
        <f>IF(AND(ent!$M$25=2,$AZ32&lt;&gt;""),$AY32+$AZ32,"")</f>
        <v/>
      </c>
      <c r="HP32" s="95" t="str">
        <f>IF(AND(ent!$M$26=2,$BB32&lt;&gt;""),$BA32+$BB32,"")</f>
        <v/>
      </c>
      <c r="HQ32" s="95" t="str">
        <f>IF(AND(ent!$M$27=2,$BD32&lt;&gt;""),$BC32+$BD32,"")</f>
        <v/>
      </c>
      <c r="HR32" s="95" t="str">
        <f>IF(AND(ent!$M$28=2,$BF32&lt;&gt;""),$BE32+$BF32,"")</f>
        <v/>
      </c>
      <c r="HS32" s="95" t="str">
        <f>IF(AND(ent!$M$29=2,$BH32&lt;&gt;""),$BG32+$BH32,"")</f>
        <v/>
      </c>
      <c r="HT32" s="95" t="str">
        <f>IF(AND(ent!$M$30=2,$BJ32&lt;&gt;""),$BI32+$BJ32,"")</f>
        <v/>
      </c>
      <c r="HU32" s="95" t="str">
        <f>IF(AND(ent!$M$31=2,$BL32&lt;&gt;""),$BK32+$BL32,"")</f>
        <v/>
      </c>
      <c r="HV32" s="124">
        <f t="shared" si="70"/>
        <v>2083.8000000000002</v>
      </c>
      <c r="HW32" s="124">
        <f t="shared" si="71"/>
        <v>1820.6</v>
      </c>
      <c r="HX32" s="95">
        <f t="shared" si="72"/>
        <v>3443.8</v>
      </c>
      <c r="HY32" s="95">
        <f t="shared" si="73"/>
        <v>3020.6</v>
      </c>
    </row>
    <row r="33" spans="1:233">
      <c r="A33" s="75">
        <f>IF(stage!A33&lt;&gt;"",stage!A33,"")</f>
        <v>32</v>
      </c>
      <c r="B33" s="75" t="str">
        <f>IF(ent!E33&lt;&gt;"",ent!E33,"")</f>
        <v>松倉 拓郎</v>
      </c>
      <c r="D33" s="75" t="str">
        <f>IF(ent!E33&lt;&gt;"",ent!H33,"")</f>
        <v>JN-5</v>
      </c>
      <c r="F33" s="95">
        <f>IF(stage!F33&lt;&gt;"",INT(stage!F33/100)*60+MOD(stage!F33,100),"")</f>
        <v>308.8</v>
      </c>
      <c r="H33" s="95">
        <f>IF(stage!H33&lt;&gt;"",INT(stage!H33/100)*60+MOD(stage!H33,100),"")</f>
        <v>437.5</v>
      </c>
      <c r="J33" s="95">
        <f>IF(stage!J33&lt;&gt;"",INT(stage!J33/100)*60+MOD(stage!J33,100),"")</f>
        <v>321.10000000000002</v>
      </c>
      <c r="L33" s="95">
        <f>IF(stage!L33&lt;&gt;"",INT(stage!L33/100)*60+MOD(stage!L33,100),"")</f>
        <v>307.10000000000002</v>
      </c>
      <c r="N33" s="95">
        <f>IF(stage!N33&lt;&gt;"",INT(stage!N33/100)*60+MOD(stage!N33,100),"")</f>
        <v>432.20000000000005</v>
      </c>
      <c r="P33" s="95">
        <f>IF(stage!P33&lt;&gt;"",INT(stage!P33/100)*60+MOD(stage!P33,100),"")</f>
        <v>318.5</v>
      </c>
      <c r="R33" s="95">
        <f>IF(stage!R33&lt;&gt;"",INT(stage!R33/100)*60+MOD(stage!R33,100),"")</f>
        <v>325.60000000000002</v>
      </c>
      <c r="T33" s="95">
        <f>IF(stage!T33&lt;&gt;"",INT(stage!T33/100)*60+MOD(stage!T33,100),"")</f>
        <v>242.10000000000002</v>
      </c>
      <c r="V33" s="95">
        <f>IF(stage!V33&lt;&gt;"",INT(stage!V33/100)*60+MOD(stage!V33,100),"")</f>
        <v>328.1</v>
      </c>
      <c r="X33" s="95">
        <f>IF(stage!X33&lt;&gt;"",INT(stage!X33/100)*60+MOD(stage!X33,100),"")</f>
        <v>323.79999999999995</v>
      </c>
      <c r="Z33" s="95">
        <f>IF(stage!Z33&lt;&gt;"",INT(stage!Z33/100)*60+MOD(stage!Z33,100),"")</f>
        <v>239.89999999999998</v>
      </c>
      <c r="AB33" s="95">
        <f>IF(stage!AB33&lt;&gt;"",INT(stage!AB33/100)*60+MOD(stage!AB33,100),"")</f>
        <v>326.29999999999995</v>
      </c>
      <c r="AD33" s="95" t="str">
        <f>IF(stage!AD33&lt;&gt;"",INT(stage!AD33/100)*60+MOD(stage!AD33,100),"")</f>
        <v/>
      </c>
      <c r="AF33" s="95" t="str">
        <f>IF(stage!AF33&lt;&gt;"",INT(stage!AF33/100)*60+MOD(stage!AF33,100),"")</f>
        <v/>
      </c>
      <c r="AH33" s="95" t="str">
        <f>IF(stage!AH33&lt;&gt;"",INT(stage!AH33/100)*60+MOD(stage!AH33,100),"")</f>
        <v/>
      </c>
      <c r="AJ33" s="95" t="str">
        <f>IF(stage!AJ33&lt;&gt;"",INT(stage!AJ33/100)*60+MOD(stage!AJ33,100),"")</f>
        <v/>
      </c>
      <c r="AL33" s="95" t="str">
        <f>IF(stage!AL33&lt;&gt;"",INT(stage!AL33/100)*60+MOD(stage!AL33,100),"")</f>
        <v/>
      </c>
      <c r="AN33" s="95" t="str">
        <f>IF(stage!AN33&lt;&gt;"",INT(stage!AN33/100)*60+MOD(stage!AN33,100),"")</f>
        <v/>
      </c>
      <c r="AP33" s="95" t="str">
        <f>IF(stage!AP33&lt;&gt;"",INT(stage!AP33/100)*60+MOD(stage!AP33,100),"")</f>
        <v/>
      </c>
      <c r="AR33" s="95" t="str">
        <f>IF(stage!AR33&lt;&gt;"",INT(stage!AR33/100)*60+MOD(stage!AR33,100),"")</f>
        <v/>
      </c>
      <c r="AT33" s="95" t="str">
        <f>IF(stage!AT33&lt;&gt;"",INT(stage!AT33/100)*60+MOD(stage!AT33,100),"")</f>
        <v/>
      </c>
      <c r="AV33" s="95" t="str">
        <f>IF(stage!AV33&lt;&gt;"",INT(stage!AV33/100)*60+MOD(stage!AV33,100),"")</f>
        <v/>
      </c>
      <c r="AX33" s="95" t="str">
        <f>IF(stage!AX33&lt;&gt;"",INT(stage!AX33/100)*60+MOD(stage!AX33,100),"")</f>
        <v/>
      </c>
      <c r="AZ33" s="95" t="str">
        <f>IF(stage!AZ33&lt;&gt;"",INT(stage!AZ33/100)*60+MOD(stage!AZ33,100),"")</f>
        <v/>
      </c>
      <c r="BB33" s="95" t="str">
        <f>IF(stage!BB33&lt;&gt;"",INT(stage!BB33/100)*60+MOD(stage!BB33,100),"")</f>
        <v/>
      </c>
      <c r="BD33" s="95" t="str">
        <f>IF(stage!BD33&lt;&gt;"",INT(stage!BD33/100)*60+MOD(stage!BD33,100),"")</f>
        <v/>
      </c>
      <c r="BF33" s="95" t="str">
        <f>IF(stage!BF33&lt;&gt;"",INT(stage!BF33/100)*60+MOD(stage!BF33,100),"")</f>
        <v/>
      </c>
      <c r="BH33" s="95" t="str">
        <f>IF(stage!BH33&lt;&gt;"",INT(stage!BH33/100)*60+MOD(stage!BH33,100),"")</f>
        <v/>
      </c>
      <c r="BJ33" s="95" t="str">
        <f>IF(stage!BJ33&lt;&gt;"",INT(stage!BJ33/100)*60+MOD(stage!BJ33,100),"")</f>
        <v/>
      </c>
      <c r="BL33" s="95" t="str">
        <f>IF(stage!BL33&lt;&gt;"",INT(stage!BL33/100)*60+MOD(stage!BL33,100),"")</f>
        <v/>
      </c>
      <c r="BO33" s="123">
        <f t="shared" si="1"/>
        <v>3910.9999999999991</v>
      </c>
      <c r="BP33" s="75">
        <f t="shared" si="2"/>
        <v>0</v>
      </c>
      <c r="BQ33" s="123">
        <f t="shared" si="3"/>
        <v>3910.9999999999991</v>
      </c>
      <c r="BR33" s="123"/>
      <c r="BS33" s="123">
        <f t="shared" si="4"/>
        <v>10511</v>
      </c>
      <c r="BT33" s="75">
        <f t="shared" si="5"/>
        <v>0</v>
      </c>
      <c r="BU33" s="123">
        <f t="shared" si="6"/>
        <v>10511</v>
      </c>
      <c r="BW33" s="75">
        <f t="shared" si="7"/>
        <v>12</v>
      </c>
      <c r="BX33" s="124">
        <f t="shared" si="8"/>
        <v>308.8</v>
      </c>
      <c r="BY33" s="124">
        <f t="shared" si="9"/>
        <v>437.5</v>
      </c>
      <c r="BZ33" s="124">
        <f t="shared" si="10"/>
        <v>321.10000000000002</v>
      </c>
      <c r="CA33" s="124">
        <f t="shared" si="11"/>
        <v>307.10000000000002</v>
      </c>
      <c r="CB33" s="124">
        <f t="shared" si="12"/>
        <v>432.20000000000005</v>
      </c>
      <c r="CC33" s="124">
        <f t="shared" si="13"/>
        <v>318.5</v>
      </c>
      <c r="CD33" s="124">
        <f t="shared" si="14"/>
        <v>325.60000000000002</v>
      </c>
      <c r="CE33" s="124">
        <f t="shared" si="15"/>
        <v>242.10000000000002</v>
      </c>
      <c r="CF33" s="124">
        <f t="shared" si="16"/>
        <v>328.1</v>
      </c>
      <c r="CG33" s="124">
        <f t="shared" si="17"/>
        <v>323.79999999999995</v>
      </c>
      <c r="CH33" s="124">
        <f t="shared" si="18"/>
        <v>239.89999999999998</v>
      </c>
      <c r="CI33" s="124">
        <f t="shared" si="19"/>
        <v>326.29999999999995</v>
      </c>
      <c r="CJ33" s="124" t="str">
        <f t="shared" si="20"/>
        <v/>
      </c>
      <c r="CK33" s="124" t="str">
        <f t="shared" si="21"/>
        <v/>
      </c>
      <c r="CL33" s="124" t="str">
        <f t="shared" si="22"/>
        <v/>
      </c>
      <c r="CM33" s="124" t="str">
        <f t="shared" si="23"/>
        <v/>
      </c>
      <c r="CN33" s="124" t="str">
        <f t="shared" si="24"/>
        <v/>
      </c>
      <c r="CO33" s="124" t="str">
        <f t="shared" si="25"/>
        <v/>
      </c>
      <c r="CP33" s="124" t="str">
        <f t="shared" si="26"/>
        <v/>
      </c>
      <c r="CQ33" s="124" t="str">
        <f t="shared" si="27"/>
        <v/>
      </c>
      <c r="CR33" s="124" t="str">
        <f t="shared" si="28"/>
        <v/>
      </c>
      <c r="CS33" s="124" t="str">
        <f t="shared" si="29"/>
        <v/>
      </c>
      <c r="CT33" s="124" t="str">
        <f t="shared" si="30"/>
        <v/>
      </c>
      <c r="CU33" s="124" t="str">
        <f t="shared" si="31"/>
        <v/>
      </c>
      <c r="CV33" s="124" t="str">
        <f t="shared" si="32"/>
        <v/>
      </c>
      <c r="CW33" s="124" t="str">
        <f t="shared" si="33"/>
        <v/>
      </c>
      <c r="CX33" s="124" t="str">
        <f t="shared" si="34"/>
        <v/>
      </c>
      <c r="CY33" s="124" t="str">
        <f t="shared" si="35"/>
        <v/>
      </c>
      <c r="CZ33" s="124" t="str">
        <f t="shared" si="36"/>
        <v/>
      </c>
      <c r="DA33" s="124" t="str">
        <f t="shared" si="37"/>
        <v/>
      </c>
      <c r="DC33" s="75">
        <f>COUNT($BX33:BX33)</f>
        <v>1</v>
      </c>
      <c r="DD33" s="75">
        <f>COUNT($BX33:BY33)</f>
        <v>2</v>
      </c>
      <c r="DE33" s="75">
        <f>COUNT($BX33:BZ33)</f>
        <v>3</v>
      </c>
      <c r="DF33" s="75">
        <f>COUNT($BX33:CA33)</f>
        <v>4</v>
      </c>
      <c r="DG33" s="75">
        <f>COUNT($BX33:CB33)</f>
        <v>5</v>
      </c>
      <c r="DH33" s="75">
        <f>COUNT($BX33:CC33)</f>
        <v>6</v>
      </c>
      <c r="DI33" s="75">
        <f>COUNT($BX33:CD33)</f>
        <v>7</v>
      </c>
      <c r="DJ33" s="75">
        <f>COUNT($BX33:CE33)</f>
        <v>8</v>
      </c>
      <c r="DK33" s="75">
        <f>COUNT($BX33:CF33)</f>
        <v>9</v>
      </c>
      <c r="DL33" s="75">
        <f>COUNT($BX33:CG33)</f>
        <v>10</v>
      </c>
      <c r="DM33" s="75">
        <f>COUNT($BX33:CH33)</f>
        <v>11</v>
      </c>
      <c r="DN33" s="75">
        <f>COUNT($BX33:CI33)</f>
        <v>12</v>
      </c>
      <c r="DO33" s="75">
        <f>COUNT($BX33:CJ33)</f>
        <v>12</v>
      </c>
      <c r="DP33" s="75">
        <f>COUNT($BX33:CK33)</f>
        <v>12</v>
      </c>
      <c r="DQ33" s="75">
        <f>COUNT($BX33:CL33)</f>
        <v>12</v>
      </c>
      <c r="DR33" s="75">
        <f>COUNT($BX33:CM33)</f>
        <v>12</v>
      </c>
      <c r="DS33" s="75">
        <f>COUNT($BX33:CN33)</f>
        <v>12</v>
      </c>
      <c r="DT33" s="75">
        <f>COUNT($BX33:CO33)</f>
        <v>12</v>
      </c>
      <c r="DU33" s="75">
        <f>COUNT($BX33:CP33)</f>
        <v>12</v>
      </c>
      <c r="DV33" s="75">
        <f>COUNT($BX33:CQ33)</f>
        <v>12</v>
      </c>
      <c r="DW33" s="75">
        <f>COUNT($BX33:CR33)</f>
        <v>12</v>
      </c>
      <c r="DX33" s="75">
        <f>COUNT($BX33:CS33)</f>
        <v>12</v>
      </c>
      <c r="DY33" s="75">
        <f>COUNT($BX33:CT33)</f>
        <v>12</v>
      </c>
      <c r="DZ33" s="75">
        <f>COUNT($BX33:CU33)</f>
        <v>12</v>
      </c>
      <c r="EA33" s="75">
        <f>COUNT($BX33:CV33)</f>
        <v>12</v>
      </c>
      <c r="EB33" s="75">
        <f>COUNT($BX33:CW33)</f>
        <v>12</v>
      </c>
      <c r="EC33" s="75">
        <f>COUNT($BX33:CX33)</f>
        <v>12</v>
      </c>
      <c r="ED33" s="75">
        <f>COUNT($BX33:CY33)</f>
        <v>12</v>
      </c>
      <c r="EE33" s="75">
        <f>COUNT($BX33:CZ33)</f>
        <v>12</v>
      </c>
      <c r="EF33" s="75">
        <f>COUNT($BX33:DA33)</f>
        <v>12</v>
      </c>
      <c r="EH33" s="75">
        <f t="shared" si="38"/>
        <v>1</v>
      </c>
      <c r="EI33" s="75">
        <f t="shared" si="39"/>
        <v>1</v>
      </c>
      <c r="EJ33" s="75">
        <f t="shared" si="40"/>
        <v>1</v>
      </c>
      <c r="EK33" s="75">
        <f t="shared" si="41"/>
        <v>1</v>
      </c>
      <c r="EL33" s="75">
        <f t="shared" si="42"/>
        <v>1</v>
      </c>
      <c r="EM33" s="75">
        <f t="shared" si="43"/>
        <v>1</v>
      </c>
      <c r="EN33" s="75">
        <f t="shared" si="44"/>
        <v>1</v>
      </c>
      <c r="EO33" s="75">
        <f t="shared" si="45"/>
        <v>1</v>
      </c>
      <c r="EP33" s="75">
        <f t="shared" si="46"/>
        <v>1</v>
      </c>
      <c r="EQ33" s="75">
        <f t="shared" si="47"/>
        <v>1</v>
      </c>
      <c r="ER33" s="75">
        <f t="shared" si="48"/>
        <v>1</v>
      </c>
      <c r="ES33" s="75">
        <f t="shared" si="49"/>
        <v>1</v>
      </c>
      <c r="ET33" s="75">
        <f t="shared" si="50"/>
        <v>0</v>
      </c>
      <c r="EU33" s="75">
        <f t="shared" si="51"/>
        <v>0</v>
      </c>
      <c r="EV33" s="75">
        <f t="shared" si="52"/>
        <v>0</v>
      </c>
      <c r="EW33" s="75">
        <f t="shared" si="53"/>
        <v>0</v>
      </c>
      <c r="EX33" s="75">
        <f t="shared" si="54"/>
        <v>0</v>
      </c>
      <c r="EY33" s="75">
        <f t="shared" si="55"/>
        <v>0</v>
      </c>
      <c r="EZ33" s="75">
        <f t="shared" si="56"/>
        <v>0</v>
      </c>
      <c r="FA33" s="75">
        <f t="shared" si="57"/>
        <v>0</v>
      </c>
      <c r="FB33" s="75">
        <f t="shared" si="58"/>
        <v>0</v>
      </c>
      <c r="FC33" s="75">
        <f t="shared" si="59"/>
        <v>0</v>
      </c>
      <c r="FD33" s="75">
        <f t="shared" si="60"/>
        <v>0</v>
      </c>
      <c r="FE33" s="75">
        <f t="shared" si="61"/>
        <v>0</v>
      </c>
      <c r="FF33" s="75">
        <f t="shared" si="62"/>
        <v>0</v>
      </c>
      <c r="FG33" s="75">
        <f t="shared" si="63"/>
        <v>0</v>
      </c>
      <c r="FH33" s="75">
        <f t="shared" si="64"/>
        <v>0</v>
      </c>
      <c r="FI33" s="75">
        <f t="shared" si="65"/>
        <v>0</v>
      </c>
      <c r="FJ33" s="75">
        <f t="shared" si="66"/>
        <v>0</v>
      </c>
      <c r="FK33" s="75">
        <f t="shared" si="67"/>
        <v>0</v>
      </c>
      <c r="FL33" s="75">
        <f t="shared" si="68"/>
        <v>6</v>
      </c>
      <c r="FM33" s="95">
        <f>IF(AND(ent!$M$2=1,$F33&lt;&gt;""),$E33+$F33,"")</f>
        <v>308.8</v>
      </c>
      <c r="FN33" s="95">
        <f>IF(AND(ent!$M$3=1,$H33&lt;&gt;""),$G33+$H33,"")</f>
        <v>437.5</v>
      </c>
      <c r="FO33" s="95">
        <f>IF(AND(ent!$M$4=1,$J33&lt;&gt;""),$I33+$J33,"")</f>
        <v>321.10000000000002</v>
      </c>
      <c r="FP33" s="95">
        <f>IF(AND(ent!$M$5=1,$L33&lt;&gt;""),$K33+$L33,"")</f>
        <v>307.10000000000002</v>
      </c>
      <c r="FQ33" s="95">
        <f>IF(AND(ent!$M$6=1,$N33&lt;&gt;""),$M33+$N33,"")</f>
        <v>432.20000000000005</v>
      </c>
      <c r="FR33" s="95">
        <f>IF(AND(ent!$M$7=1,$P33&lt;&gt;""),$O33+$P33,"")</f>
        <v>318.5</v>
      </c>
      <c r="FS33" s="95" t="str">
        <f>IF(AND(ent!$M$8=1,$R33&lt;&gt;""),$Q33+$R33,"")</f>
        <v/>
      </c>
      <c r="FT33" s="95" t="str">
        <f>IF(AND(ent!$M$9=1,$T33&lt;&gt;""),$S33+$T33,"")</f>
        <v/>
      </c>
      <c r="FU33" s="95" t="str">
        <f>IF(AND(ent!$M$10=1,$V33&lt;&gt;""),$U33+$V33,"")</f>
        <v/>
      </c>
      <c r="FV33" s="95" t="str">
        <f>IF(AND(ent!$M$11=1,$X33&lt;&gt;""),$W33+$X33,"")</f>
        <v/>
      </c>
      <c r="FW33" s="95" t="str">
        <f>IF(AND(ent!$M$12=1,$Z33&lt;&gt;""),$Y33+$Z33,"")</f>
        <v/>
      </c>
      <c r="FX33" s="95" t="str">
        <f>IF(AND(ent!$M$13=1,$AB33&lt;&gt;""),$AA33+$AB33,"")</f>
        <v/>
      </c>
      <c r="FY33" s="95" t="str">
        <f>IF(AND(ent!$M$14=1,$AD33&lt;&gt;""),$AC33+$AD33,"")</f>
        <v/>
      </c>
      <c r="FZ33" s="95" t="str">
        <f>IF(AND(ent!$M$15=1,$AF33&lt;&gt;""),$AE33+$AF33,"")</f>
        <v/>
      </c>
      <c r="GA33" s="95" t="str">
        <f>IF(AND(ent!$M$16=1,$AH33&lt;&gt;""),$AG33+$AH33,"")</f>
        <v/>
      </c>
      <c r="GB33" s="95" t="str">
        <f>IF(AND(ent!$M$17=1,$AJ33&lt;&gt;""),$AI33+$AJ33,"")</f>
        <v/>
      </c>
      <c r="GC33" s="95" t="str">
        <f>IF(AND(ent!$M$18=1,$AL33&lt;&gt;""),$AK33+$AL33,"")</f>
        <v/>
      </c>
      <c r="GD33" s="95" t="str">
        <f>IF(AND(ent!$M$19=1,$AN33&lt;&gt;""),$AM33+$AN33,"")</f>
        <v/>
      </c>
      <c r="GE33" s="95" t="str">
        <f>IF(AND(ent!$M$20=1,$AP33&lt;&gt;""),$AO33+$AP33,"")</f>
        <v/>
      </c>
      <c r="GF33" s="95" t="str">
        <f>IF(AND(ent!$M$21=1,$AR33&lt;&gt;""),$AQ33+$AR33,"")</f>
        <v/>
      </c>
      <c r="GG33" s="95" t="str">
        <f>IF(AND(ent!$M$22=1,$AT33&lt;&gt;""),$AS33+$AT33,"")</f>
        <v/>
      </c>
      <c r="GH33" s="95" t="str">
        <f>IF(AND(ent!$M$23=1,$AV33&lt;&gt;""),$AU33+$AV33,"")</f>
        <v/>
      </c>
      <c r="GI33" s="95" t="str">
        <f>IF(AND(ent!$M$24=1,$AX33&lt;&gt;""),$AW33+$AX33,"")</f>
        <v/>
      </c>
      <c r="GJ33" s="95" t="str">
        <f>IF(AND(ent!$M$25=1,$AZ33&lt;&gt;""),$AY33+$AZ33,"")</f>
        <v/>
      </c>
      <c r="GK33" s="95" t="str">
        <f>IF(AND(ent!$M$26=1,$BB33&lt;&gt;""),$BA33+$BB33,"")</f>
        <v/>
      </c>
      <c r="GL33" s="95" t="str">
        <f>IF(AND(ent!$M$27=1,$BD33&lt;&gt;""),$BC33+$BD33,"")</f>
        <v/>
      </c>
      <c r="GM33" s="95" t="str">
        <f>IF(AND(ent!$M$28=1,$BF33&lt;&gt;""),$BE33+$BF33,"")</f>
        <v/>
      </c>
      <c r="GN33" s="95" t="str">
        <f>IF(AND(ent!$M$29=1,$BH33&lt;&gt;""),$BG33+$BH33,"")</f>
        <v/>
      </c>
      <c r="GO33" s="95" t="str">
        <f>IF(AND(ent!$M$30=1,$BJ33&lt;&gt;""),$BI33+$BJ33,"")</f>
        <v/>
      </c>
      <c r="GP33" s="95" t="str">
        <f>IF(AND(ent!$M$31=1,$BL33&lt;&gt;""),$BK33+$BL33,"")</f>
        <v/>
      </c>
      <c r="GQ33" s="75">
        <f t="shared" si="69"/>
        <v>6</v>
      </c>
      <c r="GR33" s="95" t="str">
        <f>IF(AND(ent!$M$2=2,$F33&lt;&gt;""),$E33+$F33,"")</f>
        <v/>
      </c>
      <c r="GS33" s="95" t="str">
        <f>IF(AND(ent!$M$3=2,$H33&lt;&gt;""),$G33+$H33,"")</f>
        <v/>
      </c>
      <c r="GT33" s="95" t="str">
        <f>IF(AND(ent!$M$4=2,$J33&lt;&gt;""),$I33+$J33,"")</f>
        <v/>
      </c>
      <c r="GU33" s="95" t="str">
        <f>IF(AND(ent!$M$5=2,$L33&lt;&gt;""),$K33+$L33,"")</f>
        <v/>
      </c>
      <c r="GV33" s="95" t="str">
        <f>IF(AND(ent!$M$6=2,$N33&lt;&gt;""),$M33+$N33,"")</f>
        <v/>
      </c>
      <c r="GW33" s="95" t="str">
        <f>IF(AND(ent!$M$7=2,$P33&lt;&gt;""),$O33+$P33,"")</f>
        <v/>
      </c>
      <c r="GX33" s="95">
        <f>IF(AND(ent!$M$8=2,$R33&lt;&gt;""),$Q33+$R33,"")</f>
        <v>325.60000000000002</v>
      </c>
      <c r="GY33" s="95">
        <f>IF(AND(ent!$M$9=2,$T33&lt;&gt;""),$S33+$T33,"")</f>
        <v>242.10000000000002</v>
      </c>
      <c r="GZ33" s="95">
        <f>IF(AND(ent!$M$10=2,$V33&lt;&gt;""),$U33+$V33,"")</f>
        <v>328.1</v>
      </c>
      <c r="HA33" s="95">
        <f>IF(AND(ent!$M$11=2,$X33&lt;&gt;""),$W33+$X33,"")</f>
        <v>323.79999999999995</v>
      </c>
      <c r="HB33" s="95">
        <f>IF(AND(ent!$M$12=2,$Z33&lt;&gt;""),$Y33+$Z33,"")</f>
        <v>239.89999999999998</v>
      </c>
      <c r="HC33" s="95">
        <f>IF(AND(ent!$M$13=2,$AB33&lt;&gt;""),$AA33+$AB33,"")</f>
        <v>326.29999999999995</v>
      </c>
      <c r="HD33" s="95" t="str">
        <f>IF(AND(ent!$M$14=2,$AD33&lt;&gt;""),$AC33+$AD33,"")</f>
        <v/>
      </c>
      <c r="HE33" s="95" t="str">
        <f>IF(AND(ent!$M$15=2,$AF33&lt;&gt;""),$AE33+$AF33,"")</f>
        <v/>
      </c>
      <c r="HF33" s="95" t="str">
        <f>IF(AND(ent!$M$16=2,$AH33&lt;&gt;""),$AG33+$AH33,"")</f>
        <v/>
      </c>
      <c r="HG33" s="95" t="str">
        <f>IF(AND(ent!$M$17=2,$AJ33&lt;&gt;""),$AI33+$AJ33,"")</f>
        <v/>
      </c>
      <c r="HH33" s="95" t="str">
        <f>IF(AND(ent!$M$18=2,$AL33&lt;&gt;""),$AK33+$AL33,"")</f>
        <v/>
      </c>
      <c r="HI33" s="95" t="str">
        <f>IF(AND(ent!$M$19=2,$AN33&lt;&gt;""),$AM33+$AN33,"")</f>
        <v/>
      </c>
      <c r="HJ33" s="95" t="str">
        <f>IF(AND(ent!$M$20=2,$AP33&lt;&gt;""),$AO33+$AP33,"")</f>
        <v/>
      </c>
      <c r="HK33" s="95" t="str">
        <f>IF(AND(ent!$M$21=2,$AR33&lt;&gt;""),$AQ33+$AR33,"")</f>
        <v/>
      </c>
      <c r="HL33" s="95" t="str">
        <f>IF(AND(ent!$M$22=2,$AT33&lt;&gt;""),$AS33+$AT33,"")</f>
        <v/>
      </c>
      <c r="HM33" s="95" t="str">
        <f>IF(AND(ent!$M$23=2,$AV33&lt;&gt;""),$AU33+$AV33,"")</f>
        <v/>
      </c>
      <c r="HN33" s="95" t="str">
        <f>IF(AND(ent!$M$24=2,$AX33&lt;&gt;""),$AW33+$AX33,"")</f>
        <v/>
      </c>
      <c r="HO33" s="95" t="str">
        <f>IF(AND(ent!$M$25=2,$AZ33&lt;&gt;""),$AY33+$AZ33,"")</f>
        <v/>
      </c>
      <c r="HP33" s="95" t="str">
        <f>IF(AND(ent!$M$26=2,$BB33&lt;&gt;""),$BA33+$BB33,"")</f>
        <v/>
      </c>
      <c r="HQ33" s="95" t="str">
        <f>IF(AND(ent!$M$27=2,$BD33&lt;&gt;""),$BC33+$BD33,"")</f>
        <v/>
      </c>
      <c r="HR33" s="95" t="str">
        <f>IF(AND(ent!$M$28=2,$BF33&lt;&gt;""),$BE33+$BF33,"")</f>
        <v/>
      </c>
      <c r="HS33" s="95" t="str">
        <f>IF(AND(ent!$M$29=2,$BH33&lt;&gt;""),$BG33+$BH33,"")</f>
        <v/>
      </c>
      <c r="HT33" s="95" t="str">
        <f>IF(AND(ent!$M$30=2,$BJ33&lt;&gt;""),$BI33+$BJ33,"")</f>
        <v/>
      </c>
      <c r="HU33" s="95" t="str">
        <f>IF(AND(ent!$M$31=2,$BL33&lt;&gt;""),$BK33+$BL33,"")</f>
        <v/>
      </c>
      <c r="HV33" s="124">
        <f t="shared" si="70"/>
        <v>2125.1999999999998</v>
      </c>
      <c r="HW33" s="124">
        <f t="shared" si="71"/>
        <v>1785.8</v>
      </c>
      <c r="HX33" s="95">
        <f t="shared" si="72"/>
        <v>3525.2</v>
      </c>
      <c r="HY33" s="95">
        <f t="shared" si="73"/>
        <v>2945.8</v>
      </c>
    </row>
    <row r="34" spans="1:233">
      <c r="A34" s="75">
        <f>IF(stage!A34&lt;&gt;"",stage!A34,"")</f>
        <v>33</v>
      </c>
      <c r="B34" s="75" t="str">
        <f>IF(ent!E34&lt;&gt;"",ent!E34,"")</f>
        <v>大倉 聡</v>
      </c>
      <c r="D34" s="75" t="str">
        <f>IF(ent!E34&lt;&gt;"",ent!H34,"")</f>
        <v>JN-5</v>
      </c>
      <c r="F34" s="95">
        <f>IF(stage!F34&lt;&gt;"",INT(stage!F34/100)*60+MOD(stage!F34,100),"")</f>
        <v>310.5</v>
      </c>
      <c r="H34" s="95">
        <f>IF(stage!H34&lt;&gt;"",INT(stage!H34/100)*60+MOD(stage!H34,100),"")</f>
        <v>436.5</v>
      </c>
      <c r="J34" s="95">
        <f>IF(stage!J34&lt;&gt;"",INT(stage!J34/100)*60+MOD(stage!J34,100),"")</f>
        <v>322.60000000000002</v>
      </c>
      <c r="L34" s="95">
        <f>IF(stage!L34&lt;&gt;"",INT(stage!L34/100)*60+MOD(stage!L34,100),"")</f>
        <v>305.7</v>
      </c>
      <c r="N34" s="95">
        <f>IF(stage!N34&lt;&gt;"",INT(stage!N34/100)*60+MOD(stage!N34,100),"")</f>
        <v>431.70000000000005</v>
      </c>
      <c r="P34" s="95">
        <f>IF(stage!P34&lt;&gt;"",INT(stage!P34/100)*60+MOD(stage!P34,100),"")</f>
        <v>318.70000000000005</v>
      </c>
      <c r="R34" s="95">
        <f>IF(stage!R34&lt;&gt;"",INT(stage!R34/100)*60+MOD(stage!R34,100),"")</f>
        <v>327.20000000000005</v>
      </c>
      <c r="T34" s="95">
        <f>IF(stage!T34&lt;&gt;"",INT(stage!T34/100)*60+MOD(stage!T34,100),"")</f>
        <v>240.39999999999998</v>
      </c>
      <c r="V34" s="95">
        <f>IF(stage!V34&lt;&gt;"",INT(stage!V34/100)*60+MOD(stage!V34,100),"")</f>
        <v>331.79999999999995</v>
      </c>
      <c r="X34" s="95">
        <f>IF(stage!X34&lt;&gt;"",INT(stage!X34/100)*60+MOD(stage!X34,100),"")</f>
        <v>315.60000000000002</v>
      </c>
      <c r="Z34" s="95">
        <f>IF(stage!Z34&lt;&gt;"",INT(stage!Z34/100)*60+MOD(stage!Z34,100),"")</f>
        <v>238.60000000000002</v>
      </c>
      <c r="AB34" s="95">
        <f>IF(stage!AB34&lt;&gt;"",INT(stage!AB34/100)*60+MOD(stage!AB34,100),"")</f>
        <v>328.6</v>
      </c>
      <c r="AD34" s="95" t="str">
        <f>IF(stage!AD34&lt;&gt;"",INT(stage!AD34/100)*60+MOD(stage!AD34,100),"")</f>
        <v/>
      </c>
      <c r="AF34" s="95" t="str">
        <f>IF(stage!AF34&lt;&gt;"",INT(stage!AF34/100)*60+MOD(stage!AF34,100),"")</f>
        <v/>
      </c>
      <c r="AH34" s="95" t="str">
        <f>IF(stage!AH34&lt;&gt;"",INT(stage!AH34/100)*60+MOD(stage!AH34,100),"")</f>
        <v/>
      </c>
      <c r="AJ34" s="95" t="str">
        <f>IF(stage!AJ34&lt;&gt;"",INT(stage!AJ34/100)*60+MOD(stage!AJ34,100),"")</f>
        <v/>
      </c>
      <c r="AL34" s="95" t="str">
        <f>IF(stage!AL34&lt;&gt;"",INT(stage!AL34/100)*60+MOD(stage!AL34,100),"")</f>
        <v/>
      </c>
      <c r="AN34" s="95" t="str">
        <f>IF(stage!AN34&lt;&gt;"",INT(stage!AN34/100)*60+MOD(stage!AN34,100),"")</f>
        <v/>
      </c>
      <c r="AP34" s="95" t="str">
        <f>IF(stage!AP34&lt;&gt;"",INT(stage!AP34/100)*60+MOD(stage!AP34,100),"")</f>
        <v/>
      </c>
      <c r="AR34" s="95" t="str">
        <f>IF(stage!AR34&lt;&gt;"",INT(stage!AR34/100)*60+MOD(stage!AR34,100),"")</f>
        <v/>
      </c>
      <c r="AT34" s="95" t="str">
        <f>IF(stage!AT34&lt;&gt;"",INT(stage!AT34/100)*60+MOD(stage!AT34,100),"")</f>
        <v/>
      </c>
      <c r="AV34" s="95" t="str">
        <f>IF(stage!AV34&lt;&gt;"",INT(stage!AV34/100)*60+MOD(stage!AV34,100),"")</f>
        <v/>
      </c>
      <c r="AX34" s="95" t="str">
        <f>IF(stage!AX34&lt;&gt;"",INT(stage!AX34/100)*60+MOD(stage!AX34,100),"")</f>
        <v/>
      </c>
      <c r="AZ34" s="95" t="str">
        <f>IF(stage!AZ34&lt;&gt;"",INT(stage!AZ34/100)*60+MOD(stage!AZ34,100),"")</f>
        <v/>
      </c>
      <c r="BB34" s="95" t="str">
        <f>IF(stage!BB34&lt;&gt;"",INT(stage!BB34/100)*60+MOD(stage!BB34,100),"")</f>
        <v/>
      </c>
      <c r="BD34" s="95" t="str">
        <f>IF(stage!BD34&lt;&gt;"",INT(stage!BD34/100)*60+MOD(stage!BD34,100),"")</f>
        <v/>
      </c>
      <c r="BF34" s="95" t="str">
        <f>IF(stage!BF34&lt;&gt;"",INT(stage!BF34/100)*60+MOD(stage!BF34,100),"")</f>
        <v/>
      </c>
      <c r="BH34" s="95" t="str">
        <f>IF(stage!BH34&lt;&gt;"",INT(stage!BH34/100)*60+MOD(stage!BH34,100),"")</f>
        <v/>
      </c>
      <c r="BJ34" s="95" t="str">
        <f>IF(stage!BJ34&lt;&gt;"",INT(stage!BJ34/100)*60+MOD(stage!BJ34,100),"")</f>
        <v/>
      </c>
      <c r="BL34" s="95" t="str">
        <f>IF(stage!BL34&lt;&gt;"",INT(stage!BL34/100)*60+MOD(stage!BL34,100),"")</f>
        <v/>
      </c>
      <c r="BO34" s="123">
        <f t="shared" si="1"/>
        <v>3907.8999999999992</v>
      </c>
      <c r="BP34" s="75">
        <f t="shared" si="2"/>
        <v>0</v>
      </c>
      <c r="BQ34" s="123">
        <f t="shared" si="3"/>
        <v>3907.8999999999992</v>
      </c>
      <c r="BR34" s="123"/>
      <c r="BS34" s="123">
        <f t="shared" si="4"/>
        <v>10507.9</v>
      </c>
      <c r="BT34" s="75">
        <f t="shared" si="5"/>
        <v>0</v>
      </c>
      <c r="BU34" s="123">
        <f t="shared" si="6"/>
        <v>10507.9</v>
      </c>
      <c r="BW34" s="75">
        <f t="shared" si="7"/>
        <v>12</v>
      </c>
      <c r="BX34" s="124">
        <f t="shared" si="8"/>
        <v>310.5</v>
      </c>
      <c r="BY34" s="124">
        <f t="shared" si="9"/>
        <v>436.5</v>
      </c>
      <c r="BZ34" s="124">
        <f t="shared" si="10"/>
        <v>322.60000000000002</v>
      </c>
      <c r="CA34" s="124">
        <f t="shared" si="11"/>
        <v>305.7</v>
      </c>
      <c r="CB34" s="124">
        <f t="shared" si="12"/>
        <v>431.70000000000005</v>
      </c>
      <c r="CC34" s="124">
        <f t="shared" si="13"/>
        <v>318.70000000000005</v>
      </c>
      <c r="CD34" s="124">
        <f t="shared" si="14"/>
        <v>327.20000000000005</v>
      </c>
      <c r="CE34" s="124">
        <f t="shared" si="15"/>
        <v>240.39999999999998</v>
      </c>
      <c r="CF34" s="124">
        <f t="shared" si="16"/>
        <v>331.79999999999995</v>
      </c>
      <c r="CG34" s="124">
        <f t="shared" si="17"/>
        <v>315.60000000000002</v>
      </c>
      <c r="CH34" s="124">
        <f t="shared" si="18"/>
        <v>238.60000000000002</v>
      </c>
      <c r="CI34" s="124">
        <f t="shared" si="19"/>
        <v>328.6</v>
      </c>
      <c r="CJ34" s="124" t="str">
        <f t="shared" si="20"/>
        <v/>
      </c>
      <c r="CK34" s="124" t="str">
        <f t="shared" si="21"/>
        <v/>
      </c>
      <c r="CL34" s="124" t="str">
        <f t="shared" si="22"/>
        <v/>
      </c>
      <c r="CM34" s="124" t="str">
        <f t="shared" si="23"/>
        <v/>
      </c>
      <c r="CN34" s="124" t="str">
        <f t="shared" si="24"/>
        <v/>
      </c>
      <c r="CO34" s="124" t="str">
        <f t="shared" si="25"/>
        <v/>
      </c>
      <c r="CP34" s="124" t="str">
        <f t="shared" si="26"/>
        <v/>
      </c>
      <c r="CQ34" s="124" t="str">
        <f t="shared" si="27"/>
        <v/>
      </c>
      <c r="CR34" s="124" t="str">
        <f t="shared" si="28"/>
        <v/>
      </c>
      <c r="CS34" s="124" t="str">
        <f t="shared" si="29"/>
        <v/>
      </c>
      <c r="CT34" s="124" t="str">
        <f t="shared" si="30"/>
        <v/>
      </c>
      <c r="CU34" s="124" t="str">
        <f t="shared" si="31"/>
        <v/>
      </c>
      <c r="CV34" s="124" t="str">
        <f t="shared" si="32"/>
        <v/>
      </c>
      <c r="CW34" s="124" t="str">
        <f t="shared" si="33"/>
        <v/>
      </c>
      <c r="CX34" s="124" t="str">
        <f t="shared" si="34"/>
        <v/>
      </c>
      <c r="CY34" s="124" t="str">
        <f t="shared" si="35"/>
        <v/>
      </c>
      <c r="CZ34" s="124" t="str">
        <f t="shared" si="36"/>
        <v/>
      </c>
      <c r="DA34" s="124" t="str">
        <f t="shared" si="37"/>
        <v/>
      </c>
      <c r="DC34" s="75">
        <f>COUNT($BX34:BX34)</f>
        <v>1</v>
      </c>
      <c r="DD34" s="75">
        <f>COUNT($BX34:BY34)</f>
        <v>2</v>
      </c>
      <c r="DE34" s="75">
        <f>COUNT($BX34:BZ34)</f>
        <v>3</v>
      </c>
      <c r="DF34" s="75">
        <f>COUNT($BX34:CA34)</f>
        <v>4</v>
      </c>
      <c r="DG34" s="75">
        <f>COUNT($BX34:CB34)</f>
        <v>5</v>
      </c>
      <c r="DH34" s="75">
        <f>COUNT($BX34:CC34)</f>
        <v>6</v>
      </c>
      <c r="DI34" s="75">
        <f>COUNT($BX34:CD34)</f>
        <v>7</v>
      </c>
      <c r="DJ34" s="75">
        <f>COUNT($BX34:CE34)</f>
        <v>8</v>
      </c>
      <c r="DK34" s="75">
        <f>COUNT($BX34:CF34)</f>
        <v>9</v>
      </c>
      <c r="DL34" s="75">
        <f>COUNT($BX34:CG34)</f>
        <v>10</v>
      </c>
      <c r="DM34" s="75">
        <f>COUNT($BX34:CH34)</f>
        <v>11</v>
      </c>
      <c r="DN34" s="75">
        <f>COUNT($BX34:CI34)</f>
        <v>12</v>
      </c>
      <c r="DO34" s="75">
        <f>COUNT($BX34:CJ34)</f>
        <v>12</v>
      </c>
      <c r="DP34" s="75">
        <f>COUNT($BX34:CK34)</f>
        <v>12</v>
      </c>
      <c r="DQ34" s="75">
        <f>COUNT($BX34:CL34)</f>
        <v>12</v>
      </c>
      <c r="DR34" s="75">
        <f>COUNT($BX34:CM34)</f>
        <v>12</v>
      </c>
      <c r="DS34" s="75">
        <f>COUNT($BX34:CN34)</f>
        <v>12</v>
      </c>
      <c r="DT34" s="75">
        <f>COUNT($BX34:CO34)</f>
        <v>12</v>
      </c>
      <c r="DU34" s="75">
        <f>COUNT($BX34:CP34)</f>
        <v>12</v>
      </c>
      <c r="DV34" s="75">
        <f>COUNT($BX34:CQ34)</f>
        <v>12</v>
      </c>
      <c r="DW34" s="75">
        <f>COUNT($BX34:CR34)</f>
        <v>12</v>
      </c>
      <c r="DX34" s="75">
        <f>COUNT($BX34:CS34)</f>
        <v>12</v>
      </c>
      <c r="DY34" s="75">
        <f>COUNT($BX34:CT34)</f>
        <v>12</v>
      </c>
      <c r="DZ34" s="75">
        <f>COUNT($BX34:CU34)</f>
        <v>12</v>
      </c>
      <c r="EA34" s="75">
        <f>COUNT($BX34:CV34)</f>
        <v>12</v>
      </c>
      <c r="EB34" s="75">
        <f>COUNT($BX34:CW34)</f>
        <v>12</v>
      </c>
      <c r="EC34" s="75">
        <f>COUNT($BX34:CX34)</f>
        <v>12</v>
      </c>
      <c r="ED34" s="75">
        <f>COUNT($BX34:CY34)</f>
        <v>12</v>
      </c>
      <c r="EE34" s="75">
        <f>COUNT($BX34:CZ34)</f>
        <v>12</v>
      </c>
      <c r="EF34" s="75">
        <f>COUNT($BX34:DA34)</f>
        <v>12</v>
      </c>
      <c r="EH34" s="75">
        <f t="shared" si="38"/>
        <v>1</v>
      </c>
      <c r="EI34" s="75">
        <f t="shared" si="39"/>
        <v>1</v>
      </c>
      <c r="EJ34" s="75">
        <f t="shared" si="40"/>
        <v>1</v>
      </c>
      <c r="EK34" s="75">
        <f t="shared" si="41"/>
        <v>1</v>
      </c>
      <c r="EL34" s="75">
        <f t="shared" si="42"/>
        <v>1</v>
      </c>
      <c r="EM34" s="75">
        <f t="shared" si="43"/>
        <v>1</v>
      </c>
      <c r="EN34" s="75">
        <f t="shared" si="44"/>
        <v>1</v>
      </c>
      <c r="EO34" s="75">
        <f t="shared" si="45"/>
        <v>1</v>
      </c>
      <c r="EP34" s="75">
        <f t="shared" si="46"/>
        <v>1</v>
      </c>
      <c r="EQ34" s="75">
        <f t="shared" si="47"/>
        <v>1</v>
      </c>
      <c r="ER34" s="75">
        <f t="shared" si="48"/>
        <v>1</v>
      </c>
      <c r="ES34" s="75">
        <f t="shared" si="49"/>
        <v>1</v>
      </c>
      <c r="ET34" s="75">
        <f t="shared" si="50"/>
        <v>0</v>
      </c>
      <c r="EU34" s="75">
        <f t="shared" si="51"/>
        <v>0</v>
      </c>
      <c r="EV34" s="75">
        <f t="shared" si="52"/>
        <v>0</v>
      </c>
      <c r="EW34" s="75">
        <f t="shared" si="53"/>
        <v>0</v>
      </c>
      <c r="EX34" s="75">
        <f t="shared" si="54"/>
        <v>0</v>
      </c>
      <c r="EY34" s="75">
        <f t="shared" si="55"/>
        <v>0</v>
      </c>
      <c r="EZ34" s="75">
        <f t="shared" si="56"/>
        <v>0</v>
      </c>
      <c r="FA34" s="75">
        <f t="shared" si="57"/>
        <v>0</v>
      </c>
      <c r="FB34" s="75">
        <f t="shared" si="58"/>
        <v>0</v>
      </c>
      <c r="FC34" s="75">
        <f t="shared" si="59"/>
        <v>0</v>
      </c>
      <c r="FD34" s="75">
        <f t="shared" si="60"/>
        <v>0</v>
      </c>
      <c r="FE34" s="75">
        <f t="shared" si="61"/>
        <v>0</v>
      </c>
      <c r="FF34" s="75">
        <f t="shared" si="62"/>
        <v>0</v>
      </c>
      <c r="FG34" s="75">
        <f t="shared" si="63"/>
        <v>0</v>
      </c>
      <c r="FH34" s="75">
        <f t="shared" si="64"/>
        <v>0</v>
      </c>
      <c r="FI34" s="75">
        <f t="shared" si="65"/>
        <v>0</v>
      </c>
      <c r="FJ34" s="75">
        <f t="shared" si="66"/>
        <v>0</v>
      </c>
      <c r="FK34" s="75">
        <f t="shared" si="67"/>
        <v>0</v>
      </c>
      <c r="FL34" s="75">
        <f t="shared" si="68"/>
        <v>6</v>
      </c>
      <c r="FM34" s="95">
        <f>IF(AND(ent!$M$2=1,$F34&lt;&gt;""),$E34+$F34,"")</f>
        <v>310.5</v>
      </c>
      <c r="FN34" s="95">
        <f>IF(AND(ent!$M$3=1,$H34&lt;&gt;""),$G34+$H34,"")</f>
        <v>436.5</v>
      </c>
      <c r="FO34" s="95">
        <f>IF(AND(ent!$M$4=1,$J34&lt;&gt;""),$I34+$J34,"")</f>
        <v>322.60000000000002</v>
      </c>
      <c r="FP34" s="95">
        <f>IF(AND(ent!$M$5=1,$L34&lt;&gt;""),$K34+$L34,"")</f>
        <v>305.7</v>
      </c>
      <c r="FQ34" s="95">
        <f>IF(AND(ent!$M$6=1,$N34&lt;&gt;""),$M34+$N34,"")</f>
        <v>431.70000000000005</v>
      </c>
      <c r="FR34" s="95">
        <f>IF(AND(ent!$M$7=1,$P34&lt;&gt;""),$O34+$P34,"")</f>
        <v>318.70000000000005</v>
      </c>
      <c r="FS34" s="95" t="str">
        <f>IF(AND(ent!$M$8=1,$R34&lt;&gt;""),$Q34+$R34,"")</f>
        <v/>
      </c>
      <c r="FT34" s="95" t="str">
        <f>IF(AND(ent!$M$9=1,$T34&lt;&gt;""),$S34+$T34,"")</f>
        <v/>
      </c>
      <c r="FU34" s="95" t="str">
        <f>IF(AND(ent!$M$10=1,$V34&lt;&gt;""),$U34+$V34,"")</f>
        <v/>
      </c>
      <c r="FV34" s="95" t="str">
        <f>IF(AND(ent!$M$11=1,$X34&lt;&gt;""),$W34+$X34,"")</f>
        <v/>
      </c>
      <c r="FW34" s="95" t="str">
        <f>IF(AND(ent!$M$12=1,$Z34&lt;&gt;""),$Y34+$Z34,"")</f>
        <v/>
      </c>
      <c r="FX34" s="95" t="str">
        <f>IF(AND(ent!$M$13=1,$AB34&lt;&gt;""),$AA34+$AB34,"")</f>
        <v/>
      </c>
      <c r="FY34" s="95" t="str">
        <f>IF(AND(ent!$M$14=1,$AD34&lt;&gt;""),$AC34+$AD34,"")</f>
        <v/>
      </c>
      <c r="FZ34" s="95" t="str">
        <f>IF(AND(ent!$M$15=1,$AF34&lt;&gt;""),$AE34+$AF34,"")</f>
        <v/>
      </c>
      <c r="GA34" s="95" t="str">
        <f>IF(AND(ent!$M$16=1,$AH34&lt;&gt;""),$AG34+$AH34,"")</f>
        <v/>
      </c>
      <c r="GB34" s="95" t="str">
        <f>IF(AND(ent!$M$17=1,$AJ34&lt;&gt;""),$AI34+$AJ34,"")</f>
        <v/>
      </c>
      <c r="GC34" s="95" t="str">
        <f>IF(AND(ent!$M$18=1,$AL34&lt;&gt;""),$AK34+$AL34,"")</f>
        <v/>
      </c>
      <c r="GD34" s="95" t="str">
        <f>IF(AND(ent!$M$19=1,$AN34&lt;&gt;""),$AM34+$AN34,"")</f>
        <v/>
      </c>
      <c r="GE34" s="95" t="str">
        <f>IF(AND(ent!$M$20=1,$AP34&lt;&gt;""),$AO34+$AP34,"")</f>
        <v/>
      </c>
      <c r="GF34" s="95" t="str">
        <f>IF(AND(ent!$M$21=1,$AR34&lt;&gt;""),$AQ34+$AR34,"")</f>
        <v/>
      </c>
      <c r="GG34" s="95" t="str">
        <f>IF(AND(ent!$M$22=1,$AT34&lt;&gt;""),$AS34+$AT34,"")</f>
        <v/>
      </c>
      <c r="GH34" s="95" t="str">
        <f>IF(AND(ent!$M$23=1,$AV34&lt;&gt;""),$AU34+$AV34,"")</f>
        <v/>
      </c>
      <c r="GI34" s="95" t="str">
        <f>IF(AND(ent!$M$24=1,$AX34&lt;&gt;""),$AW34+$AX34,"")</f>
        <v/>
      </c>
      <c r="GJ34" s="95" t="str">
        <f>IF(AND(ent!$M$25=1,$AZ34&lt;&gt;""),$AY34+$AZ34,"")</f>
        <v/>
      </c>
      <c r="GK34" s="95" t="str">
        <f>IF(AND(ent!$M$26=1,$BB34&lt;&gt;""),$BA34+$BB34,"")</f>
        <v/>
      </c>
      <c r="GL34" s="95" t="str">
        <f>IF(AND(ent!$M$27=1,$BD34&lt;&gt;""),$BC34+$BD34,"")</f>
        <v/>
      </c>
      <c r="GM34" s="95" t="str">
        <f>IF(AND(ent!$M$28=1,$BF34&lt;&gt;""),$BE34+$BF34,"")</f>
        <v/>
      </c>
      <c r="GN34" s="95" t="str">
        <f>IF(AND(ent!$M$29=1,$BH34&lt;&gt;""),$BG34+$BH34,"")</f>
        <v/>
      </c>
      <c r="GO34" s="95" t="str">
        <f>IF(AND(ent!$M$30=1,$BJ34&lt;&gt;""),$BI34+$BJ34,"")</f>
        <v/>
      </c>
      <c r="GP34" s="95" t="str">
        <f>IF(AND(ent!$M$31=1,$BL34&lt;&gt;""),$BK34+$BL34,"")</f>
        <v/>
      </c>
      <c r="GQ34" s="75">
        <f t="shared" si="69"/>
        <v>6</v>
      </c>
      <c r="GR34" s="95" t="str">
        <f>IF(AND(ent!$M$2=2,$F34&lt;&gt;""),$E34+$F34,"")</f>
        <v/>
      </c>
      <c r="GS34" s="95" t="str">
        <f>IF(AND(ent!$M$3=2,$H34&lt;&gt;""),$G34+$H34,"")</f>
        <v/>
      </c>
      <c r="GT34" s="95" t="str">
        <f>IF(AND(ent!$M$4=2,$J34&lt;&gt;""),$I34+$J34,"")</f>
        <v/>
      </c>
      <c r="GU34" s="95" t="str">
        <f>IF(AND(ent!$M$5=2,$L34&lt;&gt;""),$K34+$L34,"")</f>
        <v/>
      </c>
      <c r="GV34" s="95" t="str">
        <f>IF(AND(ent!$M$6=2,$N34&lt;&gt;""),$M34+$N34,"")</f>
        <v/>
      </c>
      <c r="GW34" s="95" t="str">
        <f>IF(AND(ent!$M$7=2,$P34&lt;&gt;""),$O34+$P34,"")</f>
        <v/>
      </c>
      <c r="GX34" s="95">
        <f>IF(AND(ent!$M$8=2,$R34&lt;&gt;""),$Q34+$R34,"")</f>
        <v>327.20000000000005</v>
      </c>
      <c r="GY34" s="95">
        <f>IF(AND(ent!$M$9=2,$T34&lt;&gt;""),$S34+$T34,"")</f>
        <v>240.39999999999998</v>
      </c>
      <c r="GZ34" s="95">
        <f>IF(AND(ent!$M$10=2,$V34&lt;&gt;""),$U34+$V34,"")</f>
        <v>331.79999999999995</v>
      </c>
      <c r="HA34" s="95">
        <f>IF(AND(ent!$M$11=2,$X34&lt;&gt;""),$W34+$X34,"")</f>
        <v>315.60000000000002</v>
      </c>
      <c r="HB34" s="95">
        <f>IF(AND(ent!$M$12=2,$Z34&lt;&gt;""),$Y34+$Z34,"")</f>
        <v>238.60000000000002</v>
      </c>
      <c r="HC34" s="95">
        <f>IF(AND(ent!$M$13=2,$AB34&lt;&gt;""),$AA34+$AB34,"")</f>
        <v>328.6</v>
      </c>
      <c r="HD34" s="95" t="str">
        <f>IF(AND(ent!$M$14=2,$AD34&lt;&gt;""),$AC34+$AD34,"")</f>
        <v/>
      </c>
      <c r="HE34" s="95" t="str">
        <f>IF(AND(ent!$M$15=2,$AF34&lt;&gt;""),$AE34+$AF34,"")</f>
        <v/>
      </c>
      <c r="HF34" s="95" t="str">
        <f>IF(AND(ent!$M$16=2,$AH34&lt;&gt;""),$AG34+$AH34,"")</f>
        <v/>
      </c>
      <c r="HG34" s="95" t="str">
        <f>IF(AND(ent!$M$17=2,$AJ34&lt;&gt;""),$AI34+$AJ34,"")</f>
        <v/>
      </c>
      <c r="HH34" s="95" t="str">
        <f>IF(AND(ent!$M$18=2,$AL34&lt;&gt;""),$AK34+$AL34,"")</f>
        <v/>
      </c>
      <c r="HI34" s="95" t="str">
        <f>IF(AND(ent!$M$19=2,$AN34&lt;&gt;""),$AM34+$AN34,"")</f>
        <v/>
      </c>
      <c r="HJ34" s="95" t="str">
        <f>IF(AND(ent!$M$20=2,$AP34&lt;&gt;""),$AO34+$AP34,"")</f>
        <v/>
      </c>
      <c r="HK34" s="95" t="str">
        <f>IF(AND(ent!$M$21=2,$AR34&lt;&gt;""),$AQ34+$AR34,"")</f>
        <v/>
      </c>
      <c r="HL34" s="95" t="str">
        <f>IF(AND(ent!$M$22=2,$AT34&lt;&gt;""),$AS34+$AT34,"")</f>
        <v/>
      </c>
      <c r="HM34" s="95" t="str">
        <f>IF(AND(ent!$M$23=2,$AV34&lt;&gt;""),$AU34+$AV34,"")</f>
        <v/>
      </c>
      <c r="HN34" s="95" t="str">
        <f>IF(AND(ent!$M$24=2,$AX34&lt;&gt;""),$AW34+$AX34,"")</f>
        <v/>
      </c>
      <c r="HO34" s="95" t="str">
        <f>IF(AND(ent!$M$25=2,$AZ34&lt;&gt;""),$AY34+$AZ34,"")</f>
        <v/>
      </c>
      <c r="HP34" s="95" t="str">
        <f>IF(AND(ent!$M$26=2,$BB34&lt;&gt;""),$BA34+$BB34,"")</f>
        <v/>
      </c>
      <c r="HQ34" s="95" t="str">
        <f>IF(AND(ent!$M$27=2,$BD34&lt;&gt;""),$BC34+$BD34,"")</f>
        <v/>
      </c>
      <c r="HR34" s="95" t="str">
        <f>IF(AND(ent!$M$28=2,$BF34&lt;&gt;""),$BE34+$BF34,"")</f>
        <v/>
      </c>
      <c r="HS34" s="95" t="str">
        <f>IF(AND(ent!$M$29=2,$BH34&lt;&gt;""),$BG34+$BH34,"")</f>
        <v/>
      </c>
      <c r="HT34" s="95" t="str">
        <f>IF(AND(ent!$M$30=2,$BJ34&lt;&gt;""),$BI34+$BJ34,"")</f>
        <v/>
      </c>
      <c r="HU34" s="95" t="str">
        <f>IF(AND(ent!$M$31=2,$BL34&lt;&gt;""),$BK34+$BL34,"")</f>
        <v/>
      </c>
      <c r="HV34" s="124">
        <f t="shared" si="70"/>
        <v>2125.6999999999998</v>
      </c>
      <c r="HW34" s="124">
        <f t="shared" si="71"/>
        <v>1782.1999999999998</v>
      </c>
      <c r="HX34" s="95">
        <f t="shared" si="72"/>
        <v>3525.7</v>
      </c>
      <c r="HY34" s="95">
        <f t="shared" si="73"/>
        <v>2942.2</v>
      </c>
    </row>
    <row r="35" spans="1:233">
      <c r="A35" s="75">
        <f>IF(stage!A35&lt;&gt;"",stage!A35,"")</f>
        <v>34</v>
      </c>
      <c r="B35" s="75" t="str">
        <f>IF(ent!E35&lt;&gt;"",ent!E35,"")</f>
        <v>小川 剛</v>
      </c>
      <c r="D35" s="75" t="str">
        <f>IF(ent!E35&lt;&gt;"",ent!H35,"")</f>
        <v>JN-5</v>
      </c>
      <c r="F35" s="95">
        <f>IF(stage!F35&lt;&gt;"",INT(stage!F35/100)*60+MOD(stage!F35,100),"")</f>
        <v>319</v>
      </c>
      <c r="H35" s="95">
        <f>IF(stage!H35&lt;&gt;"",INT(stage!H35/100)*60+MOD(stage!H35,100),"")</f>
        <v>444.79999999999995</v>
      </c>
      <c r="J35" s="95">
        <f>IF(stage!J35&lt;&gt;"",INT(stage!J35/100)*60+MOD(stage!J35,100),"")</f>
        <v>323.79999999999995</v>
      </c>
      <c r="L35" s="95">
        <f>IF(stage!L35&lt;&gt;"",INT(stage!L35/100)*60+MOD(stage!L35,100),"")</f>
        <v>313</v>
      </c>
      <c r="N35" s="95">
        <f>IF(stage!N35&lt;&gt;"",INT(stage!N35/100)*60+MOD(stage!N35,100),"")</f>
        <v>438.4</v>
      </c>
      <c r="P35" s="95">
        <f>IF(stage!P35&lt;&gt;"",INT(stage!P35/100)*60+MOD(stage!P35,100),"")</f>
        <v>322.5</v>
      </c>
      <c r="R35" s="95">
        <f>IF(stage!R35&lt;&gt;"",INT(stage!R35/100)*60+MOD(stage!R35,100),"")</f>
        <v>338.70000000000005</v>
      </c>
      <c r="T35" s="95">
        <f>IF(stage!T35&lt;&gt;"",INT(stage!T35/100)*60+MOD(stage!T35,100),"")</f>
        <v>249.5</v>
      </c>
      <c r="V35" s="95">
        <f>IF(stage!V35&lt;&gt;"",INT(stage!V35/100)*60+MOD(stage!V35,100),"")</f>
        <v>346.4</v>
      </c>
      <c r="X35" s="95">
        <f>IF(stage!X35&lt;&gt;"",INT(stage!X35/100)*60+MOD(stage!X35,100),"")</f>
        <v>328.29999999999995</v>
      </c>
      <c r="Z35" s="95">
        <f>IF(stage!Z35&lt;&gt;"",INT(stage!Z35/100)*60+MOD(stage!Z35,100),"")</f>
        <v>246.10000000000002</v>
      </c>
      <c r="AB35" s="95">
        <f>IF(stage!AB35&lt;&gt;"",INT(stage!AB35/100)*60+MOD(stage!AB35,100),"")</f>
        <v>338.29999999999995</v>
      </c>
      <c r="AD35" s="95" t="str">
        <f>IF(stage!AD35&lt;&gt;"",INT(stage!AD35/100)*60+MOD(stage!AD35,100),"")</f>
        <v/>
      </c>
      <c r="AF35" s="95" t="str">
        <f>IF(stage!AF35&lt;&gt;"",INT(stage!AF35/100)*60+MOD(stage!AF35,100),"")</f>
        <v/>
      </c>
      <c r="AH35" s="95" t="str">
        <f>IF(stage!AH35&lt;&gt;"",INT(stage!AH35/100)*60+MOD(stage!AH35,100),"")</f>
        <v/>
      </c>
      <c r="AJ35" s="95" t="str">
        <f>IF(stage!AJ35&lt;&gt;"",INT(stage!AJ35/100)*60+MOD(stage!AJ35,100),"")</f>
        <v/>
      </c>
      <c r="AL35" s="95" t="str">
        <f>IF(stage!AL35&lt;&gt;"",INT(stage!AL35/100)*60+MOD(stage!AL35,100),"")</f>
        <v/>
      </c>
      <c r="AN35" s="95" t="str">
        <f>IF(stage!AN35&lt;&gt;"",INT(stage!AN35/100)*60+MOD(stage!AN35,100),"")</f>
        <v/>
      </c>
      <c r="AP35" s="95" t="str">
        <f>IF(stage!AP35&lt;&gt;"",INT(stage!AP35/100)*60+MOD(stage!AP35,100),"")</f>
        <v/>
      </c>
      <c r="AR35" s="95" t="str">
        <f>IF(stage!AR35&lt;&gt;"",INT(stage!AR35/100)*60+MOD(stage!AR35,100),"")</f>
        <v/>
      </c>
      <c r="AT35" s="95" t="str">
        <f>IF(stage!AT35&lt;&gt;"",INT(stage!AT35/100)*60+MOD(stage!AT35,100),"")</f>
        <v/>
      </c>
      <c r="AV35" s="95" t="str">
        <f>IF(stage!AV35&lt;&gt;"",INT(stage!AV35/100)*60+MOD(stage!AV35,100),"")</f>
        <v/>
      </c>
      <c r="AX35" s="95" t="str">
        <f>IF(stage!AX35&lt;&gt;"",INT(stage!AX35/100)*60+MOD(stage!AX35,100),"")</f>
        <v/>
      </c>
      <c r="AZ35" s="95" t="str">
        <f>IF(stage!AZ35&lt;&gt;"",INT(stage!AZ35/100)*60+MOD(stage!AZ35,100),"")</f>
        <v/>
      </c>
      <c r="BB35" s="95" t="str">
        <f>IF(stage!BB35&lt;&gt;"",INT(stage!BB35/100)*60+MOD(stage!BB35,100),"")</f>
        <v/>
      </c>
      <c r="BD35" s="95" t="str">
        <f>IF(stage!BD35&lt;&gt;"",INT(stage!BD35/100)*60+MOD(stage!BD35,100),"")</f>
        <v/>
      </c>
      <c r="BF35" s="95" t="str">
        <f>IF(stage!BF35&lt;&gt;"",INT(stage!BF35/100)*60+MOD(stage!BF35,100),"")</f>
        <v/>
      </c>
      <c r="BH35" s="95" t="str">
        <f>IF(stage!BH35&lt;&gt;"",INT(stage!BH35/100)*60+MOD(stage!BH35,100),"")</f>
        <v/>
      </c>
      <c r="BJ35" s="95" t="str">
        <f>IF(stage!BJ35&lt;&gt;"",INT(stage!BJ35/100)*60+MOD(stage!BJ35,100),"")</f>
        <v/>
      </c>
      <c r="BL35" s="95" t="str">
        <f>IF(stage!BL35&lt;&gt;"",INT(stage!BL35/100)*60+MOD(stage!BL35,100),"")</f>
        <v/>
      </c>
      <c r="BO35" s="123">
        <f t="shared" si="1"/>
        <v>4008.7999999999993</v>
      </c>
      <c r="BP35" s="75">
        <f t="shared" si="2"/>
        <v>0</v>
      </c>
      <c r="BQ35" s="123">
        <f t="shared" si="3"/>
        <v>4008.7999999999993</v>
      </c>
      <c r="BR35" s="123"/>
      <c r="BS35" s="123">
        <f t="shared" si="4"/>
        <v>10648.8</v>
      </c>
      <c r="BT35" s="75">
        <f t="shared" si="5"/>
        <v>0</v>
      </c>
      <c r="BU35" s="123">
        <f t="shared" si="6"/>
        <v>10648.8</v>
      </c>
      <c r="BW35" s="75">
        <f t="shared" si="7"/>
        <v>12</v>
      </c>
      <c r="BX35" s="124">
        <f t="shared" si="8"/>
        <v>319</v>
      </c>
      <c r="BY35" s="124">
        <f t="shared" si="9"/>
        <v>444.79999999999995</v>
      </c>
      <c r="BZ35" s="124">
        <f t="shared" si="10"/>
        <v>323.79999999999995</v>
      </c>
      <c r="CA35" s="124">
        <f t="shared" si="11"/>
        <v>313</v>
      </c>
      <c r="CB35" s="124">
        <f t="shared" si="12"/>
        <v>438.4</v>
      </c>
      <c r="CC35" s="124">
        <f t="shared" si="13"/>
        <v>322.5</v>
      </c>
      <c r="CD35" s="124">
        <f t="shared" si="14"/>
        <v>338.70000000000005</v>
      </c>
      <c r="CE35" s="124">
        <f t="shared" si="15"/>
        <v>249.5</v>
      </c>
      <c r="CF35" s="124">
        <f t="shared" si="16"/>
        <v>346.4</v>
      </c>
      <c r="CG35" s="124">
        <f t="shared" si="17"/>
        <v>328.29999999999995</v>
      </c>
      <c r="CH35" s="124">
        <f t="shared" si="18"/>
        <v>246.10000000000002</v>
      </c>
      <c r="CI35" s="124">
        <f t="shared" si="19"/>
        <v>338.29999999999995</v>
      </c>
      <c r="CJ35" s="124" t="str">
        <f t="shared" si="20"/>
        <v/>
      </c>
      <c r="CK35" s="124" t="str">
        <f t="shared" si="21"/>
        <v/>
      </c>
      <c r="CL35" s="124" t="str">
        <f t="shared" si="22"/>
        <v/>
      </c>
      <c r="CM35" s="124" t="str">
        <f t="shared" si="23"/>
        <v/>
      </c>
      <c r="CN35" s="124" t="str">
        <f t="shared" si="24"/>
        <v/>
      </c>
      <c r="CO35" s="124" t="str">
        <f t="shared" si="25"/>
        <v/>
      </c>
      <c r="CP35" s="124" t="str">
        <f t="shared" si="26"/>
        <v/>
      </c>
      <c r="CQ35" s="124" t="str">
        <f t="shared" si="27"/>
        <v/>
      </c>
      <c r="CR35" s="124" t="str">
        <f t="shared" si="28"/>
        <v/>
      </c>
      <c r="CS35" s="124" t="str">
        <f t="shared" si="29"/>
        <v/>
      </c>
      <c r="CT35" s="124" t="str">
        <f t="shared" si="30"/>
        <v/>
      </c>
      <c r="CU35" s="124" t="str">
        <f t="shared" si="31"/>
        <v/>
      </c>
      <c r="CV35" s="124" t="str">
        <f t="shared" si="32"/>
        <v/>
      </c>
      <c r="CW35" s="124" t="str">
        <f t="shared" si="33"/>
        <v/>
      </c>
      <c r="CX35" s="124" t="str">
        <f t="shared" si="34"/>
        <v/>
      </c>
      <c r="CY35" s="124" t="str">
        <f t="shared" si="35"/>
        <v/>
      </c>
      <c r="CZ35" s="124" t="str">
        <f t="shared" si="36"/>
        <v/>
      </c>
      <c r="DA35" s="124" t="str">
        <f t="shared" si="37"/>
        <v/>
      </c>
      <c r="DC35" s="75">
        <f>COUNT($BX35:BX35)</f>
        <v>1</v>
      </c>
      <c r="DD35" s="75">
        <f>COUNT($BX35:BY35)</f>
        <v>2</v>
      </c>
      <c r="DE35" s="75">
        <f>COUNT($BX35:BZ35)</f>
        <v>3</v>
      </c>
      <c r="DF35" s="75">
        <f>COUNT($BX35:CA35)</f>
        <v>4</v>
      </c>
      <c r="DG35" s="75">
        <f>COUNT($BX35:CB35)</f>
        <v>5</v>
      </c>
      <c r="DH35" s="75">
        <f>COUNT($BX35:CC35)</f>
        <v>6</v>
      </c>
      <c r="DI35" s="75">
        <f>COUNT($BX35:CD35)</f>
        <v>7</v>
      </c>
      <c r="DJ35" s="75">
        <f>COUNT($BX35:CE35)</f>
        <v>8</v>
      </c>
      <c r="DK35" s="75">
        <f>COUNT($BX35:CF35)</f>
        <v>9</v>
      </c>
      <c r="DL35" s="75">
        <f>COUNT($BX35:CG35)</f>
        <v>10</v>
      </c>
      <c r="DM35" s="75">
        <f>COUNT($BX35:CH35)</f>
        <v>11</v>
      </c>
      <c r="DN35" s="75">
        <f>COUNT($BX35:CI35)</f>
        <v>12</v>
      </c>
      <c r="DO35" s="75">
        <f>COUNT($BX35:CJ35)</f>
        <v>12</v>
      </c>
      <c r="DP35" s="75">
        <f>COUNT($BX35:CK35)</f>
        <v>12</v>
      </c>
      <c r="DQ35" s="75">
        <f>COUNT($BX35:CL35)</f>
        <v>12</v>
      </c>
      <c r="DR35" s="75">
        <f>COUNT($BX35:CM35)</f>
        <v>12</v>
      </c>
      <c r="DS35" s="75">
        <f>COUNT($BX35:CN35)</f>
        <v>12</v>
      </c>
      <c r="DT35" s="75">
        <f>COUNT($BX35:CO35)</f>
        <v>12</v>
      </c>
      <c r="DU35" s="75">
        <f>COUNT($BX35:CP35)</f>
        <v>12</v>
      </c>
      <c r="DV35" s="75">
        <f>COUNT($BX35:CQ35)</f>
        <v>12</v>
      </c>
      <c r="DW35" s="75">
        <f>COUNT($BX35:CR35)</f>
        <v>12</v>
      </c>
      <c r="DX35" s="75">
        <f>COUNT($BX35:CS35)</f>
        <v>12</v>
      </c>
      <c r="DY35" s="75">
        <f>COUNT($BX35:CT35)</f>
        <v>12</v>
      </c>
      <c r="DZ35" s="75">
        <f>COUNT($BX35:CU35)</f>
        <v>12</v>
      </c>
      <c r="EA35" s="75">
        <f>COUNT($BX35:CV35)</f>
        <v>12</v>
      </c>
      <c r="EB35" s="75">
        <f>COUNT($BX35:CW35)</f>
        <v>12</v>
      </c>
      <c r="EC35" s="75">
        <f>COUNT($BX35:CX35)</f>
        <v>12</v>
      </c>
      <c r="ED35" s="75">
        <f>COUNT($BX35:CY35)</f>
        <v>12</v>
      </c>
      <c r="EE35" s="75">
        <f>COUNT($BX35:CZ35)</f>
        <v>12</v>
      </c>
      <c r="EF35" s="75">
        <f>COUNT($BX35:DA35)</f>
        <v>12</v>
      </c>
      <c r="EH35" s="75">
        <f t="shared" si="38"/>
        <v>1</v>
      </c>
      <c r="EI35" s="75">
        <f t="shared" si="39"/>
        <v>1</v>
      </c>
      <c r="EJ35" s="75">
        <f t="shared" si="40"/>
        <v>1</v>
      </c>
      <c r="EK35" s="75">
        <f t="shared" si="41"/>
        <v>1</v>
      </c>
      <c r="EL35" s="75">
        <f t="shared" si="42"/>
        <v>1</v>
      </c>
      <c r="EM35" s="75">
        <f t="shared" si="43"/>
        <v>1</v>
      </c>
      <c r="EN35" s="75">
        <f t="shared" si="44"/>
        <v>1</v>
      </c>
      <c r="EO35" s="75">
        <f t="shared" si="45"/>
        <v>1</v>
      </c>
      <c r="EP35" s="75">
        <f t="shared" si="46"/>
        <v>1</v>
      </c>
      <c r="EQ35" s="75">
        <f t="shared" si="47"/>
        <v>1</v>
      </c>
      <c r="ER35" s="75">
        <f t="shared" si="48"/>
        <v>1</v>
      </c>
      <c r="ES35" s="75">
        <f t="shared" si="49"/>
        <v>1</v>
      </c>
      <c r="ET35" s="75">
        <f t="shared" si="50"/>
        <v>0</v>
      </c>
      <c r="EU35" s="75">
        <f t="shared" si="51"/>
        <v>0</v>
      </c>
      <c r="EV35" s="75">
        <f t="shared" si="52"/>
        <v>0</v>
      </c>
      <c r="EW35" s="75">
        <f t="shared" si="53"/>
        <v>0</v>
      </c>
      <c r="EX35" s="75">
        <f t="shared" si="54"/>
        <v>0</v>
      </c>
      <c r="EY35" s="75">
        <f t="shared" si="55"/>
        <v>0</v>
      </c>
      <c r="EZ35" s="75">
        <f t="shared" si="56"/>
        <v>0</v>
      </c>
      <c r="FA35" s="75">
        <f t="shared" si="57"/>
        <v>0</v>
      </c>
      <c r="FB35" s="75">
        <f t="shared" si="58"/>
        <v>0</v>
      </c>
      <c r="FC35" s="75">
        <f t="shared" si="59"/>
        <v>0</v>
      </c>
      <c r="FD35" s="75">
        <f t="shared" si="60"/>
        <v>0</v>
      </c>
      <c r="FE35" s="75">
        <f t="shared" si="61"/>
        <v>0</v>
      </c>
      <c r="FF35" s="75">
        <f t="shared" si="62"/>
        <v>0</v>
      </c>
      <c r="FG35" s="75">
        <f t="shared" si="63"/>
        <v>0</v>
      </c>
      <c r="FH35" s="75">
        <f t="shared" si="64"/>
        <v>0</v>
      </c>
      <c r="FI35" s="75">
        <f t="shared" si="65"/>
        <v>0</v>
      </c>
      <c r="FJ35" s="75">
        <f t="shared" si="66"/>
        <v>0</v>
      </c>
      <c r="FK35" s="75">
        <f t="shared" si="67"/>
        <v>0</v>
      </c>
      <c r="FL35" s="75">
        <f t="shared" si="68"/>
        <v>6</v>
      </c>
      <c r="FM35" s="95">
        <f>IF(AND(ent!$M$2=1,$F35&lt;&gt;""),$E35+$F35,"")</f>
        <v>319</v>
      </c>
      <c r="FN35" s="95">
        <f>IF(AND(ent!$M$3=1,$H35&lt;&gt;""),$G35+$H35,"")</f>
        <v>444.79999999999995</v>
      </c>
      <c r="FO35" s="95">
        <f>IF(AND(ent!$M$4=1,$J35&lt;&gt;""),$I35+$J35,"")</f>
        <v>323.79999999999995</v>
      </c>
      <c r="FP35" s="95">
        <f>IF(AND(ent!$M$5=1,$L35&lt;&gt;""),$K35+$L35,"")</f>
        <v>313</v>
      </c>
      <c r="FQ35" s="95">
        <f>IF(AND(ent!$M$6=1,$N35&lt;&gt;""),$M35+$N35,"")</f>
        <v>438.4</v>
      </c>
      <c r="FR35" s="95">
        <f>IF(AND(ent!$M$7=1,$P35&lt;&gt;""),$O35+$P35,"")</f>
        <v>322.5</v>
      </c>
      <c r="FS35" s="95" t="str">
        <f>IF(AND(ent!$M$8=1,$R35&lt;&gt;""),$Q35+$R35,"")</f>
        <v/>
      </c>
      <c r="FT35" s="95" t="str">
        <f>IF(AND(ent!$M$9=1,$T35&lt;&gt;""),$S35+$T35,"")</f>
        <v/>
      </c>
      <c r="FU35" s="95" t="str">
        <f>IF(AND(ent!$M$10=1,$V35&lt;&gt;""),$U35+$V35,"")</f>
        <v/>
      </c>
      <c r="FV35" s="95" t="str">
        <f>IF(AND(ent!$M$11=1,$X35&lt;&gt;""),$W35+$X35,"")</f>
        <v/>
      </c>
      <c r="FW35" s="95" t="str">
        <f>IF(AND(ent!$M$12=1,$Z35&lt;&gt;""),$Y35+$Z35,"")</f>
        <v/>
      </c>
      <c r="FX35" s="95" t="str">
        <f>IF(AND(ent!$M$13=1,$AB35&lt;&gt;""),$AA35+$AB35,"")</f>
        <v/>
      </c>
      <c r="FY35" s="95" t="str">
        <f>IF(AND(ent!$M$14=1,$AD35&lt;&gt;""),$AC35+$AD35,"")</f>
        <v/>
      </c>
      <c r="FZ35" s="95" t="str">
        <f>IF(AND(ent!$M$15=1,$AF35&lt;&gt;""),$AE35+$AF35,"")</f>
        <v/>
      </c>
      <c r="GA35" s="95" t="str">
        <f>IF(AND(ent!$M$16=1,$AH35&lt;&gt;""),$AG35+$AH35,"")</f>
        <v/>
      </c>
      <c r="GB35" s="95" t="str">
        <f>IF(AND(ent!$M$17=1,$AJ35&lt;&gt;""),$AI35+$AJ35,"")</f>
        <v/>
      </c>
      <c r="GC35" s="95" t="str">
        <f>IF(AND(ent!$M$18=1,$AL35&lt;&gt;""),$AK35+$AL35,"")</f>
        <v/>
      </c>
      <c r="GD35" s="95" t="str">
        <f>IF(AND(ent!$M$19=1,$AN35&lt;&gt;""),$AM35+$AN35,"")</f>
        <v/>
      </c>
      <c r="GE35" s="95" t="str">
        <f>IF(AND(ent!$M$20=1,$AP35&lt;&gt;""),$AO35+$AP35,"")</f>
        <v/>
      </c>
      <c r="GF35" s="95" t="str">
        <f>IF(AND(ent!$M$21=1,$AR35&lt;&gt;""),$AQ35+$AR35,"")</f>
        <v/>
      </c>
      <c r="GG35" s="95" t="str">
        <f>IF(AND(ent!$M$22=1,$AT35&lt;&gt;""),$AS35+$AT35,"")</f>
        <v/>
      </c>
      <c r="GH35" s="95" t="str">
        <f>IF(AND(ent!$M$23=1,$AV35&lt;&gt;""),$AU35+$AV35,"")</f>
        <v/>
      </c>
      <c r="GI35" s="95" t="str">
        <f>IF(AND(ent!$M$24=1,$AX35&lt;&gt;""),$AW35+$AX35,"")</f>
        <v/>
      </c>
      <c r="GJ35" s="95" t="str">
        <f>IF(AND(ent!$M$25=1,$AZ35&lt;&gt;""),$AY35+$AZ35,"")</f>
        <v/>
      </c>
      <c r="GK35" s="95" t="str">
        <f>IF(AND(ent!$M$26=1,$BB35&lt;&gt;""),$BA35+$BB35,"")</f>
        <v/>
      </c>
      <c r="GL35" s="95" t="str">
        <f>IF(AND(ent!$M$27=1,$BD35&lt;&gt;""),$BC35+$BD35,"")</f>
        <v/>
      </c>
      <c r="GM35" s="95" t="str">
        <f>IF(AND(ent!$M$28=1,$BF35&lt;&gt;""),$BE35+$BF35,"")</f>
        <v/>
      </c>
      <c r="GN35" s="95" t="str">
        <f>IF(AND(ent!$M$29=1,$BH35&lt;&gt;""),$BG35+$BH35,"")</f>
        <v/>
      </c>
      <c r="GO35" s="95" t="str">
        <f>IF(AND(ent!$M$30=1,$BJ35&lt;&gt;""),$BI35+$BJ35,"")</f>
        <v/>
      </c>
      <c r="GP35" s="95" t="str">
        <f>IF(AND(ent!$M$31=1,$BL35&lt;&gt;""),$BK35+$BL35,"")</f>
        <v/>
      </c>
      <c r="GQ35" s="75">
        <f t="shared" si="69"/>
        <v>6</v>
      </c>
      <c r="GR35" s="95" t="str">
        <f>IF(AND(ent!$M$2=2,$F35&lt;&gt;""),$E35+$F35,"")</f>
        <v/>
      </c>
      <c r="GS35" s="95" t="str">
        <f>IF(AND(ent!$M$3=2,$H35&lt;&gt;""),$G35+$H35,"")</f>
        <v/>
      </c>
      <c r="GT35" s="95" t="str">
        <f>IF(AND(ent!$M$4=2,$J35&lt;&gt;""),$I35+$J35,"")</f>
        <v/>
      </c>
      <c r="GU35" s="95" t="str">
        <f>IF(AND(ent!$M$5=2,$L35&lt;&gt;""),$K35+$L35,"")</f>
        <v/>
      </c>
      <c r="GV35" s="95" t="str">
        <f>IF(AND(ent!$M$6=2,$N35&lt;&gt;""),$M35+$N35,"")</f>
        <v/>
      </c>
      <c r="GW35" s="95" t="str">
        <f>IF(AND(ent!$M$7=2,$P35&lt;&gt;""),$O35+$P35,"")</f>
        <v/>
      </c>
      <c r="GX35" s="95">
        <f>IF(AND(ent!$M$8=2,$R35&lt;&gt;""),$Q35+$R35,"")</f>
        <v>338.70000000000005</v>
      </c>
      <c r="GY35" s="95">
        <f>IF(AND(ent!$M$9=2,$T35&lt;&gt;""),$S35+$T35,"")</f>
        <v>249.5</v>
      </c>
      <c r="GZ35" s="95">
        <f>IF(AND(ent!$M$10=2,$V35&lt;&gt;""),$U35+$V35,"")</f>
        <v>346.4</v>
      </c>
      <c r="HA35" s="95">
        <f>IF(AND(ent!$M$11=2,$X35&lt;&gt;""),$W35+$X35,"")</f>
        <v>328.29999999999995</v>
      </c>
      <c r="HB35" s="95">
        <f>IF(AND(ent!$M$12=2,$Z35&lt;&gt;""),$Y35+$Z35,"")</f>
        <v>246.10000000000002</v>
      </c>
      <c r="HC35" s="95">
        <f>IF(AND(ent!$M$13=2,$AB35&lt;&gt;""),$AA35+$AB35,"")</f>
        <v>338.29999999999995</v>
      </c>
      <c r="HD35" s="95" t="str">
        <f>IF(AND(ent!$M$14=2,$AD35&lt;&gt;""),$AC35+$AD35,"")</f>
        <v/>
      </c>
      <c r="HE35" s="95" t="str">
        <f>IF(AND(ent!$M$15=2,$AF35&lt;&gt;""),$AE35+$AF35,"")</f>
        <v/>
      </c>
      <c r="HF35" s="95" t="str">
        <f>IF(AND(ent!$M$16=2,$AH35&lt;&gt;""),$AG35+$AH35,"")</f>
        <v/>
      </c>
      <c r="HG35" s="95" t="str">
        <f>IF(AND(ent!$M$17=2,$AJ35&lt;&gt;""),$AI35+$AJ35,"")</f>
        <v/>
      </c>
      <c r="HH35" s="95" t="str">
        <f>IF(AND(ent!$M$18=2,$AL35&lt;&gt;""),$AK35+$AL35,"")</f>
        <v/>
      </c>
      <c r="HI35" s="95" t="str">
        <f>IF(AND(ent!$M$19=2,$AN35&lt;&gt;""),$AM35+$AN35,"")</f>
        <v/>
      </c>
      <c r="HJ35" s="95" t="str">
        <f>IF(AND(ent!$M$20=2,$AP35&lt;&gt;""),$AO35+$AP35,"")</f>
        <v/>
      </c>
      <c r="HK35" s="95" t="str">
        <f>IF(AND(ent!$M$21=2,$AR35&lt;&gt;""),$AQ35+$AR35,"")</f>
        <v/>
      </c>
      <c r="HL35" s="95" t="str">
        <f>IF(AND(ent!$M$22=2,$AT35&lt;&gt;""),$AS35+$AT35,"")</f>
        <v/>
      </c>
      <c r="HM35" s="95" t="str">
        <f>IF(AND(ent!$M$23=2,$AV35&lt;&gt;""),$AU35+$AV35,"")</f>
        <v/>
      </c>
      <c r="HN35" s="95" t="str">
        <f>IF(AND(ent!$M$24=2,$AX35&lt;&gt;""),$AW35+$AX35,"")</f>
        <v/>
      </c>
      <c r="HO35" s="95" t="str">
        <f>IF(AND(ent!$M$25=2,$AZ35&lt;&gt;""),$AY35+$AZ35,"")</f>
        <v/>
      </c>
      <c r="HP35" s="95" t="str">
        <f>IF(AND(ent!$M$26=2,$BB35&lt;&gt;""),$BA35+$BB35,"")</f>
        <v/>
      </c>
      <c r="HQ35" s="95" t="str">
        <f>IF(AND(ent!$M$27=2,$BD35&lt;&gt;""),$BC35+$BD35,"")</f>
        <v/>
      </c>
      <c r="HR35" s="95" t="str">
        <f>IF(AND(ent!$M$28=2,$BF35&lt;&gt;""),$BE35+$BF35,"")</f>
        <v/>
      </c>
      <c r="HS35" s="95" t="str">
        <f>IF(AND(ent!$M$29=2,$BH35&lt;&gt;""),$BG35+$BH35,"")</f>
        <v/>
      </c>
      <c r="HT35" s="95" t="str">
        <f>IF(AND(ent!$M$30=2,$BJ35&lt;&gt;""),$BI35+$BJ35,"")</f>
        <v/>
      </c>
      <c r="HU35" s="95" t="str">
        <f>IF(AND(ent!$M$31=2,$BL35&lt;&gt;""),$BK35+$BL35,"")</f>
        <v/>
      </c>
      <c r="HV35" s="124">
        <f t="shared" si="70"/>
        <v>2161.5</v>
      </c>
      <c r="HW35" s="124">
        <f t="shared" si="71"/>
        <v>1847.3</v>
      </c>
      <c r="HX35" s="95">
        <f t="shared" si="72"/>
        <v>3601.5</v>
      </c>
      <c r="HY35" s="95">
        <f t="shared" si="73"/>
        <v>3047.3</v>
      </c>
    </row>
    <row r="36" spans="1:233">
      <c r="A36" s="75">
        <f>IF(stage!A36&lt;&gt;"",stage!A36,"")</f>
        <v>35</v>
      </c>
      <c r="B36" s="75" t="str">
        <f>IF(ent!E36&lt;&gt;"",ent!E36,"")</f>
        <v>鎌野 賢志</v>
      </c>
      <c r="D36" s="75" t="str">
        <f>IF(ent!E36&lt;&gt;"",ent!H36,"")</f>
        <v>JN-5</v>
      </c>
      <c r="F36" s="95">
        <f>IF(stage!F36&lt;&gt;"",INT(stage!F36/100)*60+MOD(stage!F36,100),"")</f>
        <v>324.29999999999995</v>
      </c>
      <c r="H36" s="95">
        <f>IF(stage!H36&lt;&gt;"",INT(stage!H36/100)*60+MOD(stage!H36,100),"")</f>
        <v>449.79999999999995</v>
      </c>
      <c r="J36" s="95">
        <f>IF(stage!J36&lt;&gt;"",INT(stage!J36/100)*60+MOD(stage!J36,100),"")</f>
        <v>330.29999999999995</v>
      </c>
      <c r="L36" s="95">
        <f>IF(stage!L36&lt;&gt;"",INT(stage!L36/100)*60+MOD(stage!L36,100),"")</f>
        <v>318</v>
      </c>
      <c r="N36" s="95">
        <f>IF(stage!N36&lt;&gt;"",INT(stage!N36/100)*60+MOD(stage!N36,100),"")</f>
        <v>442.79999999999995</v>
      </c>
      <c r="P36" s="95">
        <f>IF(stage!P36&lt;&gt;"",INT(stage!P36/100)*60+MOD(stage!P36,100),"")</f>
        <v>328.5</v>
      </c>
      <c r="R36" s="95">
        <f>IF(stage!R36&lt;&gt;"",INT(stage!R36/100)*60+MOD(stage!R36,100),"")</f>
        <v>354.1</v>
      </c>
      <c r="T36" s="95">
        <f>IF(stage!T36&lt;&gt;"",INT(stage!T36/100)*60+MOD(stage!T36,100),"")</f>
        <v>253.60000000000002</v>
      </c>
      <c r="V36" s="95">
        <f>IF(stage!V36&lt;&gt;"",INT(stage!V36/100)*60+MOD(stage!V36,100),"")</f>
        <v>355.5</v>
      </c>
      <c r="X36" s="95">
        <f>IF(stage!X36&lt;&gt;"",INT(stage!X36/100)*60+MOD(stage!X36,100),"")</f>
        <v>341.5</v>
      </c>
      <c r="Z36" s="95">
        <f>IF(stage!Z36&lt;&gt;"",INT(stage!Z36/100)*60+MOD(stage!Z36,100),"")</f>
        <v>255.60000000000002</v>
      </c>
      <c r="AB36" s="95">
        <f>IF(stage!AB36&lt;&gt;"",INT(stage!AB36/100)*60+MOD(stage!AB36,100),"")</f>
        <v>349.5</v>
      </c>
      <c r="AD36" s="95" t="str">
        <f>IF(stage!AD36&lt;&gt;"",INT(stage!AD36/100)*60+MOD(stage!AD36,100),"")</f>
        <v/>
      </c>
      <c r="AF36" s="95" t="str">
        <f>IF(stage!AF36&lt;&gt;"",INT(stage!AF36/100)*60+MOD(stage!AF36,100),"")</f>
        <v/>
      </c>
      <c r="AH36" s="95" t="str">
        <f>IF(stage!AH36&lt;&gt;"",INT(stage!AH36/100)*60+MOD(stage!AH36,100),"")</f>
        <v/>
      </c>
      <c r="AJ36" s="95" t="str">
        <f>IF(stage!AJ36&lt;&gt;"",INT(stage!AJ36/100)*60+MOD(stage!AJ36,100),"")</f>
        <v/>
      </c>
      <c r="AL36" s="95" t="str">
        <f>IF(stage!AL36&lt;&gt;"",INT(stage!AL36/100)*60+MOD(stage!AL36,100),"")</f>
        <v/>
      </c>
      <c r="AN36" s="95" t="str">
        <f>IF(stage!AN36&lt;&gt;"",INT(stage!AN36/100)*60+MOD(stage!AN36,100),"")</f>
        <v/>
      </c>
      <c r="AP36" s="95" t="str">
        <f>IF(stage!AP36&lt;&gt;"",INT(stage!AP36/100)*60+MOD(stage!AP36,100),"")</f>
        <v/>
      </c>
      <c r="AR36" s="95" t="str">
        <f>IF(stage!AR36&lt;&gt;"",INT(stage!AR36/100)*60+MOD(stage!AR36,100),"")</f>
        <v/>
      </c>
      <c r="AT36" s="95" t="str">
        <f>IF(stage!AT36&lt;&gt;"",INT(stage!AT36/100)*60+MOD(stage!AT36,100),"")</f>
        <v/>
      </c>
      <c r="AV36" s="95" t="str">
        <f>IF(stage!AV36&lt;&gt;"",INT(stage!AV36/100)*60+MOD(stage!AV36,100),"")</f>
        <v/>
      </c>
      <c r="AX36" s="95" t="str">
        <f>IF(stage!AX36&lt;&gt;"",INT(stage!AX36/100)*60+MOD(stage!AX36,100),"")</f>
        <v/>
      </c>
      <c r="AZ36" s="95" t="str">
        <f>IF(stage!AZ36&lt;&gt;"",INT(stage!AZ36/100)*60+MOD(stage!AZ36,100),"")</f>
        <v/>
      </c>
      <c r="BB36" s="95" t="str">
        <f>IF(stage!BB36&lt;&gt;"",INT(stage!BB36/100)*60+MOD(stage!BB36,100),"")</f>
        <v/>
      </c>
      <c r="BD36" s="95" t="str">
        <f>IF(stage!BD36&lt;&gt;"",INT(stage!BD36/100)*60+MOD(stage!BD36,100),"")</f>
        <v/>
      </c>
      <c r="BF36" s="95" t="str">
        <f>IF(stage!BF36&lt;&gt;"",INT(stage!BF36/100)*60+MOD(stage!BF36,100),"")</f>
        <v/>
      </c>
      <c r="BH36" s="95" t="str">
        <f>IF(stage!BH36&lt;&gt;"",INT(stage!BH36/100)*60+MOD(stage!BH36,100),"")</f>
        <v/>
      </c>
      <c r="BJ36" s="95" t="str">
        <f>IF(stage!BJ36&lt;&gt;"",INT(stage!BJ36/100)*60+MOD(stage!BJ36,100),"")</f>
        <v/>
      </c>
      <c r="BL36" s="95" t="str">
        <f>IF(stage!BL36&lt;&gt;"",INT(stage!BL36/100)*60+MOD(stage!BL36,100),"")</f>
        <v/>
      </c>
      <c r="BO36" s="123">
        <f t="shared" si="1"/>
        <v>4103.5</v>
      </c>
      <c r="BP36" s="75">
        <f t="shared" si="2"/>
        <v>0</v>
      </c>
      <c r="BQ36" s="123">
        <f t="shared" si="3"/>
        <v>4103.5</v>
      </c>
      <c r="BR36" s="123"/>
      <c r="BS36" s="123">
        <f t="shared" si="4"/>
        <v>10823.5</v>
      </c>
      <c r="BT36" s="75">
        <f t="shared" si="5"/>
        <v>0</v>
      </c>
      <c r="BU36" s="123">
        <f t="shared" si="6"/>
        <v>10823.5</v>
      </c>
      <c r="BW36" s="75">
        <f t="shared" si="7"/>
        <v>12</v>
      </c>
      <c r="BX36" s="124">
        <f t="shared" si="8"/>
        <v>324.29999999999995</v>
      </c>
      <c r="BY36" s="124">
        <f t="shared" si="9"/>
        <v>449.79999999999995</v>
      </c>
      <c r="BZ36" s="124">
        <f t="shared" si="10"/>
        <v>330.29999999999995</v>
      </c>
      <c r="CA36" s="124">
        <f t="shared" si="11"/>
        <v>318</v>
      </c>
      <c r="CB36" s="124">
        <f t="shared" si="12"/>
        <v>442.79999999999995</v>
      </c>
      <c r="CC36" s="124">
        <f t="shared" si="13"/>
        <v>328.5</v>
      </c>
      <c r="CD36" s="124">
        <f t="shared" si="14"/>
        <v>354.1</v>
      </c>
      <c r="CE36" s="124">
        <f t="shared" si="15"/>
        <v>253.60000000000002</v>
      </c>
      <c r="CF36" s="124">
        <f t="shared" si="16"/>
        <v>355.5</v>
      </c>
      <c r="CG36" s="124">
        <f t="shared" si="17"/>
        <v>341.5</v>
      </c>
      <c r="CH36" s="124">
        <f t="shared" si="18"/>
        <v>255.60000000000002</v>
      </c>
      <c r="CI36" s="124">
        <f t="shared" si="19"/>
        <v>349.5</v>
      </c>
      <c r="CJ36" s="124" t="str">
        <f t="shared" si="20"/>
        <v/>
      </c>
      <c r="CK36" s="124" t="str">
        <f t="shared" si="21"/>
        <v/>
      </c>
      <c r="CL36" s="124" t="str">
        <f t="shared" si="22"/>
        <v/>
      </c>
      <c r="CM36" s="124" t="str">
        <f t="shared" si="23"/>
        <v/>
      </c>
      <c r="CN36" s="124" t="str">
        <f t="shared" si="24"/>
        <v/>
      </c>
      <c r="CO36" s="124" t="str">
        <f t="shared" si="25"/>
        <v/>
      </c>
      <c r="CP36" s="124" t="str">
        <f t="shared" si="26"/>
        <v/>
      </c>
      <c r="CQ36" s="124" t="str">
        <f t="shared" si="27"/>
        <v/>
      </c>
      <c r="CR36" s="124" t="str">
        <f t="shared" si="28"/>
        <v/>
      </c>
      <c r="CS36" s="124" t="str">
        <f t="shared" si="29"/>
        <v/>
      </c>
      <c r="CT36" s="124" t="str">
        <f t="shared" si="30"/>
        <v/>
      </c>
      <c r="CU36" s="124" t="str">
        <f t="shared" si="31"/>
        <v/>
      </c>
      <c r="CV36" s="124" t="str">
        <f t="shared" si="32"/>
        <v/>
      </c>
      <c r="CW36" s="124" t="str">
        <f t="shared" si="33"/>
        <v/>
      </c>
      <c r="CX36" s="124" t="str">
        <f t="shared" si="34"/>
        <v/>
      </c>
      <c r="CY36" s="124" t="str">
        <f t="shared" si="35"/>
        <v/>
      </c>
      <c r="CZ36" s="124" t="str">
        <f t="shared" si="36"/>
        <v/>
      </c>
      <c r="DA36" s="124" t="str">
        <f t="shared" si="37"/>
        <v/>
      </c>
      <c r="DC36" s="75">
        <f>COUNT($BX36:BX36)</f>
        <v>1</v>
      </c>
      <c r="DD36" s="75">
        <f>COUNT($BX36:BY36)</f>
        <v>2</v>
      </c>
      <c r="DE36" s="75">
        <f>COUNT($BX36:BZ36)</f>
        <v>3</v>
      </c>
      <c r="DF36" s="75">
        <f>COUNT($BX36:CA36)</f>
        <v>4</v>
      </c>
      <c r="DG36" s="75">
        <f>COUNT($BX36:CB36)</f>
        <v>5</v>
      </c>
      <c r="DH36" s="75">
        <f>COUNT($BX36:CC36)</f>
        <v>6</v>
      </c>
      <c r="DI36" s="75">
        <f>COUNT($BX36:CD36)</f>
        <v>7</v>
      </c>
      <c r="DJ36" s="75">
        <f>COUNT($BX36:CE36)</f>
        <v>8</v>
      </c>
      <c r="DK36" s="75">
        <f>COUNT($BX36:CF36)</f>
        <v>9</v>
      </c>
      <c r="DL36" s="75">
        <f>COUNT($BX36:CG36)</f>
        <v>10</v>
      </c>
      <c r="DM36" s="75">
        <f>COUNT($BX36:CH36)</f>
        <v>11</v>
      </c>
      <c r="DN36" s="75">
        <f>COUNT($BX36:CI36)</f>
        <v>12</v>
      </c>
      <c r="DO36" s="75">
        <f>COUNT($BX36:CJ36)</f>
        <v>12</v>
      </c>
      <c r="DP36" s="75">
        <f>COUNT($BX36:CK36)</f>
        <v>12</v>
      </c>
      <c r="DQ36" s="75">
        <f>COUNT($BX36:CL36)</f>
        <v>12</v>
      </c>
      <c r="DR36" s="75">
        <f>COUNT($BX36:CM36)</f>
        <v>12</v>
      </c>
      <c r="DS36" s="75">
        <f>COUNT($BX36:CN36)</f>
        <v>12</v>
      </c>
      <c r="DT36" s="75">
        <f>COUNT($BX36:CO36)</f>
        <v>12</v>
      </c>
      <c r="DU36" s="75">
        <f>COUNT($BX36:CP36)</f>
        <v>12</v>
      </c>
      <c r="DV36" s="75">
        <f>COUNT($BX36:CQ36)</f>
        <v>12</v>
      </c>
      <c r="DW36" s="75">
        <f>COUNT($BX36:CR36)</f>
        <v>12</v>
      </c>
      <c r="DX36" s="75">
        <f>COUNT($BX36:CS36)</f>
        <v>12</v>
      </c>
      <c r="DY36" s="75">
        <f>COUNT($BX36:CT36)</f>
        <v>12</v>
      </c>
      <c r="DZ36" s="75">
        <f>COUNT($BX36:CU36)</f>
        <v>12</v>
      </c>
      <c r="EA36" s="75">
        <f>COUNT($BX36:CV36)</f>
        <v>12</v>
      </c>
      <c r="EB36" s="75">
        <f>COUNT($BX36:CW36)</f>
        <v>12</v>
      </c>
      <c r="EC36" s="75">
        <f>COUNT($BX36:CX36)</f>
        <v>12</v>
      </c>
      <c r="ED36" s="75">
        <f>COUNT($BX36:CY36)</f>
        <v>12</v>
      </c>
      <c r="EE36" s="75">
        <f>COUNT($BX36:CZ36)</f>
        <v>12</v>
      </c>
      <c r="EF36" s="75">
        <f>COUNT($BX36:DA36)</f>
        <v>12</v>
      </c>
      <c r="EH36" s="75">
        <f t="shared" si="38"/>
        <v>1</v>
      </c>
      <c r="EI36" s="75">
        <f t="shared" si="39"/>
        <v>1</v>
      </c>
      <c r="EJ36" s="75">
        <f t="shared" si="40"/>
        <v>1</v>
      </c>
      <c r="EK36" s="75">
        <f t="shared" si="41"/>
        <v>1</v>
      </c>
      <c r="EL36" s="75">
        <f t="shared" si="42"/>
        <v>1</v>
      </c>
      <c r="EM36" s="75">
        <f t="shared" si="43"/>
        <v>1</v>
      </c>
      <c r="EN36" s="75">
        <f t="shared" si="44"/>
        <v>1</v>
      </c>
      <c r="EO36" s="75">
        <f t="shared" si="45"/>
        <v>1</v>
      </c>
      <c r="EP36" s="75">
        <f t="shared" si="46"/>
        <v>1</v>
      </c>
      <c r="EQ36" s="75">
        <f t="shared" si="47"/>
        <v>1</v>
      </c>
      <c r="ER36" s="75">
        <f t="shared" si="48"/>
        <v>1</v>
      </c>
      <c r="ES36" s="75">
        <f t="shared" si="49"/>
        <v>1</v>
      </c>
      <c r="ET36" s="75">
        <f t="shared" si="50"/>
        <v>0</v>
      </c>
      <c r="EU36" s="75">
        <f t="shared" si="51"/>
        <v>0</v>
      </c>
      <c r="EV36" s="75">
        <f t="shared" si="52"/>
        <v>0</v>
      </c>
      <c r="EW36" s="75">
        <f t="shared" si="53"/>
        <v>0</v>
      </c>
      <c r="EX36" s="75">
        <f t="shared" si="54"/>
        <v>0</v>
      </c>
      <c r="EY36" s="75">
        <f t="shared" si="55"/>
        <v>0</v>
      </c>
      <c r="EZ36" s="75">
        <f t="shared" si="56"/>
        <v>0</v>
      </c>
      <c r="FA36" s="75">
        <f t="shared" si="57"/>
        <v>0</v>
      </c>
      <c r="FB36" s="75">
        <f t="shared" si="58"/>
        <v>0</v>
      </c>
      <c r="FC36" s="75">
        <f t="shared" si="59"/>
        <v>0</v>
      </c>
      <c r="FD36" s="75">
        <f t="shared" si="60"/>
        <v>0</v>
      </c>
      <c r="FE36" s="75">
        <f t="shared" si="61"/>
        <v>0</v>
      </c>
      <c r="FF36" s="75">
        <f t="shared" si="62"/>
        <v>0</v>
      </c>
      <c r="FG36" s="75">
        <f t="shared" si="63"/>
        <v>0</v>
      </c>
      <c r="FH36" s="75">
        <f t="shared" si="64"/>
        <v>0</v>
      </c>
      <c r="FI36" s="75">
        <f t="shared" si="65"/>
        <v>0</v>
      </c>
      <c r="FJ36" s="75">
        <f t="shared" si="66"/>
        <v>0</v>
      </c>
      <c r="FK36" s="75">
        <f t="shared" si="67"/>
        <v>0</v>
      </c>
      <c r="FL36" s="75">
        <f t="shared" si="68"/>
        <v>6</v>
      </c>
      <c r="FM36" s="95">
        <f>IF(AND(ent!$M$2=1,$F36&lt;&gt;""),$E36+$F36,"")</f>
        <v>324.29999999999995</v>
      </c>
      <c r="FN36" s="95">
        <f>IF(AND(ent!$M$3=1,$H36&lt;&gt;""),$G36+$H36,"")</f>
        <v>449.79999999999995</v>
      </c>
      <c r="FO36" s="95">
        <f>IF(AND(ent!$M$4=1,$J36&lt;&gt;""),$I36+$J36,"")</f>
        <v>330.29999999999995</v>
      </c>
      <c r="FP36" s="95">
        <f>IF(AND(ent!$M$5=1,$L36&lt;&gt;""),$K36+$L36,"")</f>
        <v>318</v>
      </c>
      <c r="FQ36" s="95">
        <f>IF(AND(ent!$M$6=1,$N36&lt;&gt;""),$M36+$N36,"")</f>
        <v>442.79999999999995</v>
      </c>
      <c r="FR36" s="95">
        <f>IF(AND(ent!$M$7=1,$P36&lt;&gt;""),$O36+$P36,"")</f>
        <v>328.5</v>
      </c>
      <c r="FS36" s="95" t="str">
        <f>IF(AND(ent!$M$8=1,$R36&lt;&gt;""),$Q36+$R36,"")</f>
        <v/>
      </c>
      <c r="FT36" s="95" t="str">
        <f>IF(AND(ent!$M$9=1,$T36&lt;&gt;""),$S36+$T36,"")</f>
        <v/>
      </c>
      <c r="FU36" s="95" t="str">
        <f>IF(AND(ent!$M$10=1,$V36&lt;&gt;""),$U36+$V36,"")</f>
        <v/>
      </c>
      <c r="FV36" s="95" t="str">
        <f>IF(AND(ent!$M$11=1,$X36&lt;&gt;""),$W36+$X36,"")</f>
        <v/>
      </c>
      <c r="FW36" s="95" t="str">
        <f>IF(AND(ent!$M$12=1,$Z36&lt;&gt;""),$Y36+$Z36,"")</f>
        <v/>
      </c>
      <c r="FX36" s="95" t="str">
        <f>IF(AND(ent!$M$13=1,$AB36&lt;&gt;""),$AA36+$AB36,"")</f>
        <v/>
      </c>
      <c r="FY36" s="95" t="str">
        <f>IF(AND(ent!$M$14=1,$AD36&lt;&gt;""),$AC36+$AD36,"")</f>
        <v/>
      </c>
      <c r="FZ36" s="95" t="str">
        <f>IF(AND(ent!$M$15=1,$AF36&lt;&gt;""),$AE36+$AF36,"")</f>
        <v/>
      </c>
      <c r="GA36" s="95" t="str">
        <f>IF(AND(ent!$M$16=1,$AH36&lt;&gt;""),$AG36+$AH36,"")</f>
        <v/>
      </c>
      <c r="GB36" s="95" t="str">
        <f>IF(AND(ent!$M$17=1,$AJ36&lt;&gt;""),$AI36+$AJ36,"")</f>
        <v/>
      </c>
      <c r="GC36" s="95" t="str">
        <f>IF(AND(ent!$M$18=1,$AL36&lt;&gt;""),$AK36+$AL36,"")</f>
        <v/>
      </c>
      <c r="GD36" s="95" t="str">
        <f>IF(AND(ent!$M$19=1,$AN36&lt;&gt;""),$AM36+$AN36,"")</f>
        <v/>
      </c>
      <c r="GE36" s="95" t="str">
        <f>IF(AND(ent!$M$20=1,$AP36&lt;&gt;""),$AO36+$AP36,"")</f>
        <v/>
      </c>
      <c r="GF36" s="95" t="str">
        <f>IF(AND(ent!$M$21=1,$AR36&lt;&gt;""),$AQ36+$AR36,"")</f>
        <v/>
      </c>
      <c r="GG36" s="95" t="str">
        <f>IF(AND(ent!$M$22=1,$AT36&lt;&gt;""),$AS36+$AT36,"")</f>
        <v/>
      </c>
      <c r="GH36" s="95" t="str">
        <f>IF(AND(ent!$M$23=1,$AV36&lt;&gt;""),$AU36+$AV36,"")</f>
        <v/>
      </c>
      <c r="GI36" s="95" t="str">
        <f>IF(AND(ent!$M$24=1,$AX36&lt;&gt;""),$AW36+$AX36,"")</f>
        <v/>
      </c>
      <c r="GJ36" s="95" t="str">
        <f>IF(AND(ent!$M$25=1,$AZ36&lt;&gt;""),$AY36+$AZ36,"")</f>
        <v/>
      </c>
      <c r="GK36" s="95" t="str">
        <f>IF(AND(ent!$M$26=1,$BB36&lt;&gt;""),$BA36+$BB36,"")</f>
        <v/>
      </c>
      <c r="GL36" s="95" t="str">
        <f>IF(AND(ent!$M$27=1,$BD36&lt;&gt;""),$BC36+$BD36,"")</f>
        <v/>
      </c>
      <c r="GM36" s="95" t="str">
        <f>IF(AND(ent!$M$28=1,$BF36&lt;&gt;""),$BE36+$BF36,"")</f>
        <v/>
      </c>
      <c r="GN36" s="95" t="str">
        <f>IF(AND(ent!$M$29=1,$BH36&lt;&gt;""),$BG36+$BH36,"")</f>
        <v/>
      </c>
      <c r="GO36" s="95" t="str">
        <f>IF(AND(ent!$M$30=1,$BJ36&lt;&gt;""),$BI36+$BJ36,"")</f>
        <v/>
      </c>
      <c r="GP36" s="95" t="str">
        <f>IF(AND(ent!$M$31=1,$BL36&lt;&gt;""),$BK36+$BL36,"")</f>
        <v/>
      </c>
      <c r="GQ36" s="75">
        <f t="shared" si="69"/>
        <v>6</v>
      </c>
      <c r="GR36" s="95" t="str">
        <f>IF(AND(ent!$M$2=2,$F36&lt;&gt;""),$E36+$F36,"")</f>
        <v/>
      </c>
      <c r="GS36" s="95" t="str">
        <f>IF(AND(ent!$M$3=2,$H36&lt;&gt;""),$G36+$H36,"")</f>
        <v/>
      </c>
      <c r="GT36" s="95" t="str">
        <f>IF(AND(ent!$M$4=2,$J36&lt;&gt;""),$I36+$J36,"")</f>
        <v/>
      </c>
      <c r="GU36" s="95" t="str">
        <f>IF(AND(ent!$M$5=2,$L36&lt;&gt;""),$K36+$L36,"")</f>
        <v/>
      </c>
      <c r="GV36" s="95" t="str">
        <f>IF(AND(ent!$M$6=2,$N36&lt;&gt;""),$M36+$N36,"")</f>
        <v/>
      </c>
      <c r="GW36" s="95" t="str">
        <f>IF(AND(ent!$M$7=2,$P36&lt;&gt;""),$O36+$P36,"")</f>
        <v/>
      </c>
      <c r="GX36" s="95">
        <f>IF(AND(ent!$M$8=2,$R36&lt;&gt;""),$Q36+$R36,"")</f>
        <v>354.1</v>
      </c>
      <c r="GY36" s="95">
        <f>IF(AND(ent!$M$9=2,$T36&lt;&gt;""),$S36+$T36,"")</f>
        <v>253.60000000000002</v>
      </c>
      <c r="GZ36" s="95">
        <f>IF(AND(ent!$M$10=2,$V36&lt;&gt;""),$U36+$V36,"")</f>
        <v>355.5</v>
      </c>
      <c r="HA36" s="95">
        <f>IF(AND(ent!$M$11=2,$X36&lt;&gt;""),$W36+$X36,"")</f>
        <v>341.5</v>
      </c>
      <c r="HB36" s="95">
        <f>IF(AND(ent!$M$12=2,$Z36&lt;&gt;""),$Y36+$Z36,"")</f>
        <v>255.60000000000002</v>
      </c>
      <c r="HC36" s="95">
        <f>IF(AND(ent!$M$13=2,$AB36&lt;&gt;""),$AA36+$AB36,"")</f>
        <v>349.5</v>
      </c>
      <c r="HD36" s="95" t="str">
        <f>IF(AND(ent!$M$14=2,$AD36&lt;&gt;""),$AC36+$AD36,"")</f>
        <v/>
      </c>
      <c r="HE36" s="95" t="str">
        <f>IF(AND(ent!$M$15=2,$AF36&lt;&gt;""),$AE36+$AF36,"")</f>
        <v/>
      </c>
      <c r="HF36" s="95" t="str">
        <f>IF(AND(ent!$M$16=2,$AH36&lt;&gt;""),$AG36+$AH36,"")</f>
        <v/>
      </c>
      <c r="HG36" s="95" t="str">
        <f>IF(AND(ent!$M$17=2,$AJ36&lt;&gt;""),$AI36+$AJ36,"")</f>
        <v/>
      </c>
      <c r="HH36" s="95" t="str">
        <f>IF(AND(ent!$M$18=2,$AL36&lt;&gt;""),$AK36+$AL36,"")</f>
        <v/>
      </c>
      <c r="HI36" s="95" t="str">
        <f>IF(AND(ent!$M$19=2,$AN36&lt;&gt;""),$AM36+$AN36,"")</f>
        <v/>
      </c>
      <c r="HJ36" s="95" t="str">
        <f>IF(AND(ent!$M$20=2,$AP36&lt;&gt;""),$AO36+$AP36,"")</f>
        <v/>
      </c>
      <c r="HK36" s="95" t="str">
        <f>IF(AND(ent!$M$21=2,$AR36&lt;&gt;""),$AQ36+$AR36,"")</f>
        <v/>
      </c>
      <c r="HL36" s="95" t="str">
        <f>IF(AND(ent!$M$22=2,$AT36&lt;&gt;""),$AS36+$AT36,"")</f>
        <v/>
      </c>
      <c r="HM36" s="95" t="str">
        <f>IF(AND(ent!$M$23=2,$AV36&lt;&gt;""),$AU36+$AV36,"")</f>
        <v/>
      </c>
      <c r="HN36" s="95" t="str">
        <f>IF(AND(ent!$M$24=2,$AX36&lt;&gt;""),$AW36+$AX36,"")</f>
        <v/>
      </c>
      <c r="HO36" s="95" t="str">
        <f>IF(AND(ent!$M$25=2,$AZ36&lt;&gt;""),$AY36+$AZ36,"")</f>
        <v/>
      </c>
      <c r="HP36" s="95" t="str">
        <f>IF(AND(ent!$M$26=2,$BB36&lt;&gt;""),$BA36+$BB36,"")</f>
        <v/>
      </c>
      <c r="HQ36" s="95" t="str">
        <f>IF(AND(ent!$M$27=2,$BD36&lt;&gt;""),$BC36+$BD36,"")</f>
        <v/>
      </c>
      <c r="HR36" s="95" t="str">
        <f>IF(AND(ent!$M$28=2,$BF36&lt;&gt;""),$BE36+$BF36,"")</f>
        <v/>
      </c>
      <c r="HS36" s="95" t="str">
        <f>IF(AND(ent!$M$29=2,$BH36&lt;&gt;""),$BG36+$BH36,"")</f>
        <v/>
      </c>
      <c r="HT36" s="95" t="str">
        <f>IF(AND(ent!$M$30=2,$BJ36&lt;&gt;""),$BI36+$BJ36,"")</f>
        <v/>
      </c>
      <c r="HU36" s="95" t="str">
        <f>IF(AND(ent!$M$31=2,$BL36&lt;&gt;""),$BK36+$BL36,"")</f>
        <v/>
      </c>
      <c r="HV36" s="124">
        <f t="shared" si="70"/>
        <v>2193.6999999999998</v>
      </c>
      <c r="HW36" s="124">
        <f t="shared" si="71"/>
        <v>1909.8000000000002</v>
      </c>
      <c r="HX36" s="95">
        <f t="shared" si="72"/>
        <v>3633.7</v>
      </c>
      <c r="HY36" s="95">
        <f t="shared" si="73"/>
        <v>3149.8</v>
      </c>
    </row>
    <row r="37" spans="1:233">
      <c r="A37" s="75">
        <f>IF(stage!A37&lt;&gt;"",stage!A37,"")</f>
        <v>36</v>
      </c>
      <c r="B37" s="75" t="str">
        <f>IF(ent!E37&lt;&gt;"",ent!E37,"")</f>
        <v>河本 拓哉</v>
      </c>
      <c r="D37" s="75" t="str">
        <f>IF(ent!E37&lt;&gt;"",ent!H37,"")</f>
        <v>JN-5</v>
      </c>
      <c r="F37" s="95">
        <f>IF(stage!F37&lt;&gt;"",INT(stage!F37/100)*60+MOD(stage!F37,100),"")</f>
        <v>312.89999999999998</v>
      </c>
      <c r="H37" s="95">
        <f>IF(stage!H37&lt;&gt;"",INT(stage!H37/100)*60+MOD(stage!H37,100),"")</f>
        <v>442.4</v>
      </c>
      <c r="J37" s="95">
        <f>IF(stage!J37&lt;&gt;"",INT(stage!J37/100)*60+MOD(stage!J37,100),"")</f>
        <v>321.60000000000002</v>
      </c>
      <c r="L37" s="95">
        <f>IF(stage!L37&lt;&gt;"",INT(stage!L37/100)*60+MOD(stage!L37,100),"")</f>
        <v>308.8</v>
      </c>
      <c r="N37" s="95">
        <f>IF(stage!N37&lt;&gt;"",INT(stage!N37/100)*60+MOD(stage!N37,100),"")</f>
        <v>437</v>
      </c>
      <c r="P37" s="95">
        <f>IF(stage!P37&lt;&gt;"",INT(stage!P37/100)*60+MOD(stage!P37,100),"")</f>
        <v>317.89999999999998</v>
      </c>
      <c r="R37" s="95">
        <f>IF(stage!R37&lt;&gt;"",INT(stage!R37/100)*60+MOD(stage!R37,100),"")</f>
        <v>340.6</v>
      </c>
      <c r="T37" s="95">
        <f>IF(stage!T37&lt;&gt;"",INT(stage!T37/100)*60+MOD(stage!T37,100),"")</f>
        <v>252.10000000000002</v>
      </c>
      <c r="V37" s="95">
        <f>IF(stage!V37&lt;&gt;"",INT(stage!V37/100)*60+MOD(stage!V37,100),"")</f>
        <v>344.5</v>
      </c>
      <c r="X37" s="95">
        <f>IF(stage!X37&lt;&gt;"",INT(stage!X37/100)*60+MOD(stage!X37,100),"")</f>
        <v>326.89999999999998</v>
      </c>
      <c r="Z37" s="95">
        <f>IF(stage!Z37&lt;&gt;"",INT(stage!Z37/100)*60+MOD(stage!Z37,100),"")</f>
        <v>252.89999999999998</v>
      </c>
      <c r="AB37" s="95">
        <f>IF(stage!AB37&lt;&gt;"",INT(stage!AB37/100)*60+MOD(stage!AB37,100),"")</f>
        <v>336.5</v>
      </c>
      <c r="AD37" s="95" t="str">
        <f>IF(stage!AD37&lt;&gt;"",INT(stage!AD37/100)*60+MOD(stage!AD37,100),"")</f>
        <v/>
      </c>
      <c r="AF37" s="95" t="str">
        <f>IF(stage!AF37&lt;&gt;"",INT(stage!AF37/100)*60+MOD(stage!AF37,100),"")</f>
        <v/>
      </c>
      <c r="AH37" s="95" t="str">
        <f>IF(stage!AH37&lt;&gt;"",INT(stage!AH37/100)*60+MOD(stage!AH37,100),"")</f>
        <v/>
      </c>
      <c r="AJ37" s="95" t="str">
        <f>IF(stage!AJ37&lt;&gt;"",INT(stage!AJ37/100)*60+MOD(stage!AJ37,100),"")</f>
        <v/>
      </c>
      <c r="AL37" s="95" t="str">
        <f>IF(stage!AL37&lt;&gt;"",INT(stage!AL37/100)*60+MOD(stage!AL37,100),"")</f>
        <v/>
      </c>
      <c r="AN37" s="95" t="str">
        <f>IF(stage!AN37&lt;&gt;"",INT(stage!AN37/100)*60+MOD(stage!AN37,100),"")</f>
        <v/>
      </c>
      <c r="AP37" s="95" t="str">
        <f>IF(stage!AP37&lt;&gt;"",INT(stage!AP37/100)*60+MOD(stage!AP37,100),"")</f>
        <v/>
      </c>
      <c r="AR37" s="95" t="str">
        <f>IF(stage!AR37&lt;&gt;"",INT(stage!AR37/100)*60+MOD(stage!AR37,100),"")</f>
        <v/>
      </c>
      <c r="AT37" s="95" t="str">
        <f>IF(stage!AT37&lt;&gt;"",INT(stage!AT37/100)*60+MOD(stage!AT37,100),"")</f>
        <v/>
      </c>
      <c r="AV37" s="95" t="str">
        <f>IF(stage!AV37&lt;&gt;"",INT(stage!AV37/100)*60+MOD(stage!AV37,100),"")</f>
        <v/>
      </c>
      <c r="AX37" s="95" t="str">
        <f>IF(stage!AX37&lt;&gt;"",INT(stage!AX37/100)*60+MOD(stage!AX37,100),"")</f>
        <v/>
      </c>
      <c r="AZ37" s="95" t="str">
        <f>IF(stage!AZ37&lt;&gt;"",INT(stage!AZ37/100)*60+MOD(stage!AZ37,100),"")</f>
        <v/>
      </c>
      <c r="BB37" s="95" t="str">
        <f>IF(stage!BB37&lt;&gt;"",INT(stage!BB37/100)*60+MOD(stage!BB37,100),"")</f>
        <v/>
      </c>
      <c r="BD37" s="95" t="str">
        <f>IF(stage!BD37&lt;&gt;"",INT(stage!BD37/100)*60+MOD(stage!BD37,100),"")</f>
        <v/>
      </c>
      <c r="BF37" s="95" t="str">
        <f>IF(stage!BF37&lt;&gt;"",INT(stage!BF37/100)*60+MOD(stage!BF37,100),"")</f>
        <v/>
      </c>
      <c r="BH37" s="95" t="str">
        <f>IF(stage!BH37&lt;&gt;"",INT(stage!BH37/100)*60+MOD(stage!BH37,100),"")</f>
        <v/>
      </c>
      <c r="BJ37" s="95" t="str">
        <f>IF(stage!BJ37&lt;&gt;"",INT(stage!BJ37/100)*60+MOD(stage!BJ37,100),"")</f>
        <v/>
      </c>
      <c r="BL37" s="95" t="str">
        <f>IF(stage!BL37&lt;&gt;"",INT(stage!BL37/100)*60+MOD(stage!BL37,100),"")</f>
        <v/>
      </c>
      <c r="BO37" s="123">
        <f t="shared" si="1"/>
        <v>3994.1</v>
      </c>
      <c r="BP37" s="75">
        <f t="shared" si="2"/>
        <v>0</v>
      </c>
      <c r="BQ37" s="123">
        <f t="shared" si="3"/>
        <v>3994.1</v>
      </c>
      <c r="BR37" s="123"/>
      <c r="BS37" s="123">
        <f t="shared" si="4"/>
        <v>10634.1</v>
      </c>
      <c r="BT37" s="75">
        <f t="shared" si="5"/>
        <v>0</v>
      </c>
      <c r="BU37" s="123">
        <f t="shared" si="6"/>
        <v>10634.1</v>
      </c>
      <c r="BW37" s="75">
        <f t="shared" si="7"/>
        <v>12</v>
      </c>
      <c r="BX37" s="124">
        <f t="shared" si="8"/>
        <v>312.89999999999998</v>
      </c>
      <c r="BY37" s="124">
        <f t="shared" si="9"/>
        <v>442.4</v>
      </c>
      <c r="BZ37" s="124">
        <f t="shared" si="10"/>
        <v>321.60000000000002</v>
      </c>
      <c r="CA37" s="124">
        <f t="shared" si="11"/>
        <v>308.8</v>
      </c>
      <c r="CB37" s="124">
        <f t="shared" si="12"/>
        <v>437</v>
      </c>
      <c r="CC37" s="124">
        <f t="shared" si="13"/>
        <v>317.89999999999998</v>
      </c>
      <c r="CD37" s="124">
        <f t="shared" si="14"/>
        <v>340.6</v>
      </c>
      <c r="CE37" s="124">
        <f t="shared" si="15"/>
        <v>252.10000000000002</v>
      </c>
      <c r="CF37" s="124">
        <f t="shared" si="16"/>
        <v>344.5</v>
      </c>
      <c r="CG37" s="124">
        <f t="shared" si="17"/>
        <v>326.89999999999998</v>
      </c>
      <c r="CH37" s="124">
        <f t="shared" si="18"/>
        <v>252.89999999999998</v>
      </c>
      <c r="CI37" s="124">
        <f t="shared" si="19"/>
        <v>336.5</v>
      </c>
      <c r="CJ37" s="124" t="str">
        <f t="shared" si="20"/>
        <v/>
      </c>
      <c r="CK37" s="124" t="str">
        <f t="shared" si="21"/>
        <v/>
      </c>
      <c r="CL37" s="124" t="str">
        <f t="shared" si="22"/>
        <v/>
      </c>
      <c r="CM37" s="124" t="str">
        <f t="shared" si="23"/>
        <v/>
      </c>
      <c r="CN37" s="124" t="str">
        <f t="shared" si="24"/>
        <v/>
      </c>
      <c r="CO37" s="124" t="str">
        <f t="shared" si="25"/>
        <v/>
      </c>
      <c r="CP37" s="124" t="str">
        <f t="shared" si="26"/>
        <v/>
      </c>
      <c r="CQ37" s="124" t="str">
        <f t="shared" si="27"/>
        <v/>
      </c>
      <c r="CR37" s="124" t="str">
        <f t="shared" si="28"/>
        <v/>
      </c>
      <c r="CS37" s="124" t="str">
        <f t="shared" si="29"/>
        <v/>
      </c>
      <c r="CT37" s="124" t="str">
        <f t="shared" si="30"/>
        <v/>
      </c>
      <c r="CU37" s="124" t="str">
        <f t="shared" si="31"/>
        <v/>
      </c>
      <c r="CV37" s="124" t="str">
        <f t="shared" si="32"/>
        <v/>
      </c>
      <c r="CW37" s="124" t="str">
        <f t="shared" si="33"/>
        <v/>
      </c>
      <c r="CX37" s="124" t="str">
        <f t="shared" si="34"/>
        <v/>
      </c>
      <c r="CY37" s="124" t="str">
        <f t="shared" si="35"/>
        <v/>
      </c>
      <c r="CZ37" s="124" t="str">
        <f t="shared" si="36"/>
        <v/>
      </c>
      <c r="DA37" s="124" t="str">
        <f t="shared" si="37"/>
        <v/>
      </c>
      <c r="DC37" s="75">
        <f>COUNT($BX37:BX37)</f>
        <v>1</v>
      </c>
      <c r="DD37" s="75">
        <f>COUNT($BX37:BY37)</f>
        <v>2</v>
      </c>
      <c r="DE37" s="75">
        <f>COUNT($BX37:BZ37)</f>
        <v>3</v>
      </c>
      <c r="DF37" s="75">
        <f>COUNT($BX37:CA37)</f>
        <v>4</v>
      </c>
      <c r="DG37" s="75">
        <f>COUNT($BX37:CB37)</f>
        <v>5</v>
      </c>
      <c r="DH37" s="75">
        <f>COUNT($BX37:CC37)</f>
        <v>6</v>
      </c>
      <c r="DI37" s="75">
        <f>COUNT($BX37:CD37)</f>
        <v>7</v>
      </c>
      <c r="DJ37" s="75">
        <f>COUNT($BX37:CE37)</f>
        <v>8</v>
      </c>
      <c r="DK37" s="75">
        <f>COUNT($BX37:CF37)</f>
        <v>9</v>
      </c>
      <c r="DL37" s="75">
        <f>COUNT($BX37:CG37)</f>
        <v>10</v>
      </c>
      <c r="DM37" s="75">
        <f>COUNT($BX37:CH37)</f>
        <v>11</v>
      </c>
      <c r="DN37" s="75">
        <f>COUNT($BX37:CI37)</f>
        <v>12</v>
      </c>
      <c r="DO37" s="75">
        <f>COUNT($BX37:CJ37)</f>
        <v>12</v>
      </c>
      <c r="DP37" s="75">
        <f>COUNT($BX37:CK37)</f>
        <v>12</v>
      </c>
      <c r="DQ37" s="75">
        <f>COUNT($BX37:CL37)</f>
        <v>12</v>
      </c>
      <c r="DR37" s="75">
        <f>COUNT($BX37:CM37)</f>
        <v>12</v>
      </c>
      <c r="DS37" s="75">
        <f>COUNT($BX37:CN37)</f>
        <v>12</v>
      </c>
      <c r="DT37" s="75">
        <f>COUNT($BX37:CO37)</f>
        <v>12</v>
      </c>
      <c r="DU37" s="75">
        <f>COUNT($BX37:CP37)</f>
        <v>12</v>
      </c>
      <c r="DV37" s="75">
        <f>COUNT($BX37:CQ37)</f>
        <v>12</v>
      </c>
      <c r="DW37" s="75">
        <f>COUNT($BX37:CR37)</f>
        <v>12</v>
      </c>
      <c r="DX37" s="75">
        <f>COUNT($BX37:CS37)</f>
        <v>12</v>
      </c>
      <c r="DY37" s="75">
        <f>COUNT($BX37:CT37)</f>
        <v>12</v>
      </c>
      <c r="DZ37" s="75">
        <f>COUNT($BX37:CU37)</f>
        <v>12</v>
      </c>
      <c r="EA37" s="75">
        <f>COUNT($BX37:CV37)</f>
        <v>12</v>
      </c>
      <c r="EB37" s="75">
        <f>COUNT($BX37:CW37)</f>
        <v>12</v>
      </c>
      <c r="EC37" s="75">
        <f>COUNT($BX37:CX37)</f>
        <v>12</v>
      </c>
      <c r="ED37" s="75">
        <f>COUNT($BX37:CY37)</f>
        <v>12</v>
      </c>
      <c r="EE37" s="75">
        <f>COUNT($BX37:CZ37)</f>
        <v>12</v>
      </c>
      <c r="EF37" s="75">
        <f>COUNT($BX37:DA37)</f>
        <v>12</v>
      </c>
      <c r="EH37" s="75">
        <f t="shared" si="38"/>
        <v>1</v>
      </c>
      <c r="EI37" s="75">
        <f t="shared" si="39"/>
        <v>1</v>
      </c>
      <c r="EJ37" s="75">
        <f t="shared" si="40"/>
        <v>1</v>
      </c>
      <c r="EK37" s="75">
        <f t="shared" si="41"/>
        <v>1</v>
      </c>
      <c r="EL37" s="75">
        <f t="shared" si="42"/>
        <v>1</v>
      </c>
      <c r="EM37" s="75">
        <f t="shared" si="43"/>
        <v>1</v>
      </c>
      <c r="EN37" s="75">
        <f t="shared" si="44"/>
        <v>1</v>
      </c>
      <c r="EO37" s="75">
        <f t="shared" si="45"/>
        <v>1</v>
      </c>
      <c r="EP37" s="75">
        <f t="shared" si="46"/>
        <v>1</v>
      </c>
      <c r="EQ37" s="75">
        <f t="shared" si="47"/>
        <v>1</v>
      </c>
      <c r="ER37" s="75">
        <f t="shared" si="48"/>
        <v>1</v>
      </c>
      <c r="ES37" s="75">
        <f t="shared" si="49"/>
        <v>1</v>
      </c>
      <c r="ET37" s="75">
        <f t="shared" si="50"/>
        <v>0</v>
      </c>
      <c r="EU37" s="75">
        <f t="shared" si="51"/>
        <v>0</v>
      </c>
      <c r="EV37" s="75">
        <f t="shared" si="52"/>
        <v>0</v>
      </c>
      <c r="EW37" s="75">
        <f t="shared" si="53"/>
        <v>0</v>
      </c>
      <c r="EX37" s="75">
        <f t="shared" si="54"/>
        <v>0</v>
      </c>
      <c r="EY37" s="75">
        <f t="shared" si="55"/>
        <v>0</v>
      </c>
      <c r="EZ37" s="75">
        <f t="shared" si="56"/>
        <v>0</v>
      </c>
      <c r="FA37" s="75">
        <f t="shared" si="57"/>
        <v>0</v>
      </c>
      <c r="FB37" s="75">
        <f t="shared" si="58"/>
        <v>0</v>
      </c>
      <c r="FC37" s="75">
        <f t="shared" si="59"/>
        <v>0</v>
      </c>
      <c r="FD37" s="75">
        <f t="shared" si="60"/>
        <v>0</v>
      </c>
      <c r="FE37" s="75">
        <f t="shared" si="61"/>
        <v>0</v>
      </c>
      <c r="FF37" s="75">
        <f t="shared" si="62"/>
        <v>0</v>
      </c>
      <c r="FG37" s="75">
        <f t="shared" si="63"/>
        <v>0</v>
      </c>
      <c r="FH37" s="75">
        <f t="shared" si="64"/>
        <v>0</v>
      </c>
      <c r="FI37" s="75">
        <f t="shared" si="65"/>
        <v>0</v>
      </c>
      <c r="FJ37" s="75">
        <f t="shared" si="66"/>
        <v>0</v>
      </c>
      <c r="FK37" s="75">
        <f t="shared" si="67"/>
        <v>0</v>
      </c>
      <c r="FL37" s="75">
        <f t="shared" si="68"/>
        <v>6</v>
      </c>
      <c r="FM37" s="95">
        <f>IF(AND(ent!$M$2=1,$F37&lt;&gt;""),$E37+$F37,"")</f>
        <v>312.89999999999998</v>
      </c>
      <c r="FN37" s="95">
        <f>IF(AND(ent!$M$3=1,$H37&lt;&gt;""),$G37+$H37,"")</f>
        <v>442.4</v>
      </c>
      <c r="FO37" s="95">
        <f>IF(AND(ent!$M$4=1,$J37&lt;&gt;""),$I37+$J37,"")</f>
        <v>321.60000000000002</v>
      </c>
      <c r="FP37" s="95">
        <f>IF(AND(ent!$M$5=1,$L37&lt;&gt;""),$K37+$L37,"")</f>
        <v>308.8</v>
      </c>
      <c r="FQ37" s="95">
        <f>IF(AND(ent!$M$6=1,$N37&lt;&gt;""),$M37+$N37,"")</f>
        <v>437</v>
      </c>
      <c r="FR37" s="95">
        <f>IF(AND(ent!$M$7=1,$P37&lt;&gt;""),$O37+$P37,"")</f>
        <v>317.89999999999998</v>
      </c>
      <c r="FS37" s="95" t="str">
        <f>IF(AND(ent!$M$8=1,$R37&lt;&gt;""),$Q37+$R37,"")</f>
        <v/>
      </c>
      <c r="FT37" s="95" t="str">
        <f>IF(AND(ent!$M$9=1,$T37&lt;&gt;""),$S37+$T37,"")</f>
        <v/>
      </c>
      <c r="FU37" s="95" t="str">
        <f>IF(AND(ent!$M$10=1,$V37&lt;&gt;""),$U37+$V37,"")</f>
        <v/>
      </c>
      <c r="FV37" s="95" t="str">
        <f>IF(AND(ent!$M$11=1,$X37&lt;&gt;""),$W37+$X37,"")</f>
        <v/>
      </c>
      <c r="FW37" s="95" t="str">
        <f>IF(AND(ent!$M$12=1,$Z37&lt;&gt;""),$Y37+$Z37,"")</f>
        <v/>
      </c>
      <c r="FX37" s="95" t="str">
        <f>IF(AND(ent!$M$13=1,$AB37&lt;&gt;""),$AA37+$AB37,"")</f>
        <v/>
      </c>
      <c r="FY37" s="95" t="str">
        <f>IF(AND(ent!$M$14=1,$AD37&lt;&gt;""),$AC37+$AD37,"")</f>
        <v/>
      </c>
      <c r="FZ37" s="95" t="str">
        <f>IF(AND(ent!$M$15=1,$AF37&lt;&gt;""),$AE37+$AF37,"")</f>
        <v/>
      </c>
      <c r="GA37" s="95" t="str">
        <f>IF(AND(ent!$M$16=1,$AH37&lt;&gt;""),$AG37+$AH37,"")</f>
        <v/>
      </c>
      <c r="GB37" s="95" t="str">
        <f>IF(AND(ent!$M$17=1,$AJ37&lt;&gt;""),$AI37+$AJ37,"")</f>
        <v/>
      </c>
      <c r="GC37" s="95" t="str">
        <f>IF(AND(ent!$M$18=1,$AL37&lt;&gt;""),$AK37+$AL37,"")</f>
        <v/>
      </c>
      <c r="GD37" s="95" t="str">
        <f>IF(AND(ent!$M$19=1,$AN37&lt;&gt;""),$AM37+$AN37,"")</f>
        <v/>
      </c>
      <c r="GE37" s="95" t="str">
        <f>IF(AND(ent!$M$20=1,$AP37&lt;&gt;""),$AO37+$AP37,"")</f>
        <v/>
      </c>
      <c r="GF37" s="95" t="str">
        <f>IF(AND(ent!$M$21=1,$AR37&lt;&gt;""),$AQ37+$AR37,"")</f>
        <v/>
      </c>
      <c r="GG37" s="95" t="str">
        <f>IF(AND(ent!$M$22=1,$AT37&lt;&gt;""),$AS37+$AT37,"")</f>
        <v/>
      </c>
      <c r="GH37" s="95" t="str">
        <f>IF(AND(ent!$M$23=1,$AV37&lt;&gt;""),$AU37+$AV37,"")</f>
        <v/>
      </c>
      <c r="GI37" s="95" t="str">
        <f>IF(AND(ent!$M$24=1,$AX37&lt;&gt;""),$AW37+$AX37,"")</f>
        <v/>
      </c>
      <c r="GJ37" s="95" t="str">
        <f>IF(AND(ent!$M$25=1,$AZ37&lt;&gt;""),$AY37+$AZ37,"")</f>
        <v/>
      </c>
      <c r="GK37" s="95" t="str">
        <f>IF(AND(ent!$M$26=1,$BB37&lt;&gt;""),$BA37+$BB37,"")</f>
        <v/>
      </c>
      <c r="GL37" s="95" t="str">
        <f>IF(AND(ent!$M$27=1,$BD37&lt;&gt;""),$BC37+$BD37,"")</f>
        <v/>
      </c>
      <c r="GM37" s="95" t="str">
        <f>IF(AND(ent!$M$28=1,$BF37&lt;&gt;""),$BE37+$BF37,"")</f>
        <v/>
      </c>
      <c r="GN37" s="95" t="str">
        <f>IF(AND(ent!$M$29=1,$BH37&lt;&gt;""),$BG37+$BH37,"")</f>
        <v/>
      </c>
      <c r="GO37" s="95" t="str">
        <f>IF(AND(ent!$M$30=1,$BJ37&lt;&gt;""),$BI37+$BJ37,"")</f>
        <v/>
      </c>
      <c r="GP37" s="95" t="str">
        <f>IF(AND(ent!$M$31=1,$BL37&lt;&gt;""),$BK37+$BL37,"")</f>
        <v/>
      </c>
      <c r="GQ37" s="75">
        <f t="shared" si="69"/>
        <v>6</v>
      </c>
      <c r="GR37" s="95" t="str">
        <f>IF(AND(ent!$M$2=2,$F37&lt;&gt;""),$E37+$F37,"")</f>
        <v/>
      </c>
      <c r="GS37" s="95" t="str">
        <f>IF(AND(ent!$M$3=2,$H37&lt;&gt;""),$G37+$H37,"")</f>
        <v/>
      </c>
      <c r="GT37" s="95" t="str">
        <f>IF(AND(ent!$M$4=2,$J37&lt;&gt;""),$I37+$J37,"")</f>
        <v/>
      </c>
      <c r="GU37" s="95" t="str">
        <f>IF(AND(ent!$M$5=2,$L37&lt;&gt;""),$K37+$L37,"")</f>
        <v/>
      </c>
      <c r="GV37" s="95" t="str">
        <f>IF(AND(ent!$M$6=2,$N37&lt;&gt;""),$M37+$N37,"")</f>
        <v/>
      </c>
      <c r="GW37" s="95" t="str">
        <f>IF(AND(ent!$M$7=2,$P37&lt;&gt;""),$O37+$P37,"")</f>
        <v/>
      </c>
      <c r="GX37" s="95">
        <f>IF(AND(ent!$M$8=2,$R37&lt;&gt;""),$Q37+$R37,"")</f>
        <v>340.6</v>
      </c>
      <c r="GY37" s="95">
        <f>IF(AND(ent!$M$9=2,$T37&lt;&gt;""),$S37+$T37,"")</f>
        <v>252.10000000000002</v>
      </c>
      <c r="GZ37" s="95">
        <f>IF(AND(ent!$M$10=2,$V37&lt;&gt;""),$U37+$V37,"")</f>
        <v>344.5</v>
      </c>
      <c r="HA37" s="95">
        <f>IF(AND(ent!$M$11=2,$X37&lt;&gt;""),$W37+$X37,"")</f>
        <v>326.89999999999998</v>
      </c>
      <c r="HB37" s="95">
        <f>IF(AND(ent!$M$12=2,$Z37&lt;&gt;""),$Y37+$Z37,"")</f>
        <v>252.89999999999998</v>
      </c>
      <c r="HC37" s="95">
        <f>IF(AND(ent!$M$13=2,$AB37&lt;&gt;""),$AA37+$AB37,"")</f>
        <v>336.5</v>
      </c>
      <c r="HD37" s="95" t="str">
        <f>IF(AND(ent!$M$14=2,$AD37&lt;&gt;""),$AC37+$AD37,"")</f>
        <v/>
      </c>
      <c r="HE37" s="95" t="str">
        <f>IF(AND(ent!$M$15=2,$AF37&lt;&gt;""),$AE37+$AF37,"")</f>
        <v/>
      </c>
      <c r="HF37" s="95" t="str">
        <f>IF(AND(ent!$M$16=2,$AH37&lt;&gt;""),$AG37+$AH37,"")</f>
        <v/>
      </c>
      <c r="HG37" s="95" t="str">
        <f>IF(AND(ent!$M$17=2,$AJ37&lt;&gt;""),$AI37+$AJ37,"")</f>
        <v/>
      </c>
      <c r="HH37" s="95" t="str">
        <f>IF(AND(ent!$M$18=2,$AL37&lt;&gt;""),$AK37+$AL37,"")</f>
        <v/>
      </c>
      <c r="HI37" s="95" t="str">
        <f>IF(AND(ent!$M$19=2,$AN37&lt;&gt;""),$AM37+$AN37,"")</f>
        <v/>
      </c>
      <c r="HJ37" s="95" t="str">
        <f>IF(AND(ent!$M$20=2,$AP37&lt;&gt;""),$AO37+$AP37,"")</f>
        <v/>
      </c>
      <c r="HK37" s="95" t="str">
        <f>IF(AND(ent!$M$21=2,$AR37&lt;&gt;""),$AQ37+$AR37,"")</f>
        <v/>
      </c>
      <c r="HL37" s="95" t="str">
        <f>IF(AND(ent!$M$22=2,$AT37&lt;&gt;""),$AS37+$AT37,"")</f>
        <v/>
      </c>
      <c r="HM37" s="95" t="str">
        <f>IF(AND(ent!$M$23=2,$AV37&lt;&gt;""),$AU37+$AV37,"")</f>
        <v/>
      </c>
      <c r="HN37" s="95" t="str">
        <f>IF(AND(ent!$M$24=2,$AX37&lt;&gt;""),$AW37+$AX37,"")</f>
        <v/>
      </c>
      <c r="HO37" s="95" t="str">
        <f>IF(AND(ent!$M$25=2,$AZ37&lt;&gt;""),$AY37+$AZ37,"")</f>
        <v/>
      </c>
      <c r="HP37" s="95" t="str">
        <f>IF(AND(ent!$M$26=2,$BB37&lt;&gt;""),$BA37+$BB37,"")</f>
        <v/>
      </c>
      <c r="HQ37" s="95" t="str">
        <f>IF(AND(ent!$M$27=2,$BD37&lt;&gt;""),$BC37+$BD37,"")</f>
        <v/>
      </c>
      <c r="HR37" s="95" t="str">
        <f>IF(AND(ent!$M$28=2,$BF37&lt;&gt;""),$BE37+$BF37,"")</f>
        <v/>
      </c>
      <c r="HS37" s="95" t="str">
        <f>IF(AND(ent!$M$29=2,$BH37&lt;&gt;""),$BG37+$BH37,"")</f>
        <v/>
      </c>
      <c r="HT37" s="95" t="str">
        <f>IF(AND(ent!$M$30=2,$BJ37&lt;&gt;""),$BI37+$BJ37,"")</f>
        <v/>
      </c>
      <c r="HU37" s="95" t="str">
        <f>IF(AND(ent!$M$31=2,$BL37&lt;&gt;""),$BK37+$BL37,"")</f>
        <v/>
      </c>
      <c r="HV37" s="124">
        <f t="shared" si="70"/>
        <v>2140.6</v>
      </c>
      <c r="HW37" s="124">
        <f t="shared" si="71"/>
        <v>1853.5</v>
      </c>
      <c r="HX37" s="95">
        <f t="shared" si="72"/>
        <v>3540.6</v>
      </c>
      <c r="HY37" s="95">
        <f t="shared" si="73"/>
        <v>3053.5</v>
      </c>
    </row>
    <row r="38" spans="1:233">
      <c r="A38" s="75">
        <f>IF(stage!A38&lt;&gt;"",stage!A38,"")</f>
        <v>37</v>
      </c>
      <c r="B38" s="75" t="str">
        <f>IF(ent!E38&lt;&gt;"",ent!E38,"")</f>
        <v>冨本 諒</v>
      </c>
      <c r="D38" s="75" t="str">
        <f>IF(ent!E38&lt;&gt;"",ent!H38,"")</f>
        <v>JN-5</v>
      </c>
      <c r="F38" s="95">
        <f>IF(stage!F38&lt;&gt;"",INT(stage!F38/100)*60+MOD(stage!F38,100),"")</f>
        <v>324.89999999999998</v>
      </c>
      <c r="H38" s="95">
        <f>IF(stage!H38&lt;&gt;"",INT(stage!H38/100)*60+MOD(stage!H38,100),"")</f>
        <v>459.9</v>
      </c>
      <c r="J38" s="95">
        <f>IF(stage!J38&lt;&gt;"",INT(stage!J38/100)*60+MOD(stage!J38,100),"")</f>
        <v>331.20000000000005</v>
      </c>
      <c r="L38" s="95">
        <f>IF(stage!L38&lt;&gt;"",INT(stage!L38/100)*60+MOD(stage!L38,100),"")</f>
        <v>319.60000000000002</v>
      </c>
      <c r="N38" s="95">
        <f>IF(stage!N38&lt;&gt;"",INT(stage!N38/100)*60+MOD(stage!N38,100),"")</f>
        <v>451.70000000000005</v>
      </c>
      <c r="P38" s="95">
        <f>IF(stage!P38&lt;&gt;"",INT(stage!P38/100)*60+MOD(stage!P38,100),"")</f>
        <v>331.1</v>
      </c>
      <c r="R38" s="95">
        <f>IF(stage!R38&lt;&gt;"",INT(stage!R38/100)*60+MOD(stage!R38,100),"")</f>
        <v>352.20000000000005</v>
      </c>
      <c r="T38" s="95">
        <f>IF(stage!T38&lt;&gt;"",INT(stage!T38/100)*60+MOD(stage!T38,100),"")</f>
        <v>261.10000000000002</v>
      </c>
      <c r="V38" s="95">
        <f>IF(stage!V38&lt;&gt;"",INT(stage!V38/100)*60+MOD(stage!V38,100),"")</f>
        <v>348.5</v>
      </c>
      <c r="X38" s="95">
        <f>IF(stage!X38&lt;&gt;"",INT(stage!X38/100)*60+MOD(stage!X38,100),"")</f>
        <v>350.20000000000005</v>
      </c>
      <c r="Z38" s="95">
        <f>IF(stage!Z38&lt;&gt;"",INT(stage!Z38/100)*60+MOD(stage!Z38,100),"")</f>
        <v>261.3</v>
      </c>
      <c r="AB38" s="95">
        <f>IF(stage!AB38&lt;&gt;"",INT(stage!AB38/100)*60+MOD(stage!AB38,100),"")</f>
        <v>362.4</v>
      </c>
      <c r="AD38" s="95" t="str">
        <f>IF(stage!AD38&lt;&gt;"",INT(stage!AD38/100)*60+MOD(stage!AD38,100),"")</f>
        <v/>
      </c>
      <c r="AF38" s="95" t="str">
        <f>IF(stage!AF38&lt;&gt;"",INT(stage!AF38/100)*60+MOD(stage!AF38,100),"")</f>
        <v/>
      </c>
      <c r="AH38" s="95" t="str">
        <f>IF(stage!AH38&lt;&gt;"",INT(stage!AH38/100)*60+MOD(stage!AH38,100),"")</f>
        <v/>
      </c>
      <c r="AJ38" s="95" t="str">
        <f>IF(stage!AJ38&lt;&gt;"",INT(stage!AJ38/100)*60+MOD(stage!AJ38,100),"")</f>
        <v/>
      </c>
      <c r="AL38" s="95" t="str">
        <f>IF(stage!AL38&lt;&gt;"",INT(stage!AL38/100)*60+MOD(stage!AL38,100),"")</f>
        <v/>
      </c>
      <c r="AN38" s="95" t="str">
        <f>IF(stage!AN38&lt;&gt;"",INT(stage!AN38/100)*60+MOD(stage!AN38,100),"")</f>
        <v/>
      </c>
      <c r="AP38" s="95" t="str">
        <f>IF(stage!AP38&lt;&gt;"",INT(stage!AP38/100)*60+MOD(stage!AP38,100),"")</f>
        <v/>
      </c>
      <c r="AR38" s="95" t="str">
        <f>IF(stage!AR38&lt;&gt;"",INT(stage!AR38/100)*60+MOD(stage!AR38,100),"")</f>
        <v/>
      </c>
      <c r="AT38" s="95" t="str">
        <f>IF(stage!AT38&lt;&gt;"",INT(stage!AT38/100)*60+MOD(stage!AT38,100),"")</f>
        <v/>
      </c>
      <c r="AV38" s="95" t="str">
        <f>IF(stage!AV38&lt;&gt;"",INT(stage!AV38/100)*60+MOD(stage!AV38,100),"")</f>
        <v/>
      </c>
      <c r="AX38" s="95" t="str">
        <f>IF(stage!AX38&lt;&gt;"",INT(stage!AX38/100)*60+MOD(stage!AX38,100),"")</f>
        <v/>
      </c>
      <c r="AZ38" s="95" t="str">
        <f>IF(stage!AZ38&lt;&gt;"",INT(stage!AZ38/100)*60+MOD(stage!AZ38,100),"")</f>
        <v/>
      </c>
      <c r="BB38" s="95" t="str">
        <f>IF(stage!BB38&lt;&gt;"",INT(stage!BB38/100)*60+MOD(stage!BB38,100),"")</f>
        <v/>
      </c>
      <c r="BD38" s="95" t="str">
        <f>IF(stage!BD38&lt;&gt;"",INT(stage!BD38/100)*60+MOD(stage!BD38,100),"")</f>
        <v/>
      </c>
      <c r="BF38" s="95" t="str">
        <f>IF(stage!BF38&lt;&gt;"",INT(stage!BF38/100)*60+MOD(stage!BF38,100),"")</f>
        <v/>
      </c>
      <c r="BH38" s="95" t="str">
        <f>IF(stage!BH38&lt;&gt;"",INT(stage!BH38/100)*60+MOD(stage!BH38,100),"")</f>
        <v/>
      </c>
      <c r="BJ38" s="95" t="str">
        <f>IF(stage!BJ38&lt;&gt;"",INT(stage!BJ38/100)*60+MOD(stage!BJ38,100),"")</f>
        <v/>
      </c>
      <c r="BL38" s="95" t="str">
        <f>IF(stage!BL38&lt;&gt;"",INT(stage!BL38/100)*60+MOD(stage!BL38,100),"")</f>
        <v/>
      </c>
      <c r="BO38" s="123">
        <f t="shared" si="1"/>
        <v>4154.1000000000004</v>
      </c>
      <c r="BP38" s="75">
        <f t="shared" si="2"/>
        <v>0</v>
      </c>
      <c r="BQ38" s="123">
        <f t="shared" si="3"/>
        <v>4154.1000000000004</v>
      </c>
      <c r="BR38" s="123"/>
      <c r="BS38" s="123">
        <f t="shared" si="4"/>
        <v>10914.1</v>
      </c>
      <c r="BT38" s="75">
        <f t="shared" si="5"/>
        <v>0</v>
      </c>
      <c r="BU38" s="123">
        <f t="shared" si="6"/>
        <v>10914.1</v>
      </c>
      <c r="BW38" s="75">
        <f t="shared" si="7"/>
        <v>12</v>
      </c>
      <c r="BX38" s="124">
        <f t="shared" si="8"/>
        <v>324.89999999999998</v>
      </c>
      <c r="BY38" s="124">
        <f t="shared" si="9"/>
        <v>459.9</v>
      </c>
      <c r="BZ38" s="124">
        <f t="shared" si="10"/>
        <v>331.20000000000005</v>
      </c>
      <c r="CA38" s="124">
        <f t="shared" si="11"/>
        <v>319.60000000000002</v>
      </c>
      <c r="CB38" s="124">
        <f t="shared" si="12"/>
        <v>451.70000000000005</v>
      </c>
      <c r="CC38" s="124">
        <f t="shared" si="13"/>
        <v>331.1</v>
      </c>
      <c r="CD38" s="124">
        <f t="shared" si="14"/>
        <v>352.20000000000005</v>
      </c>
      <c r="CE38" s="124">
        <f t="shared" si="15"/>
        <v>261.10000000000002</v>
      </c>
      <c r="CF38" s="124">
        <f t="shared" si="16"/>
        <v>348.5</v>
      </c>
      <c r="CG38" s="124">
        <f t="shared" si="17"/>
        <v>350.20000000000005</v>
      </c>
      <c r="CH38" s="124">
        <f t="shared" si="18"/>
        <v>261.3</v>
      </c>
      <c r="CI38" s="124">
        <f t="shared" si="19"/>
        <v>362.4</v>
      </c>
      <c r="CJ38" s="124" t="str">
        <f t="shared" si="20"/>
        <v/>
      </c>
      <c r="CK38" s="124" t="str">
        <f t="shared" si="21"/>
        <v/>
      </c>
      <c r="CL38" s="124" t="str">
        <f t="shared" si="22"/>
        <v/>
      </c>
      <c r="CM38" s="124" t="str">
        <f t="shared" si="23"/>
        <v/>
      </c>
      <c r="CN38" s="124" t="str">
        <f t="shared" si="24"/>
        <v/>
      </c>
      <c r="CO38" s="124" t="str">
        <f t="shared" si="25"/>
        <v/>
      </c>
      <c r="CP38" s="124" t="str">
        <f t="shared" si="26"/>
        <v/>
      </c>
      <c r="CQ38" s="124" t="str">
        <f t="shared" si="27"/>
        <v/>
      </c>
      <c r="CR38" s="124" t="str">
        <f t="shared" si="28"/>
        <v/>
      </c>
      <c r="CS38" s="124" t="str">
        <f t="shared" si="29"/>
        <v/>
      </c>
      <c r="CT38" s="124" t="str">
        <f t="shared" si="30"/>
        <v/>
      </c>
      <c r="CU38" s="124" t="str">
        <f t="shared" si="31"/>
        <v/>
      </c>
      <c r="CV38" s="124" t="str">
        <f t="shared" si="32"/>
        <v/>
      </c>
      <c r="CW38" s="124" t="str">
        <f t="shared" si="33"/>
        <v/>
      </c>
      <c r="CX38" s="124" t="str">
        <f t="shared" si="34"/>
        <v/>
      </c>
      <c r="CY38" s="124" t="str">
        <f t="shared" si="35"/>
        <v/>
      </c>
      <c r="CZ38" s="124" t="str">
        <f t="shared" si="36"/>
        <v/>
      </c>
      <c r="DA38" s="124" t="str">
        <f t="shared" si="37"/>
        <v/>
      </c>
      <c r="DC38" s="75">
        <f>COUNT($BX38:BX38)</f>
        <v>1</v>
      </c>
      <c r="DD38" s="75">
        <f>COUNT($BX38:BY38)</f>
        <v>2</v>
      </c>
      <c r="DE38" s="75">
        <f>COUNT($BX38:BZ38)</f>
        <v>3</v>
      </c>
      <c r="DF38" s="75">
        <f>COUNT($BX38:CA38)</f>
        <v>4</v>
      </c>
      <c r="DG38" s="75">
        <f>COUNT($BX38:CB38)</f>
        <v>5</v>
      </c>
      <c r="DH38" s="75">
        <f>COUNT($BX38:CC38)</f>
        <v>6</v>
      </c>
      <c r="DI38" s="75">
        <f>COUNT($BX38:CD38)</f>
        <v>7</v>
      </c>
      <c r="DJ38" s="75">
        <f>COUNT($BX38:CE38)</f>
        <v>8</v>
      </c>
      <c r="DK38" s="75">
        <f>COUNT($BX38:CF38)</f>
        <v>9</v>
      </c>
      <c r="DL38" s="75">
        <f>COUNT($BX38:CG38)</f>
        <v>10</v>
      </c>
      <c r="DM38" s="75">
        <f>COUNT($BX38:CH38)</f>
        <v>11</v>
      </c>
      <c r="DN38" s="75">
        <f>COUNT($BX38:CI38)</f>
        <v>12</v>
      </c>
      <c r="DO38" s="75">
        <f>COUNT($BX38:CJ38)</f>
        <v>12</v>
      </c>
      <c r="DP38" s="75">
        <f>COUNT($BX38:CK38)</f>
        <v>12</v>
      </c>
      <c r="DQ38" s="75">
        <f>COUNT($BX38:CL38)</f>
        <v>12</v>
      </c>
      <c r="DR38" s="75">
        <f>COUNT($BX38:CM38)</f>
        <v>12</v>
      </c>
      <c r="DS38" s="75">
        <f>COUNT($BX38:CN38)</f>
        <v>12</v>
      </c>
      <c r="DT38" s="75">
        <f>COUNT($BX38:CO38)</f>
        <v>12</v>
      </c>
      <c r="DU38" s="75">
        <f>COUNT($BX38:CP38)</f>
        <v>12</v>
      </c>
      <c r="DV38" s="75">
        <f>COUNT($BX38:CQ38)</f>
        <v>12</v>
      </c>
      <c r="DW38" s="75">
        <f>COUNT($BX38:CR38)</f>
        <v>12</v>
      </c>
      <c r="DX38" s="75">
        <f>COUNT($BX38:CS38)</f>
        <v>12</v>
      </c>
      <c r="DY38" s="75">
        <f>COUNT($BX38:CT38)</f>
        <v>12</v>
      </c>
      <c r="DZ38" s="75">
        <f>COUNT($BX38:CU38)</f>
        <v>12</v>
      </c>
      <c r="EA38" s="75">
        <f>COUNT($BX38:CV38)</f>
        <v>12</v>
      </c>
      <c r="EB38" s="75">
        <f>COUNT($BX38:CW38)</f>
        <v>12</v>
      </c>
      <c r="EC38" s="75">
        <f>COUNT($BX38:CX38)</f>
        <v>12</v>
      </c>
      <c r="ED38" s="75">
        <f>COUNT($BX38:CY38)</f>
        <v>12</v>
      </c>
      <c r="EE38" s="75">
        <f>COUNT($BX38:CZ38)</f>
        <v>12</v>
      </c>
      <c r="EF38" s="75">
        <f>COUNT($BX38:DA38)</f>
        <v>12</v>
      </c>
      <c r="EH38" s="75">
        <f t="shared" si="38"/>
        <v>1</v>
      </c>
      <c r="EI38" s="75">
        <f t="shared" si="39"/>
        <v>1</v>
      </c>
      <c r="EJ38" s="75">
        <f t="shared" si="40"/>
        <v>1</v>
      </c>
      <c r="EK38" s="75">
        <f t="shared" si="41"/>
        <v>1</v>
      </c>
      <c r="EL38" s="75">
        <f t="shared" si="42"/>
        <v>1</v>
      </c>
      <c r="EM38" s="75">
        <f t="shared" si="43"/>
        <v>1</v>
      </c>
      <c r="EN38" s="75">
        <f t="shared" si="44"/>
        <v>1</v>
      </c>
      <c r="EO38" s="75">
        <f t="shared" si="45"/>
        <v>1</v>
      </c>
      <c r="EP38" s="75">
        <f t="shared" si="46"/>
        <v>1</v>
      </c>
      <c r="EQ38" s="75">
        <f t="shared" si="47"/>
        <v>1</v>
      </c>
      <c r="ER38" s="75">
        <f t="shared" si="48"/>
        <v>1</v>
      </c>
      <c r="ES38" s="75">
        <f t="shared" si="49"/>
        <v>1</v>
      </c>
      <c r="ET38" s="75">
        <f t="shared" si="50"/>
        <v>0</v>
      </c>
      <c r="EU38" s="75">
        <f t="shared" si="51"/>
        <v>0</v>
      </c>
      <c r="EV38" s="75">
        <f t="shared" si="52"/>
        <v>0</v>
      </c>
      <c r="EW38" s="75">
        <f t="shared" si="53"/>
        <v>0</v>
      </c>
      <c r="EX38" s="75">
        <f t="shared" si="54"/>
        <v>0</v>
      </c>
      <c r="EY38" s="75">
        <f t="shared" si="55"/>
        <v>0</v>
      </c>
      <c r="EZ38" s="75">
        <f t="shared" si="56"/>
        <v>0</v>
      </c>
      <c r="FA38" s="75">
        <f t="shared" si="57"/>
        <v>0</v>
      </c>
      <c r="FB38" s="75">
        <f t="shared" si="58"/>
        <v>0</v>
      </c>
      <c r="FC38" s="75">
        <f t="shared" si="59"/>
        <v>0</v>
      </c>
      <c r="FD38" s="75">
        <f t="shared" si="60"/>
        <v>0</v>
      </c>
      <c r="FE38" s="75">
        <f t="shared" si="61"/>
        <v>0</v>
      </c>
      <c r="FF38" s="75">
        <f t="shared" si="62"/>
        <v>0</v>
      </c>
      <c r="FG38" s="75">
        <f t="shared" si="63"/>
        <v>0</v>
      </c>
      <c r="FH38" s="75">
        <f t="shared" si="64"/>
        <v>0</v>
      </c>
      <c r="FI38" s="75">
        <f t="shared" si="65"/>
        <v>0</v>
      </c>
      <c r="FJ38" s="75">
        <f t="shared" si="66"/>
        <v>0</v>
      </c>
      <c r="FK38" s="75">
        <f t="shared" si="67"/>
        <v>0</v>
      </c>
      <c r="FL38" s="75">
        <f t="shared" si="68"/>
        <v>6</v>
      </c>
      <c r="FM38" s="95">
        <f>IF(AND(ent!$M$2=1,$F38&lt;&gt;""),$E38+$F38,"")</f>
        <v>324.89999999999998</v>
      </c>
      <c r="FN38" s="95">
        <f>IF(AND(ent!$M$3=1,$H38&lt;&gt;""),$G38+$H38,"")</f>
        <v>459.9</v>
      </c>
      <c r="FO38" s="95">
        <f>IF(AND(ent!$M$4=1,$J38&lt;&gt;""),$I38+$J38,"")</f>
        <v>331.20000000000005</v>
      </c>
      <c r="FP38" s="95">
        <f>IF(AND(ent!$M$5=1,$L38&lt;&gt;""),$K38+$L38,"")</f>
        <v>319.60000000000002</v>
      </c>
      <c r="FQ38" s="95">
        <f>IF(AND(ent!$M$6=1,$N38&lt;&gt;""),$M38+$N38,"")</f>
        <v>451.70000000000005</v>
      </c>
      <c r="FR38" s="95">
        <f>IF(AND(ent!$M$7=1,$P38&lt;&gt;""),$O38+$P38,"")</f>
        <v>331.1</v>
      </c>
      <c r="FS38" s="95" t="str">
        <f>IF(AND(ent!$M$8=1,$R38&lt;&gt;""),$Q38+$R38,"")</f>
        <v/>
      </c>
      <c r="FT38" s="95" t="str">
        <f>IF(AND(ent!$M$9=1,$T38&lt;&gt;""),$S38+$T38,"")</f>
        <v/>
      </c>
      <c r="FU38" s="95" t="str">
        <f>IF(AND(ent!$M$10=1,$V38&lt;&gt;""),$U38+$V38,"")</f>
        <v/>
      </c>
      <c r="FV38" s="95" t="str">
        <f>IF(AND(ent!$M$11=1,$X38&lt;&gt;""),$W38+$X38,"")</f>
        <v/>
      </c>
      <c r="FW38" s="95" t="str">
        <f>IF(AND(ent!$M$12=1,$Z38&lt;&gt;""),$Y38+$Z38,"")</f>
        <v/>
      </c>
      <c r="FX38" s="95" t="str">
        <f>IF(AND(ent!$M$13=1,$AB38&lt;&gt;""),$AA38+$AB38,"")</f>
        <v/>
      </c>
      <c r="FY38" s="95" t="str">
        <f>IF(AND(ent!$M$14=1,$AD38&lt;&gt;""),$AC38+$AD38,"")</f>
        <v/>
      </c>
      <c r="FZ38" s="95" t="str">
        <f>IF(AND(ent!$M$15=1,$AF38&lt;&gt;""),$AE38+$AF38,"")</f>
        <v/>
      </c>
      <c r="GA38" s="95" t="str">
        <f>IF(AND(ent!$M$16=1,$AH38&lt;&gt;""),$AG38+$AH38,"")</f>
        <v/>
      </c>
      <c r="GB38" s="95" t="str">
        <f>IF(AND(ent!$M$17=1,$AJ38&lt;&gt;""),$AI38+$AJ38,"")</f>
        <v/>
      </c>
      <c r="GC38" s="95" t="str">
        <f>IF(AND(ent!$M$18=1,$AL38&lt;&gt;""),$AK38+$AL38,"")</f>
        <v/>
      </c>
      <c r="GD38" s="95" t="str">
        <f>IF(AND(ent!$M$19=1,$AN38&lt;&gt;""),$AM38+$AN38,"")</f>
        <v/>
      </c>
      <c r="GE38" s="95" t="str">
        <f>IF(AND(ent!$M$20=1,$AP38&lt;&gt;""),$AO38+$AP38,"")</f>
        <v/>
      </c>
      <c r="GF38" s="95" t="str">
        <f>IF(AND(ent!$M$21=1,$AR38&lt;&gt;""),$AQ38+$AR38,"")</f>
        <v/>
      </c>
      <c r="GG38" s="95" t="str">
        <f>IF(AND(ent!$M$22=1,$AT38&lt;&gt;""),$AS38+$AT38,"")</f>
        <v/>
      </c>
      <c r="GH38" s="95" t="str">
        <f>IF(AND(ent!$M$23=1,$AV38&lt;&gt;""),$AU38+$AV38,"")</f>
        <v/>
      </c>
      <c r="GI38" s="95" t="str">
        <f>IF(AND(ent!$M$24=1,$AX38&lt;&gt;""),$AW38+$AX38,"")</f>
        <v/>
      </c>
      <c r="GJ38" s="95" t="str">
        <f>IF(AND(ent!$M$25=1,$AZ38&lt;&gt;""),$AY38+$AZ38,"")</f>
        <v/>
      </c>
      <c r="GK38" s="95" t="str">
        <f>IF(AND(ent!$M$26=1,$BB38&lt;&gt;""),$BA38+$BB38,"")</f>
        <v/>
      </c>
      <c r="GL38" s="95" t="str">
        <f>IF(AND(ent!$M$27=1,$BD38&lt;&gt;""),$BC38+$BD38,"")</f>
        <v/>
      </c>
      <c r="GM38" s="95" t="str">
        <f>IF(AND(ent!$M$28=1,$BF38&lt;&gt;""),$BE38+$BF38,"")</f>
        <v/>
      </c>
      <c r="GN38" s="95" t="str">
        <f>IF(AND(ent!$M$29=1,$BH38&lt;&gt;""),$BG38+$BH38,"")</f>
        <v/>
      </c>
      <c r="GO38" s="95" t="str">
        <f>IF(AND(ent!$M$30=1,$BJ38&lt;&gt;""),$BI38+$BJ38,"")</f>
        <v/>
      </c>
      <c r="GP38" s="95" t="str">
        <f>IF(AND(ent!$M$31=1,$BL38&lt;&gt;""),$BK38+$BL38,"")</f>
        <v/>
      </c>
      <c r="GQ38" s="75">
        <f t="shared" si="69"/>
        <v>6</v>
      </c>
      <c r="GR38" s="95" t="str">
        <f>IF(AND(ent!$M$2=2,$F38&lt;&gt;""),$E38+$F38,"")</f>
        <v/>
      </c>
      <c r="GS38" s="95" t="str">
        <f>IF(AND(ent!$M$3=2,$H38&lt;&gt;""),$G38+$H38,"")</f>
        <v/>
      </c>
      <c r="GT38" s="95" t="str">
        <f>IF(AND(ent!$M$4=2,$J38&lt;&gt;""),$I38+$J38,"")</f>
        <v/>
      </c>
      <c r="GU38" s="95" t="str">
        <f>IF(AND(ent!$M$5=2,$L38&lt;&gt;""),$K38+$L38,"")</f>
        <v/>
      </c>
      <c r="GV38" s="95" t="str">
        <f>IF(AND(ent!$M$6=2,$N38&lt;&gt;""),$M38+$N38,"")</f>
        <v/>
      </c>
      <c r="GW38" s="95" t="str">
        <f>IF(AND(ent!$M$7=2,$P38&lt;&gt;""),$O38+$P38,"")</f>
        <v/>
      </c>
      <c r="GX38" s="95">
        <f>IF(AND(ent!$M$8=2,$R38&lt;&gt;""),$Q38+$R38,"")</f>
        <v>352.20000000000005</v>
      </c>
      <c r="GY38" s="95">
        <f>IF(AND(ent!$M$9=2,$T38&lt;&gt;""),$S38+$T38,"")</f>
        <v>261.10000000000002</v>
      </c>
      <c r="GZ38" s="95">
        <f>IF(AND(ent!$M$10=2,$V38&lt;&gt;""),$U38+$V38,"")</f>
        <v>348.5</v>
      </c>
      <c r="HA38" s="95">
        <f>IF(AND(ent!$M$11=2,$X38&lt;&gt;""),$W38+$X38,"")</f>
        <v>350.20000000000005</v>
      </c>
      <c r="HB38" s="95">
        <f>IF(AND(ent!$M$12=2,$Z38&lt;&gt;""),$Y38+$Z38,"")</f>
        <v>261.3</v>
      </c>
      <c r="HC38" s="95">
        <f>IF(AND(ent!$M$13=2,$AB38&lt;&gt;""),$AA38+$AB38,"")</f>
        <v>362.4</v>
      </c>
      <c r="HD38" s="95" t="str">
        <f>IF(AND(ent!$M$14=2,$AD38&lt;&gt;""),$AC38+$AD38,"")</f>
        <v/>
      </c>
      <c r="HE38" s="95" t="str">
        <f>IF(AND(ent!$M$15=2,$AF38&lt;&gt;""),$AE38+$AF38,"")</f>
        <v/>
      </c>
      <c r="HF38" s="95" t="str">
        <f>IF(AND(ent!$M$16=2,$AH38&lt;&gt;""),$AG38+$AH38,"")</f>
        <v/>
      </c>
      <c r="HG38" s="95" t="str">
        <f>IF(AND(ent!$M$17=2,$AJ38&lt;&gt;""),$AI38+$AJ38,"")</f>
        <v/>
      </c>
      <c r="HH38" s="95" t="str">
        <f>IF(AND(ent!$M$18=2,$AL38&lt;&gt;""),$AK38+$AL38,"")</f>
        <v/>
      </c>
      <c r="HI38" s="95" t="str">
        <f>IF(AND(ent!$M$19=2,$AN38&lt;&gt;""),$AM38+$AN38,"")</f>
        <v/>
      </c>
      <c r="HJ38" s="95" t="str">
        <f>IF(AND(ent!$M$20=2,$AP38&lt;&gt;""),$AO38+$AP38,"")</f>
        <v/>
      </c>
      <c r="HK38" s="95" t="str">
        <f>IF(AND(ent!$M$21=2,$AR38&lt;&gt;""),$AQ38+$AR38,"")</f>
        <v/>
      </c>
      <c r="HL38" s="95" t="str">
        <f>IF(AND(ent!$M$22=2,$AT38&lt;&gt;""),$AS38+$AT38,"")</f>
        <v/>
      </c>
      <c r="HM38" s="95" t="str">
        <f>IF(AND(ent!$M$23=2,$AV38&lt;&gt;""),$AU38+$AV38,"")</f>
        <v/>
      </c>
      <c r="HN38" s="95" t="str">
        <f>IF(AND(ent!$M$24=2,$AX38&lt;&gt;""),$AW38+$AX38,"")</f>
        <v/>
      </c>
      <c r="HO38" s="95" t="str">
        <f>IF(AND(ent!$M$25=2,$AZ38&lt;&gt;""),$AY38+$AZ38,"")</f>
        <v/>
      </c>
      <c r="HP38" s="95" t="str">
        <f>IF(AND(ent!$M$26=2,$BB38&lt;&gt;""),$BA38+$BB38,"")</f>
        <v/>
      </c>
      <c r="HQ38" s="95" t="str">
        <f>IF(AND(ent!$M$27=2,$BD38&lt;&gt;""),$BC38+$BD38,"")</f>
        <v/>
      </c>
      <c r="HR38" s="95" t="str">
        <f>IF(AND(ent!$M$28=2,$BF38&lt;&gt;""),$BE38+$BF38,"")</f>
        <v/>
      </c>
      <c r="HS38" s="95" t="str">
        <f>IF(AND(ent!$M$29=2,$BH38&lt;&gt;""),$BG38+$BH38,"")</f>
        <v/>
      </c>
      <c r="HT38" s="95" t="str">
        <f>IF(AND(ent!$M$30=2,$BJ38&lt;&gt;""),$BI38+$BJ38,"")</f>
        <v/>
      </c>
      <c r="HU38" s="95" t="str">
        <f>IF(AND(ent!$M$31=2,$BL38&lt;&gt;""),$BK38+$BL38,"")</f>
        <v/>
      </c>
      <c r="HV38" s="124">
        <f t="shared" si="70"/>
        <v>2218.4</v>
      </c>
      <c r="HW38" s="124">
        <f t="shared" si="71"/>
        <v>1935.6999999999998</v>
      </c>
      <c r="HX38" s="95">
        <f t="shared" si="72"/>
        <v>3658.4</v>
      </c>
      <c r="HY38" s="95">
        <f t="shared" si="73"/>
        <v>3215.7</v>
      </c>
    </row>
    <row r="39" spans="1:233">
      <c r="A39" s="75">
        <f>IF(stage!A39&lt;&gt;"",stage!A39,"")</f>
        <v>38</v>
      </c>
      <c r="B39" s="75" t="str">
        <f>IF(ent!E39&lt;&gt;"",ent!E39,"")</f>
        <v>鶴岡 雄次</v>
      </c>
      <c r="D39" s="75" t="str">
        <f>IF(ent!E39&lt;&gt;"",ent!H39,"")</f>
        <v>JN-5</v>
      </c>
      <c r="F39" s="95">
        <f>IF(stage!F39&lt;&gt;"",INT(stage!F39/100)*60+MOD(stage!F39,100),"")</f>
        <v>343.6</v>
      </c>
      <c r="H39" s="95">
        <f>IF(stage!H39&lt;&gt;"",INT(stage!H39/100)*60+MOD(stage!H39,100),"")</f>
        <v>470.29999999999995</v>
      </c>
      <c r="J39" s="95">
        <f>IF(stage!J39&lt;&gt;"",INT(stage!J39/100)*60+MOD(stage!J39,100),"")</f>
        <v>348.9</v>
      </c>
      <c r="L39" s="95">
        <f>IF(stage!L39&lt;&gt;"",INT(stage!L39/100)*60+MOD(stage!L39,100),"")</f>
        <v>340</v>
      </c>
      <c r="N39" s="95">
        <f>IF(stage!N39&lt;&gt;"",INT(stage!N39/100)*60+MOD(stage!N39,100),"")</f>
        <v>476.29999999999995</v>
      </c>
      <c r="P39" s="95">
        <f>IF(stage!P39&lt;&gt;"",INT(stage!P39/100)*60+MOD(stage!P39,100),"")</f>
        <v>344</v>
      </c>
      <c r="R39" s="95">
        <f>IF(stage!R39&lt;&gt;"",INT(stage!R39/100)*60+MOD(stage!R39,100),"")</f>
        <v>405.29999999999995</v>
      </c>
      <c r="T39" s="95">
        <f>IF(stage!T39&lt;&gt;"",INT(stage!T39/100)*60+MOD(stage!T39,100),"")</f>
        <v>287.10000000000002</v>
      </c>
      <c r="V39" s="95">
        <f>IF(stage!V39&lt;&gt;"",INT(stage!V39/100)*60+MOD(stage!V39,100),"")</f>
        <v>378.9</v>
      </c>
      <c r="X39" s="95">
        <f>IF(stage!X39&lt;&gt;"",INT(stage!X39/100)*60+MOD(stage!X39,100),"")</f>
        <v>367.9</v>
      </c>
      <c r="Z39" s="95">
        <f>IF(stage!Z39&lt;&gt;"",INT(stage!Z39/100)*60+MOD(stage!Z39,100),"")</f>
        <v>290.2</v>
      </c>
      <c r="AB39" s="95">
        <f>IF(stage!AB39&lt;&gt;"",INT(stage!AB39/100)*60+MOD(stage!AB39,100),"")</f>
        <v>370.29999999999995</v>
      </c>
      <c r="AD39" s="95" t="str">
        <f>IF(stage!AD39&lt;&gt;"",INT(stage!AD39/100)*60+MOD(stage!AD39,100),"")</f>
        <v/>
      </c>
      <c r="AF39" s="95" t="str">
        <f>IF(stage!AF39&lt;&gt;"",INT(stage!AF39/100)*60+MOD(stage!AF39,100),"")</f>
        <v/>
      </c>
      <c r="AH39" s="95" t="str">
        <f>IF(stage!AH39&lt;&gt;"",INT(stage!AH39/100)*60+MOD(stage!AH39,100),"")</f>
        <v/>
      </c>
      <c r="AJ39" s="95" t="str">
        <f>IF(stage!AJ39&lt;&gt;"",INT(stage!AJ39/100)*60+MOD(stage!AJ39,100),"")</f>
        <v/>
      </c>
      <c r="AL39" s="95" t="str">
        <f>IF(stage!AL39&lt;&gt;"",INT(stage!AL39/100)*60+MOD(stage!AL39,100),"")</f>
        <v/>
      </c>
      <c r="AN39" s="95" t="str">
        <f>IF(stage!AN39&lt;&gt;"",INT(stage!AN39/100)*60+MOD(stage!AN39,100),"")</f>
        <v/>
      </c>
      <c r="AP39" s="95" t="str">
        <f>IF(stage!AP39&lt;&gt;"",INT(stage!AP39/100)*60+MOD(stage!AP39,100),"")</f>
        <v/>
      </c>
      <c r="AR39" s="95" t="str">
        <f>IF(stage!AR39&lt;&gt;"",INT(stage!AR39/100)*60+MOD(stage!AR39,100),"")</f>
        <v/>
      </c>
      <c r="AT39" s="95" t="str">
        <f>IF(stage!AT39&lt;&gt;"",INT(stage!AT39/100)*60+MOD(stage!AT39,100),"")</f>
        <v/>
      </c>
      <c r="AV39" s="95" t="str">
        <f>IF(stage!AV39&lt;&gt;"",INT(stage!AV39/100)*60+MOD(stage!AV39,100),"")</f>
        <v/>
      </c>
      <c r="AX39" s="95" t="str">
        <f>IF(stage!AX39&lt;&gt;"",INT(stage!AX39/100)*60+MOD(stage!AX39,100),"")</f>
        <v/>
      </c>
      <c r="AZ39" s="95" t="str">
        <f>IF(stage!AZ39&lt;&gt;"",INT(stage!AZ39/100)*60+MOD(stage!AZ39,100),"")</f>
        <v/>
      </c>
      <c r="BB39" s="95" t="str">
        <f>IF(stage!BB39&lt;&gt;"",INT(stage!BB39/100)*60+MOD(stage!BB39,100),"")</f>
        <v/>
      </c>
      <c r="BD39" s="95" t="str">
        <f>IF(stage!BD39&lt;&gt;"",INT(stage!BD39/100)*60+MOD(stage!BD39,100),"")</f>
        <v/>
      </c>
      <c r="BF39" s="95" t="str">
        <f>IF(stage!BF39&lt;&gt;"",INT(stage!BF39/100)*60+MOD(stage!BF39,100),"")</f>
        <v/>
      </c>
      <c r="BH39" s="95" t="str">
        <f>IF(stage!BH39&lt;&gt;"",INT(stage!BH39/100)*60+MOD(stage!BH39,100),"")</f>
        <v/>
      </c>
      <c r="BJ39" s="95" t="str">
        <f>IF(stage!BJ39&lt;&gt;"",INT(stage!BJ39/100)*60+MOD(stage!BJ39,100),"")</f>
        <v/>
      </c>
      <c r="BL39" s="95" t="str">
        <f>IF(stage!BL39&lt;&gt;"",INT(stage!BL39/100)*60+MOD(stage!BL39,100),"")</f>
        <v/>
      </c>
      <c r="BO39" s="123">
        <f t="shared" si="1"/>
        <v>4422.7999999999993</v>
      </c>
      <c r="BP39" s="75">
        <f t="shared" si="2"/>
        <v>0</v>
      </c>
      <c r="BQ39" s="123">
        <f t="shared" si="3"/>
        <v>4422.7999999999993</v>
      </c>
      <c r="BR39" s="123"/>
      <c r="BS39" s="123">
        <f t="shared" si="4"/>
        <v>11342.8</v>
      </c>
      <c r="BT39" s="75">
        <f t="shared" si="5"/>
        <v>0</v>
      </c>
      <c r="BU39" s="123">
        <f t="shared" si="6"/>
        <v>11342.8</v>
      </c>
      <c r="BW39" s="75">
        <f t="shared" si="7"/>
        <v>12</v>
      </c>
      <c r="BX39" s="124">
        <f t="shared" si="8"/>
        <v>343.6</v>
      </c>
      <c r="BY39" s="124">
        <f t="shared" si="9"/>
        <v>470.29999999999995</v>
      </c>
      <c r="BZ39" s="124">
        <f t="shared" si="10"/>
        <v>348.9</v>
      </c>
      <c r="CA39" s="124">
        <f t="shared" si="11"/>
        <v>340</v>
      </c>
      <c r="CB39" s="124">
        <f t="shared" si="12"/>
        <v>476.29999999999995</v>
      </c>
      <c r="CC39" s="124">
        <f t="shared" si="13"/>
        <v>344</v>
      </c>
      <c r="CD39" s="124">
        <f t="shared" si="14"/>
        <v>405.29999999999995</v>
      </c>
      <c r="CE39" s="124">
        <f t="shared" si="15"/>
        <v>287.10000000000002</v>
      </c>
      <c r="CF39" s="124">
        <f t="shared" si="16"/>
        <v>378.9</v>
      </c>
      <c r="CG39" s="124">
        <f t="shared" si="17"/>
        <v>367.9</v>
      </c>
      <c r="CH39" s="124">
        <f t="shared" si="18"/>
        <v>290.2</v>
      </c>
      <c r="CI39" s="124">
        <f t="shared" si="19"/>
        <v>370.29999999999995</v>
      </c>
      <c r="CJ39" s="124" t="str">
        <f t="shared" si="20"/>
        <v/>
      </c>
      <c r="CK39" s="124" t="str">
        <f t="shared" si="21"/>
        <v/>
      </c>
      <c r="CL39" s="124" t="str">
        <f t="shared" si="22"/>
        <v/>
      </c>
      <c r="CM39" s="124" t="str">
        <f t="shared" si="23"/>
        <v/>
      </c>
      <c r="CN39" s="124" t="str">
        <f t="shared" si="24"/>
        <v/>
      </c>
      <c r="CO39" s="124" t="str">
        <f t="shared" si="25"/>
        <v/>
      </c>
      <c r="CP39" s="124" t="str">
        <f t="shared" si="26"/>
        <v/>
      </c>
      <c r="CQ39" s="124" t="str">
        <f t="shared" si="27"/>
        <v/>
      </c>
      <c r="CR39" s="124" t="str">
        <f t="shared" si="28"/>
        <v/>
      </c>
      <c r="CS39" s="124" t="str">
        <f t="shared" si="29"/>
        <v/>
      </c>
      <c r="CT39" s="124" t="str">
        <f t="shared" si="30"/>
        <v/>
      </c>
      <c r="CU39" s="124" t="str">
        <f t="shared" si="31"/>
        <v/>
      </c>
      <c r="CV39" s="124" t="str">
        <f t="shared" si="32"/>
        <v/>
      </c>
      <c r="CW39" s="124" t="str">
        <f t="shared" si="33"/>
        <v/>
      </c>
      <c r="CX39" s="124" t="str">
        <f t="shared" si="34"/>
        <v/>
      </c>
      <c r="CY39" s="124" t="str">
        <f t="shared" si="35"/>
        <v/>
      </c>
      <c r="CZ39" s="124" t="str">
        <f t="shared" si="36"/>
        <v/>
      </c>
      <c r="DA39" s="124" t="str">
        <f t="shared" si="37"/>
        <v/>
      </c>
      <c r="DC39" s="75">
        <f>COUNT($BX39:BX39)</f>
        <v>1</v>
      </c>
      <c r="DD39" s="75">
        <f>COUNT($BX39:BY39)</f>
        <v>2</v>
      </c>
      <c r="DE39" s="75">
        <f>COUNT($BX39:BZ39)</f>
        <v>3</v>
      </c>
      <c r="DF39" s="75">
        <f>COUNT($BX39:CA39)</f>
        <v>4</v>
      </c>
      <c r="DG39" s="75">
        <f>COUNT($BX39:CB39)</f>
        <v>5</v>
      </c>
      <c r="DH39" s="75">
        <f>COUNT($BX39:CC39)</f>
        <v>6</v>
      </c>
      <c r="DI39" s="75">
        <f>COUNT($BX39:CD39)</f>
        <v>7</v>
      </c>
      <c r="DJ39" s="75">
        <f>COUNT($BX39:CE39)</f>
        <v>8</v>
      </c>
      <c r="DK39" s="75">
        <f>COUNT($BX39:CF39)</f>
        <v>9</v>
      </c>
      <c r="DL39" s="75">
        <f>COUNT($BX39:CG39)</f>
        <v>10</v>
      </c>
      <c r="DM39" s="75">
        <f>COUNT($BX39:CH39)</f>
        <v>11</v>
      </c>
      <c r="DN39" s="75">
        <f>COUNT($BX39:CI39)</f>
        <v>12</v>
      </c>
      <c r="DO39" s="75">
        <f>COUNT($BX39:CJ39)</f>
        <v>12</v>
      </c>
      <c r="DP39" s="75">
        <f>COUNT($BX39:CK39)</f>
        <v>12</v>
      </c>
      <c r="DQ39" s="75">
        <f>COUNT($BX39:CL39)</f>
        <v>12</v>
      </c>
      <c r="DR39" s="75">
        <f>COUNT($BX39:CM39)</f>
        <v>12</v>
      </c>
      <c r="DS39" s="75">
        <f>COUNT($BX39:CN39)</f>
        <v>12</v>
      </c>
      <c r="DT39" s="75">
        <f>COUNT($BX39:CO39)</f>
        <v>12</v>
      </c>
      <c r="DU39" s="75">
        <f>COUNT($BX39:CP39)</f>
        <v>12</v>
      </c>
      <c r="DV39" s="75">
        <f>COUNT($BX39:CQ39)</f>
        <v>12</v>
      </c>
      <c r="DW39" s="75">
        <f>COUNT($BX39:CR39)</f>
        <v>12</v>
      </c>
      <c r="DX39" s="75">
        <f>COUNT($BX39:CS39)</f>
        <v>12</v>
      </c>
      <c r="DY39" s="75">
        <f>COUNT($BX39:CT39)</f>
        <v>12</v>
      </c>
      <c r="DZ39" s="75">
        <f>COUNT($BX39:CU39)</f>
        <v>12</v>
      </c>
      <c r="EA39" s="75">
        <f>COUNT($BX39:CV39)</f>
        <v>12</v>
      </c>
      <c r="EB39" s="75">
        <f>COUNT($BX39:CW39)</f>
        <v>12</v>
      </c>
      <c r="EC39" s="75">
        <f>COUNT($BX39:CX39)</f>
        <v>12</v>
      </c>
      <c r="ED39" s="75">
        <f>COUNT($BX39:CY39)</f>
        <v>12</v>
      </c>
      <c r="EE39" s="75">
        <f>COUNT($BX39:CZ39)</f>
        <v>12</v>
      </c>
      <c r="EF39" s="75">
        <f>COUNT($BX39:DA39)</f>
        <v>12</v>
      </c>
      <c r="EH39" s="75">
        <f t="shared" si="38"/>
        <v>1</v>
      </c>
      <c r="EI39" s="75">
        <f t="shared" si="39"/>
        <v>1</v>
      </c>
      <c r="EJ39" s="75">
        <f t="shared" si="40"/>
        <v>1</v>
      </c>
      <c r="EK39" s="75">
        <f t="shared" si="41"/>
        <v>1</v>
      </c>
      <c r="EL39" s="75">
        <f t="shared" si="42"/>
        <v>1</v>
      </c>
      <c r="EM39" s="75">
        <f t="shared" si="43"/>
        <v>1</v>
      </c>
      <c r="EN39" s="75">
        <f t="shared" si="44"/>
        <v>1</v>
      </c>
      <c r="EO39" s="75">
        <f t="shared" si="45"/>
        <v>1</v>
      </c>
      <c r="EP39" s="75">
        <f t="shared" si="46"/>
        <v>1</v>
      </c>
      <c r="EQ39" s="75">
        <f t="shared" si="47"/>
        <v>1</v>
      </c>
      <c r="ER39" s="75">
        <f t="shared" si="48"/>
        <v>1</v>
      </c>
      <c r="ES39" s="75">
        <f t="shared" si="49"/>
        <v>1</v>
      </c>
      <c r="ET39" s="75">
        <f t="shared" si="50"/>
        <v>0</v>
      </c>
      <c r="EU39" s="75">
        <f t="shared" si="51"/>
        <v>0</v>
      </c>
      <c r="EV39" s="75">
        <f t="shared" si="52"/>
        <v>0</v>
      </c>
      <c r="EW39" s="75">
        <f t="shared" si="53"/>
        <v>0</v>
      </c>
      <c r="EX39" s="75">
        <f t="shared" si="54"/>
        <v>0</v>
      </c>
      <c r="EY39" s="75">
        <f t="shared" si="55"/>
        <v>0</v>
      </c>
      <c r="EZ39" s="75">
        <f t="shared" si="56"/>
        <v>0</v>
      </c>
      <c r="FA39" s="75">
        <f t="shared" si="57"/>
        <v>0</v>
      </c>
      <c r="FB39" s="75">
        <f t="shared" si="58"/>
        <v>0</v>
      </c>
      <c r="FC39" s="75">
        <f t="shared" si="59"/>
        <v>0</v>
      </c>
      <c r="FD39" s="75">
        <f t="shared" si="60"/>
        <v>0</v>
      </c>
      <c r="FE39" s="75">
        <f t="shared" si="61"/>
        <v>0</v>
      </c>
      <c r="FF39" s="75">
        <f t="shared" si="62"/>
        <v>0</v>
      </c>
      <c r="FG39" s="75">
        <f t="shared" si="63"/>
        <v>0</v>
      </c>
      <c r="FH39" s="75">
        <f t="shared" si="64"/>
        <v>0</v>
      </c>
      <c r="FI39" s="75">
        <f t="shared" si="65"/>
        <v>0</v>
      </c>
      <c r="FJ39" s="75">
        <f t="shared" si="66"/>
        <v>0</v>
      </c>
      <c r="FK39" s="75">
        <f t="shared" si="67"/>
        <v>0</v>
      </c>
      <c r="FL39" s="75">
        <f t="shared" si="68"/>
        <v>6</v>
      </c>
      <c r="FM39" s="95">
        <f>IF(AND(ent!$M$2=1,$F39&lt;&gt;""),$E39+$F39,"")</f>
        <v>343.6</v>
      </c>
      <c r="FN39" s="95">
        <f>IF(AND(ent!$M$3=1,$H39&lt;&gt;""),$G39+$H39,"")</f>
        <v>470.29999999999995</v>
      </c>
      <c r="FO39" s="95">
        <f>IF(AND(ent!$M$4=1,$J39&lt;&gt;""),$I39+$J39,"")</f>
        <v>348.9</v>
      </c>
      <c r="FP39" s="95">
        <f>IF(AND(ent!$M$5=1,$L39&lt;&gt;""),$K39+$L39,"")</f>
        <v>340</v>
      </c>
      <c r="FQ39" s="95">
        <f>IF(AND(ent!$M$6=1,$N39&lt;&gt;""),$M39+$N39,"")</f>
        <v>476.29999999999995</v>
      </c>
      <c r="FR39" s="95">
        <f>IF(AND(ent!$M$7=1,$P39&lt;&gt;""),$O39+$P39,"")</f>
        <v>344</v>
      </c>
      <c r="FS39" s="95" t="str">
        <f>IF(AND(ent!$M$8=1,$R39&lt;&gt;""),$Q39+$R39,"")</f>
        <v/>
      </c>
      <c r="FT39" s="95" t="str">
        <f>IF(AND(ent!$M$9=1,$T39&lt;&gt;""),$S39+$T39,"")</f>
        <v/>
      </c>
      <c r="FU39" s="95" t="str">
        <f>IF(AND(ent!$M$10=1,$V39&lt;&gt;""),$U39+$V39,"")</f>
        <v/>
      </c>
      <c r="FV39" s="95" t="str">
        <f>IF(AND(ent!$M$11=1,$X39&lt;&gt;""),$W39+$X39,"")</f>
        <v/>
      </c>
      <c r="FW39" s="95" t="str">
        <f>IF(AND(ent!$M$12=1,$Z39&lt;&gt;""),$Y39+$Z39,"")</f>
        <v/>
      </c>
      <c r="FX39" s="95" t="str">
        <f>IF(AND(ent!$M$13=1,$AB39&lt;&gt;""),$AA39+$AB39,"")</f>
        <v/>
      </c>
      <c r="FY39" s="95" t="str">
        <f>IF(AND(ent!$M$14=1,$AD39&lt;&gt;""),$AC39+$AD39,"")</f>
        <v/>
      </c>
      <c r="FZ39" s="95" t="str">
        <f>IF(AND(ent!$M$15=1,$AF39&lt;&gt;""),$AE39+$AF39,"")</f>
        <v/>
      </c>
      <c r="GA39" s="95" t="str">
        <f>IF(AND(ent!$M$16=1,$AH39&lt;&gt;""),$AG39+$AH39,"")</f>
        <v/>
      </c>
      <c r="GB39" s="95" t="str">
        <f>IF(AND(ent!$M$17=1,$AJ39&lt;&gt;""),$AI39+$AJ39,"")</f>
        <v/>
      </c>
      <c r="GC39" s="95" t="str">
        <f>IF(AND(ent!$M$18=1,$AL39&lt;&gt;""),$AK39+$AL39,"")</f>
        <v/>
      </c>
      <c r="GD39" s="95" t="str">
        <f>IF(AND(ent!$M$19=1,$AN39&lt;&gt;""),$AM39+$AN39,"")</f>
        <v/>
      </c>
      <c r="GE39" s="95" t="str">
        <f>IF(AND(ent!$M$20=1,$AP39&lt;&gt;""),$AO39+$AP39,"")</f>
        <v/>
      </c>
      <c r="GF39" s="95" t="str">
        <f>IF(AND(ent!$M$21=1,$AR39&lt;&gt;""),$AQ39+$AR39,"")</f>
        <v/>
      </c>
      <c r="GG39" s="95" t="str">
        <f>IF(AND(ent!$M$22=1,$AT39&lt;&gt;""),$AS39+$AT39,"")</f>
        <v/>
      </c>
      <c r="GH39" s="95" t="str">
        <f>IF(AND(ent!$M$23=1,$AV39&lt;&gt;""),$AU39+$AV39,"")</f>
        <v/>
      </c>
      <c r="GI39" s="95" t="str">
        <f>IF(AND(ent!$M$24=1,$AX39&lt;&gt;""),$AW39+$AX39,"")</f>
        <v/>
      </c>
      <c r="GJ39" s="95" t="str">
        <f>IF(AND(ent!$M$25=1,$AZ39&lt;&gt;""),$AY39+$AZ39,"")</f>
        <v/>
      </c>
      <c r="GK39" s="95" t="str">
        <f>IF(AND(ent!$M$26=1,$BB39&lt;&gt;""),$BA39+$BB39,"")</f>
        <v/>
      </c>
      <c r="GL39" s="95" t="str">
        <f>IF(AND(ent!$M$27=1,$BD39&lt;&gt;""),$BC39+$BD39,"")</f>
        <v/>
      </c>
      <c r="GM39" s="95" t="str">
        <f>IF(AND(ent!$M$28=1,$BF39&lt;&gt;""),$BE39+$BF39,"")</f>
        <v/>
      </c>
      <c r="GN39" s="95" t="str">
        <f>IF(AND(ent!$M$29=1,$BH39&lt;&gt;""),$BG39+$BH39,"")</f>
        <v/>
      </c>
      <c r="GO39" s="95" t="str">
        <f>IF(AND(ent!$M$30=1,$BJ39&lt;&gt;""),$BI39+$BJ39,"")</f>
        <v/>
      </c>
      <c r="GP39" s="95" t="str">
        <f>IF(AND(ent!$M$31=1,$BL39&lt;&gt;""),$BK39+$BL39,"")</f>
        <v/>
      </c>
      <c r="GQ39" s="75">
        <f t="shared" si="69"/>
        <v>6</v>
      </c>
      <c r="GR39" s="95" t="str">
        <f>IF(AND(ent!$M$2=2,$F39&lt;&gt;""),$E39+$F39,"")</f>
        <v/>
      </c>
      <c r="GS39" s="95" t="str">
        <f>IF(AND(ent!$M$3=2,$H39&lt;&gt;""),$G39+$H39,"")</f>
        <v/>
      </c>
      <c r="GT39" s="95" t="str">
        <f>IF(AND(ent!$M$4=2,$J39&lt;&gt;""),$I39+$J39,"")</f>
        <v/>
      </c>
      <c r="GU39" s="95" t="str">
        <f>IF(AND(ent!$M$5=2,$L39&lt;&gt;""),$K39+$L39,"")</f>
        <v/>
      </c>
      <c r="GV39" s="95" t="str">
        <f>IF(AND(ent!$M$6=2,$N39&lt;&gt;""),$M39+$N39,"")</f>
        <v/>
      </c>
      <c r="GW39" s="95" t="str">
        <f>IF(AND(ent!$M$7=2,$P39&lt;&gt;""),$O39+$P39,"")</f>
        <v/>
      </c>
      <c r="GX39" s="95">
        <f>IF(AND(ent!$M$8=2,$R39&lt;&gt;""),$Q39+$R39,"")</f>
        <v>405.29999999999995</v>
      </c>
      <c r="GY39" s="95">
        <f>IF(AND(ent!$M$9=2,$T39&lt;&gt;""),$S39+$T39,"")</f>
        <v>287.10000000000002</v>
      </c>
      <c r="GZ39" s="95">
        <f>IF(AND(ent!$M$10=2,$V39&lt;&gt;""),$U39+$V39,"")</f>
        <v>378.9</v>
      </c>
      <c r="HA39" s="95">
        <f>IF(AND(ent!$M$11=2,$X39&lt;&gt;""),$W39+$X39,"")</f>
        <v>367.9</v>
      </c>
      <c r="HB39" s="95">
        <f>IF(AND(ent!$M$12=2,$Z39&lt;&gt;""),$Y39+$Z39,"")</f>
        <v>290.2</v>
      </c>
      <c r="HC39" s="95">
        <f>IF(AND(ent!$M$13=2,$AB39&lt;&gt;""),$AA39+$AB39,"")</f>
        <v>370.29999999999995</v>
      </c>
      <c r="HD39" s="95" t="str">
        <f>IF(AND(ent!$M$14=2,$AD39&lt;&gt;""),$AC39+$AD39,"")</f>
        <v/>
      </c>
      <c r="HE39" s="95" t="str">
        <f>IF(AND(ent!$M$15=2,$AF39&lt;&gt;""),$AE39+$AF39,"")</f>
        <v/>
      </c>
      <c r="HF39" s="95" t="str">
        <f>IF(AND(ent!$M$16=2,$AH39&lt;&gt;""),$AG39+$AH39,"")</f>
        <v/>
      </c>
      <c r="HG39" s="95" t="str">
        <f>IF(AND(ent!$M$17=2,$AJ39&lt;&gt;""),$AI39+$AJ39,"")</f>
        <v/>
      </c>
      <c r="HH39" s="95" t="str">
        <f>IF(AND(ent!$M$18=2,$AL39&lt;&gt;""),$AK39+$AL39,"")</f>
        <v/>
      </c>
      <c r="HI39" s="95" t="str">
        <f>IF(AND(ent!$M$19=2,$AN39&lt;&gt;""),$AM39+$AN39,"")</f>
        <v/>
      </c>
      <c r="HJ39" s="95" t="str">
        <f>IF(AND(ent!$M$20=2,$AP39&lt;&gt;""),$AO39+$AP39,"")</f>
        <v/>
      </c>
      <c r="HK39" s="95" t="str">
        <f>IF(AND(ent!$M$21=2,$AR39&lt;&gt;""),$AQ39+$AR39,"")</f>
        <v/>
      </c>
      <c r="HL39" s="95" t="str">
        <f>IF(AND(ent!$M$22=2,$AT39&lt;&gt;""),$AS39+$AT39,"")</f>
        <v/>
      </c>
      <c r="HM39" s="95" t="str">
        <f>IF(AND(ent!$M$23=2,$AV39&lt;&gt;""),$AU39+$AV39,"")</f>
        <v/>
      </c>
      <c r="HN39" s="95" t="str">
        <f>IF(AND(ent!$M$24=2,$AX39&lt;&gt;""),$AW39+$AX39,"")</f>
        <v/>
      </c>
      <c r="HO39" s="95" t="str">
        <f>IF(AND(ent!$M$25=2,$AZ39&lt;&gt;""),$AY39+$AZ39,"")</f>
        <v/>
      </c>
      <c r="HP39" s="95" t="str">
        <f>IF(AND(ent!$M$26=2,$BB39&lt;&gt;""),$BA39+$BB39,"")</f>
        <v/>
      </c>
      <c r="HQ39" s="95" t="str">
        <f>IF(AND(ent!$M$27=2,$BD39&lt;&gt;""),$BC39+$BD39,"")</f>
        <v/>
      </c>
      <c r="HR39" s="95" t="str">
        <f>IF(AND(ent!$M$28=2,$BF39&lt;&gt;""),$BE39+$BF39,"")</f>
        <v/>
      </c>
      <c r="HS39" s="95" t="str">
        <f>IF(AND(ent!$M$29=2,$BH39&lt;&gt;""),$BG39+$BH39,"")</f>
        <v/>
      </c>
      <c r="HT39" s="95" t="str">
        <f>IF(AND(ent!$M$30=2,$BJ39&lt;&gt;""),$BI39+$BJ39,"")</f>
        <v/>
      </c>
      <c r="HU39" s="95" t="str">
        <f>IF(AND(ent!$M$31=2,$BL39&lt;&gt;""),$BK39+$BL39,"")</f>
        <v/>
      </c>
      <c r="HV39" s="124">
        <f t="shared" si="70"/>
        <v>2323.1</v>
      </c>
      <c r="HW39" s="124">
        <f t="shared" si="71"/>
        <v>2099.6999999999998</v>
      </c>
      <c r="HX39" s="95">
        <f t="shared" si="72"/>
        <v>3843.1</v>
      </c>
      <c r="HY39" s="95">
        <f t="shared" si="73"/>
        <v>3459.7</v>
      </c>
    </row>
    <row r="40" spans="1:233">
      <c r="A40" s="75">
        <f>IF(stage!A40&lt;&gt;"",stage!A40,"")</f>
        <v>39</v>
      </c>
      <c r="B40" s="75" t="str">
        <f>IF(ent!E40&lt;&gt;"",ent!E40,"")</f>
        <v>島根 剛</v>
      </c>
      <c r="D40" s="75" t="str">
        <f>IF(ent!E40&lt;&gt;"",ent!H40,"")</f>
        <v>JN-5</v>
      </c>
      <c r="F40" s="95">
        <f>IF(stage!F40&lt;&gt;"",INT(stage!F40/100)*60+MOD(stage!F40,100),"")</f>
        <v>335.6</v>
      </c>
      <c r="H40" s="95">
        <f>IF(stage!H40&lt;&gt;"",INT(stage!H40/100)*60+MOD(stage!H40,100),"")</f>
        <v>473.20000000000005</v>
      </c>
      <c r="J40" s="95">
        <f>IF(stage!J40&lt;&gt;"",INT(stage!J40/100)*60+MOD(stage!J40,100),"")</f>
        <v>353.79999999999995</v>
      </c>
      <c r="L40" s="95">
        <f>IF(stage!L40&lt;&gt;"",INT(stage!L40/100)*60+MOD(stage!L40,100),"")</f>
        <v>334.5</v>
      </c>
      <c r="N40" s="95">
        <f>IF(stage!N40&lt;&gt;"",INT(stage!N40/100)*60+MOD(stage!N40,100),"")</f>
        <v>464.79999999999995</v>
      </c>
      <c r="P40" s="95">
        <f>IF(stage!P40&lt;&gt;"",INT(stage!P40/100)*60+MOD(stage!P40,100),"")</f>
        <v>345</v>
      </c>
      <c r="R40" s="95">
        <f>IF(stage!R40&lt;&gt;"",INT(stage!R40/100)*60+MOD(stage!R40,100),"")</f>
        <v>366</v>
      </c>
      <c r="T40" s="95">
        <f>IF(stage!T40&lt;&gt;"",INT(stage!T40/100)*60+MOD(stage!T40,100),"")</f>
        <v>254.89999999999998</v>
      </c>
      <c r="V40" s="95">
        <f>IF(stage!V40&lt;&gt;"",INT(stage!V40/100)*60+MOD(stage!V40,100),"")</f>
        <v>363.1</v>
      </c>
      <c r="X40" s="95">
        <f>IF(stage!X40&lt;&gt;"",INT(stage!X40/100)*60+MOD(stage!X40,100),"")</f>
        <v>360.70000000000005</v>
      </c>
      <c r="Z40" s="95">
        <f>IF(stage!Z40&lt;&gt;"",INT(stage!Z40/100)*60+MOD(stage!Z40,100),"")</f>
        <v>280.5</v>
      </c>
      <c r="AB40" s="95">
        <f>IF(stage!AB40&lt;&gt;"",INT(stage!AB40/100)*60+MOD(stage!AB40,100),"")</f>
        <v>370.29999999999995</v>
      </c>
      <c r="AD40" s="95" t="str">
        <f>IF(stage!AD40&lt;&gt;"",INT(stage!AD40/100)*60+MOD(stage!AD40,100),"")</f>
        <v/>
      </c>
      <c r="AF40" s="95" t="str">
        <f>IF(stage!AF40&lt;&gt;"",INT(stage!AF40/100)*60+MOD(stage!AF40,100),"")</f>
        <v/>
      </c>
      <c r="AH40" s="95" t="str">
        <f>IF(stage!AH40&lt;&gt;"",INT(stage!AH40/100)*60+MOD(stage!AH40,100),"")</f>
        <v/>
      </c>
      <c r="AJ40" s="95" t="str">
        <f>IF(stage!AJ40&lt;&gt;"",INT(stage!AJ40/100)*60+MOD(stage!AJ40,100),"")</f>
        <v/>
      </c>
      <c r="AL40" s="95" t="str">
        <f>IF(stage!AL40&lt;&gt;"",INT(stage!AL40/100)*60+MOD(stage!AL40,100),"")</f>
        <v/>
      </c>
      <c r="AN40" s="95" t="str">
        <f>IF(stage!AN40&lt;&gt;"",INT(stage!AN40/100)*60+MOD(stage!AN40,100),"")</f>
        <v/>
      </c>
      <c r="AP40" s="95" t="str">
        <f>IF(stage!AP40&lt;&gt;"",INT(stage!AP40/100)*60+MOD(stage!AP40,100),"")</f>
        <v/>
      </c>
      <c r="AR40" s="95" t="str">
        <f>IF(stage!AR40&lt;&gt;"",INT(stage!AR40/100)*60+MOD(stage!AR40,100),"")</f>
        <v/>
      </c>
      <c r="AT40" s="95" t="str">
        <f>IF(stage!AT40&lt;&gt;"",INT(stage!AT40/100)*60+MOD(stage!AT40,100),"")</f>
        <v/>
      </c>
      <c r="AV40" s="95" t="str">
        <f>IF(stage!AV40&lt;&gt;"",INT(stage!AV40/100)*60+MOD(stage!AV40,100),"")</f>
        <v/>
      </c>
      <c r="AX40" s="95" t="str">
        <f>IF(stage!AX40&lt;&gt;"",INT(stage!AX40/100)*60+MOD(stage!AX40,100),"")</f>
        <v/>
      </c>
      <c r="AZ40" s="95" t="str">
        <f>IF(stage!AZ40&lt;&gt;"",INT(stage!AZ40/100)*60+MOD(stage!AZ40,100),"")</f>
        <v/>
      </c>
      <c r="BB40" s="95" t="str">
        <f>IF(stage!BB40&lt;&gt;"",INT(stage!BB40/100)*60+MOD(stage!BB40,100),"")</f>
        <v/>
      </c>
      <c r="BD40" s="95" t="str">
        <f>IF(stage!BD40&lt;&gt;"",INT(stage!BD40/100)*60+MOD(stage!BD40,100),"")</f>
        <v/>
      </c>
      <c r="BF40" s="95" t="str">
        <f>IF(stage!BF40&lt;&gt;"",INT(stage!BF40/100)*60+MOD(stage!BF40,100),"")</f>
        <v/>
      </c>
      <c r="BH40" s="95" t="str">
        <f>IF(stage!BH40&lt;&gt;"",INT(stage!BH40/100)*60+MOD(stage!BH40,100),"")</f>
        <v/>
      </c>
      <c r="BJ40" s="95" t="str">
        <f>IF(stage!BJ40&lt;&gt;"",INT(stage!BJ40/100)*60+MOD(stage!BJ40,100),"")</f>
        <v/>
      </c>
      <c r="BL40" s="95" t="str">
        <f>IF(stage!BL40&lt;&gt;"",INT(stage!BL40/100)*60+MOD(stage!BL40,100),"")</f>
        <v/>
      </c>
      <c r="BO40" s="123">
        <f t="shared" si="1"/>
        <v>4302.3999999999996</v>
      </c>
      <c r="BP40" s="75">
        <f t="shared" si="2"/>
        <v>0</v>
      </c>
      <c r="BQ40" s="123">
        <f t="shared" si="3"/>
        <v>4302.3999999999996</v>
      </c>
      <c r="BR40" s="123"/>
      <c r="BS40" s="123">
        <f t="shared" si="4"/>
        <v>11142.4</v>
      </c>
      <c r="BT40" s="75">
        <f t="shared" si="5"/>
        <v>0</v>
      </c>
      <c r="BU40" s="123">
        <f t="shared" si="6"/>
        <v>11142.4</v>
      </c>
      <c r="BW40" s="75">
        <f t="shared" si="7"/>
        <v>12</v>
      </c>
      <c r="BX40" s="124">
        <f t="shared" si="8"/>
        <v>335.6</v>
      </c>
      <c r="BY40" s="124">
        <f t="shared" si="9"/>
        <v>473.20000000000005</v>
      </c>
      <c r="BZ40" s="124">
        <f t="shared" si="10"/>
        <v>353.79999999999995</v>
      </c>
      <c r="CA40" s="124">
        <f t="shared" si="11"/>
        <v>334.5</v>
      </c>
      <c r="CB40" s="124">
        <f t="shared" si="12"/>
        <v>464.79999999999995</v>
      </c>
      <c r="CC40" s="124">
        <f t="shared" si="13"/>
        <v>345</v>
      </c>
      <c r="CD40" s="124">
        <f t="shared" si="14"/>
        <v>366</v>
      </c>
      <c r="CE40" s="124">
        <f t="shared" si="15"/>
        <v>254.89999999999998</v>
      </c>
      <c r="CF40" s="124">
        <f t="shared" si="16"/>
        <v>363.1</v>
      </c>
      <c r="CG40" s="124">
        <f t="shared" si="17"/>
        <v>360.70000000000005</v>
      </c>
      <c r="CH40" s="124">
        <f t="shared" si="18"/>
        <v>280.5</v>
      </c>
      <c r="CI40" s="124">
        <f t="shared" si="19"/>
        <v>370.29999999999995</v>
      </c>
      <c r="CJ40" s="124" t="str">
        <f t="shared" si="20"/>
        <v/>
      </c>
      <c r="CK40" s="124" t="str">
        <f t="shared" si="21"/>
        <v/>
      </c>
      <c r="CL40" s="124" t="str">
        <f t="shared" si="22"/>
        <v/>
      </c>
      <c r="CM40" s="124" t="str">
        <f t="shared" si="23"/>
        <v/>
      </c>
      <c r="CN40" s="124" t="str">
        <f t="shared" si="24"/>
        <v/>
      </c>
      <c r="CO40" s="124" t="str">
        <f t="shared" si="25"/>
        <v/>
      </c>
      <c r="CP40" s="124" t="str">
        <f t="shared" si="26"/>
        <v/>
      </c>
      <c r="CQ40" s="124" t="str">
        <f t="shared" si="27"/>
        <v/>
      </c>
      <c r="CR40" s="124" t="str">
        <f t="shared" si="28"/>
        <v/>
      </c>
      <c r="CS40" s="124" t="str">
        <f t="shared" si="29"/>
        <v/>
      </c>
      <c r="CT40" s="124" t="str">
        <f t="shared" si="30"/>
        <v/>
      </c>
      <c r="CU40" s="124" t="str">
        <f t="shared" si="31"/>
        <v/>
      </c>
      <c r="CV40" s="124" t="str">
        <f t="shared" si="32"/>
        <v/>
      </c>
      <c r="CW40" s="124" t="str">
        <f t="shared" si="33"/>
        <v/>
      </c>
      <c r="CX40" s="124" t="str">
        <f t="shared" si="34"/>
        <v/>
      </c>
      <c r="CY40" s="124" t="str">
        <f t="shared" si="35"/>
        <v/>
      </c>
      <c r="CZ40" s="124" t="str">
        <f t="shared" si="36"/>
        <v/>
      </c>
      <c r="DA40" s="124" t="str">
        <f t="shared" si="37"/>
        <v/>
      </c>
      <c r="DC40" s="75">
        <f>COUNT($BX40:BX40)</f>
        <v>1</v>
      </c>
      <c r="DD40" s="75">
        <f>COUNT($BX40:BY40)</f>
        <v>2</v>
      </c>
      <c r="DE40" s="75">
        <f>COUNT($BX40:BZ40)</f>
        <v>3</v>
      </c>
      <c r="DF40" s="75">
        <f>COUNT($BX40:CA40)</f>
        <v>4</v>
      </c>
      <c r="DG40" s="75">
        <f>COUNT($BX40:CB40)</f>
        <v>5</v>
      </c>
      <c r="DH40" s="75">
        <f>COUNT($BX40:CC40)</f>
        <v>6</v>
      </c>
      <c r="DI40" s="75">
        <f>COUNT($BX40:CD40)</f>
        <v>7</v>
      </c>
      <c r="DJ40" s="75">
        <f>COUNT($BX40:CE40)</f>
        <v>8</v>
      </c>
      <c r="DK40" s="75">
        <f>COUNT($BX40:CF40)</f>
        <v>9</v>
      </c>
      <c r="DL40" s="75">
        <f>COUNT($BX40:CG40)</f>
        <v>10</v>
      </c>
      <c r="DM40" s="75">
        <f>COUNT($BX40:CH40)</f>
        <v>11</v>
      </c>
      <c r="DN40" s="75">
        <f>COUNT($BX40:CI40)</f>
        <v>12</v>
      </c>
      <c r="DO40" s="75">
        <f>COUNT($BX40:CJ40)</f>
        <v>12</v>
      </c>
      <c r="DP40" s="75">
        <f>COUNT($BX40:CK40)</f>
        <v>12</v>
      </c>
      <c r="DQ40" s="75">
        <f>COUNT($BX40:CL40)</f>
        <v>12</v>
      </c>
      <c r="DR40" s="75">
        <f>COUNT($BX40:CM40)</f>
        <v>12</v>
      </c>
      <c r="DS40" s="75">
        <f>COUNT($BX40:CN40)</f>
        <v>12</v>
      </c>
      <c r="DT40" s="75">
        <f>COUNT($BX40:CO40)</f>
        <v>12</v>
      </c>
      <c r="DU40" s="75">
        <f>COUNT($BX40:CP40)</f>
        <v>12</v>
      </c>
      <c r="DV40" s="75">
        <f>COUNT($BX40:CQ40)</f>
        <v>12</v>
      </c>
      <c r="DW40" s="75">
        <f>COUNT($BX40:CR40)</f>
        <v>12</v>
      </c>
      <c r="DX40" s="75">
        <f>COUNT($BX40:CS40)</f>
        <v>12</v>
      </c>
      <c r="DY40" s="75">
        <f>COUNT($BX40:CT40)</f>
        <v>12</v>
      </c>
      <c r="DZ40" s="75">
        <f>COUNT($BX40:CU40)</f>
        <v>12</v>
      </c>
      <c r="EA40" s="75">
        <f>COUNT($BX40:CV40)</f>
        <v>12</v>
      </c>
      <c r="EB40" s="75">
        <f>COUNT($BX40:CW40)</f>
        <v>12</v>
      </c>
      <c r="EC40" s="75">
        <f>COUNT($BX40:CX40)</f>
        <v>12</v>
      </c>
      <c r="ED40" s="75">
        <f>COUNT($BX40:CY40)</f>
        <v>12</v>
      </c>
      <c r="EE40" s="75">
        <f>COUNT($BX40:CZ40)</f>
        <v>12</v>
      </c>
      <c r="EF40" s="75">
        <f>COUNT($BX40:DA40)</f>
        <v>12</v>
      </c>
      <c r="EH40" s="75">
        <f t="shared" si="38"/>
        <v>1</v>
      </c>
      <c r="EI40" s="75">
        <f t="shared" si="39"/>
        <v>1</v>
      </c>
      <c r="EJ40" s="75">
        <f t="shared" si="40"/>
        <v>1</v>
      </c>
      <c r="EK40" s="75">
        <f t="shared" si="41"/>
        <v>1</v>
      </c>
      <c r="EL40" s="75">
        <f t="shared" si="42"/>
        <v>1</v>
      </c>
      <c r="EM40" s="75">
        <f t="shared" si="43"/>
        <v>1</v>
      </c>
      <c r="EN40" s="75">
        <f t="shared" si="44"/>
        <v>1</v>
      </c>
      <c r="EO40" s="75">
        <f t="shared" si="45"/>
        <v>1</v>
      </c>
      <c r="EP40" s="75">
        <f t="shared" si="46"/>
        <v>1</v>
      </c>
      <c r="EQ40" s="75">
        <f t="shared" si="47"/>
        <v>1</v>
      </c>
      <c r="ER40" s="75">
        <f t="shared" si="48"/>
        <v>1</v>
      </c>
      <c r="ES40" s="75">
        <f t="shared" si="49"/>
        <v>1</v>
      </c>
      <c r="ET40" s="75">
        <f t="shared" si="50"/>
        <v>0</v>
      </c>
      <c r="EU40" s="75">
        <f t="shared" si="51"/>
        <v>0</v>
      </c>
      <c r="EV40" s="75">
        <f t="shared" si="52"/>
        <v>0</v>
      </c>
      <c r="EW40" s="75">
        <f t="shared" si="53"/>
        <v>0</v>
      </c>
      <c r="EX40" s="75">
        <f t="shared" si="54"/>
        <v>0</v>
      </c>
      <c r="EY40" s="75">
        <f t="shared" si="55"/>
        <v>0</v>
      </c>
      <c r="EZ40" s="75">
        <f t="shared" si="56"/>
        <v>0</v>
      </c>
      <c r="FA40" s="75">
        <f t="shared" si="57"/>
        <v>0</v>
      </c>
      <c r="FB40" s="75">
        <f t="shared" si="58"/>
        <v>0</v>
      </c>
      <c r="FC40" s="75">
        <f t="shared" si="59"/>
        <v>0</v>
      </c>
      <c r="FD40" s="75">
        <f t="shared" si="60"/>
        <v>0</v>
      </c>
      <c r="FE40" s="75">
        <f t="shared" si="61"/>
        <v>0</v>
      </c>
      <c r="FF40" s="75">
        <f t="shared" si="62"/>
        <v>0</v>
      </c>
      <c r="FG40" s="75">
        <f t="shared" si="63"/>
        <v>0</v>
      </c>
      <c r="FH40" s="75">
        <f t="shared" si="64"/>
        <v>0</v>
      </c>
      <c r="FI40" s="75">
        <f t="shared" si="65"/>
        <v>0</v>
      </c>
      <c r="FJ40" s="75">
        <f t="shared" si="66"/>
        <v>0</v>
      </c>
      <c r="FK40" s="75">
        <f t="shared" si="67"/>
        <v>0</v>
      </c>
      <c r="FL40" s="75">
        <f t="shared" si="68"/>
        <v>6</v>
      </c>
      <c r="FM40" s="95">
        <f>IF(AND(ent!$M$2=1,$F40&lt;&gt;""),$E40+$F40,"")</f>
        <v>335.6</v>
      </c>
      <c r="FN40" s="95">
        <f>IF(AND(ent!$M$3=1,$H40&lt;&gt;""),$G40+$H40,"")</f>
        <v>473.20000000000005</v>
      </c>
      <c r="FO40" s="95">
        <f>IF(AND(ent!$M$4=1,$J40&lt;&gt;""),$I40+$J40,"")</f>
        <v>353.79999999999995</v>
      </c>
      <c r="FP40" s="95">
        <f>IF(AND(ent!$M$5=1,$L40&lt;&gt;""),$K40+$L40,"")</f>
        <v>334.5</v>
      </c>
      <c r="FQ40" s="95">
        <f>IF(AND(ent!$M$6=1,$N40&lt;&gt;""),$M40+$N40,"")</f>
        <v>464.79999999999995</v>
      </c>
      <c r="FR40" s="95">
        <f>IF(AND(ent!$M$7=1,$P40&lt;&gt;""),$O40+$P40,"")</f>
        <v>345</v>
      </c>
      <c r="FS40" s="95" t="str">
        <f>IF(AND(ent!$M$8=1,$R40&lt;&gt;""),$Q40+$R40,"")</f>
        <v/>
      </c>
      <c r="FT40" s="95" t="str">
        <f>IF(AND(ent!$M$9=1,$T40&lt;&gt;""),$S40+$T40,"")</f>
        <v/>
      </c>
      <c r="FU40" s="95" t="str">
        <f>IF(AND(ent!$M$10=1,$V40&lt;&gt;""),$U40+$V40,"")</f>
        <v/>
      </c>
      <c r="FV40" s="95" t="str">
        <f>IF(AND(ent!$M$11=1,$X40&lt;&gt;""),$W40+$X40,"")</f>
        <v/>
      </c>
      <c r="FW40" s="95" t="str">
        <f>IF(AND(ent!$M$12=1,$Z40&lt;&gt;""),$Y40+$Z40,"")</f>
        <v/>
      </c>
      <c r="FX40" s="95" t="str">
        <f>IF(AND(ent!$M$13=1,$AB40&lt;&gt;""),$AA40+$AB40,"")</f>
        <v/>
      </c>
      <c r="FY40" s="95" t="str">
        <f>IF(AND(ent!$M$14=1,$AD40&lt;&gt;""),$AC40+$AD40,"")</f>
        <v/>
      </c>
      <c r="FZ40" s="95" t="str">
        <f>IF(AND(ent!$M$15=1,$AF40&lt;&gt;""),$AE40+$AF40,"")</f>
        <v/>
      </c>
      <c r="GA40" s="95" t="str">
        <f>IF(AND(ent!$M$16=1,$AH40&lt;&gt;""),$AG40+$AH40,"")</f>
        <v/>
      </c>
      <c r="GB40" s="95" t="str">
        <f>IF(AND(ent!$M$17=1,$AJ40&lt;&gt;""),$AI40+$AJ40,"")</f>
        <v/>
      </c>
      <c r="GC40" s="95" t="str">
        <f>IF(AND(ent!$M$18=1,$AL40&lt;&gt;""),$AK40+$AL40,"")</f>
        <v/>
      </c>
      <c r="GD40" s="95" t="str">
        <f>IF(AND(ent!$M$19=1,$AN40&lt;&gt;""),$AM40+$AN40,"")</f>
        <v/>
      </c>
      <c r="GE40" s="95" t="str">
        <f>IF(AND(ent!$M$20=1,$AP40&lt;&gt;""),$AO40+$AP40,"")</f>
        <v/>
      </c>
      <c r="GF40" s="95" t="str">
        <f>IF(AND(ent!$M$21=1,$AR40&lt;&gt;""),$AQ40+$AR40,"")</f>
        <v/>
      </c>
      <c r="GG40" s="95" t="str">
        <f>IF(AND(ent!$M$22=1,$AT40&lt;&gt;""),$AS40+$AT40,"")</f>
        <v/>
      </c>
      <c r="GH40" s="95" t="str">
        <f>IF(AND(ent!$M$23=1,$AV40&lt;&gt;""),$AU40+$AV40,"")</f>
        <v/>
      </c>
      <c r="GI40" s="95" t="str">
        <f>IF(AND(ent!$M$24=1,$AX40&lt;&gt;""),$AW40+$AX40,"")</f>
        <v/>
      </c>
      <c r="GJ40" s="95" t="str">
        <f>IF(AND(ent!$M$25=1,$AZ40&lt;&gt;""),$AY40+$AZ40,"")</f>
        <v/>
      </c>
      <c r="GK40" s="95" t="str">
        <f>IF(AND(ent!$M$26=1,$BB40&lt;&gt;""),$BA40+$BB40,"")</f>
        <v/>
      </c>
      <c r="GL40" s="95" t="str">
        <f>IF(AND(ent!$M$27=1,$BD40&lt;&gt;""),$BC40+$BD40,"")</f>
        <v/>
      </c>
      <c r="GM40" s="95" t="str">
        <f>IF(AND(ent!$M$28=1,$BF40&lt;&gt;""),$BE40+$BF40,"")</f>
        <v/>
      </c>
      <c r="GN40" s="95" t="str">
        <f>IF(AND(ent!$M$29=1,$BH40&lt;&gt;""),$BG40+$BH40,"")</f>
        <v/>
      </c>
      <c r="GO40" s="95" t="str">
        <f>IF(AND(ent!$M$30=1,$BJ40&lt;&gt;""),$BI40+$BJ40,"")</f>
        <v/>
      </c>
      <c r="GP40" s="95" t="str">
        <f>IF(AND(ent!$M$31=1,$BL40&lt;&gt;""),$BK40+$BL40,"")</f>
        <v/>
      </c>
      <c r="GQ40" s="75">
        <f t="shared" si="69"/>
        <v>6</v>
      </c>
      <c r="GR40" s="95" t="str">
        <f>IF(AND(ent!$M$2=2,$F40&lt;&gt;""),$E40+$F40,"")</f>
        <v/>
      </c>
      <c r="GS40" s="95" t="str">
        <f>IF(AND(ent!$M$3=2,$H40&lt;&gt;""),$G40+$H40,"")</f>
        <v/>
      </c>
      <c r="GT40" s="95" t="str">
        <f>IF(AND(ent!$M$4=2,$J40&lt;&gt;""),$I40+$J40,"")</f>
        <v/>
      </c>
      <c r="GU40" s="95" t="str">
        <f>IF(AND(ent!$M$5=2,$L40&lt;&gt;""),$K40+$L40,"")</f>
        <v/>
      </c>
      <c r="GV40" s="95" t="str">
        <f>IF(AND(ent!$M$6=2,$N40&lt;&gt;""),$M40+$N40,"")</f>
        <v/>
      </c>
      <c r="GW40" s="95" t="str">
        <f>IF(AND(ent!$M$7=2,$P40&lt;&gt;""),$O40+$P40,"")</f>
        <v/>
      </c>
      <c r="GX40" s="95">
        <f>IF(AND(ent!$M$8=2,$R40&lt;&gt;""),$Q40+$R40,"")</f>
        <v>366</v>
      </c>
      <c r="GY40" s="95">
        <f>IF(AND(ent!$M$9=2,$T40&lt;&gt;""),$S40+$T40,"")</f>
        <v>254.89999999999998</v>
      </c>
      <c r="GZ40" s="95">
        <f>IF(AND(ent!$M$10=2,$V40&lt;&gt;""),$U40+$V40,"")</f>
        <v>363.1</v>
      </c>
      <c r="HA40" s="95">
        <f>IF(AND(ent!$M$11=2,$X40&lt;&gt;""),$W40+$X40,"")</f>
        <v>360.70000000000005</v>
      </c>
      <c r="HB40" s="95">
        <f>IF(AND(ent!$M$12=2,$Z40&lt;&gt;""),$Y40+$Z40,"")</f>
        <v>280.5</v>
      </c>
      <c r="HC40" s="95">
        <f>IF(AND(ent!$M$13=2,$AB40&lt;&gt;""),$AA40+$AB40,"")</f>
        <v>370.29999999999995</v>
      </c>
      <c r="HD40" s="95" t="str">
        <f>IF(AND(ent!$M$14=2,$AD40&lt;&gt;""),$AC40+$AD40,"")</f>
        <v/>
      </c>
      <c r="HE40" s="95" t="str">
        <f>IF(AND(ent!$M$15=2,$AF40&lt;&gt;""),$AE40+$AF40,"")</f>
        <v/>
      </c>
      <c r="HF40" s="95" t="str">
        <f>IF(AND(ent!$M$16=2,$AH40&lt;&gt;""),$AG40+$AH40,"")</f>
        <v/>
      </c>
      <c r="HG40" s="95" t="str">
        <f>IF(AND(ent!$M$17=2,$AJ40&lt;&gt;""),$AI40+$AJ40,"")</f>
        <v/>
      </c>
      <c r="HH40" s="95" t="str">
        <f>IF(AND(ent!$M$18=2,$AL40&lt;&gt;""),$AK40+$AL40,"")</f>
        <v/>
      </c>
      <c r="HI40" s="95" t="str">
        <f>IF(AND(ent!$M$19=2,$AN40&lt;&gt;""),$AM40+$AN40,"")</f>
        <v/>
      </c>
      <c r="HJ40" s="95" t="str">
        <f>IF(AND(ent!$M$20=2,$AP40&lt;&gt;""),$AO40+$AP40,"")</f>
        <v/>
      </c>
      <c r="HK40" s="95" t="str">
        <f>IF(AND(ent!$M$21=2,$AR40&lt;&gt;""),$AQ40+$AR40,"")</f>
        <v/>
      </c>
      <c r="HL40" s="95" t="str">
        <f>IF(AND(ent!$M$22=2,$AT40&lt;&gt;""),$AS40+$AT40,"")</f>
        <v/>
      </c>
      <c r="HM40" s="95" t="str">
        <f>IF(AND(ent!$M$23=2,$AV40&lt;&gt;""),$AU40+$AV40,"")</f>
        <v/>
      </c>
      <c r="HN40" s="95" t="str">
        <f>IF(AND(ent!$M$24=2,$AX40&lt;&gt;""),$AW40+$AX40,"")</f>
        <v/>
      </c>
      <c r="HO40" s="95" t="str">
        <f>IF(AND(ent!$M$25=2,$AZ40&lt;&gt;""),$AY40+$AZ40,"")</f>
        <v/>
      </c>
      <c r="HP40" s="95" t="str">
        <f>IF(AND(ent!$M$26=2,$BB40&lt;&gt;""),$BA40+$BB40,"")</f>
        <v/>
      </c>
      <c r="HQ40" s="95" t="str">
        <f>IF(AND(ent!$M$27=2,$BD40&lt;&gt;""),$BC40+$BD40,"")</f>
        <v/>
      </c>
      <c r="HR40" s="95" t="str">
        <f>IF(AND(ent!$M$28=2,$BF40&lt;&gt;""),$BE40+$BF40,"")</f>
        <v/>
      </c>
      <c r="HS40" s="95" t="str">
        <f>IF(AND(ent!$M$29=2,$BH40&lt;&gt;""),$BG40+$BH40,"")</f>
        <v/>
      </c>
      <c r="HT40" s="95" t="str">
        <f>IF(AND(ent!$M$30=2,$BJ40&lt;&gt;""),$BI40+$BJ40,"")</f>
        <v/>
      </c>
      <c r="HU40" s="95" t="str">
        <f>IF(AND(ent!$M$31=2,$BL40&lt;&gt;""),$BK40+$BL40,"")</f>
        <v/>
      </c>
      <c r="HV40" s="124">
        <f t="shared" si="70"/>
        <v>2306.8999999999996</v>
      </c>
      <c r="HW40" s="124">
        <f t="shared" si="71"/>
        <v>1995.5</v>
      </c>
      <c r="HX40" s="95">
        <f t="shared" si="72"/>
        <v>3826.8999999999996</v>
      </c>
      <c r="HY40" s="95">
        <f t="shared" si="73"/>
        <v>3315.5</v>
      </c>
    </row>
    <row r="41" spans="1:233">
      <c r="A41" s="75">
        <f>IF(stage!A41&lt;&gt;"",stage!A41,"")</f>
        <v>40</v>
      </c>
      <c r="B41" s="75" t="str">
        <f>IF(ent!E41&lt;&gt;"",ent!E41,"")</f>
        <v>吉田 知史</v>
      </c>
      <c r="D41" s="75" t="str">
        <f>IF(ent!E41&lt;&gt;"",ent!H41,"")</f>
        <v>JN-5</v>
      </c>
      <c r="F41" s="95">
        <f>IF(stage!F41&lt;&gt;"",INT(stage!F41/100)*60+MOD(stage!F41,100),"")</f>
        <v>346.5</v>
      </c>
      <c r="H41" s="95">
        <f>IF(stage!H41&lt;&gt;"",INT(stage!H41/100)*60+MOD(stage!H41,100),"")</f>
        <v>483.4</v>
      </c>
      <c r="J41" s="95">
        <f>IF(stage!J41&lt;&gt;"",INT(stage!J41/100)*60+MOD(stage!J41,100),"")</f>
        <v>352.4</v>
      </c>
      <c r="L41" s="95">
        <f>IF(stage!L41&lt;&gt;"",INT(stage!L41/100)*60+MOD(stage!L41,100),"")</f>
        <v>337.9</v>
      </c>
      <c r="N41" s="95">
        <f>IF(stage!N41&lt;&gt;"",INT(stage!N41/100)*60+MOD(stage!N41,100),"")</f>
        <v>470.5</v>
      </c>
      <c r="P41" s="95">
        <f>IF(stage!P41&lt;&gt;"",INT(stage!P41/100)*60+MOD(stage!P41,100),"")</f>
        <v>352.1</v>
      </c>
      <c r="R41" s="95">
        <f>IF(stage!R41&lt;&gt;"",INT(stage!R41/100)*60+MOD(stage!R41,100),"")</f>
        <v>392.4</v>
      </c>
      <c r="T41" s="95">
        <f>IF(stage!T41&lt;&gt;"",INT(stage!T41/100)*60+MOD(stage!T41,100),"")</f>
        <v>281</v>
      </c>
      <c r="V41" s="95">
        <f>IF(stage!V41&lt;&gt;"",INT(stage!V41/100)*60+MOD(stage!V41,100),"")</f>
        <v>388</v>
      </c>
      <c r="X41" s="95">
        <f>IF(stage!X41&lt;&gt;"",INT(stage!X41/100)*60+MOD(stage!X41,100),"")</f>
        <v>374</v>
      </c>
      <c r="Z41" s="95">
        <f>IF(stage!Z41&lt;&gt;"",INT(stage!Z41/100)*60+MOD(stage!Z41,100),"")</f>
        <v>299.3</v>
      </c>
      <c r="AB41" s="95">
        <f>IF(stage!AB41&lt;&gt;"",INT(stage!AB41/100)*60+MOD(stage!AB41,100),"")</f>
        <v>370.29999999999995</v>
      </c>
      <c r="AD41" s="95" t="str">
        <f>IF(stage!AD41&lt;&gt;"",INT(stage!AD41/100)*60+MOD(stage!AD41,100),"")</f>
        <v/>
      </c>
      <c r="AF41" s="95" t="str">
        <f>IF(stage!AF41&lt;&gt;"",INT(stage!AF41/100)*60+MOD(stage!AF41,100),"")</f>
        <v/>
      </c>
      <c r="AH41" s="95" t="str">
        <f>IF(stage!AH41&lt;&gt;"",INT(stage!AH41/100)*60+MOD(stage!AH41,100),"")</f>
        <v/>
      </c>
      <c r="AJ41" s="95" t="str">
        <f>IF(stage!AJ41&lt;&gt;"",INT(stage!AJ41/100)*60+MOD(stage!AJ41,100),"")</f>
        <v/>
      </c>
      <c r="AL41" s="95" t="str">
        <f>IF(stage!AL41&lt;&gt;"",INT(stage!AL41/100)*60+MOD(stage!AL41,100),"")</f>
        <v/>
      </c>
      <c r="AN41" s="95" t="str">
        <f>IF(stage!AN41&lt;&gt;"",INT(stage!AN41/100)*60+MOD(stage!AN41,100),"")</f>
        <v/>
      </c>
      <c r="AP41" s="95" t="str">
        <f>IF(stage!AP41&lt;&gt;"",INT(stage!AP41/100)*60+MOD(stage!AP41,100),"")</f>
        <v/>
      </c>
      <c r="AR41" s="95" t="str">
        <f>IF(stage!AR41&lt;&gt;"",INT(stage!AR41/100)*60+MOD(stage!AR41,100),"")</f>
        <v/>
      </c>
      <c r="AT41" s="95" t="str">
        <f>IF(stage!AT41&lt;&gt;"",INT(stage!AT41/100)*60+MOD(stage!AT41,100),"")</f>
        <v/>
      </c>
      <c r="AV41" s="95" t="str">
        <f>IF(stage!AV41&lt;&gt;"",INT(stage!AV41/100)*60+MOD(stage!AV41,100),"")</f>
        <v/>
      </c>
      <c r="AX41" s="95" t="str">
        <f>IF(stage!AX41&lt;&gt;"",INT(stage!AX41/100)*60+MOD(stage!AX41,100),"")</f>
        <v/>
      </c>
      <c r="AZ41" s="95" t="str">
        <f>IF(stage!AZ41&lt;&gt;"",INT(stage!AZ41/100)*60+MOD(stage!AZ41,100),"")</f>
        <v/>
      </c>
      <c r="BB41" s="95" t="str">
        <f>IF(stage!BB41&lt;&gt;"",INT(stage!BB41/100)*60+MOD(stage!BB41,100),"")</f>
        <v/>
      </c>
      <c r="BD41" s="95" t="str">
        <f>IF(stage!BD41&lt;&gt;"",INT(stage!BD41/100)*60+MOD(stage!BD41,100),"")</f>
        <v/>
      </c>
      <c r="BF41" s="95" t="str">
        <f>IF(stage!BF41&lt;&gt;"",INT(stage!BF41/100)*60+MOD(stage!BF41,100),"")</f>
        <v/>
      </c>
      <c r="BH41" s="95" t="str">
        <f>IF(stage!BH41&lt;&gt;"",INT(stage!BH41/100)*60+MOD(stage!BH41,100),"")</f>
        <v/>
      </c>
      <c r="BJ41" s="95" t="str">
        <f>IF(stage!BJ41&lt;&gt;"",INT(stage!BJ41/100)*60+MOD(stage!BJ41,100),"")</f>
        <v/>
      </c>
      <c r="BL41" s="95" t="str">
        <f>IF(stage!BL41&lt;&gt;"",INT(stage!BL41/100)*60+MOD(stage!BL41,100),"")</f>
        <v/>
      </c>
      <c r="BO41" s="123">
        <f t="shared" si="1"/>
        <v>4447.8</v>
      </c>
      <c r="BP41" s="75">
        <f t="shared" si="2"/>
        <v>0</v>
      </c>
      <c r="BQ41" s="123">
        <f t="shared" si="3"/>
        <v>4447.8</v>
      </c>
      <c r="BR41" s="123"/>
      <c r="BS41" s="123">
        <f t="shared" si="4"/>
        <v>11407.8</v>
      </c>
      <c r="BT41" s="75">
        <f t="shared" si="5"/>
        <v>0</v>
      </c>
      <c r="BU41" s="123">
        <f t="shared" si="6"/>
        <v>11407.8</v>
      </c>
      <c r="BW41" s="75">
        <f t="shared" si="7"/>
        <v>12</v>
      </c>
      <c r="BX41" s="124">
        <f t="shared" si="8"/>
        <v>346.5</v>
      </c>
      <c r="BY41" s="124">
        <f t="shared" si="9"/>
        <v>483.4</v>
      </c>
      <c r="BZ41" s="124">
        <f t="shared" si="10"/>
        <v>352.4</v>
      </c>
      <c r="CA41" s="124">
        <f t="shared" si="11"/>
        <v>337.9</v>
      </c>
      <c r="CB41" s="124">
        <f t="shared" si="12"/>
        <v>470.5</v>
      </c>
      <c r="CC41" s="124">
        <f t="shared" si="13"/>
        <v>352.1</v>
      </c>
      <c r="CD41" s="124">
        <f t="shared" si="14"/>
        <v>392.4</v>
      </c>
      <c r="CE41" s="124">
        <f t="shared" si="15"/>
        <v>281</v>
      </c>
      <c r="CF41" s="124">
        <f t="shared" si="16"/>
        <v>388</v>
      </c>
      <c r="CG41" s="124">
        <f t="shared" si="17"/>
        <v>374</v>
      </c>
      <c r="CH41" s="124">
        <f t="shared" si="18"/>
        <v>299.3</v>
      </c>
      <c r="CI41" s="124">
        <f t="shared" si="19"/>
        <v>370.29999999999995</v>
      </c>
      <c r="CJ41" s="124" t="str">
        <f t="shared" si="20"/>
        <v/>
      </c>
      <c r="CK41" s="124" t="str">
        <f t="shared" si="21"/>
        <v/>
      </c>
      <c r="CL41" s="124" t="str">
        <f t="shared" si="22"/>
        <v/>
      </c>
      <c r="CM41" s="124" t="str">
        <f t="shared" si="23"/>
        <v/>
      </c>
      <c r="CN41" s="124" t="str">
        <f t="shared" si="24"/>
        <v/>
      </c>
      <c r="CO41" s="124" t="str">
        <f t="shared" si="25"/>
        <v/>
      </c>
      <c r="CP41" s="124" t="str">
        <f t="shared" si="26"/>
        <v/>
      </c>
      <c r="CQ41" s="124" t="str">
        <f t="shared" si="27"/>
        <v/>
      </c>
      <c r="CR41" s="124" t="str">
        <f t="shared" si="28"/>
        <v/>
      </c>
      <c r="CS41" s="124" t="str">
        <f t="shared" si="29"/>
        <v/>
      </c>
      <c r="CT41" s="124" t="str">
        <f t="shared" si="30"/>
        <v/>
      </c>
      <c r="CU41" s="124" t="str">
        <f t="shared" si="31"/>
        <v/>
      </c>
      <c r="CV41" s="124" t="str">
        <f t="shared" si="32"/>
        <v/>
      </c>
      <c r="CW41" s="124" t="str">
        <f t="shared" si="33"/>
        <v/>
      </c>
      <c r="CX41" s="124" t="str">
        <f t="shared" si="34"/>
        <v/>
      </c>
      <c r="CY41" s="124" t="str">
        <f t="shared" si="35"/>
        <v/>
      </c>
      <c r="CZ41" s="124" t="str">
        <f t="shared" si="36"/>
        <v/>
      </c>
      <c r="DA41" s="124" t="str">
        <f t="shared" si="37"/>
        <v/>
      </c>
      <c r="DC41" s="75">
        <f>COUNT($BX41:BX41)</f>
        <v>1</v>
      </c>
      <c r="DD41" s="75">
        <f>COUNT($BX41:BY41)</f>
        <v>2</v>
      </c>
      <c r="DE41" s="75">
        <f>COUNT($BX41:BZ41)</f>
        <v>3</v>
      </c>
      <c r="DF41" s="75">
        <f>COUNT($BX41:CA41)</f>
        <v>4</v>
      </c>
      <c r="DG41" s="75">
        <f>COUNT($BX41:CB41)</f>
        <v>5</v>
      </c>
      <c r="DH41" s="75">
        <f>COUNT($BX41:CC41)</f>
        <v>6</v>
      </c>
      <c r="DI41" s="75">
        <f>COUNT($BX41:CD41)</f>
        <v>7</v>
      </c>
      <c r="DJ41" s="75">
        <f>COUNT($BX41:CE41)</f>
        <v>8</v>
      </c>
      <c r="DK41" s="75">
        <f>COUNT($BX41:CF41)</f>
        <v>9</v>
      </c>
      <c r="DL41" s="75">
        <f>COUNT($BX41:CG41)</f>
        <v>10</v>
      </c>
      <c r="DM41" s="75">
        <f>COUNT($BX41:CH41)</f>
        <v>11</v>
      </c>
      <c r="DN41" s="75">
        <f>COUNT($BX41:CI41)</f>
        <v>12</v>
      </c>
      <c r="DO41" s="75">
        <f>COUNT($BX41:CJ41)</f>
        <v>12</v>
      </c>
      <c r="DP41" s="75">
        <f>COUNT($BX41:CK41)</f>
        <v>12</v>
      </c>
      <c r="DQ41" s="75">
        <f>COUNT($BX41:CL41)</f>
        <v>12</v>
      </c>
      <c r="DR41" s="75">
        <f>COUNT($BX41:CM41)</f>
        <v>12</v>
      </c>
      <c r="DS41" s="75">
        <f>COUNT($BX41:CN41)</f>
        <v>12</v>
      </c>
      <c r="DT41" s="75">
        <f>COUNT($BX41:CO41)</f>
        <v>12</v>
      </c>
      <c r="DU41" s="75">
        <f>COUNT($BX41:CP41)</f>
        <v>12</v>
      </c>
      <c r="DV41" s="75">
        <f>COUNT($BX41:CQ41)</f>
        <v>12</v>
      </c>
      <c r="DW41" s="75">
        <f>COUNT($BX41:CR41)</f>
        <v>12</v>
      </c>
      <c r="DX41" s="75">
        <f>COUNT($BX41:CS41)</f>
        <v>12</v>
      </c>
      <c r="DY41" s="75">
        <f>COUNT($BX41:CT41)</f>
        <v>12</v>
      </c>
      <c r="DZ41" s="75">
        <f>COUNT($BX41:CU41)</f>
        <v>12</v>
      </c>
      <c r="EA41" s="75">
        <f>COUNT($BX41:CV41)</f>
        <v>12</v>
      </c>
      <c r="EB41" s="75">
        <f>COUNT($BX41:CW41)</f>
        <v>12</v>
      </c>
      <c r="EC41" s="75">
        <f>COUNT($BX41:CX41)</f>
        <v>12</v>
      </c>
      <c r="ED41" s="75">
        <f>COUNT($BX41:CY41)</f>
        <v>12</v>
      </c>
      <c r="EE41" s="75">
        <f>COUNT($BX41:CZ41)</f>
        <v>12</v>
      </c>
      <c r="EF41" s="75">
        <f>COUNT($BX41:DA41)</f>
        <v>12</v>
      </c>
      <c r="EH41" s="75">
        <f t="shared" si="38"/>
        <v>1</v>
      </c>
      <c r="EI41" s="75">
        <f t="shared" si="39"/>
        <v>1</v>
      </c>
      <c r="EJ41" s="75">
        <f t="shared" si="40"/>
        <v>1</v>
      </c>
      <c r="EK41" s="75">
        <f t="shared" si="41"/>
        <v>1</v>
      </c>
      <c r="EL41" s="75">
        <f t="shared" si="42"/>
        <v>1</v>
      </c>
      <c r="EM41" s="75">
        <f t="shared" si="43"/>
        <v>1</v>
      </c>
      <c r="EN41" s="75">
        <f t="shared" si="44"/>
        <v>1</v>
      </c>
      <c r="EO41" s="75">
        <f t="shared" si="45"/>
        <v>1</v>
      </c>
      <c r="EP41" s="75">
        <f t="shared" si="46"/>
        <v>1</v>
      </c>
      <c r="EQ41" s="75">
        <f t="shared" si="47"/>
        <v>1</v>
      </c>
      <c r="ER41" s="75">
        <f t="shared" si="48"/>
        <v>1</v>
      </c>
      <c r="ES41" s="75">
        <f t="shared" si="49"/>
        <v>1</v>
      </c>
      <c r="ET41" s="75">
        <f t="shared" si="50"/>
        <v>0</v>
      </c>
      <c r="EU41" s="75">
        <f t="shared" si="51"/>
        <v>0</v>
      </c>
      <c r="EV41" s="75">
        <f t="shared" si="52"/>
        <v>0</v>
      </c>
      <c r="EW41" s="75">
        <f t="shared" si="53"/>
        <v>0</v>
      </c>
      <c r="EX41" s="75">
        <f t="shared" si="54"/>
        <v>0</v>
      </c>
      <c r="EY41" s="75">
        <f t="shared" si="55"/>
        <v>0</v>
      </c>
      <c r="EZ41" s="75">
        <f t="shared" si="56"/>
        <v>0</v>
      </c>
      <c r="FA41" s="75">
        <f t="shared" si="57"/>
        <v>0</v>
      </c>
      <c r="FB41" s="75">
        <f t="shared" si="58"/>
        <v>0</v>
      </c>
      <c r="FC41" s="75">
        <f t="shared" si="59"/>
        <v>0</v>
      </c>
      <c r="FD41" s="75">
        <f t="shared" si="60"/>
        <v>0</v>
      </c>
      <c r="FE41" s="75">
        <f t="shared" si="61"/>
        <v>0</v>
      </c>
      <c r="FF41" s="75">
        <f t="shared" si="62"/>
        <v>0</v>
      </c>
      <c r="FG41" s="75">
        <f t="shared" si="63"/>
        <v>0</v>
      </c>
      <c r="FH41" s="75">
        <f t="shared" si="64"/>
        <v>0</v>
      </c>
      <c r="FI41" s="75">
        <f t="shared" si="65"/>
        <v>0</v>
      </c>
      <c r="FJ41" s="75">
        <f t="shared" si="66"/>
        <v>0</v>
      </c>
      <c r="FK41" s="75">
        <f t="shared" si="67"/>
        <v>0</v>
      </c>
      <c r="FL41" s="75">
        <f t="shared" si="68"/>
        <v>6</v>
      </c>
      <c r="FM41" s="95">
        <f>IF(AND(ent!$M$2=1,$F41&lt;&gt;""),$E41+$F41,"")</f>
        <v>346.5</v>
      </c>
      <c r="FN41" s="95">
        <f>IF(AND(ent!$M$3=1,$H41&lt;&gt;""),$G41+$H41,"")</f>
        <v>483.4</v>
      </c>
      <c r="FO41" s="95">
        <f>IF(AND(ent!$M$4=1,$J41&lt;&gt;""),$I41+$J41,"")</f>
        <v>352.4</v>
      </c>
      <c r="FP41" s="95">
        <f>IF(AND(ent!$M$5=1,$L41&lt;&gt;""),$K41+$L41,"")</f>
        <v>337.9</v>
      </c>
      <c r="FQ41" s="95">
        <f>IF(AND(ent!$M$6=1,$N41&lt;&gt;""),$M41+$N41,"")</f>
        <v>470.5</v>
      </c>
      <c r="FR41" s="95">
        <f>IF(AND(ent!$M$7=1,$P41&lt;&gt;""),$O41+$P41,"")</f>
        <v>352.1</v>
      </c>
      <c r="FS41" s="95" t="str">
        <f>IF(AND(ent!$M$8=1,$R41&lt;&gt;""),$Q41+$R41,"")</f>
        <v/>
      </c>
      <c r="FT41" s="95" t="str">
        <f>IF(AND(ent!$M$9=1,$T41&lt;&gt;""),$S41+$T41,"")</f>
        <v/>
      </c>
      <c r="FU41" s="95" t="str">
        <f>IF(AND(ent!$M$10=1,$V41&lt;&gt;""),$U41+$V41,"")</f>
        <v/>
      </c>
      <c r="FV41" s="95" t="str">
        <f>IF(AND(ent!$M$11=1,$X41&lt;&gt;""),$W41+$X41,"")</f>
        <v/>
      </c>
      <c r="FW41" s="95" t="str">
        <f>IF(AND(ent!$M$12=1,$Z41&lt;&gt;""),$Y41+$Z41,"")</f>
        <v/>
      </c>
      <c r="FX41" s="95" t="str">
        <f>IF(AND(ent!$M$13=1,$AB41&lt;&gt;""),$AA41+$AB41,"")</f>
        <v/>
      </c>
      <c r="FY41" s="95" t="str">
        <f>IF(AND(ent!$M$14=1,$AD41&lt;&gt;""),$AC41+$AD41,"")</f>
        <v/>
      </c>
      <c r="FZ41" s="95" t="str">
        <f>IF(AND(ent!$M$15=1,$AF41&lt;&gt;""),$AE41+$AF41,"")</f>
        <v/>
      </c>
      <c r="GA41" s="95" t="str">
        <f>IF(AND(ent!$M$16=1,$AH41&lt;&gt;""),$AG41+$AH41,"")</f>
        <v/>
      </c>
      <c r="GB41" s="95" t="str">
        <f>IF(AND(ent!$M$17=1,$AJ41&lt;&gt;""),$AI41+$AJ41,"")</f>
        <v/>
      </c>
      <c r="GC41" s="95" t="str">
        <f>IF(AND(ent!$M$18=1,$AL41&lt;&gt;""),$AK41+$AL41,"")</f>
        <v/>
      </c>
      <c r="GD41" s="95" t="str">
        <f>IF(AND(ent!$M$19=1,$AN41&lt;&gt;""),$AM41+$AN41,"")</f>
        <v/>
      </c>
      <c r="GE41" s="95" t="str">
        <f>IF(AND(ent!$M$20=1,$AP41&lt;&gt;""),$AO41+$AP41,"")</f>
        <v/>
      </c>
      <c r="GF41" s="95" t="str">
        <f>IF(AND(ent!$M$21=1,$AR41&lt;&gt;""),$AQ41+$AR41,"")</f>
        <v/>
      </c>
      <c r="GG41" s="95" t="str">
        <f>IF(AND(ent!$M$22=1,$AT41&lt;&gt;""),$AS41+$AT41,"")</f>
        <v/>
      </c>
      <c r="GH41" s="95" t="str">
        <f>IF(AND(ent!$M$23=1,$AV41&lt;&gt;""),$AU41+$AV41,"")</f>
        <v/>
      </c>
      <c r="GI41" s="95" t="str">
        <f>IF(AND(ent!$M$24=1,$AX41&lt;&gt;""),$AW41+$AX41,"")</f>
        <v/>
      </c>
      <c r="GJ41" s="95" t="str">
        <f>IF(AND(ent!$M$25=1,$AZ41&lt;&gt;""),$AY41+$AZ41,"")</f>
        <v/>
      </c>
      <c r="GK41" s="95" t="str">
        <f>IF(AND(ent!$M$26=1,$BB41&lt;&gt;""),$BA41+$BB41,"")</f>
        <v/>
      </c>
      <c r="GL41" s="95" t="str">
        <f>IF(AND(ent!$M$27=1,$BD41&lt;&gt;""),$BC41+$BD41,"")</f>
        <v/>
      </c>
      <c r="GM41" s="95" t="str">
        <f>IF(AND(ent!$M$28=1,$BF41&lt;&gt;""),$BE41+$BF41,"")</f>
        <v/>
      </c>
      <c r="GN41" s="95" t="str">
        <f>IF(AND(ent!$M$29=1,$BH41&lt;&gt;""),$BG41+$BH41,"")</f>
        <v/>
      </c>
      <c r="GO41" s="95" t="str">
        <f>IF(AND(ent!$M$30=1,$BJ41&lt;&gt;""),$BI41+$BJ41,"")</f>
        <v/>
      </c>
      <c r="GP41" s="95" t="str">
        <f>IF(AND(ent!$M$31=1,$BL41&lt;&gt;""),$BK41+$BL41,"")</f>
        <v/>
      </c>
      <c r="GQ41" s="75">
        <f t="shared" si="69"/>
        <v>6</v>
      </c>
      <c r="GR41" s="95" t="str">
        <f>IF(AND(ent!$M$2=2,$F41&lt;&gt;""),$E41+$F41,"")</f>
        <v/>
      </c>
      <c r="GS41" s="95" t="str">
        <f>IF(AND(ent!$M$3=2,$H41&lt;&gt;""),$G41+$H41,"")</f>
        <v/>
      </c>
      <c r="GT41" s="95" t="str">
        <f>IF(AND(ent!$M$4=2,$J41&lt;&gt;""),$I41+$J41,"")</f>
        <v/>
      </c>
      <c r="GU41" s="95" t="str">
        <f>IF(AND(ent!$M$5=2,$L41&lt;&gt;""),$K41+$L41,"")</f>
        <v/>
      </c>
      <c r="GV41" s="95" t="str">
        <f>IF(AND(ent!$M$6=2,$N41&lt;&gt;""),$M41+$N41,"")</f>
        <v/>
      </c>
      <c r="GW41" s="95" t="str">
        <f>IF(AND(ent!$M$7=2,$P41&lt;&gt;""),$O41+$P41,"")</f>
        <v/>
      </c>
      <c r="GX41" s="95">
        <f>IF(AND(ent!$M$8=2,$R41&lt;&gt;""),$Q41+$R41,"")</f>
        <v>392.4</v>
      </c>
      <c r="GY41" s="95">
        <f>IF(AND(ent!$M$9=2,$T41&lt;&gt;""),$S41+$T41,"")</f>
        <v>281</v>
      </c>
      <c r="GZ41" s="95">
        <f>IF(AND(ent!$M$10=2,$V41&lt;&gt;""),$U41+$V41,"")</f>
        <v>388</v>
      </c>
      <c r="HA41" s="95">
        <f>IF(AND(ent!$M$11=2,$X41&lt;&gt;""),$W41+$X41,"")</f>
        <v>374</v>
      </c>
      <c r="HB41" s="95">
        <f>IF(AND(ent!$M$12=2,$Z41&lt;&gt;""),$Y41+$Z41,"")</f>
        <v>299.3</v>
      </c>
      <c r="HC41" s="95">
        <f>IF(AND(ent!$M$13=2,$AB41&lt;&gt;""),$AA41+$AB41,"")</f>
        <v>370.29999999999995</v>
      </c>
      <c r="HD41" s="95" t="str">
        <f>IF(AND(ent!$M$14=2,$AD41&lt;&gt;""),$AC41+$AD41,"")</f>
        <v/>
      </c>
      <c r="HE41" s="95" t="str">
        <f>IF(AND(ent!$M$15=2,$AF41&lt;&gt;""),$AE41+$AF41,"")</f>
        <v/>
      </c>
      <c r="HF41" s="95" t="str">
        <f>IF(AND(ent!$M$16=2,$AH41&lt;&gt;""),$AG41+$AH41,"")</f>
        <v/>
      </c>
      <c r="HG41" s="95" t="str">
        <f>IF(AND(ent!$M$17=2,$AJ41&lt;&gt;""),$AI41+$AJ41,"")</f>
        <v/>
      </c>
      <c r="HH41" s="95" t="str">
        <f>IF(AND(ent!$M$18=2,$AL41&lt;&gt;""),$AK41+$AL41,"")</f>
        <v/>
      </c>
      <c r="HI41" s="95" t="str">
        <f>IF(AND(ent!$M$19=2,$AN41&lt;&gt;""),$AM41+$AN41,"")</f>
        <v/>
      </c>
      <c r="HJ41" s="95" t="str">
        <f>IF(AND(ent!$M$20=2,$AP41&lt;&gt;""),$AO41+$AP41,"")</f>
        <v/>
      </c>
      <c r="HK41" s="95" t="str">
        <f>IF(AND(ent!$M$21=2,$AR41&lt;&gt;""),$AQ41+$AR41,"")</f>
        <v/>
      </c>
      <c r="HL41" s="95" t="str">
        <f>IF(AND(ent!$M$22=2,$AT41&lt;&gt;""),$AS41+$AT41,"")</f>
        <v/>
      </c>
      <c r="HM41" s="95" t="str">
        <f>IF(AND(ent!$M$23=2,$AV41&lt;&gt;""),$AU41+$AV41,"")</f>
        <v/>
      </c>
      <c r="HN41" s="95" t="str">
        <f>IF(AND(ent!$M$24=2,$AX41&lt;&gt;""),$AW41+$AX41,"")</f>
        <v/>
      </c>
      <c r="HO41" s="95" t="str">
        <f>IF(AND(ent!$M$25=2,$AZ41&lt;&gt;""),$AY41+$AZ41,"")</f>
        <v/>
      </c>
      <c r="HP41" s="95" t="str">
        <f>IF(AND(ent!$M$26=2,$BB41&lt;&gt;""),$BA41+$BB41,"")</f>
        <v/>
      </c>
      <c r="HQ41" s="95" t="str">
        <f>IF(AND(ent!$M$27=2,$BD41&lt;&gt;""),$BC41+$BD41,"")</f>
        <v/>
      </c>
      <c r="HR41" s="95" t="str">
        <f>IF(AND(ent!$M$28=2,$BF41&lt;&gt;""),$BE41+$BF41,"")</f>
        <v/>
      </c>
      <c r="HS41" s="95" t="str">
        <f>IF(AND(ent!$M$29=2,$BH41&lt;&gt;""),$BG41+$BH41,"")</f>
        <v/>
      </c>
      <c r="HT41" s="95" t="str">
        <f>IF(AND(ent!$M$30=2,$BJ41&lt;&gt;""),$BI41+$BJ41,"")</f>
        <v/>
      </c>
      <c r="HU41" s="95" t="str">
        <f>IF(AND(ent!$M$31=2,$BL41&lt;&gt;""),$BK41+$BL41,"")</f>
        <v/>
      </c>
      <c r="HV41" s="124">
        <f t="shared" si="70"/>
        <v>2342.7999999999997</v>
      </c>
      <c r="HW41" s="124">
        <f t="shared" si="71"/>
        <v>2105</v>
      </c>
      <c r="HX41" s="95">
        <f t="shared" si="72"/>
        <v>3902.7999999999997</v>
      </c>
      <c r="HY41" s="95">
        <f t="shared" si="73"/>
        <v>3505</v>
      </c>
    </row>
    <row r="42" spans="1:233">
      <c r="A42" s="75">
        <f>IF(stage!A42&lt;&gt;"",stage!A42,"")</f>
        <v>41</v>
      </c>
      <c r="B42" s="75" t="str">
        <f>IF(ent!E42&lt;&gt;"",ent!E42,"")</f>
        <v>平川 真子</v>
      </c>
      <c r="D42" s="75" t="str">
        <f>IF(ent!E42&lt;&gt;"",ent!H42,"")</f>
        <v>JN-5</v>
      </c>
      <c r="F42" s="95">
        <f>IF(stage!F42&lt;&gt;"",INT(stage!F42/100)*60+MOD(stage!F42,100),"")</f>
        <v>345.29999999999995</v>
      </c>
      <c r="H42" s="95">
        <f>IF(stage!H42&lt;&gt;"",INT(stage!H42/100)*60+MOD(stage!H42,100),"")</f>
        <v>464.29999999999995</v>
      </c>
      <c r="J42" s="95">
        <f>IF(stage!J42&lt;&gt;"",INT(stage!J42/100)*60+MOD(stage!J42,100),"")</f>
        <v>329.70000000000005</v>
      </c>
      <c r="L42" s="95">
        <f>IF(stage!L42&lt;&gt;"",INT(stage!L42/100)*60+MOD(stage!L42,100),"")</f>
        <v>330.4</v>
      </c>
      <c r="N42" s="95">
        <f>IF(stage!N42&lt;&gt;"",INT(stage!N42/100)*60+MOD(stage!N42,100),"")</f>
        <v>445.6</v>
      </c>
      <c r="P42" s="95">
        <f>IF(stage!P42&lt;&gt;"",INT(stage!P42/100)*60+MOD(stage!P42,100),"")</f>
        <v>327.39999999999998</v>
      </c>
      <c r="R42" s="95">
        <f>IF(stage!R42&lt;&gt;"",INT(stage!R42/100)*60+MOD(stage!R42,100),"")</f>
        <v>355.9</v>
      </c>
      <c r="T42" s="95">
        <f>IF(stage!T42&lt;&gt;"",INT(stage!T42/100)*60+MOD(stage!T42,100),"")</f>
        <v>246.10000000000002</v>
      </c>
      <c r="V42" s="95">
        <f>IF(stage!V42&lt;&gt;"",INT(stage!V42/100)*60+MOD(stage!V42,100),"")</f>
        <v>341.70000000000005</v>
      </c>
      <c r="X42" s="95">
        <f>IF(stage!X42&lt;&gt;"",INT(stage!X42/100)*60+MOD(stage!X42,100),"")</f>
        <v>347.70000000000005</v>
      </c>
      <c r="Z42" s="95">
        <f>IF(stage!Z42&lt;&gt;"",INT(stage!Z42/100)*60+MOD(stage!Z42,100),"")</f>
        <v>248.8</v>
      </c>
      <c r="AB42" s="95">
        <f>IF(stage!AB42&lt;&gt;"",INT(stage!AB42/100)*60+MOD(stage!AB42,100),"")</f>
        <v>343.70000000000005</v>
      </c>
      <c r="AD42" s="95" t="str">
        <f>IF(stage!AD42&lt;&gt;"",INT(stage!AD42/100)*60+MOD(stage!AD42,100),"")</f>
        <v/>
      </c>
      <c r="AF42" s="95" t="str">
        <f>IF(stage!AF42&lt;&gt;"",INT(stage!AF42/100)*60+MOD(stage!AF42,100),"")</f>
        <v/>
      </c>
      <c r="AH42" s="95" t="str">
        <f>IF(stage!AH42&lt;&gt;"",INT(stage!AH42/100)*60+MOD(stage!AH42,100),"")</f>
        <v/>
      </c>
      <c r="AJ42" s="95" t="str">
        <f>IF(stage!AJ42&lt;&gt;"",INT(stage!AJ42/100)*60+MOD(stage!AJ42,100),"")</f>
        <v/>
      </c>
      <c r="AL42" s="95" t="str">
        <f>IF(stage!AL42&lt;&gt;"",INT(stage!AL42/100)*60+MOD(stage!AL42,100),"")</f>
        <v/>
      </c>
      <c r="AN42" s="95" t="str">
        <f>IF(stage!AN42&lt;&gt;"",INT(stage!AN42/100)*60+MOD(stage!AN42,100),"")</f>
        <v/>
      </c>
      <c r="AP42" s="95" t="str">
        <f>IF(stage!AP42&lt;&gt;"",INT(stage!AP42/100)*60+MOD(stage!AP42,100),"")</f>
        <v/>
      </c>
      <c r="AR42" s="95" t="str">
        <f>IF(stage!AR42&lt;&gt;"",INT(stage!AR42/100)*60+MOD(stage!AR42,100),"")</f>
        <v/>
      </c>
      <c r="AT42" s="95" t="str">
        <f>IF(stage!AT42&lt;&gt;"",INT(stage!AT42/100)*60+MOD(stage!AT42,100),"")</f>
        <v/>
      </c>
      <c r="AV42" s="95" t="str">
        <f>IF(stage!AV42&lt;&gt;"",INT(stage!AV42/100)*60+MOD(stage!AV42,100),"")</f>
        <v/>
      </c>
      <c r="AX42" s="95" t="str">
        <f>IF(stage!AX42&lt;&gt;"",INT(stage!AX42/100)*60+MOD(stage!AX42,100),"")</f>
        <v/>
      </c>
      <c r="AZ42" s="95" t="str">
        <f>IF(stage!AZ42&lt;&gt;"",INT(stage!AZ42/100)*60+MOD(stage!AZ42,100),"")</f>
        <v/>
      </c>
      <c r="BB42" s="95" t="str">
        <f>IF(stage!BB42&lt;&gt;"",INT(stage!BB42/100)*60+MOD(stage!BB42,100),"")</f>
        <v/>
      </c>
      <c r="BD42" s="95" t="str">
        <f>IF(stage!BD42&lt;&gt;"",INT(stage!BD42/100)*60+MOD(stage!BD42,100),"")</f>
        <v/>
      </c>
      <c r="BF42" s="95" t="str">
        <f>IF(stage!BF42&lt;&gt;"",INT(stage!BF42/100)*60+MOD(stage!BF42,100),"")</f>
        <v/>
      </c>
      <c r="BH42" s="95" t="str">
        <f>IF(stage!BH42&lt;&gt;"",INT(stage!BH42/100)*60+MOD(stage!BH42,100),"")</f>
        <v/>
      </c>
      <c r="BJ42" s="95" t="str">
        <f>IF(stage!BJ42&lt;&gt;"",INT(stage!BJ42/100)*60+MOD(stage!BJ42,100),"")</f>
        <v/>
      </c>
      <c r="BL42" s="95" t="str">
        <f>IF(stage!BL42&lt;&gt;"",INT(stage!BL42/100)*60+MOD(stage!BL42,100),"")</f>
        <v/>
      </c>
      <c r="BO42" s="123">
        <f t="shared" si="1"/>
        <v>4126.5999999999995</v>
      </c>
      <c r="BP42" s="75">
        <f t="shared" si="2"/>
        <v>0</v>
      </c>
      <c r="BQ42" s="123">
        <f t="shared" si="3"/>
        <v>4126.5999999999995</v>
      </c>
      <c r="BR42" s="123"/>
      <c r="BS42" s="123">
        <f t="shared" si="4"/>
        <v>10846.599999999999</v>
      </c>
      <c r="BT42" s="75">
        <f t="shared" si="5"/>
        <v>0</v>
      </c>
      <c r="BU42" s="123">
        <f t="shared" si="6"/>
        <v>10846.599999999999</v>
      </c>
      <c r="BW42" s="75">
        <f t="shared" si="7"/>
        <v>12</v>
      </c>
      <c r="BX42" s="124">
        <f t="shared" si="8"/>
        <v>345.29999999999995</v>
      </c>
      <c r="BY42" s="124">
        <f t="shared" si="9"/>
        <v>464.29999999999995</v>
      </c>
      <c r="BZ42" s="124">
        <f t="shared" si="10"/>
        <v>329.70000000000005</v>
      </c>
      <c r="CA42" s="124">
        <f t="shared" si="11"/>
        <v>330.4</v>
      </c>
      <c r="CB42" s="124">
        <f t="shared" si="12"/>
        <v>445.6</v>
      </c>
      <c r="CC42" s="124">
        <f t="shared" si="13"/>
        <v>327.39999999999998</v>
      </c>
      <c r="CD42" s="124">
        <f t="shared" si="14"/>
        <v>355.9</v>
      </c>
      <c r="CE42" s="124">
        <f t="shared" si="15"/>
        <v>246.10000000000002</v>
      </c>
      <c r="CF42" s="124">
        <f t="shared" si="16"/>
        <v>341.70000000000005</v>
      </c>
      <c r="CG42" s="124">
        <f t="shared" si="17"/>
        <v>347.70000000000005</v>
      </c>
      <c r="CH42" s="124">
        <f t="shared" si="18"/>
        <v>248.8</v>
      </c>
      <c r="CI42" s="124">
        <f t="shared" si="19"/>
        <v>343.70000000000005</v>
      </c>
      <c r="CJ42" s="124" t="str">
        <f t="shared" si="20"/>
        <v/>
      </c>
      <c r="CK42" s="124" t="str">
        <f t="shared" si="21"/>
        <v/>
      </c>
      <c r="CL42" s="124" t="str">
        <f t="shared" si="22"/>
        <v/>
      </c>
      <c r="CM42" s="124" t="str">
        <f t="shared" si="23"/>
        <v/>
      </c>
      <c r="CN42" s="124" t="str">
        <f t="shared" si="24"/>
        <v/>
      </c>
      <c r="CO42" s="124" t="str">
        <f t="shared" si="25"/>
        <v/>
      </c>
      <c r="CP42" s="124" t="str">
        <f t="shared" si="26"/>
        <v/>
      </c>
      <c r="CQ42" s="124" t="str">
        <f t="shared" si="27"/>
        <v/>
      </c>
      <c r="CR42" s="124" t="str">
        <f t="shared" si="28"/>
        <v/>
      </c>
      <c r="CS42" s="124" t="str">
        <f t="shared" si="29"/>
        <v/>
      </c>
      <c r="CT42" s="124" t="str">
        <f t="shared" si="30"/>
        <v/>
      </c>
      <c r="CU42" s="124" t="str">
        <f t="shared" si="31"/>
        <v/>
      </c>
      <c r="CV42" s="124" t="str">
        <f t="shared" si="32"/>
        <v/>
      </c>
      <c r="CW42" s="124" t="str">
        <f t="shared" si="33"/>
        <v/>
      </c>
      <c r="CX42" s="124" t="str">
        <f t="shared" si="34"/>
        <v/>
      </c>
      <c r="CY42" s="124" t="str">
        <f t="shared" si="35"/>
        <v/>
      </c>
      <c r="CZ42" s="124" t="str">
        <f t="shared" si="36"/>
        <v/>
      </c>
      <c r="DA42" s="124" t="str">
        <f t="shared" si="37"/>
        <v/>
      </c>
      <c r="DC42" s="75">
        <f>COUNT($BX42:BX42)</f>
        <v>1</v>
      </c>
      <c r="DD42" s="75">
        <f>COUNT($BX42:BY42)</f>
        <v>2</v>
      </c>
      <c r="DE42" s="75">
        <f>COUNT($BX42:BZ42)</f>
        <v>3</v>
      </c>
      <c r="DF42" s="75">
        <f>COUNT($BX42:CA42)</f>
        <v>4</v>
      </c>
      <c r="DG42" s="75">
        <f>COUNT($BX42:CB42)</f>
        <v>5</v>
      </c>
      <c r="DH42" s="75">
        <f>COUNT($BX42:CC42)</f>
        <v>6</v>
      </c>
      <c r="DI42" s="75">
        <f>COUNT($BX42:CD42)</f>
        <v>7</v>
      </c>
      <c r="DJ42" s="75">
        <f>COUNT($BX42:CE42)</f>
        <v>8</v>
      </c>
      <c r="DK42" s="75">
        <f>COUNT($BX42:CF42)</f>
        <v>9</v>
      </c>
      <c r="DL42" s="75">
        <f>COUNT($BX42:CG42)</f>
        <v>10</v>
      </c>
      <c r="DM42" s="75">
        <f>COUNT($BX42:CH42)</f>
        <v>11</v>
      </c>
      <c r="DN42" s="75">
        <f>COUNT($BX42:CI42)</f>
        <v>12</v>
      </c>
      <c r="DO42" s="75">
        <f>COUNT($BX42:CJ42)</f>
        <v>12</v>
      </c>
      <c r="DP42" s="75">
        <f>COUNT($BX42:CK42)</f>
        <v>12</v>
      </c>
      <c r="DQ42" s="75">
        <f>COUNT($BX42:CL42)</f>
        <v>12</v>
      </c>
      <c r="DR42" s="75">
        <f>COUNT($BX42:CM42)</f>
        <v>12</v>
      </c>
      <c r="DS42" s="75">
        <f>COUNT($BX42:CN42)</f>
        <v>12</v>
      </c>
      <c r="DT42" s="75">
        <f>COUNT($BX42:CO42)</f>
        <v>12</v>
      </c>
      <c r="DU42" s="75">
        <f>COUNT($BX42:CP42)</f>
        <v>12</v>
      </c>
      <c r="DV42" s="75">
        <f>COUNT($BX42:CQ42)</f>
        <v>12</v>
      </c>
      <c r="DW42" s="75">
        <f>COUNT($BX42:CR42)</f>
        <v>12</v>
      </c>
      <c r="DX42" s="75">
        <f>COUNT($BX42:CS42)</f>
        <v>12</v>
      </c>
      <c r="DY42" s="75">
        <f>COUNT($BX42:CT42)</f>
        <v>12</v>
      </c>
      <c r="DZ42" s="75">
        <f>COUNT($BX42:CU42)</f>
        <v>12</v>
      </c>
      <c r="EA42" s="75">
        <f>COUNT($BX42:CV42)</f>
        <v>12</v>
      </c>
      <c r="EB42" s="75">
        <f>COUNT($BX42:CW42)</f>
        <v>12</v>
      </c>
      <c r="EC42" s="75">
        <f>COUNT($BX42:CX42)</f>
        <v>12</v>
      </c>
      <c r="ED42" s="75">
        <f>COUNT($BX42:CY42)</f>
        <v>12</v>
      </c>
      <c r="EE42" s="75">
        <f>COUNT($BX42:CZ42)</f>
        <v>12</v>
      </c>
      <c r="EF42" s="75">
        <f>COUNT($BX42:DA42)</f>
        <v>12</v>
      </c>
      <c r="EH42" s="75">
        <f t="shared" si="38"/>
        <v>1</v>
      </c>
      <c r="EI42" s="75">
        <f t="shared" si="39"/>
        <v>1</v>
      </c>
      <c r="EJ42" s="75">
        <f t="shared" si="40"/>
        <v>1</v>
      </c>
      <c r="EK42" s="75">
        <f t="shared" si="41"/>
        <v>1</v>
      </c>
      <c r="EL42" s="75">
        <f t="shared" si="42"/>
        <v>1</v>
      </c>
      <c r="EM42" s="75">
        <f t="shared" si="43"/>
        <v>1</v>
      </c>
      <c r="EN42" s="75">
        <f t="shared" si="44"/>
        <v>1</v>
      </c>
      <c r="EO42" s="75">
        <f t="shared" si="45"/>
        <v>1</v>
      </c>
      <c r="EP42" s="75">
        <f t="shared" si="46"/>
        <v>1</v>
      </c>
      <c r="EQ42" s="75">
        <f t="shared" si="47"/>
        <v>1</v>
      </c>
      <c r="ER42" s="75">
        <f t="shared" si="48"/>
        <v>1</v>
      </c>
      <c r="ES42" s="75">
        <f t="shared" si="49"/>
        <v>1</v>
      </c>
      <c r="ET42" s="75">
        <f t="shared" si="50"/>
        <v>0</v>
      </c>
      <c r="EU42" s="75">
        <f t="shared" si="51"/>
        <v>0</v>
      </c>
      <c r="EV42" s="75">
        <f t="shared" si="52"/>
        <v>0</v>
      </c>
      <c r="EW42" s="75">
        <f t="shared" si="53"/>
        <v>0</v>
      </c>
      <c r="EX42" s="75">
        <f t="shared" si="54"/>
        <v>0</v>
      </c>
      <c r="EY42" s="75">
        <f t="shared" si="55"/>
        <v>0</v>
      </c>
      <c r="EZ42" s="75">
        <f t="shared" si="56"/>
        <v>0</v>
      </c>
      <c r="FA42" s="75">
        <f t="shared" si="57"/>
        <v>0</v>
      </c>
      <c r="FB42" s="75">
        <f t="shared" si="58"/>
        <v>0</v>
      </c>
      <c r="FC42" s="75">
        <f t="shared" si="59"/>
        <v>0</v>
      </c>
      <c r="FD42" s="75">
        <f t="shared" si="60"/>
        <v>0</v>
      </c>
      <c r="FE42" s="75">
        <f t="shared" si="61"/>
        <v>0</v>
      </c>
      <c r="FF42" s="75">
        <f t="shared" si="62"/>
        <v>0</v>
      </c>
      <c r="FG42" s="75">
        <f t="shared" si="63"/>
        <v>0</v>
      </c>
      <c r="FH42" s="75">
        <f t="shared" si="64"/>
        <v>0</v>
      </c>
      <c r="FI42" s="75">
        <f t="shared" si="65"/>
        <v>0</v>
      </c>
      <c r="FJ42" s="75">
        <f t="shared" si="66"/>
        <v>0</v>
      </c>
      <c r="FK42" s="75">
        <f t="shared" si="67"/>
        <v>0</v>
      </c>
      <c r="FL42" s="75">
        <f t="shared" si="68"/>
        <v>6</v>
      </c>
      <c r="FM42" s="95">
        <f>IF(AND(ent!$M$2=1,$F42&lt;&gt;""),$E42+$F42,"")</f>
        <v>345.29999999999995</v>
      </c>
      <c r="FN42" s="95">
        <f>IF(AND(ent!$M$3=1,$H42&lt;&gt;""),$G42+$H42,"")</f>
        <v>464.29999999999995</v>
      </c>
      <c r="FO42" s="95">
        <f>IF(AND(ent!$M$4=1,$J42&lt;&gt;""),$I42+$J42,"")</f>
        <v>329.70000000000005</v>
      </c>
      <c r="FP42" s="95">
        <f>IF(AND(ent!$M$5=1,$L42&lt;&gt;""),$K42+$L42,"")</f>
        <v>330.4</v>
      </c>
      <c r="FQ42" s="95">
        <f>IF(AND(ent!$M$6=1,$N42&lt;&gt;""),$M42+$N42,"")</f>
        <v>445.6</v>
      </c>
      <c r="FR42" s="95">
        <f>IF(AND(ent!$M$7=1,$P42&lt;&gt;""),$O42+$P42,"")</f>
        <v>327.39999999999998</v>
      </c>
      <c r="FS42" s="95" t="str">
        <f>IF(AND(ent!$M$8=1,$R42&lt;&gt;""),$Q42+$R42,"")</f>
        <v/>
      </c>
      <c r="FT42" s="95" t="str">
        <f>IF(AND(ent!$M$9=1,$T42&lt;&gt;""),$S42+$T42,"")</f>
        <v/>
      </c>
      <c r="FU42" s="95" t="str">
        <f>IF(AND(ent!$M$10=1,$V42&lt;&gt;""),$U42+$V42,"")</f>
        <v/>
      </c>
      <c r="FV42" s="95" t="str">
        <f>IF(AND(ent!$M$11=1,$X42&lt;&gt;""),$W42+$X42,"")</f>
        <v/>
      </c>
      <c r="FW42" s="95" t="str">
        <f>IF(AND(ent!$M$12=1,$Z42&lt;&gt;""),$Y42+$Z42,"")</f>
        <v/>
      </c>
      <c r="FX42" s="95" t="str">
        <f>IF(AND(ent!$M$13=1,$AB42&lt;&gt;""),$AA42+$AB42,"")</f>
        <v/>
      </c>
      <c r="FY42" s="95" t="str">
        <f>IF(AND(ent!$M$14=1,$AD42&lt;&gt;""),$AC42+$AD42,"")</f>
        <v/>
      </c>
      <c r="FZ42" s="95" t="str">
        <f>IF(AND(ent!$M$15=1,$AF42&lt;&gt;""),$AE42+$AF42,"")</f>
        <v/>
      </c>
      <c r="GA42" s="95" t="str">
        <f>IF(AND(ent!$M$16=1,$AH42&lt;&gt;""),$AG42+$AH42,"")</f>
        <v/>
      </c>
      <c r="GB42" s="95" t="str">
        <f>IF(AND(ent!$M$17=1,$AJ42&lt;&gt;""),$AI42+$AJ42,"")</f>
        <v/>
      </c>
      <c r="GC42" s="95" t="str">
        <f>IF(AND(ent!$M$18=1,$AL42&lt;&gt;""),$AK42+$AL42,"")</f>
        <v/>
      </c>
      <c r="GD42" s="95" t="str">
        <f>IF(AND(ent!$M$19=1,$AN42&lt;&gt;""),$AM42+$AN42,"")</f>
        <v/>
      </c>
      <c r="GE42" s="95" t="str">
        <f>IF(AND(ent!$M$20=1,$AP42&lt;&gt;""),$AO42+$AP42,"")</f>
        <v/>
      </c>
      <c r="GF42" s="95" t="str">
        <f>IF(AND(ent!$M$21=1,$AR42&lt;&gt;""),$AQ42+$AR42,"")</f>
        <v/>
      </c>
      <c r="GG42" s="95" t="str">
        <f>IF(AND(ent!$M$22=1,$AT42&lt;&gt;""),$AS42+$AT42,"")</f>
        <v/>
      </c>
      <c r="GH42" s="95" t="str">
        <f>IF(AND(ent!$M$23=1,$AV42&lt;&gt;""),$AU42+$AV42,"")</f>
        <v/>
      </c>
      <c r="GI42" s="95" t="str">
        <f>IF(AND(ent!$M$24=1,$AX42&lt;&gt;""),$AW42+$AX42,"")</f>
        <v/>
      </c>
      <c r="GJ42" s="95" t="str">
        <f>IF(AND(ent!$M$25=1,$AZ42&lt;&gt;""),$AY42+$AZ42,"")</f>
        <v/>
      </c>
      <c r="GK42" s="95" t="str">
        <f>IF(AND(ent!$M$26=1,$BB42&lt;&gt;""),$BA42+$BB42,"")</f>
        <v/>
      </c>
      <c r="GL42" s="95" t="str">
        <f>IF(AND(ent!$M$27=1,$BD42&lt;&gt;""),$BC42+$BD42,"")</f>
        <v/>
      </c>
      <c r="GM42" s="95" t="str">
        <f>IF(AND(ent!$M$28=1,$BF42&lt;&gt;""),$BE42+$BF42,"")</f>
        <v/>
      </c>
      <c r="GN42" s="95" t="str">
        <f>IF(AND(ent!$M$29=1,$BH42&lt;&gt;""),$BG42+$BH42,"")</f>
        <v/>
      </c>
      <c r="GO42" s="95" t="str">
        <f>IF(AND(ent!$M$30=1,$BJ42&lt;&gt;""),$BI42+$BJ42,"")</f>
        <v/>
      </c>
      <c r="GP42" s="95" t="str">
        <f>IF(AND(ent!$M$31=1,$BL42&lt;&gt;""),$BK42+$BL42,"")</f>
        <v/>
      </c>
      <c r="GQ42" s="75">
        <f t="shared" si="69"/>
        <v>6</v>
      </c>
      <c r="GR42" s="95" t="str">
        <f>IF(AND(ent!$M$2=2,$F42&lt;&gt;""),$E42+$F42,"")</f>
        <v/>
      </c>
      <c r="GS42" s="95" t="str">
        <f>IF(AND(ent!$M$3=2,$H42&lt;&gt;""),$G42+$H42,"")</f>
        <v/>
      </c>
      <c r="GT42" s="95" t="str">
        <f>IF(AND(ent!$M$4=2,$J42&lt;&gt;""),$I42+$J42,"")</f>
        <v/>
      </c>
      <c r="GU42" s="95" t="str">
        <f>IF(AND(ent!$M$5=2,$L42&lt;&gt;""),$K42+$L42,"")</f>
        <v/>
      </c>
      <c r="GV42" s="95" t="str">
        <f>IF(AND(ent!$M$6=2,$N42&lt;&gt;""),$M42+$N42,"")</f>
        <v/>
      </c>
      <c r="GW42" s="95" t="str">
        <f>IF(AND(ent!$M$7=2,$P42&lt;&gt;""),$O42+$P42,"")</f>
        <v/>
      </c>
      <c r="GX42" s="95">
        <f>IF(AND(ent!$M$8=2,$R42&lt;&gt;""),$Q42+$R42,"")</f>
        <v>355.9</v>
      </c>
      <c r="GY42" s="95">
        <f>IF(AND(ent!$M$9=2,$T42&lt;&gt;""),$S42+$T42,"")</f>
        <v>246.10000000000002</v>
      </c>
      <c r="GZ42" s="95">
        <f>IF(AND(ent!$M$10=2,$V42&lt;&gt;""),$U42+$V42,"")</f>
        <v>341.70000000000005</v>
      </c>
      <c r="HA42" s="95">
        <f>IF(AND(ent!$M$11=2,$X42&lt;&gt;""),$W42+$X42,"")</f>
        <v>347.70000000000005</v>
      </c>
      <c r="HB42" s="95">
        <f>IF(AND(ent!$M$12=2,$Z42&lt;&gt;""),$Y42+$Z42,"")</f>
        <v>248.8</v>
      </c>
      <c r="HC42" s="95">
        <f>IF(AND(ent!$M$13=2,$AB42&lt;&gt;""),$AA42+$AB42,"")</f>
        <v>343.70000000000005</v>
      </c>
      <c r="HD42" s="95" t="str">
        <f>IF(AND(ent!$M$14=2,$AD42&lt;&gt;""),$AC42+$AD42,"")</f>
        <v/>
      </c>
      <c r="HE42" s="95" t="str">
        <f>IF(AND(ent!$M$15=2,$AF42&lt;&gt;""),$AE42+$AF42,"")</f>
        <v/>
      </c>
      <c r="HF42" s="95" t="str">
        <f>IF(AND(ent!$M$16=2,$AH42&lt;&gt;""),$AG42+$AH42,"")</f>
        <v/>
      </c>
      <c r="HG42" s="95" t="str">
        <f>IF(AND(ent!$M$17=2,$AJ42&lt;&gt;""),$AI42+$AJ42,"")</f>
        <v/>
      </c>
      <c r="HH42" s="95" t="str">
        <f>IF(AND(ent!$M$18=2,$AL42&lt;&gt;""),$AK42+$AL42,"")</f>
        <v/>
      </c>
      <c r="HI42" s="95" t="str">
        <f>IF(AND(ent!$M$19=2,$AN42&lt;&gt;""),$AM42+$AN42,"")</f>
        <v/>
      </c>
      <c r="HJ42" s="95" t="str">
        <f>IF(AND(ent!$M$20=2,$AP42&lt;&gt;""),$AO42+$AP42,"")</f>
        <v/>
      </c>
      <c r="HK42" s="95" t="str">
        <f>IF(AND(ent!$M$21=2,$AR42&lt;&gt;""),$AQ42+$AR42,"")</f>
        <v/>
      </c>
      <c r="HL42" s="95" t="str">
        <f>IF(AND(ent!$M$22=2,$AT42&lt;&gt;""),$AS42+$AT42,"")</f>
        <v/>
      </c>
      <c r="HM42" s="95" t="str">
        <f>IF(AND(ent!$M$23=2,$AV42&lt;&gt;""),$AU42+$AV42,"")</f>
        <v/>
      </c>
      <c r="HN42" s="95" t="str">
        <f>IF(AND(ent!$M$24=2,$AX42&lt;&gt;""),$AW42+$AX42,"")</f>
        <v/>
      </c>
      <c r="HO42" s="95" t="str">
        <f>IF(AND(ent!$M$25=2,$AZ42&lt;&gt;""),$AY42+$AZ42,"")</f>
        <v/>
      </c>
      <c r="HP42" s="95" t="str">
        <f>IF(AND(ent!$M$26=2,$BB42&lt;&gt;""),$BA42+$BB42,"")</f>
        <v/>
      </c>
      <c r="HQ42" s="95" t="str">
        <f>IF(AND(ent!$M$27=2,$BD42&lt;&gt;""),$BC42+$BD42,"")</f>
        <v/>
      </c>
      <c r="HR42" s="95" t="str">
        <f>IF(AND(ent!$M$28=2,$BF42&lt;&gt;""),$BE42+$BF42,"")</f>
        <v/>
      </c>
      <c r="HS42" s="95" t="str">
        <f>IF(AND(ent!$M$29=2,$BH42&lt;&gt;""),$BG42+$BH42,"")</f>
        <v/>
      </c>
      <c r="HT42" s="95" t="str">
        <f>IF(AND(ent!$M$30=2,$BJ42&lt;&gt;""),$BI42+$BJ42,"")</f>
        <v/>
      </c>
      <c r="HU42" s="95" t="str">
        <f>IF(AND(ent!$M$31=2,$BL42&lt;&gt;""),$BK42+$BL42,"")</f>
        <v/>
      </c>
      <c r="HV42" s="124">
        <f t="shared" si="70"/>
        <v>2242.6999999999998</v>
      </c>
      <c r="HW42" s="124">
        <f t="shared" si="71"/>
        <v>1883.9</v>
      </c>
      <c r="HX42" s="95">
        <f t="shared" si="72"/>
        <v>3722.7</v>
      </c>
      <c r="HY42" s="95">
        <f t="shared" si="73"/>
        <v>3123.9</v>
      </c>
    </row>
    <row r="43" spans="1:233">
      <c r="A43" s="75">
        <f>IF(stage!A43&lt;&gt;"",stage!A43,"")</f>
        <v>42</v>
      </c>
      <c r="B43" s="75" t="str">
        <f>IF(ent!E43&lt;&gt;"",ent!E43,"")</f>
        <v>本名 修也</v>
      </c>
      <c r="D43" s="75" t="str">
        <f>IF(ent!E43&lt;&gt;"",ent!H43,"")</f>
        <v>JN-5</v>
      </c>
      <c r="F43" s="95">
        <f>IF(stage!F43&lt;&gt;"",INT(stage!F43/100)*60+MOD(stage!F43,100),"")</f>
        <v>332.1</v>
      </c>
      <c r="H43" s="95">
        <f>IF(stage!H43&lt;&gt;"",INT(stage!H43/100)*60+MOD(stage!H43,100),"")</f>
        <v>465.5</v>
      </c>
      <c r="J43" s="95">
        <f>IF(stage!J43&lt;&gt;"",INT(stage!J43/100)*60+MOD(stage!J43,100),"")</f>
        <v>348.4</v>
      </c>
      <c r="L43" s="95">
        <f>IF(stage!L43&lt;&gt;"",INT(stage!L43/100)*60+MOD(stage!L43,100),"")</f>
        <v>329.9</v>
      </c>
      <c r="N43" s="95">
        <f>IF(stage!N43&lt;&gt;"",INT(stage!N43/100)*60+MOD(stage!N43,100),"")</f>
        <v>465.5</v>
      </c>
      <c r="P43" s="95">
        <f>IF(stage!P43&lt;&gt;"",INT(stage!P43/100)*60+MOD(stage!P43,100),"")</f>
        <v>342.79999999999995</v>
      </c>
      <c r="R43" s="95">
        <f>IF(stage!R43&lt;&gt;"",INT(stage!R43/100)*60+MOD(stage!R43,100),"")</f>
        <v>352.9</v>
      </c>
      <c r="T43" s="95">
        <f>IF(stage!T43&lt;&gt;"",INT(stage!T43/100)*60+MOD(stage!T43,100),"")</f>
        <v>261.5</v>
      </c>
      <c r="V43" s="95">
        <f>IF(stage!V43&lt;&gt;"",INT(stage!V43/100)*60+MOD(stage!V43,100),"")</f>
        <v>369.29999999999995</v>
      </c>
      <c r="X43" s="95">
        <f>IF(stage!X43&lt;&gt;"",INT(stage!X43/100)*60+MOD(stage!X43,100),"")</f>
        <v>361.29999999999995</v>
      </c>
      <c r="Z43" s="95">
        <f>IF(stage!Z43&lt;&gt;"",INT(stage!Z43/100)*60+MOD(stage!Z43,100),"")</f>
        <v>277.3</v>
      </c>
      <c r="AB43" s="95">
        <f>IF(stage!AB43&lt;&gt;"",INT(stage!AB43/100)*60+MOD(stage!AB43,100),"")</f>
        <v>370.29999999999995</v>
      </c>
      <c r="AD43" s="95" t="str">
        <f>IF(stage!AD43&lt;&gt;"",INT(stage!AD43/100)*60+MOD(stage!AD43,100),"")</f>
        <v/>
      </c>
      <c r="AF43" s="95" t="str">
        <f>IF(stage!AF43&lt;&gt;"",INT(stage!AF43/100)*60+MOD(stage!AF43,100),"")</f>
        <v/>
      </c>
      <c r="AH43" s="95" t="str">
        <f>IF(stage!AH43&lt;&gt;"",INT(stage!AH43/100)*60+MOD(stage!AH43,100),"")</f>
        <v/>
      </c>
      <c r="AJ43" s="95" t="str">
        <f>IF(stage!AJ43&lt;&gt;"",INT(stage!AJ43/100)*60+MOD(stage!AJ43,100),"")</f>
        <v/>
      </c>
      <c r="AL43" s="95" t="str">
        <f>IF(stage!AL43&lt;&gt;"",INT(stage!AL43/100)*60+MOD(stage!AL43,100),"")</f>
        <v/>
      </c>
      <c r="AN43" s="95" t="str">
        <f>IF(stage!AN43&lt;&gt;"",INT(stage!AN43/100)*60+MOD(stage!AN43,100),"")</f>
        <v/>
      </c>
      <c r="AP43" s="95" t="str">
        <f>IF(stage!AP43&lt;&gt;"",INT(stage!AP43/100)*60+MOD(stage!AP43,100),"")</f>
        <v/>
      </c>
      <c r="AR43" s="95" t="str">
        <f>IF(stage!AR43&lt;&gt;"",INT(stage!AR43/100)*60+MOD(stage!AR43,100),"")</f>
        <v/>
      </c>
      <c r="AT43" s="95" t="str">
        <f>IF(stage!AT43&lt;&gt;"",INT(stage!AT43/100)*60+MOD(stage!AT43,100),"")</f>
        <v/>
      </c>
      <c r="AV43" s="95" t="str">
        <f>IF(stage!AV43&lt;&gt;"",INT(stage!AV43/100)*60+MOD(stage!AV43,100),"")</f>
        <v/>
      </c>
      <c r="AX43" s="95" t="str">
        <f>IF(stage!AX43&lt;&gt;"",INT(stage!AX43/100)*60+MOD(stage!AX43,100),"")</f>
        <v/>
      </c>
      <c r="AZ43" s="95" t="str">
        <f>IF(stage!AZ43&lt;&gt;"",INT(stage!AZ43/100)*60+MOD(stage!AZ43,100),"")</f>
        <v/>
      </c>
      <c r="BB43" s="95" t="str">
        <f>IF(stage!BB43&lt;&gt;"",INT(stage!BB43/100)*60+MOD(stage!BB43,100),"")</f>
        <v/>
      </c>
      <c r="BD43" s="95" t="str">
        <f>IF(stage!BD43&lt;&gt;"",INT(stage!BD43/100)*60+MOD(stage!BD43,100),"")</f>
        <v/>
      </c>
      <c r="BF43" s="95" t="str">
        <f>IF(stage!BF43&lt;&gt;"",INT(stage!BF43/100)*60+MOD(stage!BF43,100),"")</f>
        <v/>
      </c>
      <c r="BH43" s="95" t="str">
        <f>IF(stage!BH43&lt;&gt;"",INT(stage!BH43/100)*60+MOD(stage!BH43,100),"")</f>
        <v/>
      </c>
      <c r="BJ43" s="95" t="str">
        <f>IF(stage!BJ43&lt;&gt;"",INT(stage!BJ43/100)*60+MOD(stage!BJ43,100),"")</f>
        <v/>
      </c>
      <c r="BL43" s="95" t="str">
        <f>IF(stage!BL43&lt;&gt;"",INT(stage!BL43/100)*60+MOD(stage!BL43,100),"")</f>
        <v/>
      </c>
      <c r="BO43" s="123">
        <f t="shared" si="1"/>
        <v>4276.8</v>
      </c>
      <c r="BP43" s="75">
        <f t="shared" si="2"/>
        <v>0</v>
      </c>
      <c r="BQ43" s="123">
        <f t="shared" si="3"/>
        <v>4276.8</v>
      </c>
      <c r="BR43" s="123"/>
      <c r="BS43" s="123">
        <f t="shared" si="4"/>
        <v>11116.8</v>
      </c>
      <c r="BT43" s="75">
        <f t="shared" si="5"/>
        <v>0</v>
      </c>
      <c r="BU43" s="123">
        <f t="shared" si="6"/>
        <v>11116.8</v>
      </c>
      <c r="BW43" s="75">
        <f t="shared" si="7"/>
        <v>12</v>
      </c>
      <c r="BX43" s="124">
        <f t="shared" si="8"/>
        <v>332.1</v>
      </c>
      <c r="BY43" s="124">
        <f t="shared" si="9"/>
        <v>465.5</v>
      </c>
      <c r="BZ43" s="124">
        <f t="shared" si="10"/>
        <v>348.4</v>
      </c>
      <c r="CA43" s="124">
        <f t="shared" si="11"/>
        <v>329.9</v>
      </c>
      <c r="CB43" s="124">
        <f t="shared" si="12"/>
        <v>465.5</v>
      </c>
      <c r="CC43" s="124">
        <f t="shared" si="13"/>
        <v>342.79999999999995</v>
      </c>
      <c r="CD43" s="124">
        <f t="shared" si="14"/>
        <v>352.9</v>
      </c>
      <c r="CE43" s="124">
        <f t="shared" si="15"/>
        <v>261.5</v>
      </c>
      <c r="CF43" s="124">
        <f t="shared" si="16"/>
        <v>369.29999999999995</v>
      </c>
      <c r="CG43" s="124">
        <f t="shared" si="17"/>
        <v>361.29999999999995</v>
      </c>
      <c r="CH43" s="124">
        <f t="shared" si="18"/>
        <v>277.3</v>
      </c>
      <c r="CI43" s="124">
        <f t="shared" si="19"/>
        <v>370.29999999999995</v>
      </c>
      <c r="CJ43" s="124" t="str">
        <f t="shared" si="20"/>
        <v/>
      </c>
      <c r="CK43" s="124" t="str">
        <f t="shared" si="21"/>
        <v/>
      </c>
      <c r="CL43" s="124" t="str">
        <f t="shared" si="22"/>
        <v/>
      </c>
      <c r="CM43" s="124" t="str">
        <f t="shared" si="23"/>
        <v/>
      </c>
      <c r="CN43" s="124" t="str">
        <f t="shared" si="24"/>
        <v/>
      </c>
      <c r="CO43" s="124" t="str">
        <f t="shared" si="25"/>
        <v/>
      </c>
      <c r="CP43" s="124" t="str">
        <f t="shared" si="26"/>
        <v/>
      </c>
      <c r="CQ43" s="124" t="str">
        <f t="shared" si="27"/>
        <v/>
      </c>
      <c r="CR43" s="124" t="str">
        <f t="shared" si="28"/>
        <v/>
      </c>
      <c r="CS43" s="124" t="str">
        <f t="shared" si="29"/>
        <v/>
      </c>
      <c r="CT43" s="124" t="str">
        <f t="shared" si="30"/>
        <v/>
      </c>
      <c r="CU43" s="124" t="str">
        <f t="shared" si="31"/>
        <v/>
      </c>
      <c r="CV43" s="124" t="str">
        <f t="shared" si="32"/>
        <v/>
      </c>
      <c r="CW43" s="124" t="str">
        <f t="shared" si="33"/>
        <v/>
      </c>
      <c r="CX43" s="124" t="str">
        <f t="shared" si="34"/>
        <v/>
      </c>
      <c r="CY43" s="124" t="str">
        <f t="shared" si="35"/>
        <v/>
      </c>
      <c r="CZ43" s="124" t="str">
        <f t="shared" si="36"/>
        <v/>
      </c>
      <c r="DA43" s="124" t="str">
        <f t="shared" si="37"/>
        <v/>
      </c>
      <c r="DC43" s="75">
        <f>COUNT($BX43:BX43)</f>
        <v>1</v>
      </c>
      <c r="DD43" s="75">
        <f>COUNT($BX43:BY43)</f>
        <v>2</v>
      </c>
      <c r="DE43" s="75">
        <f>COUNT($BX43:BZ43)</f>
        <v>3</v>
      </c>
      <c r="DF43" s="75">
        <f>COUNT($BX43:CA43)</f>
        <v>4</v>
      </c>
      <c r="DG43" s="75">
        <f>COUNT($BX43:CB43)</f>
        <v>5</v>
      </c>
      <c r="DH43" s="75">
        <f>COUNT($BX43:CC43)</f>
        <v>6</v>
      </c>
      <c r="DI43" s="75">
        <f>COUNT($BX43:CD43)</f>
        <v>7</v>
      </c>
      <c r="DJ43" s="75">
        <f>COUNT($BX43:CE43)</f>
        <v>8</v>
      </c>
      <c r="DK43" s="75">
        <f>COUNT($BX43:CF43)</f>
        <v>9</v>
      </c>
      <c r="DL43" s="75">
        <f>COUNT($BX43:CG43)</f>
        <v>10</v>
      </c>
      <c r="DM43" s="75">
        <f>COUNT($BX43:CH43)</f>
        <v>11</v>
      </c>
      <c r="DN43" s="75">
        <f>COUNT($BX43:CI43)</f>
        <v>12</v>
      </c>
      <c r="DO43" s="75">
        <f>COUNT($BX43:CJ43)</f>
        <v>12</v>
      </c>
      <c r="DP43" s="75">
        <f>COUNT($BX43:CK43)</f>
        <v>12</v>
      </c>
      <c r="DQ43" s="75">
        <f>COUNT($BX43:CL43)</f>
        <v>12</v>
      </c>
      <c r="DR43" s="75">
        <f>COUNT($BX43:CM43)</f>
        <v>12</v>
      </c>
      <c r="DS43" s="75">
        <f>COUNT($BX43:CN43)</f>
        <v>12</v>
      </c>
      <c r="DT43" s="75">
        <f>COUNT($BX43:CO43)</f>
        <v>12</v>
      </c>
      <c r="DU43" s="75">
        <f>COUNT($BX43:CP43)</f>
        <v>12</v>
      </c>
      <c r="DV43" s="75">
        <f>COUNT($BX43:CQ43)</f>
        <v>12</v>
      </c>
      <c r="DW43" s="75">
        <f>COUNT($BX43:CR43)</f>
        <v>12</v>
      </c>
      <c r="DX43" s="75">
        <f>COUNT($BX43:CS43)</f>
        <v>12</v>
      </c>
      <c r="DY43" s="75">
        <f>COUNT($BX43:CT43)</f>
        <v>12</v>
      </c>
      <c r="DZ43" s="75">
        <f>COUNT($BX43:CU43)</f>
        <v>12</v>
      </c>
      <c r="EA43" s="75">
        <f>COUNT($BX43:CV43)</f>
        <v>12</v>
      </c>
      <c r="EB43" s="75">
        <f>COUNT($BX43:CW43)</f>
        <v>12</v>
      </c>
      <c r="EC43" s="75">
        <f>COUNT($BX43:CX43)</f>
        <v>12</v>
      </c>
      <c r="ED43" s="75">
        <f>COUNT($BX43:CY43)</f>
        <v>12</v>
      </c>
      <c r="EE43" s="75">
        <f>COUNT($BX43:CZ43)</f>
        <v>12</v>
      </c>
      <c r="EF43" s="75">
        <f>COUNT($BX43:DA43)</f>
        <v>12</v>
      </c>
      <c r="EH43" s="75">
        <f t="shared" si="38"/>
        <v>1</v>
      </c>
      <c r="EI43" s="75">
        <f t="shared" si="39"/>
        <v>1</v>
      </c>
      <c r="EJ43" s="75">
        <f t="shared" si="40"/>
        <v>1</v>
      </c>
      <c r="EK43" s="75">
        <f t="shared" si="41"/>
        <v>1</v>
      </c>
      <c r="EL43" s="75">
        <f t="shared" si="42"/>
        <v>1</v>
      </c>
      <c r="EM43" s="75">
        <f t="shared" si="43"/>
        <v>1</v>
      </c>
      <c r="EN43" s="75">
        <f t="shared" si="44"/>
        <v>1</v>
      </c>
      <c r="EO43" s="75">
        <f t="shared" si="45"/>
        <v>1</v>
      </c>
      <c r="EP43" s="75">
        <f t="shared" si="46"/>
        <v>1</v>
      </c>
      <c r="EQ43" s="75">
        <f t="shared" si="47"/>
        <v>1</v>
      </c>
      <c r="ER43" s="75">
        <f t="shared" si="48"/>
        <v>1</v>
      </c>
      <c r="ES43" s="75">
        <f t="shared" si="49"/>
        <v>1</v>
      </c>
      <c r="ET43" s="75">
        <f t="shared" si="50"/>
        <v>0</v>
      </c>
      <c r="EU43" s="75">
        <f t="shared" si="51"/>
        <v>0</v>
      </c>
      <c r="EV43" s="75">
        <f t="shared" si="52"/>
        <v>0</v>
      </c>
      <c r="EW43" s="75">
        <f t="shared" si="53"/>
        <v>0</v>
      </c>
      <c r="EX43" s="75">
        <f t="shared" si="54"/>
        <v>0</v>
      </c>
      <c r="EY43" s="75">
        <f t="shared" si="55"/>
        <v>0</v>
      </c>
      <c r="EZ43" s="75">
        <f t="shared" si="56"/>
        <v>0</v>
      </c>
      <c r="FA43" s="75">
        <f t="shared" si="57"/>
        <v>0</v>
      </c>
      <c r="FB43" s="75">
        <f t="shared" si="58"/>
        <v>0</v>
      </c>
      <c r="FC43" s="75">
        <f t="shared" si="59"/>
        <v>0</v>
      </c>
      <c r="FD43" s="75">
        <f t="shared" si="60"/>
        <v>0</v>
      </c>
      <c r="FE43" s="75">
        <f t="shared" si="61"/>
        <v>0</v>
      </c>
      <c r="FF43" s="75">
        <f t="shared" si="62"/>
        <v>0</v>
      </c>
      <c r="FG43" s="75">
        <f t="shared" si="63"/>
        <v>0</v>
      </c>
      <c r="FH43" s="75">
        <f t="shared" si="64"/>
        <v>0</v>
      </c>
      <c r="FI43" s="75">
        <f t="shared" si="65"/>
        <v>0</v>
      </c>
      <c r="FJ43" s="75">
        <f t="shared" si="66"/>
        <v>0</v>
      </c>
      <c r="FK43" s="75">
        <f t="shared" si="67"/>
        <v>0</v>
      </c>
      <c r="FL43" s="75">
        <f t="shared" si="68"/>
        <v>6</v>
      </c>
      <c r="FM43" s="95">
        <f>IF(AND(ent!$M$2=1,$F43&lt;&gt;""),$E43+$F43,"")</f>
        <v>332.1</v>
      </c>
      <c r="FN43" s="95">
        <f>IF(AND(ent!$M$3=1,$H43&lt;&gt;""),$G43+$H43,"")</f>
        <v>465.5</v>
      </c>
      <c r="FO43" s="95">
        <f>IF(AND(ent!$M$4=1,$J43&lt;&gt;""),$I43+$J43,"")</f>
        <v>348.4</v>
      </c>
      <c r="FP43" s="95">
        <f>IF(AND(ent!$M$5=1,$L43&lt;&gt;""),$K43+$L43,"")</f>
        <v>329.9</v>
      </c>
      <c r="FQ43" s="95">
        <f>IF(AND(ent!$M$6=1,$N43&lt;&gt;""),$M43+$N43,"")</f>
        <v>465.5</v>
      </c>
      <c r="FR43" s="95">
        <f>IF(AND(ent!$M$7=1,$P43&lt;&gt;""),$O43+$P43,"")</f>
        <v>342.79999999999995</v>
      </c>
      <c r="FS43" s="95" t="str">
        <f>IF(AND(ent!$M$8=1,$R43&lt;&gt;""),$Q43+$R43,"")</f>
        <v/>
      </c>
      <c r="FT43" s="95" t="str">
        <f>IF(AND(ent!$M$9=1,$T43&lt;&gt;""),$S43+$T43,"")</f>
        <v/>
      </c>
      <c r="FU43" s="95" t="str">
        <f>IF(AND(ent!$M$10=1,$V43&lt;&gt;""),$U43+$V43,"")</f>
        <v/>
      </c>
      <c r="FV43" s="95" t="str">
        <f>IF(AND(ent!$M$11=1,$X43&lt;&gt;""),$W43+$X43,"")</f>
        <v/>
      </c>
      <c r="FW43" s="95" t="str">
        <f>IF(AND(ent!$M$12=1,$Z43&lt;&gt;""),$Y43+$Z43,"")</f>
        <v/>
      </c>
      <c r="FX43" s="95" t="str">
        <f>IF(AND(ent!$M$13=1,$AB43&lt;&gt;""),$AA43+$AB43,"")</f>
        <v/>
      </c>
      <c r="FY43" s="95" t="str">
        <f>IF(AND(ent!$M$14=1,$AD43&lt;&gt;""),$AC43+$AD43,"")</f>
        <v/>
      </c>
      <c r="FZ43" s="95" t="str">
        <f>IF(AND(ent!$M$15=1,$AF43&lt;&gt;""),$AE43+$AF43,"")</f>
        <v/>
      </c>
      <c r="GA43" s="95" t="str">
        <f>IF(AND(ent!$M$16=1,$AH43&lt;&gt;""),$AG43+$AH43,"")</f>
        <v/>
      </c>
      <c r="GB43" s="95" t="str">
        <f>IF(AND(ent!$M$17=1,$AJ43&lt;&gt;""),$AI43+$AJ43,"")</f>
        <v/>
      </c>
      <c r="GC43" s="95" t="str">
        <f>IF(AND(ent!$M$18=1,$AL43&lt;&gt;""),$AK43+$AL43,"")</f>
        <v/>
      </c>
      <c r="GD43" s="95" t="str">
        <f>IF(AND(ent!$M$19=1,$AN43&lt;&gt;""),$AM43+$AN43,"")</f>
        <v/>
      </c>
      <c r="GE43" s="95" t="str">
        <f>IF(AND(ent!$M$20=1,$AP43&lt;&gt;""),$AO43+$AP43,"")</f>
        <v/>
      </c>
      <c r="GF43" s="95" t="str">
        <f>IF(AND(ent!$M$21=1,$AR43&lt;&gt;""),$AQ43+$AR43,"")</f>
        <v/>
      </c>
      <c r="GG43" s="95" t="str">
        <f>IF(AND(ent!$M$22=1,$AT43&lt;&gt;""),$AS43+$AT43,"")</f>
        <v/>
      </c>
      <c r="GH43" s="95" t="str">
        <f>IF(AND(ent!$M$23=1,$AV43&lt;&gt;""),$AU43+$AV43,"")</f>
        <v/>
      </c>
      <c r="GI43" s="95" t="str">
        <f>IF(AND(ent!$M$24=1,$AX43&lt;&gt;""),$AW43+$AX43,"")</f>
        <v/>
      </c>
      <c r="GJ43" s="95" t="str">
        <f>IF(AND(ent!$M$25=1,$AZ43&lt;&gt;""),$AY43+$AZ43,"")</f>
        <v/>
      </c>
      <c r="GK43" s="95" t="str">
        <f>IF(AND(ent!$M$26=1,$BB43&lt;&gt;""),$BA43+$BB43,"")</f>
        <v/>
      </c>
      <c r="GL43" s="95" t="str">
        <f>IF(AND(ent!$M$27=1,$BD43&lt;&gt;""),$BC43+$BD43,"")</f>
        <v/>
      </c>
      <c r="GM43" s="95" t="str">
        <f>IF(AND(ent!$M$28=1,$BF43&lt;&gt;""),$BE43+$BF43,"")</f>
        <v/>
      </c>
      <c r="GN43" s="95" t="str">
        <f>IF(AND(ent!$M$29=1,$BH43&lt;&gt;""),$BG43+$BH43,"")</f>
        <v/>
      </c>
      <c r="GO43" s="95" t="str">
        <f>IF(AND(ent!$M$30=1,$BJ43&lt;&gt;""),$BI43+$BJ43,"")</f>
        <v/>
      </c>
      <c r="GP43" s="95" t="str">
        <f>IF(AND(ent!$M$31=1,$BL43&lt;&gt;""),$BK43+$BL43,"")</f>
        <v/>
      </c>
      <c r="GQ43" s="75">
        <f t="shared" si="69"/>
        <v>6</v>
      </c>
      <c r="GR43" s="95" t="str">
        <f>IF(AND(ent!$M$2=2,$F43&lt;&gt;""),$E43+$F43,"")</f>
        <v/>
      </c>
      <c r="GS43" s="95" t="str">
        <f>IF(AND(ent!$M$3=2,$H43&lt;&gt;""),$G43+$H43,"")</f>
        <v/>
      </c>
      <c r="GT43" s="95" t="str">
        <f>IF(AND(ent!$M$4=2,$J43&lt;&gt;""),$I43+$J43,"")</f>
        <v/>
      </c>
      <c r="GU43" s="95" t="str">
        <f>IF(AND(ent!$M$5=2,$L43&lt;&gt;""),$K43+$L43,"")</f>
        <v/>
      </c>
      <c r="GV43" s="95" t="str">
        <f>IF(AND(ent!$M$6=2,$N43&lt;&gt;""),$M43+$N43,"")</f>
        <v/>
      </c>
      <c r="GW43" s="95" t="str">
        <f>IF(AND(ent!$M$7=2,$P43&lt;&gt;""),$O43+$P43,"")</f>
        <v/>
      </c>
      <c r="GX43" s="95">
        <f>IF(AND(ent!$M$8=2,$R43&lt;&gt;""),$Q43+$R43,"")</f>
        <v>352.9</v>
      </c>
      <c r="GY43" s="95">
        <f>IF(AND(ent!$M$9=2,$T43&lt;&gt;""),$S43+$T43,"")</f>
        <v>261.5</v>
      </c>
      <c r="GZ43" s="95">
        <f>IF(AND(ent!$M$10=2,$V43&lt;&gt;""),$U43+$V43,"")</f>
        <v>369.29999999999995</v>
      </c>
      <c r="HA43" s="95">
        <f>IF(AND(ent!$M$11=2,$X43&lt;&gt;""),$W43+$X43,"")</f>
        <v>361.29999999999995</v>
      </c>
      <c r="HB43" s="95">
        <f>IF(AND(ent!$M$12=2,$Z43&lt;&gt;""),$Y43+$Z43,"")</f>
        <v>277.3</v>
      </c>
      <c r="HC43" s="95">
        <f>IF(AND(ent!$M$13=2,$AB43&lt;&gt;""),$AA43+$AB43,"")</f>
        <v>370.29999999999995</v>
      </c>
      <c r="HD43" s="95" t="str">
        <f>IF(AND(ent!$M$14=2,$AD43&lt;&gt;""),$AC43+$AD43,"")</f>
        <v/>
      </c>
      <c r="HE43" s="95" t="str">
        <f>IF(AND(ent!$M$15=2,$AF43&lt;&gt;""),$AE43+$AF43,"")</f>
        <v/>
      </c>
      <c r="HF43" s="95" t="str">
        <f>IF(AND(ent!$M$16=2,$AH43&lt;&gt;""),$AG43+$AH43,"")</f>
        <v/>
      </c>
      <c r="HG43" s="95" t="str">
        <f>IF(AND(ent!$M$17=2,$AJ43&lt;&gt;""),$AI43+$AJ43,"")</f>
        <v/>
      </c>
      <c r="HH43" s="95" t="str">
        <f>IF(AND(ent!$M$18=2,$AL43&lt;&gt;""),$AK43+$AL43,"")</f>
        <v/>
      </c>
      <c r="HI43" s="95" t="str">
        <f>IF(AND(ent!$M$19=2,$AN43&lt;&gt;""),$AM43+$AN43,"")</f>
        <v/>
      </c>
      <c r="HJ43" s="95" t="str">
        <f>IF(AND(ent!$M$20=2,$AP43&lt;&gt;""),$AO43+$AP43,"")</f>
        <v/>
      </c>
      <c r="HK43" s="95" t="str">
        <f>IF(AND(ent!$M$21=2,$AR43&lt;&gt;""),$AQ43+$AR43,"")</f>
        <v/>
      </c>
      <c r="HL43" s="95" t="str">
        <f>IF(AND(ent!$M$22=2,$AT43&lt;&gt;""),$AS43+$AT43,"")</f>
        <v/>
      </c>
      <c r="HM43" s="95" t="str">
        <f>IF(AND(ent!$M$23=2,$AV43&lt;&gt;""),$AU43+$AV43,"")</f>
        <v/>
      </c>
      <c r="HN43" s="95" t="str">
        <f>IF(AND(ent!$M$24=2,$AX43&lt;&gt;""),$AW43+$AX43,"")</f>
        <v/>
      </c>
      <c r="HO43" s="95" t="str">
        <f>IF(AND(ent!$M$25=2,$AZ43&lt;&gt;""),$AY43+$AZ43,"")</f>
        <v/>
      </c>
      <c r="HP43" s="95" t="str">
        <f>IF(AND(ent!$M$26=2,$BB43&lt;&gt;""),$BA43+$BB43,"")</f>
        <v/>
      </c>
      <c r="HQ43" s="95" t="str">
        <f>IF(AND(ent!$M$27=2,$BD43&lt;&gt;""),$BC43+$BD43,"")</f>
        <v/>
      </c>
      <c r="HR43" s="95" t="str">
        <f>IF(AND(ent!$M$28=2,$BF43&lt;&gt;""),$BE43+$BF43,"")</f>
        <v/>
      </c>
      <c r="HS43" s="95" t="str">
        <f>IF(AND(ent!$M$29=2,$BH43&lt;&gt;""),$BG43+$BH43,"")</f>
        <v/>
      </c>
      <c r="HT43" s="95" t="str">
        <f>IF(AND(ent!$M$30=2,$BJ43&lt;&gt;""),$BI43+$BJ43,"")</f>
        <v/>
      </c>
      <c r="HU43" s="95" t="str">
        <f>IF(AND(ent!$M$31=2,$BL43&lt;&gt;""),$BK43+$BL43,"")</f>
        <v/>
      </c>
      <c r="HV43" s="124">
        <f t="shared" si="70"/>
        <v>2284.1999999999998</v>
      </c>
      <c r="HW43" s="124">
        <f t="shared" si="71"/>
        <v>1992.6</v>
      </c>
      <c r="HX43" s="95">
        <f t="shared" si="72"/>
        <v>3804.2</v>
      </c>
      <c r="HY43" s="95">
        <f t="shared" si="73"/>
        <v>3312.6</v>
      </c>
    </row>
    <row r="44" spans="1:233">
      <c r="A44" s="75">
        <f>IF(stage!A44&lt;&gt;"",stage!A44,"")</f>
        <v>43</v>
      </c>
      <c r="B44" s="75" t="str">
        <f>IF(ent!E44&lt;&gt;"",ent!E44,"")</f>
        <v>Rina Ito</v>
      </c>
      <c r="D44" s="75" t="str">
        <f>IF(ent!E44&lt;&gt;"",ent!H44,"")</f>
        <v>JN-5</v>
      </c>
      <c r="F44" s="95">
        <f>IF(stage!F44&lt;&gt;"",INT(stage!F44/100)*60+MOD(stage!F44,100),"")</f>
        <v>333.70000000000005</v>
      </c>
      <c r="H44" s="95">
        <f>IF(stage!H44&lt;&gt;"",INT(stage!H44/100)*60+MOD(stage!H44,100),"")</f>
        <v>464.4</v>
      </c>
      <c r="J44" s="95">
        <f>IF(stage!J44&lt;&gt;"",INT(stage!J44/100)*60+MOD(stage!J44,100),"")</f>
        <v>346.79999999999995</v>
      </c>
      <c r="L44" s="95">
        <f>IF(stage!L44&lt;&gt;"",INT(stage!L44/100)*60+MOD(stage!L44,100),"")</f>
        <v>329</v>
      </c>
      <c r="N44" s="95">
        <f>IF(stage!N44&lt;&gt;"",INT(stage!N44/100)*60+MOD(stage!N44,100),"")</f>
        <v>455.20000000000005</v>
      </c>
      <c r="P44" s="95">
        <f>IF(stage!P44&lt;&gt;"",INT(stage!P44/100)*60+MOD(stage!P44,100),"")</f>
        <v>338.29999999999995</v>
      </c>
      <c r="R44" s="95">
        <f>IF(stage!R44&lt;&gt;"",INT(stage!R44/100)*60+MOD(stage!R44,100),"")</f>
        <v>366.20000000000005</v>
      </c>
      <c r="T44" s="95">
        <f>IF(stage!T44&lt;&gt;"",INT(stage!T44/100)*60+MOD(stage!T44,100),"")</f>
        <v>254.8</v>
      </c>
      <c r="V44" s="95">
        <f>IF(stage!V44&lt;&gt;"",INT(stage!V44/100)*60+MOD(stage!V44,100),"")</f>
        <v>362.20000000000005</v>
      </c>
      <c r="X44" s="95">
        <f>IF(stage!X44&lt;&gt;"",INT(stage!X44/100)*60+MOD(stage!X44,100),"")</f>
        <v>355.5</v>
      </c>
      <c r="Z44" s="95">
        <f>IF(stage!Z44&lt;&gt;"",INT(stage!Z44/100)*60+MOD(stage!Z44,100),"")</f>
        <v>270.2</v>
      </c>
      <c r="AB44" s="95">
        <f>IF(stage!AB44&lt;&gt;"",INT(stage!AB44/100)*60+MOD(stage!AB44,100),"")</f>
        <v>365.5</v>
      </c>
      <c r="AD44" s="95" t="str">
        <f>IF(stage!AD44&lt;&gt;"",INT(stage!AD44/100)*60+MOD(stage!AD44,100),"")</f>
        <v/>
      </c>
      <c r="AF44" s="95" t="str">
        <f>IF(stage!AF44&lt;&gt;"",INT(stage!AF44/100)*60+MOD(stage!AF44,100),"")</f>
        <v/>
      </c>
      <c r="AH44" s="95" t="str">
        <f>IF(stage!AH44&lt;&gt;"",INT(stage!AH44/100)*60+MOD(stage!AH44,100),"")</f>
        <v/>
      </c>
      <c r="AJ44" s="95" t="str">
        <f>IF(stage!AJ44&lt;&gt;"",INT(stage!AJ44/100)*60+MOD(stage!AJ44,100),"")</f>
        <v/>
      </c>
      <c r="AL44" s="95" t="str">
        <f>IF(stage!AL44&lt;&gt;"",INT(stage!AL44/100)*60+MOD(stage!AL44,100),"")</f>
        <v/>
      </c>
      <c r="AN44" s="95" t="str">
        <f>IF(stage!AN44&lt;&gt;"",INT(stage!AN44/100)*60+MOD(stage!AN44,100),"")</f>
        <v/>
      </c>
      <c r="AP44" s="95" t="str">
        <f>IF(stage!AP44&lt;&gt;"",INT(stage!AP44/100)*60+MOD(stage!AP44,100),"")</f>
        <v/>
      </c>
      <c r="AR44" s="95" t="str">
        <f>IF(stage!AR44&lt;&gt;"",INT(stage!AR44/100)*60+MOD(stage!AR44,100),"")</f>
        <v/>
      </c>
      <c r="AT44" s="95" t="str">
        <f>IF(stage!AT44&lt;&gt;"",INT(stage!AT44/100)*60+MOD(stage!AT44,100),"")</f>
        <v/>
      </c>
      <c r="AV44" s="95" t="str">
        <f>IF(stage!AV44&lt;&gt;"",INT(stage!AV44/100)*60+MOD(stage!AV44,100),"")</f>
        <v/>
      </c>
      <c r="AX44" s="95" t="str">
        <f>IF(stage!AX44&lt;&gt;"",INT(stage!AX44/100)*60+MOD(stage!AX44,100),"")</f>
        <v/>
      </c>
      <c r="AZ44" s="95" t="str">
        <f>IF(stage!AZ44&lt;&gt;"",INT(stage!AZ44/100)*60+MOD(stage!AZ44,100),"")</f>
        <v/>
      </c>
      <c r="BB44" s="95" t="str">
        <f>IF(stage!BB44&lt;&gt;"",INT(stage!BB44/100)*60+MOD(stage!BB44,100),"")</f>
        <v/>
      </c>
      <c r="BD44" s="95" t="str">
        <f>IF(stage!BD44&lt;&gt;"",INT(stage!BD44/100)*60+MOD(stage!BD44,100),"")</f>
        <v/>
      </c>
      <c r="BF44" s="95" t="str">
        <f>IF(stage!BF44&lt;&gt;"",INT(stage!BF44/100)*60+MOD(stage!BF44,100),"")</f>
        <v/>
      </c>
      <c r="BH44" s="95" t="str">
        <f>IF(stage!BH44&lt;&gt;"",INT(stage!BH44/100)*60+MOD(stage!BH44,100),"")</f>
        <v/>
      </c>
      <c r="BJ44" s="95" t="str">
        <f>IF(stage!BJ44&lt;&gt;"",INT(stage!BJ44/100)*60+MOD(stage!BJ44,100),"")</f>
        <v/>
      </c>
      <c r="BL44" s="95" t="str">
        <f>IF(stage!BL44&lt;&gt;"",INT(stage!BL44/100)*60+MOD(stage!BL44,100),"")</f>
        <v/>
      </c>
      <c r="BO44" s="123">
        <f t="shared" si="1"/>
        <v>4241.8</v>
      </c>
      <c r="BP44" s="75">
        <f t="shared" si="2"/>
        <v>0</v>
      </c>
      <c r="BQ44" s="123">
        <f t="shared" si="3"/>
        <v>4241.8</v>
      </c>
      <c r="BR44" s="123"/>
      <c r="BS44" s="123">
        <f t="shared" si="4"/>
        <v>11041.8</v>
      </c>
      <c r="BT44" s="75">
        <f t="shared" si="5"/>
        <v>0</v>
      </c>
      <c r="BU44" s="123">
        <f t="shared" si="6"/>
        <v>11041.8</v>
      </c>
      <c r="BW44" s="75">
        <f t="shared" si="7"/>
        <v>12</v>
      </c>
      <c r="BX44" s="124">
        <f t="shared" si="8"/>
        <v>333.70000000000005</v>
      </c>
      <c r="BY44" s="124">
        <f t="shared" si="9"/>
        <v>464.4</v>
      </c>
      <c r="BZ44" s="124">
        <f t="shared" si="10"/>
        <v>346.79999999999995</v>
      </c>
      <c r="CA44" s="124">
        <f t="shared" si="11"/>
        <v>329</v>
      </c>
      <c r="CB44" s="124">
        <f t="shared" si="12"/>
        <v>455.20000000000005</v>
      </c>
      <c r="CC44" s="124">
        <f t="shared" si="13"/>
        <v>338.29999999999995</v>
      </c>
      <c r="CD44" s="124">
        <f t="shared" si="14"/>
        <v>366.20000000000005</v>
      </c>
      <c r="CE44" s="124">
        <f t="shared" si="15"/>
        <v>254.8</v>
      </c>
      <c r="CF44" s="124">
        <f t="shared" si="16"/>
        <v>362.20000000000005</v>
      </c>
      <c r="CG44" s="124">
        <f t="shared" si="17"/>
        <v>355.5</v>
      </c>
      <c r="CH44" s="124">
        <f t="shared" si="18"/>
        <v>270.2</v>
      </c>
      <c r="CI44" s="124">
        <f t="shared" si="19"/>
        <v>365.5</v>
      </c>
      <c r="CJ44" s="124" t="str">
        <f t="shared" si="20"/>
        <v/>
      </c>
      <c r="CK44" s="124" t="str">
        <f t="shared" si="21"/>
        <v/>
      </c>
      <c r="CL44" s="124" t="str">
        <f t="shared" si="22"/>
        <v/>
      </c>
      <c r="CM44" s="124" t="str">
        <f t="shared" si="23"/>
        <v/>
      </c>
      <c r="CN44" s="124" t="str">
        <f t="shared" si="24"/>
        <v/>
      </c>
      <c r="CO44" s="124" t="str">
        <f t="shared" si="25"/>
        <v/>
      </c>
      <c r="CP44" s="124" t="str">
        <f t="shared" si="26"/>
        <v/>
      </c>
      <c r="CQ44" s="124" t="str">
        <f t="shared" si="27"/>
        <v/>
      </c>
      <c r="CR44" s="124" t="str">
        <f t="shared" si="28"/>
        <v/>
      </c>
      <c r="CS44" s="124" t="str">
        <f t="shared" si="29"/>
        <v/>
      </c>
      <c r="CT44" s="124" t="str">
        <f t="shared" si="30"/>
        <v/>
      </c>
      <c r="CU44" s="124" t="str">
        <f t="shared" si="31"/>
        <v/>
      </c>
      <c r="CV44" s="124" t="str">
        <f t="shared" si="32"/>
        <v/>
      </c>
      <c r="CW44" s="124" t="str">
        <f t="shared" si="33"/>
        <v/>
      </c>
      <c r="CX44" s="124" t="str">
        <f t="shared" si="34"/>
        <v/>
      </c>
      <c r="CY44" s="124" t="str">
        <f t="shared" si="35"/>
        <v/>
      </c>
      <c r="CZ44" s="124" t="str">
        <f t="shared" si="36"/>
        <v/>
      </c>
      <c r="DA44" s="124" t="str">
        <f t="shared" si="37"/>
        <v/>
      </c>
      <c r="DC44" s="75">
        <f>COUNT($BX44:BX44)</f>
        <v>1</v>
      </c>
      <c r="DD44" s="75">
        <f>COUNT($BX44:BY44)</f>
        <v>2</v>
      </c>
      <c r="DE44" s="75">
        <f>COUNT($BX44:BZ44)</f>
        <v>3</v>
      </c>
      <c r="DF44" s="75">
        <f>COUNT($BX44:CA44)</f>
        <v>4</v>
      </c>
      <c r="DG44" s="75">
        <f>COUNT($BX44:CB44)</f>
        <v>5</v>
      </c>
      <c r="DH44" s="75">
        <f>COUNT($BX44:CC44)</f>
        <v>6</v>
      </c>
      <c r="DI44" s="75">
        <f>COUNT($BX44:CD44)</f>
        <v>7</v>
      </c>
      <c r="DJ44" s="75">
        <f>COUNT($BX44:CE44)</f>
        <v>8</v>
      </c>
      <c r="DK44" s="75">
        <f>COUNT($BX44:CF44)</f>
        <v>9</v>
      </c>
      <c r="DL44" s="75">
        <f>COUNT($BX44:CG44)</f>
        <v>10</v>
      </c>
      <c r="DM44" s="75">
        <f>COUNT($BX44:CH44)</f>
        <v>11</v>
      </c>
      <c r="DN44" s="75">
        <f>COUNT($BX44:CI44)</f>
        <v>12</v>
      </c>
      <c r="DO44" s="75">
        <f>COUNT($BX44:CJ44)</f>
        <v>12</v>
      </c>
      <c r="DP44" s="75">
        <f>COUNT($BX44:CK44)</f>
        <v>12</v>
      </c>
      <c r="DQ44" s="75">
        <f>COUNT($BX44:CL44)</f>
        <v>12</v>
      </c>
      <c r="DR44" s="75">
        <f>COUNT($BX44:CM44)</f>
        <v>12</v>
      </c>
      <c r="DS44" s="75">
        <f>COUNT($BX44:CN44)</f>
        <v>12</v>
      </c>
      <c r="DT44" s="75">
        <f>COUNT($BX44:CO44)</f>
        <v>12</v>
      </c>
      <c r="DU44" s="75">
        <f>COUNT($BX44:CP44)</f>
        <v>12</v>
      </c>
      <c r="DV44" s="75">
        <f>COUNT($BX44:CQ44)</f>
        <v>12</v>
      </c>
      <c r="DW44" s="75">
        <f>COUNT($BX44:CR44)</f>
        <v>12</v>
      </c>
      <c r="DX44" s="75">
        <f>COUNT($BX44:CS44)</f>
        <v>12</v>
      </c>
      <c r="DY44" s="75">
        <f>COUNT($BX44:CT44)</f>
        <v>12</v>
      </c>
      <c r="DZ44" s="75">
        <f>COUNT($BX44:CU44)</f>
        <v>12</v>
      </c>
      <c r="EA44" s="75">
        <f>COUNT($BX44:CV44)</f>
        <v>12</v>
      </c>
      <c r="EB44" s="75">
        <f>COUNT($BX44:CW44)</f>
        <v>12</v>
      </c>
      <c r="EC44" s="75">
        <f>COUNT($BX44:CX44)</f>
        <v>12</v>
      </c>
      <c r="ED44" s="75">
        <f>COUNT($BX44:CY44)</f>
        <v>12</v>
      </c>
      <c r="EE44" s="75">
        <f>COUNT($BX44:CZ44)</f>
        <v>12</v>
      </c>
      <c r="EF44" s="75">
        <f>COUNT($BX44:DA44)</f>
        <v>12</v>
      </c>
      <c r="EH44" s="75">
        <f t="shared" si="38"/>
        <v>1</v>
      </c>
      <c r="EI44" s="75">
        <f t="shared" si="39"/>
        <v>1</v>
      </c>
      <c r="EJ44" s="75">
        <f t="shared" si="40"/>
        <v>1</v>
      </c>
      <c r="EK44" s="75">
        <f t="shared" si="41"/>
        <v>1</v>
      </c>
      <c r="EL44" s="75">
        <f t="shared" si="42"/>
        <v>1</v>
      </c>
      <c r="EM44" s="75">
        <f t="shared" si="43"/>
        <v>1</v>
      </c>
      <c r="EN44" s="75">
        <f t="shared" si="44"/>
        <v>1</v>
      </c>
      <c r="EO44" s="75">
        <f t="shared" si="45"/>
        <v>1</v>
      </c>
      <c r="EP44" s="75">
        <f t="shared" si="46"/>
        <v>1</v>
      </c>
      <c r="EQ44" s="75">
        <f t="shared" si="47"/>
        <v>1</v>
      </c>
      <c r="ER44" s="75">
        <f t="shared" si="48"/>
        <v>1</v>
      </c>
      <c r="ES44" s="75">
        <f t="shared" si="49"/>
        <v>1</v>
      </c>
      <c r="ET44" s="75">
        <f t="shared" si="50"/>
        <v>0</v>
      </c>
      <c r="EU44" s="75">
        <f t="shared" si="51"/>
        <v>0</v>
      </c>
      <c r="EV44" s="75">
        <f t="shared" si="52"/>
        <v>0</v>
      </c>
      <c r="EW44" s="75">
        <f t="shared" si="53"/>
        <v>0</v>
      </c>
      <c r="EX44" s="75">
        <f t="shared" si="54"/>
        <v>0</v>
      </c>
      <c r="EY44" s="75">
        <f t="shared" si="55"/>
        <v>0</v>
      </c>
      <c r="EZ44" s="75">
        <f t="shared" si="56"/>
        <v>0</v>
      </c>
      <c r="FA44" s="75">
        <f t="shared" si="57"/>
        <v>0</v>
      </c>
      <c r="FB44" s="75">
        <f t="shared" si="58"/>
        <v>0</v>
      </c>
      <c r="FC44" s="75">
        <f t="shared" si="59"/>
        <v>0</v>
      </c>
      <c r="FD44" s="75">
        <f t="shared" si="60"/>
        <v>0</v>
      </c>
      <c r="FE44" s="75">
        <f t="shared" si="61"/>
        <v>0</v>
      </c>
      <c r="FF44" s="75">
        <f t="shared" si="62"/>
        <v>0</v>
      </c>
      <c r="FG44" s="75">
        <f t="shared" si="63"/>
        <v>0</v>
      </c>
      <c r="FH44" s="75">
        <f t="shared" si="64"/>
        <v>0</v>
      </c>
      <c r="FI44" s="75">
        <f t="shared" si="65"/>
        <v>0</v>
      </c>
      <c r="FJ44" s="75">
        <f t="shared" si="66"/>
        <v>0</v>
      </c>
      <c r="FK44" s="75">
        <f t="shared" si="67"/>
        <v>0</v>
      </c>
      <c r="FL44" s="75">
        <f t="shared" si="68"/>
        <v>6</v>
      </c>
      <c r="FM44" s="95">
        <f>IF(AND(ent!$M$2=1,$F44&lt;&gt;""),$E44+$F44,"")</f>
        <v>333.70000000000005</v>
      </c>
      <c r="FN44" s="95">
        <f>IF(AND(ent!$M$3=1,$H44&lt;&gt;""),$G44+$H44,"")</f>
        <v>464.4</v>
      </c>
      <c r="FO44" s="95">
        <f>IF(AND(ent!$M$4=1,$J44&lt;&gt;""),$I44+$J44,"")</f>
        <v>346.79999999999995</v>
      </c>
      <c r="FP44" s="95">
        <f>IF(AND(ent!$M$5=1,$L44&lt;&gt;""),$K44+$L44,"")</f>
        <v>329</v>
      </c>
      <c r="FQ44" s="95">
        <f>IF(AND(ent!$M$6=1,$N44&lt;&gt;""),$M44+$N44,"")</f>
        <v>455.20000000000005</v>
      </c>
      <c r="FR44" s="95">
        <f>IF(AND(ent!$M$7=1,$P44&lt;&gt;""),$O44+$P44,"")</f>
        <v>338.29999999999995</v>
      </c>
      <c r="FS44" s="95" t="str">
        <f>IF(AND(ent!$M$8=1,$R44&lt;&gt;""),$Q44+$R44,"")</f>
        <v/>
      </c>
      <c r="FT44" s="95" t="str">
        <f>IF(AND(ent!$M$9=1,$T44&lt;&gt;""),$S44+$T44,"")</f>
        <v/>
      </c>
      <c r="FU44" s="95" t="str">
        <f>IF(AND(ent!$M$10=1,$V44&lt;&gt;""),$U44+$V44,"")</f>
        <v/>
      </c>
      <c r="FV44" s="95" t="str">
        <f>IF(AND(ent!$M$11=1,$X44&lt;&gt;""),$W44+$X44,"")</f>
        <v/>
      </c>
      <c r="FW44" s="95" t="str">
        <f>IF(AND(ent!$M$12=1,$Z44&lt;&gt;""),$Y44+$Z44,"")</f>
        <v/>
      </c>
      <c r="FX44" s="95" t="str">
        <f>IF(AND(ent!$M$13=1,$AB44&lt;&gt;""),$AA44+$AB44,"")</f>
        <v/>
      </c>
      <c r="FY44" s="95" t="str">
        <f>IF(AND(ent!$M$14=1,$AD44&lt;&gt;""),$AC44+$AD44,"")</f>
        <v/>
      </c>
      <c r="FZ44" s="95" t="str">
        <f>IF(AND(ent!$M$15=1,$AF44&lt;&gt;""),$AE44+$AF44,"")</f>
        <v/>
      </c>
      <c r="GA44" s="95" t="str">
        <f>IF(AND(ent!$M$16=1,$AH44&lt;&gt;""),$AG44+$AH44,"")</f>
        <v/>
      </c>
      <c r="GB44" s="95" t="str">
        <f>IF(AND(ent!$M$17=1,$AJ44&lt;&gt;""),$AI44+$AJ44,"")</f>
        <v/>
      </c>
      <c r="GC44" s="95" t="str">
        <f>IF(AND(ent!$M$18=1,$AL44&lt;&gt;""),$AK44+$AL44,"")</f>
        <v/>
      </c>
      <c r="GD44" s="95" t="str">
        <f>IF(AND(ent!$M$19=1,$AN44&lt;&gt;""),$AM44+$AN44,"")</f>
        <v/>
      </c>
      <c r="GE44" s="95" t="str">
        <f>IF(AND(ent!$M$20=1,$AP44&lt;&gt;""),$AO44+$AP44,"")</f>
        <v/>
      </c>
      <c r="GF44" s="95" t="str">
        <f>IF(AND(ent!$M$21=1,$AR44&lt;&gt;""),$AQ44+$AR44,"")</f>
        <v/>
      </c>
      <c r="GG44" s="95" t="str">
        <f>IF(AND(ent!$M$22=1,$AT44&lt;&gt;""),$AS44+$AT44,"")</f>
        <v/>
      </c>
      <c r="GH44" s="95" t="str">
        <f>IF(AND(ent!$M$23=1,$AV44&lt;&gt;""),$AU44+$AV44,"")</f>
        <v/>
      </c>
      <c r="GI44" s="95" t="str">
        <f>IF(AND(ent!$M$24=1,$AX44&lt;&gt;""),$AW44+$AX44,"")</f>
        <v/>
      </c>
      <c r="GJ44" s="95" t="str">
        <f>IF(AND(ent!$M$25=1,$AZ44&lt;&gt;""),$AY44+$AZ44,"")</f>
        <v/>
      </c>
      <c r="GK44" s="95" t="str">
        <f>IF(AND(ent!$M$26=1,$BB44&lt;&gt;""),$BA44+$BB44,"")</f>
        <v/>
      </c>
      <c r="GL44" s="95" t="str">
        <f>IF(AND(ent!$M$27=1,$BD44&lt;&gt;""),$BC44+$BD44,"")</f>
        <v/>
      </c>
      <c r="GM44" s="95" t="str">
        <f>IF(AND(ent!$M$28=1,$BF44&lt;&gt;""),$BE44+$BF44,"")</f>
        <v/>
      </c>
      <c r="GN44" s="95" t="str">
        <f>IF(AND(ent!$M$29=1,$BH44&lt;&gt;""),$BG44+$BH44,"")</f>
        <v/>
      </c>
      <c r="GO44" s="95" t="str">
        <f>IF(AND(ent!$M$30=1,$BJ44&lt;&gt;""),$BI44+$BJ44,"")</f>
        <v/>
      </c>
      <c r="GP44" s="95" t="str">
        <f>IF(AND(ent!$M$31=1,$BL44&lt;&gt;""),$BK44+$BL44,"")</f>
        <v/>
      </c>
      <c r="GQ44" s="75">
        <f t="shared" si="69"/>
        <v>6</v>
      </c>
      <c r="GR44" s="95" t="str">
        <f>IF(AND(ent!$M$2=2,$F44&lt;&gt;""),$E44+$F44,"")</f>
        <v/>
      </c>
      <c r="GS44" s="95" t="str">
        <f>IF(AND(ent!$M$3=2,$H44&lt;&gt;""),$G44+$H44,"")</f>
        <v/>
      </c>
      <c r="GT44" s="95" t="str">
        <f>IF(AND(ent!$M$4=2,$J44&lt;&gt;""),$I44+$J44,"")</f>
        <v/>
      </c>
      <c r="GU44" s="95" t="str">
        <f>IF(AND(ent!$M$5=2,$L44&lt;&gt;""),$K44+$L44,"")</f>
        <v/>
      </c>
      <c r="GV44" s="95" t="str">
        <f>IF(AND(ent!$M$6=2,$N44&lt;&gt;""),$M44+$N44,"")</f>
        <v/>
      </c>
      <c r="GW44" s="95" t="str">
        <f>IF(AND(ent!$M$7=2,$P44&lt;&gt;""),$O44+$P44,"")</f>
        <v/>
      </c>
      <c r="GX44" s="95">
        <f>IF(AND(ent!$M$8=2,$R44&lt;&gt;""),$Q44+$R44,"")</f>
        <v>366.20000000000005</v>
      </c>
      <c r="GY44" s="95">
        <f>IF(AND(ent!$M$9=2,$T44&lt;&gt;""),$S44+$T44,"")</f>
        <v>254.8</v>
      </c>
      <c r="GZ44" s="95">
        <f>IF(AND(ent!$M$10=2,$V44&lt;&gt;""),$U44+$V44,"")</f>
        <v>362.20000000000005</v>
      </c>
      <c r="HA44" s="95">
        <f>IF(AND(ent!$M$11=2,$X44&lt;&gt;""),$W44+$X44,"")</f>
        <v>355.5</v>
      </c>
      <c r="HB44" s="95">
        <f>IF(AND(ent!$M$12=2,$Z44&lt;&gt;""),$Y44+$Z44,"")</f>
        <v>270.2</v>
      </c>
      <c r="HC44" s="95">
        <f>IF(AND(ent!$M$13=2,$AB44&lt;&gt;""),$AA44+$AB44,"")</f>
        <v>365.5</v>
      </c>
      <c r="HD44" s="95" t="str">
        <f>IF(AND(ent!$M$14=2,$AD44&lt;&gt;""),$AC44+$AD44,"")</f>
        <v/>
      </c>
      <c r="HE44" s="95" t="str">
        <f>IF(AND(ent!$M$15=2,$AF44&lt;&gt;""),$AE44+$AF44,"")</f>
        <v/>
      </c>
      <c r="HF44" s="95" t="str">
        <f>IF(AND(ent!$M$16=2,$AH44&lt;&gt;""),$AG44+$AH44,"")</f>
        <v/>
      </c>
      <c r="HG44" s="95" t="str">
        <f>IF(AND(ent!$M$17=2,$AJ44&lt;&gt;""),$AI44+$AJ44,"")</f>
        <v/>
      </c>
      <c r="HH44" s="95" t="str">
        <f>IF(AND(ent!$M$18=2,$AL44&lt;&gt;""),$AK44+$AL44,"")</f>
        <v/>
      </c>
      <c r="HI44" s="95" t="str">
        <f>IF(AND(ent!$M$19=2,$AN44&lt;&gt;""),$AM44+$AN44,"")</f>
        <v/>
      </c>
      <c r="HJ44" s="95" t="str">
        <f>IF(AND(ent!$M$20=2,$AP44&lt;&gt;""),$AO44+$AP44,"")</f>
        <v/>
      </c>
      <c r="HK44" s="95" t="str">
        <f>IF(AND(ent!$M$21=2,$AR44&lt;&gt;""),$AQ44+$AR44,"")</f>
        <v/>
      </c>
      <c r="HL44" s="95" t="str">
        <f>IF(AND(ent!$M$22=2,$AT44&lt;&gt;""),$AS44+$AT44,"")</f>
        <v/>
      </c>
      <c r="HM44" s="95" t="str">
        <f>IF(AND(ent!$M$23=2,$AV44&lt;&gt;""),$AU44+$AV44,"")</f>
        <v/>
      </c>
      <c r="HN44" s="95" t="str">
        <f>IF(AND(ent!$M$24=2,$AX44&lt;&gt;""),$AW44+$AX44,"")</f>
        <v/>
      </c>
      <c r="HO44" s="95" t="str">
        <f>IF(AND(ent!$M$25=2,$AZ44&lt;&gt;""),$AY44+$AZ44,"")</f>
        <v/>
      </c>
      <c r="HP44" s="95" t="str">
        <f>IF(AND(ent!$M$26=2,$BB44&lt;&gt;""),$BA44+$BB44,"")</f>
        <v/>
      </c>
      <c r="HQ44" s="95" t="str">
        <f>IF(AND(ent!$M$27=2,$BD44&lt;&gt;""),$BC44+$BD44,"")</f>
        <v/>
      </c>
      <c r="HR44" s="95" t="str">
        <f>IF(AND(ent!$M$28=2,$BF44&lt;&gt;""),$BE44+$BF44,"")</f>
        <v/>
      </c>
      <c r="HS44" s="95" t="str">
        <f>IF(AND(ent!$M$29=2,$BH44&lt;&gt;""),$BG44+$BH44,"")</f>
        <v/>
      </c>
      <c r="HT44" s="95" t="str">
        <f>IF(AND(ent!$M$30=2,$BJ44&lt;&gt;""),$BI44+$BJ44,"")</f>
        <v/>
      </c>
      <c r="HU44" s="95" t="str">
        <f>IF(AND(ent!$M$31=2,$BL44&lt;&gt;""),$BK44+$BL44,"")</f>
        <v/>
      </c>
      <c r="HV44" s="124">
        <f t="shared" si="70"/>
        <v>2267.4</v>
      </c>
      <c r="HW44" s="124">
        <f t="shared" si="71"/>
        <v>1974.4</v>
      </c>
      <c r="HX44" s="95">
        <f t="shared" si="72"/>
        <v>3747.4</v>
      </c>
      <c r="HY44" s="95">
        <f t="shared" si="73"/>
        <v>3254.4</v>
      </c>
    </row>
    <row r="45" spans="1:233">
      <c r="A45" s="75">
        <f>IF(stage!A45&lt;&gt;"",stage!A45,"")</f>
        <v>44</v>
      </c>
      <c r="B45" s="75" t="str">
        <f>IF(ent!E45&lt;&gt;"",ent!E45,"")</f>
        <v>石黒 一暢</v>
      </c>
      <c r="D45" s="75" t="str">
        <f>IF(ent!E45&lt;&gt;"",ent!H45,"")</f>
        <v>JN-5</v>
      </c>
      <c r="F45" s="95">
        <f>IF(stage!F45&lt;&gt;"",INT(stage!F45/100)*60+MOD(stage!F45,100),"")</f>
        <v>322.60000000000002</v>
      </c>
      <c r="H45" s="95">
        <f>IF(stage!H45&lt;&gt;"",INT(stage!H45/100)*60+MOD(stage!H45,100),"")</f>
        <v>453.29999999999995</v>
      </c>
      <c r="J45" s="95">
        <f>IF(stage!J45&lt;&gt;"",INT(stage!J45/100)*60+MOD(stage!J45,100),"")</f>
        <v>342.1</v>
      </c>
      <c r="L45" s="95">
        <f>IF(stage!L45&lt;&gt;"",INT(stage!L45/100)*60+MOD(stage!L45,100),"")</f>
        <v>325.29999999999995</v>
      </c>
      <c r="N45" s="95">
        <f>IF(stage!N45&lt;&gt;"",INT(stage!N45/100)*60+MOD(stage!N45,100),"")</f>
        <v>451</v>
      </c>
      <c r="P45" s="95">
        <f>IF(stage!P45&lt;&gt;"",INT(stage!P45/100)*60+MOD(stage!P45,100),"")</f>
        <v>336.5</v>
      </c>
      <c r="R45" s="95">
        <f>IF(stage!R45&lt;&gt;"",INT(stage!R45/100)*60+MOD(stage!R45,100),"")</f>
        <v>350.1</v>
      </c>
      <c r="T45" s="95">
        <f>IF(stage!T45&lt;&gt;"",INT(stage!T45/100)*60+MOD(stage!T45,100),"")</f>
        <v>254</v>
      </c>
      <c r="V45" s="95">
        <f>IF(stage!V45&lt;&gt;"",INT(stage!V45/100)*60+MOD(stage!V45,100),"")</f>
        <v>355.6</v>
      </c>
      <c r="X45" s="95">
        <f>IF(stage!X45&lt;&gt;"",INT(stage!X45/100)*60+MOD(stage!X45,100),"")</f>
        <v>338.9</v>
      </c>
      <c r="Z45" s="95">
        <f>IF(stage!Z45&lt;&gt;"",INT(stage!Z45/100)*60+MOD(stage!Z45,100),"")</f>
        <v>251.89999999999998</v>
      </c>
      <c r="AB45" s="95">
        <f>IF(stage!AB45&lt;&gt;"",INT(stage!AB45/100)*60+MOD(stage!AB45,100),"")</f>
        <v>350.5</v>
      </c>
      <c r="AD45" s="95" t="str">
        <f>IF(stage!AD45&lt;&gt;"",INT(stage!AD45/100)*60+MOD(stage!AD45,100),"")</f>
        <v/>
      </c>
      <c r="AF45" s="95" t="str">
        <f>IF(stage!AF45&lt;&gt;"",INT(stage!AF45/100)*60+MOD(stage!AF45,100),"")</f>
        <v/>
      </c>
      <c r="AH45" s="95" t="str">
        <f>IF(stage!AH45&lt;&gt;"",INT(stage!AH45/100)*60+MOD(stage!AH45,100),"")</f>
        <v/>
      </c>
      <c r="AJ45" s="95" t="str">
        <f>IF(stage!AJ45&lt;&gt;"",INT(stage!AJ45/100)*60+MOD(stage!AJ45,100),"")</f>
        <v/>
      </c>
      <c r="AL45" s="95" t="str">
        <f>IF(stage!AL45&lt;&gt;"",INT(stage!AL45/100)*60+MOD(stage!AL45,100),"")</f>
        <v/>
      </c>
      <c r="AN45" s="95" t="str">
        <f>IF(stage!AN45&lt;&gt;"",INT(stage!AN45/100)*60+MOD(stage!AN45,100),"")</f>
        <v/>
      </c>
      <c r="AP45" s="95" t="str">
        <f>IF(stage!AP45&lt;&gt;"",INT(stage!AP45/100)*60+MOD(stage!AP45,100),"")</f>
        <v/>
      </c>
      <c r="AR45" s="95" t="str">
        <f>IF(stage!AR45&lt;&gt;"",INT(stage!AR45/100)*60+MOD(stage!AR45,100),"")</f>
        <v/>
      </c>
      <c r="AT45" s="95" t="str">
        <f>IF(stage!AT45&lt;&gt;"",INT(stage!AT45/100)*60+MOD(stage!AT45,100),"")</f>
        <v/>
      </c>
      <c r="AV45" s="95" t="str">
        <f>IF(stage!AV45&lt;&gt;"",INT(stage!AV45/100)*60+MOD(stage!AV45,100),"")</f>
        <v/>
      </c>
      <c r="AX45" s="95" t="str">
        <f>IF(stage!AX45&lt;&gt;"",INT(stage!AX45/100)*60+MOD(stage!AX45,100),"")</f>
        <v/>
      </c>
      <c r="AZ45" s="95" t="str">
        <f>IF(stage!AZ45&lt;&gt;"",INT(stage!AZ45/100)*60+MOD(stage!AZ45,100),"")</f>
        <v/>
      </c>
      <c r="BB45" s="95" t="str">
        <f>IF(stage!BB45&lt;&gt;"",INT(stage!BB45/100)*60+MOD(stage!BB45,100),"")</f>
        <v/>
      </c>
      <c r="BD45" s="95" t="str">
        <f>IF(stage!BD45&lt;&gt;"",INT(stage!BD45/100)*60+MOD(stage!BD45,100),"")</f>
        <v/>
      </c>
      <c r="BF45" s="95" t="str">
        <f>IF(stage!BF45&lt;&gt;"",INT(stage!BF45/100)*60+MOD(stage!BF45,100),"")</f>
        <v/>
      </c>
      <c r="BH45" s="95" t="str">
        <f>IF(stage!BH45&lt;&gt;"",INT(stage!BH45/100)*60+MOD(stage!BH45,100),"")</f>
        <v/>
      </c>
      <c r="BJ45" s="95" t="str">
        <f>IF(stage!BJ45&lt;&gt;"",INT(stage!BJ45/100)*60+MOD(stage!BJ45,100),"")</f>
        <v/>
      </c>
      <c r="BL45" s="95" t="str">
        <f>IF(stage!BL45&lt;&gt;"",INT(stage!BL45/100)*60+MOD(stage!BL45,100),"")</f>
        <v/>
      </c>
      <c r="BO45" s="123">
        <f t="shared" si="1"/>
        <v>4131.8</v>
      </c>
      <c r="BP45" s="75">
        <f t="shared" si="2"/>
        <v>0</v>
      </c>
      <c r="BQ45" s="123">
        <f t="shared" si="3"/>
        <v>4131.8</v>
      </c>
      <c r="BR45" s="123"/>
      <c r="BS45" s="123">
        <f t="shared" si="4"/>
        <v>10851.8</v>
      </c>
      <c r="BT45" s="75">
        <f t="shared" si="5"/>
        <v>0</v>
      </c>
      <c r="BU45" s="123">
        <f t="shared" si="6"/>
        <v>10851.8</v>
      </c>
      <c r="BW45" s="75">
        <f t="shared" si="7"/>
        <v>12</v>
      </c>
      <c r="BX45" s="124">
        <f t="shared" si="8"/>
        <v>322.60000000000002</v>
      </c>
      <c r="BY45" s="124">
        <f t="shared" si="9"/>
        <v>453.29999999999995</v>
      </c>
      <c r="BZ45" s="124">
        <f t="shared" si="10"/>
        <v>342.1</v>
      </c>
      <c r="CA45" s="124">
        <f t="shared" si="11"/>
        <v>325.29999999999995</v>
      </c>
      <c r="CB45" s="124">
        <f t="shared" si="12"/>
        <v>451</v>
      </c>
      <c r="CC45" s="124">
        <f t="shared" si="13"/>
        <v>336.5</v>
      </c>
      <c r="CD45" s="124">
        <f t="shared" si="14"/>
        <v>350.1</v>
      </c>
      <c r="CE45" s="124">
        <f t="shared" si="15"/>
        <v>254</v>
      </c>
      <c r="CF45" s="124">
        <f t="shared" si="16"/>
        <v>355.6</v>
      </c>
      <c r="CG45" s="124">
        <f t="shared" si="17"/>
        <v>338.9</v>
      </c>
      <c r="CH45" s="124">
        <f t="shared" si="18"/>
        <v>251.89999999999998</v>
      </c>
      <c r="CI45" s="124">
        <f t="shared" si="19"/>
        <v>350.5</v>
      </c>
      <c r="CJ45" s="124" t="str">
        <f t="shared" si="20"/>
        <v/>
      </c>
      <c r="CK45" s="124" t="str">
        <f t="shared" si="21"/>
        <v/>
      </c>
      <c r="CL45" s="124" t="str">
        <f t="shared" si="22"/>
        <v/>
      </c>
      <c r="CM45" s="124" t="str">
        <f t="shared" si="23"/>
        <v/>
      </c>
      <c r="CN45" s="124" t="str">
        <f t="shared" si="24"/>
        <v/>
      </c>
      <c r="CO45" s="124" t="str">
        <f t="shared" si="25"/>
        <v/>
      </c>
      <c r="CP45" s="124" t="str">
        <f t="shared" si="26"/>
        <v/>
      </c>
      <c r="CQ45" s="124" t="str">
        <f t="shared" si="27"/>
        <v/>
      </c>
      <c r="CR45" s="124" t="str">
        <f t="shared" si="28"/>
        <v/>
      </c>
      <c r="CS45" s="124" t="str">
        <f t="shared" si="29"/>
        <v/>
      </c>
      <c r="CT45" s="124" t="str">
        <f t="shared" si="30"/>
        <v/>
      </c>
      <c r="CU45" s="124" t="str">
        <f t="shared" si="31"/>
        <v/>
      </c>
      <c r="CV45" s="124" t="str">
        <f t="shared" si="32"/>
        <v/>
      </c>
      <c r="CW45" s="124" t="str">
        <f t="shared" si="33"/>
        <v/>
      </c>
      <c r="CX45" s="124" t="str">
        <f t="shared" si="34"/>
        <v/>
      </c>
      <c r="CY45" s="124" t="str">
        <f t="shared" si="35"/>
        <v/>
      </c>
      <c r="CZ45" s="124" t="str">
        <f t="shared" si="36"/>
        <v/>
      </c>
      <c r="DA45" s="124" t="str">
        <f t="shared" si="37"/>
        <v/>
      </c>
      <c r="DC45" s="75">
        <f>COUNT($BX45:BX45)</f>
        <v>1</v>
      </c>
      <c r="DD45" s="75">
        <f>COUNT($BX45:BY45)</f>
        <v>2</v>
      </c>
      <c r="DE45" s="75">
        <f>COUNT($BX45:BZ45)</f>
        <v>3</v>
      </c>
      <c r="DF45" s="75">
        <f>COUNT($BX45:CA45)</f>
        <v>4</v>
      </c>
      <c r="DG45" s="75">
        <f>COUNT($BX45:CB45)</f>
        <v>5</v>
      </c>
      <c r="DH45" s="75">
        <f>COUNT($BX45:CC45)</f>
        <v>6</v>
      </c>
      <c r="DI45" s="75">
        <f>COUNT($BX45:CD45)</f>
        <v>7</v>
      </c>
      <c r="DJ45" s="75">
        <f>COUNT($BX45:CE45)</f>
        <v>8</v>
      </c>
      <c r="DK45" s="75">
        <f>COUNT($BX45:CF45)</f>
        <v>9</v>
      </c>
      <c r="DL45" s="75">
        <f>COUNT($BX45:CG45)</f>
        <v>10</v>
      </c>
      <c r="DM45" s="75">
        <f>COUNT($BX45:CH45)</f>
        <v>11</v>
      </c>
      <c r="DN45" s="75">
        <f>COUNT($BX45:CI45)</f>
        <v>12</v>
      </c>
      <c r="DO45" s="75">
        <f>COUNT($BX45:CJ45)</f>
        <v>12</v>
      </c>
      <c r="DP45" s="75">
        <f>COUNT($BX45:CK45)</f>
        <v>12</v>
      </c>
      <c r="DQ45" s="75">
        <f>COUNT($BX45:CL45)</f>
        <v>12</v>
      </c>
      <c r="DR45" s="75">
        <f>COUNT($BX45:CM45)</f>
        <v>12</v>
      </c>
      <c r="DS45" s="75">
        <f>COUNT($BX45:CN45)</f>
        <v>12</v>
      </c>
      <c r="DT45" s="75">
        <f>COUNT($BX45:CO45)</f>
        <v>12</v>
      </c>
      <c r="DU45" s="75">
        <f>COUNT($BX45:CP45)</f>
        <v>12</v>
      </c>
      <c r="DV45" s="75">
        <f>COUNT($BX45:CQ45)</f>
        <v>12</v>
      </c>
      <c r="DW45" s="75">
        <f>COUNT($BX45:CR45)</f>
        <v>12</v>
      </c>
      <c r="DX45" s="75">
        <f>COUNT($BX45:CS45)</f>
        <v>12</v>
      </c>
      <c r="DY45" s="75">
        <f>COUNT($BX45:CT45)</f>
        <v>12</v>
      </c>
      <c r="DZ45" s="75">
        <f>COUNT($BX45:CU45)</f>
        <v>12</v>
      </c>
      <c r="EA45" s="75">
        <f>COUNT($BX45:CV45)</f>
        <v>12</v>
      </c>
      <c r="EB45" s="75">
        <f>COUNT($BX45:CW45)</f>
        <v>12</v>
      </c>
      <c r="EC45" s="75">
        <f>COUNT($BX45:CX45)</f>
        <v>12</v>
      </c>
      <c r="ED45" s="75">
        <f>COUNT($BX45:CY45)</f>
        <v>12</v>
      </c>
      <c r="EE45" s="75">
        <f>COUNT($BX45:CZ45)</f>
        <v>12</v>
      </c>
      <c r="EF45" s="75">
        <f>COUNT($BX45:DA45)</f>
        <v>12</v>
      </c>
      <c r="EH45" s="75">
        <f t="shared" si="38"/>
        <v>1</v>
      </c>
      <c r="EI45" s="75">
        <f t="shared" si="39"/>
        <v>1</v>
      </c>
      <c r="EJ45" s="75">
        <f t="shared" si="40"/>
        <v>1</v>
      </c>
      <c r="EK45" s="75">
        <f t="shared" si="41"/>
        <v>1</v>
      </c>
      <c r="EL45" s="75">
        <f t="shared" si="42"/>
        <v>1</v>
      </c>
      <c r="EM45" s="75">
        <f t="shared" si="43"/>
        <v>1</v>
      </c>
      <c r="EN45" s="75">
        <f t="shared" si="44"/>
        <v>1</v>
      </c>
      <c r="EO45" s="75">
        <f t="shared" si="45"/>
        <v>1</v>
      </c>
      <c r="EP45" s="75">
        <f t="shared" si="46"/>
        <v>1</v>
      </c>
      <c r="EQ45" s="75">
        <f t="shared" si="47"/>
        <v>1</v>
      </c>
      <c r="ER45" s="75">
        <f t="shared" si="48"/>
        <v>1</v>
      </c>
      <c r="ES45" s="75">
        <f t="shared" si="49"/>
        <v>1</v>
      </c>
      <c r="ET45" s="75">
        <f t="shared" si="50"/>
        <v>0</v>
      </c>
      <c r="EU45" s="75">
        <f t="shared" si="51"/>
        <v>0</v>
      </c>
      <c r="EV45" s="75">
        <f t="shared" si="52"/>
        <v>0</v>
      </c>
      <c r="EW45" s="75">
        <f t="shared" si="53"/>
        <v>0</v>
      </c>
      <c r="EX45" s="75">
        <f t="shared" si="54"/>
        <v>0</v>
      </c>
      <c r="EY45" s="75">
        <f t="shared" si="55"/>
        <v>0</v>
      </c>
      <c r="EZ45" s="75">
        <f t="shared" si="56"/>
        <v>0</v>
      </c>
      <c r="FA45" s="75">
        <f t="shared" si="57"/>
        <v>0</v>
      </c>
      <c r="FB45" s="75">
        <f t="shared" si="58"/>
        <v>0</v>
      </c>
      <c r="FC45" s="75">
        <f t="shared" si="59"/>
        <v>0</v>
      </c>
      <c r="FD45" s="75">
        <f t="shared" si="60"/>
        <v>0</v>
      </c>
      <c r="FE45" s="75">
        <f t="shared" si="61"/>
        <v>0</v>
      </c>
      <c r="FF45" s="75">
        <f t="shared" si="62"/>
        <v>0</v>
      </c>
      <c r="FG45" s="75">
        <f t="shared" si="63"/>
        <v>0</v>
      </c>
      <c r="FH45" s="75">
        <f t="shared" si="64"/>
        <v>0</v>
      </c>
      <c r="FI45" s="75">
        <f t="shared" si="65"/>
        <v>0</v>
      </c>
      <c r="FJ45" s="75">
        <f t="shared" si="66"/>
        <v>0</v>
      </c>
      <c r="FK45" s="75">
        <f t="shared" si="67"/>
        <v>0</v>
      </c>
      <c r="FL45" s="75">
        <f t="shared" si="68"/>
        <v>6</v>
      </c>
      <c r="FM45" s="95">
        <f>IF(AND(ent!$M$2=1,$F45&lt;&gt;""),$E45+$F45,"")</f>
        <v>322.60000000000002</v>
      </c>
      <c r="FN45" s="95">
        <f>IF(AND(ent!$M$3=1,$H45&lt;&gt;""),$G45+$H45,"")</f>
        <v>453.29999999999995</v>
      </c>
      <c r="FO45" s="95">
        <f>IF(AND(ent!$M$4=1,$J45&lt;&gt;""),$I45+$J45,"")</f>
        <v>342.1</v>
      </c>
      <c r="FP45" s="95">
        <f>IF(AND(ent!$M$5=1,$L45&lt;&gt;""),$K45+$L45,"")</f>
        <v>325.29999999999995</v>
      </c>
      <c r="FQ45" s="95">
        <f>IF(AND(ent!$M$6=1,$N45&lt;&gt;""),$M45+$N45,"")</f>
        <v>451</v>
      </c>
      <c r="FR45" s="95">
        <f>IF(AND(ent!$M$7=1,$P45&lt;&gt;""),$O45+$P45,"")</f>
        <v>336.5</v>
      </c>
      <c r="FS45" s="95" t="str">
        <f>IF(AND(ent!$M$8=1,$R45&lt;&gt;""),$Q45+$R45,"")</f>
        <v/>
      </c>
      <c r="FT45" s="95" t="str">
        <f>IF(AND(ent!$M$9=1,$T45&lt;&gt;""),$S45+$T45,"")</f>
        <v/>
      </c>
      <c r="FU45" s="95" t="str">
        <f>IF(AND(ent!$M$10=1,$V45&lt;&gt;""),$U45+$V45,"")</f>
        <v/>
      </c>
      <c r="FV45" s="95" t="str">
        <f>IF(AND(ent!$M$11=1,$X45&lt;&gt;""),$W45+$X45,"")</f>
        <v/>
      </c>
      <c r="FW45" s="95" t="str">
        <f>IF(AND(ent!$M$12=1,$Z45&lt;&gt;""),$Y45+$Z45,"")</f>
        <v/>
      </c>
      <c r="FX45" s="95" t="str">
        <f>IF(AND(ent!$M$13=1,$AB45&lt;&gt;""),$AA45+$AB45,"")</f>
        <v/>
      </c>
      <c r="FY45" s="95" t="str">
        <f>IF(AND(ent!$M$14=1,$AD45&lt;&gt;""),$AC45+$AD45,"")</f>
        <v/>
      </c>
      <c r="FZ45" s="95" t="str">
        <f>IF(AND(ent!$M$15=1,$AF45&lt;&gt;""),$AE45+$AF45,"")</f>
        <v/>
      </c>
      <c r="GA45" s="95" t="str">
        <f>IF(AND(ent!$M$16=1,$AH45&lt;&gt;""),$AG45+$AH45,"")</f>
        <v/>
      </c>
      <c r="GB45" s="95" t="str">
        <f>IF(AND(ent!$M$17=1,$AJ45&lt;&gt;""),$AI45+$AJ45,"")</f>
        <v/>
      </c>
      <c r="GC45" s="95" t="str">
        <f>IF(AND(ent!$M$18=1,$AL45&lt;&gt;""),$AK45+$AL45,"")</f>
        <v/>
      </c>
      <c r="GD45" s="95" t="str">
        <f>IF(AND(ent!$M$19=1,$AN45&lt;&gt;""),$AM45+$AN45,"")</f>
        <v/>
      </c>
      <c r="GE45" s="95" t="str">
        <f>IF(AND(ent!$M$20=1,$AP45&lt;&gt;""),$AO45+$AP45,"")</f>
        <v/>
      </c>
      <c r="GF45" s="95" t="str">
        <f>IF(AND(ent!$M$21=1,$AR45&lt;&gt;""),$AQ45+$AR45,"")</f>
        <v/>
      </c>
      <c r="GG45" s="95" t="str">
        <f>IF(AND(ent!$M$22=1,$AT45&lt;&gt;""),$AS45+$AT45,"")</f>
        <v/>
      </c>
      <c r="GH45" s="95" t="str">
        <f>IF(AND(ent!$M$23=1,$AV45&lt;&gt;""),$AU45+$AV45,"")</f>
        <v/>
      </c>
      <c r="GI45" s="95" t="str">
        <f>IF(AND(ent!$M$24=1,$AX45&lt;&gt;""),$AW45+$AX45,"")</f>
        <v/>
      </c>
      <c r="GJ45" s="95" t="str">
        <f>IF(AND(ent!$M$25=1,$AZ45&lt;&gt;""),$AY45+$AZ45,"")</f>
        <v/>
      </c>
      <c r="GK45" s="95" t="str">
        <f>IF(AND(ent!$M$26=1,$BB45&lt;&gt;""),$BA45+$BB45,"")</f>
        <v/>
      </c>
      <c r="GL45" s="95" t="str">
        <f>IF(AND(ent!$M$27=1,$BD45&lt;&gt;""),$BC45+$BD45,"")</f>
        <v/>
      </c>
      <c r="GM45" s="95" t="str">
        <f>IF(AND(ent!$M$28=1,$BF45&lt;&gt;""),$BE45+$BF45,"")</f>
        <v/>
      </c>
      <c r="GN45" s="95" t="str">
        <f>IF(AND(ent!$M$29=1,$BH45&lt;&gt;""),$BG45+$BH45,"")</f>
        <v/>
      </c>
      <c r="GO45" s="95" t="str">
        <f>IF(AND(ent!$M$30=1,$BJ45&lt;&gt;""),$BI45+$BJ45,"")</f>
        <v/>
      </c>
      <c r="GP45" s="95" t="str">
        <f>IF(AND(ent!$M$31=1,$BL45&lt;&gt;""),$BK45+$BL45,"")</f>
        <v/>
      </c>
      <c r="GQ45" s="75">
        <f t="shared" si="69"/>
        <v>6</v>
      </c>
      <c r="GR45" s="95" t="str">
        <f>IF(AND(ent!$M$2=2,$F45&lt;&gt;""),$E45+$F45,"")</f>
        <v/>
      </c>
      <c r="GS45" s="95" t="str">
        <f>IF(AND(ent!$M$3=2,$H45&lt;&gt;""),$G45+$H45,"")</f>
        <v/>
      </c>
      <c r="GT45" s="95" t="str">
        <f>IF(AND(ent!$M$4=2,$J45&lt;&gt;""),$I45+$J45,"")</f>
        <v/>
      </c>
      <c r="GU45" s="95" t="str">
        <f>IF(AND(ent!$M$5=2,$L45&lt;&gt;""),$K45+$L45,"")</f>
        <v/>
      </c>
      <c r="GV45" s="95" t="str">
        <f>IF(AND(ent!$M$6=2,$N45&lt;&gt;""),$M45+$N45,"")</f>
        <v/>
      </c>
      <c r="GW45" s="95" t="str">
        <f>IF(AND(ent!$M$7=2,$P45&lt;&gt;""),$O45+$P45,"")</f>
        <v/>
      </c>
      <c r="GX45" s="95">
        <f>IF(AND(ent!$M$8=2,$R45&lt;&gt;""),$Q45+$R45,"")</f>
        <v>350.1</v>
      </c>
      <c r="GY45" s="95">
        <f>IF(AND(ent!$M$9=2,$T45&lt;&gt;""),$S45+$T45,"")</f>
        <v>254</v>
      </c>
      <c r="GZ45" s="95">
        <f>IF(AND(ent!$M$10=2,$V45&lt;&gt;""),$U45+$V45,"")</f>
        <v>355.6</v>
      </c>
      <c r="HA45" s="95">
        <f>IF(AND(ent!$M$11=2,$X45&lt;&gt;""),$W45+$X45,"")</f>
        <v>338.9</v>
      </c>
      <c r="HB45" s="95">
        <f>IF(AND(ent!$M$12=2,$Z45&lt;&gt;""),$Y45+$Z45,"")</f>
        <v>251.89999999999998</v>
      </c>
      <c r="HC45" s="95">
        <f>IF(AND(ent!$M$13=2,$AB45&lt;&gt;""),$AA45+$AB45,"")</f>
        <v>350.5</v>
      </c>
      <c r="HD45" s="95" t="str">
        <f>IF(AND(ent!$M$14=2,$AD45&lt;&gt;""),$AC45+$AD45,"")</f>
        <v/>
      </c>
      <c r="HE45" s="95" t="str">
        <f>IF(AND(ent!$M$15=2,$AF45&lt;&gt;""),$AE45+$AF45,"")</f>
        <v/>
      </c>
      <c r="HF45" s="95" t="str">
        <f>IF(AND(ent!$M$16=2,$AH45&lt;&gt;""),$AG45+$AH45,"")</f>
        <v/>
      </c>
      <c r="HG45" s="95" t="str">
        <f>IF(AND(ent!$M$17=2,$AJ45&lt;&gt;""),$AI45+$AJ45,"")</f>
        <v/>
      </c>
      <c r="HH45" s="95" t="str">
        <f>IF(AND(ent!$M$18=2,$AL45&lt;&gt;""),$AK45+$AL45,"")</f>
        <v/>
      </c>
      <c r="HI45" s="95" t="str">
        <f>IF(AND(ent!$M$19=2,$AN45&lt;&gt;""),$AM45+$AN45,"")</f>
        <v/>
      </c>
      <c r="HJ45" s="95" t="str">
        <f>IF(AND(ent!$M$20=2,$AP45&lt;&gt;""),$AO45+$AP45,"")</f>
        <v/>
      </c>
      <c r="HK45" s="95" t="str">
        <f>IF(AND(ent!$M$21=2,$AR45&lt;&gt;""),$AQ45+$AR45,"")</f>
        <v/>
      </c>
      <c r="HL45" s="95" t="str">
        <f>IF(AND(ent!$M$22=2,$AT45&lt;&gt;""),$AS45+$AT45,"")</f>
        <v/>
      </c>
      <c r="HM45" s="95" t="str">
        <f>IF(AND(ent!$M$23=2,$AV45&lt;&gt;""),$AU45+$AV45,"")</f>
        <v/>
      </c>
      <c r="HN45" s="95" t="str">
        <f>IF(AND(ent!$M$24=2,$AX45&lt;&gt;""),$AW45+$AX45,"")</f>
        <v/>
      </c>
      <c r="HO45" s="95" t="str">
        <f>IF(AND(ent!$M$25=2,$AZ45&lt;&gt;""),$AY45+$AZ45,"")</f>
        <v/>
      </c>
      <c r="HP45" s="95" t="str">
        <f>IF(AND(ent!$M$26=2,$BB45&lt;&gt;""),$BA45+$BB45,"")</f>
        <v/>
      </c>
      <c r="HQ45" s="95" t="str">
        <f>IF(AND(ent!$M$27=2,$BD45&lt;&gt;""),$BC45+$BD45,"")</f>
        <v/>
      </c>
      <c r="HR45" s="95" t="str">
        <f>IF(AND(ent!$M$28=2,$BF45&lt;&gt;""),$BE45+$BF45,"")</f>
        <v/>
      </c>
      <c r="HS45" s="95" t="str">
        <f>IF(AND(ent!$M$29=2,$BH45&lt;&gt;""),$BG45+$BH45,"")</f>
        <v/>
      </c>
      <c r="HT45" s="95" t="str">
        <f>IF(AND(ent!$M$30=2,$BJ45&lt;&gt;""),$BI45+$BJ45,"")</f>
        <v/>
      </c>
      <c r="HU45" s="95" t="str">
        <f>IF(AND(ent!$M$31=2,$BL45&lt;&gt;""),$BK45+$BL45,"")</f>
        <v/>
      </c>
      <c r="HV45" s="124">
        <f t="shared" si="70"/>
        <v>2230.8000000000002</v>
      </c>
      <c r="HW45" s="124">
        <f t="shared" si="71"/>
        <v>1901</v>
      </c>
      <c r="HX45" s="95">
        <f t="shared" si="72"/>
        <v>3710.8</v>
      </c>
      <c r="HY45" s="95">
        <f t="shared" si="73"/>
        <v>3141</v>
      </c>
    </row>
    <row r="46" spans="1:233">
      <c r="A46" s="75">
        <f>IF(stage!A46&lt;&gt;"",stage!A46,"")</f>
        <v>45</v>
      </c>
      <c r="B46" s="75" t="str">
        <f>IF(ent!E46&lt;&gt;"",ent!E46,"")</f>
        <v>いりえもん</v>
      </c>
      <c r="D46" s="75" t="str">
        <f>IF(ent!E46&lt;&gt;"",ent!H46,"")</f>
        <v>JN-5</v>
      </c>
      <c r="F46" s="95" t="str">
        <f>IF(stage!F46&lt;&gt;"",INT(stage!F46/100)*60+MOD(stage!F46,100),"")</f>
        <v/>
      </c>
      <c r="H46" s="95" t="str">
        <f>IF(stage!H46&lt;&gt;"",INT(stage!H46/100)*60+MOD(stage!H46,100),"")</f>
        <v/>
      </c>
      <c r="J46" s="95" t="str">
        <f>IF(stage!J46&lt;&gt;"",INT(stage!J46/100)*60+MOD(stage!J46,100),"")</f>
        <v/>
      </c>
      <c r="L46" s="95" t="str">
        <f>IF(stage!L46&lt;&gt;"",INT(stage!L46/100)*60+MOD(stage!L46,100),"")</f>
        <v/>
      </c>
      <c r="N46" s="95" t="str">
        <f>IF(stage!N46&lt;&gt;"",INT(stage!N46/100)*60+MOD(stage!N46,100),"")</f>
        <v/>
      </c>
      <c r="P46" s="95" t="str">
        <f>IF(stage!P46&lt;&gt;"",INT(stage!P46/100)*60+MOD(stage!P46,100),"")</f>
        <v/>
      </c>
      <c r="R46" s="95" t="str">
        <f>IF(stage!R46&lt;&gt;"",INT(stage!R46/100)*60+MOD(stage!R46,100),"")</f>
        <v/>
      </c>
      <c r="T46" s="95" t="str">
        <f>IF(stage!T46&lt;&gt;"",INT(stage!T46/100)*60+MOD(stage!T46,100),"")</f>
        <v/>
      </c>
      <c r="V46" s="95" t="str">
        <f>IF(stage!V46&lt;&gt;"",INT(stage!V46/100)*60+MOD(stage!V46,100),"")</f>
        <v/>
      </c>
      <c r="X46" s="95" t="str">
        <f>IF(stage!X46&lt;&gt;"",INT(stage!X46/100)*60+MOD(stage!X46,100),"")</f>
        <v/>
      </c>
      <c r="Z46" s="95" t="str">
        <f>IF(stage!Z46&lt;&gt;"",INT(stage!Z46/100)*60+MOD(stage!Z46,100),"")</f>
        <v/>
      </c>
      <c r="AB46" s="95" t="str">
        <f>IF(stage!AB46&lt;&gt;"",INT(stage!AB46/100)*60+MOD(stage!AB46,100),"")</f>
        <v/>
      </c>
      <c r="AD46" s="95" t="str">
        <f>IF(stage!AD46&lt;&gt;"",INT(stage!AD46/100)*60+MOD(stage!AD46,100),"")</f>
        <v/>
      </c>
      <c r="AF46" s="95" t="str">
        <f>IF(stage!AF46&lt;&gt;"",INT(stage!AF46/100)*60+MOD(stage!AF46,100),"")</f>
        <v/>
      </c>
      <c r="AH46" s="95" t="str">
        <f>IF(stage!AH46&lt;&gt;"",INT(stage!AH46/100)*60+MOD(stage!AH46,100),"")</f>
        <v/>
      </c>
      <c r="AJ46" s="95" t="str">
        <f>IF(stage!AJ46&lt;&gt;"",INT(stage!AJ46/100)*60+MOD(stage!AJ46,100),"")</f>
        <v/>
      </c>
      <c r="AL46" s="95" t="str">
        <f>IF(stage!AL46&lt;&gt;"",INT(stage!AL46/100)*60+MOD(stage!AL46,100),"")</f>
        <v/>
      </c>
      <c r="AN46" s="95" t="str">
        <f>IF(stage!AN46&lt;&gt;"",INT(stage!AN46/100)*60+MOD(stage!AN46,100),"")</f>
        <v/>
      </c>
      <c r="AP46" s="95" t="str">
        <f>IF(stage!AP46&lt;&gt;"",INT(stage!AP46/100)*60+MOD(stage!AP46,100),"")</f>
        <v/>
      </c>
      <c r="AR46" s="95" t="str">
        <f>IF(stage!AR46&lt;&gt;"",INT(stage!AR46/100)*60+MOD(stage!AR46,100),"")</f>
        <v/>
      </c>
      <c r="AT46" s="95" t="str">
        <f>IF(stage!AT46&lt;&gt;"",INT(stage!AT46/100)*60+MOD(stage!AT46,100),"")</f>
        <v/>
      </c>
      <c r="AV46" s="95" t="str">
        <f>IF(stage!AV46&lt;&gt;"",INT(stage!AV46/100)*60+MOD(stage!AV46,100),"")</f>
        <v/>
      </c>
      <c r="AX46" s="95" t="str">
        <f>IF(stage!AX46&lt;&gt;"",INT(stage!AX46/100)*60+MOD(stage!AX46,100),"")</f>
        <v/>
      </c>
      <c r="AZ46" s="95" t="str">
        <f>IF(stage!AZ46&lt;&gt;"",INT(stage!AZ46/100)*60+MOD(stage!AZ46,100),"")</f>
        <v/>
      </c>
      <c r="BB46" s="95" t="str">
        <f>IF(stage!BB46&lt;&gt;"",INT(stage!BB46/100)*60+MOD(stage!BB46,100),"")</f>
        <v/>
      </c>
      <c r="BD46" s="95" t="str">
        <f>IF(stage!BD46&lt;&gt;"",INT(stage!BD46/100)*60+MOD(stage!BD46,100),"")</f>
        <v/>
      </c>
      <c r="BF46" s="95" t="str">
        <f>IF(stage!BF46&lt;&gt;"",INT(stage!BF46/100)*60+MOD(stage!BF46,100),"")</f>
        <v/>
      </c>
      <c r="BH46" s="95" t="str">
        <f>IF(stage!BH46&lt;&gt;"",INT(stage!BH46/100)*60+MOD(stage!BH46,100),"")</f>
        <v/>
      </c>
      <c r="BJ46" s="95" t="str">
        <f>IF(stage!BJ46&lt;&gt;"",INT(stage!BJ46/100)*60+MOD(stage!BJ46,100),"")</f>
        <v/>
      </c>
      <c r="BL46" s="95" t="str">
        <f>IF(stage!BL46&lt;&gt;"",INT(stage!BL46/100)*60+MOD(stage!BL46,100),"")</f>
        <v/>
      </c>
      <c r="BO46" s="123">
        <f t="shared" si="1"/>
        <v>0</v>
      </c>
      <c r="BP46" s="75">
        <f t="shared" si="2"/>
        <v>0</v>
      </c>
      <c r="BQ46" s="123">
        <f t="shared" si="3"/>
        <v>0</v>
      </c>
      <c r="BR46" s="123"/>
      <c r="BS46" s="123">
        <f t="shared" si="4"/>
        <v>0</v>
      </c>
      <c r="BT46" s="75">
        <f t="shared" si="5"/>
        <v>0</v>
      </c>
      <c r="BU46" s="123">
        <f t="shared" si="6"/>
        <v>0</v>
      </c>
      <c r="BW46" s="75">
        <f t="shared" si="7"/>
        <v>0</v>
      </c>
      <c r="BX46" s="124" t="str">
        <f t="shared" si="8"/>
        <v/>
      </c>
      <c r="BY46" s="124" t="str">
        <f t="shared" si="9"/>
        <v/>
      </c>
      <c r="BZ46" s="124" t="str">
        <f t="shared" si="10"/>
        <v/>
      </c>
      <c r="CA46" s="124" t="str">
        <f t="shared" si="11"/>
        <v/>
      </c>
      <c r="CB46" s="124" t="str">
        <f t="shared" si="12"/>
        <v/>
      </c>
      <c r="CC46" s="124" t="str">
        <f t="shared" si="13"/>
        <v/>
      </c>
      <c r="CD46" s="124" t="str">
        <f t="shared" si="14"/>
        <v/>
      </c>
      <c r="CE46" s="124" t="str">
        <f t="shared" si="15"/>
        <v/>
      </c>
      <c r="CF46" s="124" t="str">
        <f t="shared" si="16"/>
        <v/>
      </c>
      <c r="CG46" s="124" t="str">
        <f t="shared" si="17"/>
        <v/>
      </c>
      <c r="CH46" s="124" t="str">
        <f t="shared" si="18"/>
        <v/>
      </c>
      <c r="CI46" s="124" t="str">
        <f t="shared" si="19"/>
        <v/>
      </c>
      <c r="CJ46" s="124" t="str">
        <f t="shared" si="20"/>
        <v/>
      </c>
      <c r="CK46" s="124" t="str">
        <f t="shared" si="21"/>
        <v/>
      </c>
      <c r="CL46" s="124" t="str">
        <f t="shared" si="22"/>
        <v/>
      </c>
      <c r="CM46" s="124" t="str">
        <f t="shared" si="23"/>
        <v/>
      </c>
      <c r="CN46" s="124" t="str">
        <f t="shared" si="24"/>
        <v/>
      </c>
      <c r="CO46" s="124" t="str">
        <f t="shared" si="25"/>
        <v/>
      </c>
      <c r="CP46" s="124" t="str">
        <f t="shared" si="26"/>
        <v/>
      </c>
      <c r="CQ46" s="124" t="str">
        <f t="shared" si="27"/>
        <v/>
      </c>
      <c r="CR46" s="124" t="str">
        <f t="shared" si="28"/>
        <v/>
      </c>
      <c r="CS46" s="124" t="str">
        <f t="shared" si="29"/>
        <v/>
      </c>
      <c r="CT46" s="124" t="str">
        <f t="shared" si="30"/>
        <v/>
      </c>
      <c r="CU46" s="124" t="str">
        <f t="shared" si="31"/>
        <v/>
      </c>
      <c r="CV46" s="124" t="str">
        <f t="shared" si="32"/>
        <v/>
      </c>
      <c r="CW46" s="124" t="str">
        <f t="shared" si="33"/>
        <v/>
      </c>
      <c r="CX46" s="124" t="str">
        <f t="shared" si="34"/>
        <v/>
      </c>
      <c r="CY46" s="124" t="str">
        <f t="shared" si="35"/>
        <v/>
      </c>
      <c r="CZ46" s="124" t="str">
        <f t="shared" si="36"/>
        <v/>
      </c>
      <c r="DA46" s="124" t="str">
        <f t="shared" si="37"/>
        <v/>
      </c>
      <c r="DC46" s="75">
        <f>COUNT($BX46:BX46)</f>
        <v>0</v>
      </c>
      <c r="DD46" s="75">
        <f>COUNT($BX46:BY46)</f>
        <v>0</v>
      </c>
      <c r="DE46" s="75">
        <f>COUNT($BX46:BZ46)</f>
        <v>0</v>
      </c>
      <c r="DF46" s="75">
        <f>COUNT($BX46:CA46)</f>
        <v>0</v>
      </c>
      <c r="DG46" s="75">
        <f>COUNT($BX46:CB46)</f>
        <v>0</v>
      </c>
      <c r="DH46" s="75">
        <f>COUNT($BX46:CC46)</f>
        <v>0</v>
      </c>
      <c r="DI46" s="75">
        <f>COUNT($BX46:CD46)</f>
        <v>0</v>
      </c>
      <c r="DJ46" s="75">
        <f>COUNT($BX46:CE46)</f>
        <v>0</v>
      </c>
      <c r="DK46" s="75">
        <f>COUNT($BX46:CF46)</f>
        <v>0</v>
      </c>
      <c r="DL46" s="75">
        <f>COUNT($BX46:CG46)</f>
        <v>0</v>
      </c>
      <c r="DM46" s="75">
        <f>COUNT($BX46:CH46)</f>
        <v>0</v>
      </c>
      <c r="DN46" s="75">
        <f>COUNT($BX46:CI46)</f>
        <v>0</v>
      </c>
      <c r="DO46" s="75">
        <f>COUNT($BX46:CJ46)</f>
        <v>0</v>
      </c>
      <c r="DP46" s="75">
        <f>COUNT($BX46:CK46)</f>
        <v>0</v>
      </c>
      <c r="DQ46" s="75">
        <f>COUNT($BX46:CL46)</f>
        <v>0</v>
      </c>
      <c r="DR46" s="75">
        <f>COUNT($BX46:CM46)</f>
        <v>0</v>
      </c>
      <c r="DS46" s="75">
        <f>COUNT($BX46:CN46)</f>
        <v>0</v>
      </c>
      <c r="DT46" s="75">
        <f>COUNT($BX46:CO46)</f>
        <v>0</v>
      </c>
      <c r="DU46" s="75">
        <f>COUNT($BX46:CP46)</f>
        <v>0</v>
      </c>
      <c r="DV46" s="75">
        <f>COUNT($BX46:CQ46)</f>
        <v>0</v>
      </c>
      <c r="DW46" s="75">
        <f>COUNT($BX46:CR46)</f>
        <v>0</v>
      </c>
      <c r="DX46" s="75">
        <f>COUNT($BX46:CS46)</f>
        <v>0</v>
      </c>
      <c r="DY46" s="75">
        <f>COUNT($BX46:CT46)</f>
        <v>0</v>
      </c>
      <c r="DZ46" s="75">
        <f>COUNT($BX46:CU46)</f>
        <v>0</v>
      </c>
      <c r="EA46" s="75">
        <f>COUNT($BX46:CV46)</f>
        <v>0</v>
      </c>
      <c r="EB46" s="75">
        <f>COUNT($BX46:CW46)</f>
        <v>0</v>
      </c>
      <c r="EC46" s="75">
        <f>COUNT($BX46:CX46)</f>
        <v>0</v>
      </c>
      <c r="ED46" s="75">
        <f>COUNT($BX46:CY46)</f>
        <v>0</v>
      </c>
      <c r="EE46" s="75">
        <f>COUNT($BX46:CZ46)</f>
        <v>0</v>
      </c>
      <c r="EF46" s="75">
        <f>COUNT($BX46:DA46)</f>
        <v>0</v>
      </c>
      <c r="EH46" s="75">
        <f t="shared" si="38"/>
        <v>0</v>
      </c>
      <c r="EI46" s="75">
        <f t="shared" si="39"/>
        <v>0</v>
      </c>
      <c r="EJ46" s="75">
        <f t="shared" si="40"/>
        <v>0</v>
      </c>
      <c r="EK46" s="75">
        <f t="shared" si="41"/>
        <v>0</v>
      </c>
      <c r="EL46" s="75">
        <f t="shared" si="42"/>
        <v>0</v>
      </c>
      <c r="EM46" s="75">
        <f t="shared" si="43"/>
        <v>0</v>
      </c>
      <c r="EN46" s="75">
        <f t="shared" si="44"/>
        <v>0</v>
      </c>
      <c r="EO46" s="75">
        <f t="shared" si="45"/>
        <v>0</v>
      </c>
      <c r="EP46" s="75">
        <f t="shared" si="46"/>
        <v>0</v>
      </c>
      <c r="EQ46" s="75">
        <f t="shared" si="47"/>
        <v>0</v>
      </c>
      <c r="ER46" s="75">
        <f t="shared" si="48"/>
        <v>0</v>
      </c>
      <c r="ES46" s="75">
        <f t="shared" si="49"/>
        <v>0</v>
      </c>
      <c r="ET46" s="75">
        <f t="shared" si="50"/>
        <v>0</v>
      </c>
      <c r="EU46" s="75">
        <f t="shared" si="51"/>
        <v>0</v>
      </c>
      <c r="EV46" s="75">
        <f t="shared" si="52"/>
        <v>0</v>
      </c>
      <c r="EW46" s="75">
        <f t="shared" si="53"/>
        <v>0</v>
      </c>
      <c r="EX46" s="75">
        <f t="shared" si="54"/>
        <v>0</v>
      </c>
      <c r="EY46" s="75">
        <f t="shared" si="55"/>
        <v>0</v>
      </c>
      <c r="EZ46" s="75">
        <f t="shared" si="56"/>
        <v>0</v>
      </c>
      <c r="FA46" s="75">
        <f t="shared" si="57"/>
        <v>0</v>
      </c>
      <c r="FB46" s="75">
        <f t="shared" si="58"/>
        <v>0</v>
      </c>
      <c r="FC46" s="75">
        <f t="shared" si="59"/>
        <v>0</v>
      </c>
      <c r="FD46" s="75">
        <f t="shared" si="60"/>
        <v>0</v>
      </c>
      <c r="FE46" s="75">
        <f t="shared" si="61"/>
        <v>0</v>
      </c>
      <c r="FF46" s="75">
        <f t="shared" si="62"/>
        <v>0</v>
      </c>
      <c r="FG46" s="75">
        <f t="shared" si="63"/>
        <v>0</v>
      </c>
      <c r="FH46" s="75">
        <f t="shared" si="64"/>
        <v>0</v>
      </c>
      <c r="FI46" s="75">
        <f t="shared" si="65"/>
        <v>0</v>
      </c>
      <c r="FJ46" s="75">
        <f t="shared" si="66"/>
        <v>0</v>
      </c>
      <c r="FK46" s="75">
        <f t="shared" si="67"/>
        <v>0</v>
      </c>
      <c r="FL46" s="75">
        <f t="shared" si="68"/>
        <v>0</v>
      </c>
      <c r="FM46" s="95" t="str">
        <f>IF(AND(ent!$M$2=1,$F46&lt;&gt;""),$E46+$F46,"")</f>
        <v/>
      </c>
      <c r="FN46" s="95" t="str">
        <f>IF(AND(ent!$M$3=1,$H46&lt;&gt;""),$G46+$H46,"")</f>
        <v/>
      </c>
      <c r="FO46" s="95" t="str">
        <f>IF(AND(ent!$M$4=1,$J46&lt;&gt;""),$I46+$J46,"")</f>
        <v/>
      </c>
      <c r="FP46" s="95" t="str">
        <f>IF(AND(ent!$M$5=1,$L46&lt;&gt;""),$K46+$L46,"")</f>
        <v/>
      </c>
      <c r="FQ46" s="95" t="str">
        <f>IF(AND(ent!$M$6=1,$N46&lt;&gt;""),$M46+$N46,"")</f>
        <v/>
      </c>
      <c r="FR46" s="95" t="str">
        <f>IF(AND(ent!$M$7=1,$P46&lt;&gt;""),$O46+$P46,"")</f>
        <v/>
      </c>
      <c r="FS46" s="95" t="str">
        <f>IF(AND(ent!$M$8=1,$R46&lt;&gt;""),$Q46+$R46,"")</f>
        <v/>
      </c>
      <c r="FT46" s="95" t="str">
        <f>IF(AND(ent!$M$9=1,$T46&lt;&gt;""),$S46+$T46,"")</f>
        <v/>
      </c>
      <c r="FU46" s="95" t="str">
        <f>IF(AND(ent!$M$10=1,$V46&lt;&gt;""),$U46+$V46,"")</f>
        <v/>
      </c>
      <c r="FV46" s="95" t="str">
        <f>IF(AND(ent!$M$11=1,$X46&lt;&gt;""),$W46+$X46,"")</f>
        <v/>
      </c>
      <c r="FW46" s="95" t="str">
        <f>IF(AND(ent!$M$12=1,$Z46&lt;&gt;""),$Y46+$Z46,"")</f>
        <v/>
      </c>
      <c r="FX46" s="95" t="str">
        <f>IF(AND(ent!$M$13=1,$AB46&lt;&gt;""),$AA46+$AB46,"")</f>
        <v/>
      </c>
      <c r="FY46" s="95" t="str">
        <f>IF(AND(ent!$M$14=1,$AD46&lt;&gt;""),$AC46+$AD46,"")</f>
        <v/>
      </c>
      <c r="FZ46" s="95" t="str">
        <f>IF(AND(ent!$M$15=1,$AF46&lt;&gt;""),$AE46+$AF46,"")</f>
        <v/>
      </c>
      <c r="GA46" s="95" t="str">
        <f>IF(AND(ent!$M$16=1,$AH46&lt;&gt;""),$AG46+$AH46,"")</f>
        <v/>
      </c>
      <c r="GB46" s="95" t="str">
        <f>IF(AND(ent!$M$17=1,$AJ46&lt;&gt;""),$AI46+$AJ46,"")</f>
        <v/>
      </c>
      <c r="GC46" s="95" t="str">
        <f>IF(AND(ent!$M$18=1,$AL46&lt;&gt;""),$AK46+$AL46,"")</f>
        <v/>
      </c>
      <c r="GD46" s="95" t="str">
        <f>IF(AND(ent!$M$19=1,$AN46&lt;&gt;""),$AM46+$AN46,"")</f>
        <v/>
      </c>
      <c r="GE46" s="95" t="str">
        <f>IF(AND(ent!$M$20=1,$AP46&lt;&gt;""),$AO46+$AP46,"")</f>
        <v/>
      </c>
      <c r="GF46" s="95" t="str">
        <f>IF(AND(ent!$M$21=1,$AR46&lt;&gt;""),$AQ46+$AR46,"")</f>
        <v/>
      </c>
      <c r="GG46" s="95" t="str">
        <f>IF(AND(ent!$M$22=1,$AT46&lt;&gt;""),$AS46+$AT46,"")</f>
        <v/>
      </c>
      <c r="GH46" s="95" t="str">
        <f>IF(AND(ent!$M$23=1,$AV46&lt;&gt;""),$AU46+$AV46,"")</f>
        <v/>
      </c>
      <c r="GI46" s="95" t="str">
        <f>IF(AND(ent!$M$24=1,$AX46&lt;&gt;""),$AW46+$AX46,"")</f>
        <v/>
      </c>
      <c r="GJ46" s="95" t="str">
        <f>IF(AND(ent!$M$25=1,$AZ46&lt;&gt;""),$AY46+$AZ46,"")</f>
        <v/>
      </c>
      <c r="GK46" s="95" t="str">
        <f>IF(AND(ent!$M$26=1,$BB46&lt;&gt;""),$BA46+$BB46,"")</f>
        <v/>
      </c>
      <c r="GL46" s="95" t="str">
        <f>IF(AND(ent!$M$27=1,$BD46&lt;&gt;""),$BC46+$BD46,"")</f>
        <v/>
      </c>
      <c r="GM46" s="95" t="str">
        <f>IF(AND(ent!$M$28=1,$BF46&lt;&gt;""),$BE46+$BF46,"")</f>
        <v/>
      </c>
      <c r="GN46" s="95" t="str">
        <f>IF(AND(ent!$M$29=1,$BH46&lt;&gt;""),$BG46+$BH46,"")</f>
        <v/>
      </c>
      <c r="GO46" s="95" t="str">
        <f>IF(AND(ent!$M$30=1,$BJ46&lt;&gt;""),$BI46+$BJ46,"")</f>
        <v/>
      </c>
      <c r="GP46" s="95" t="str">
        <f>IF(AND(ent!$M$31=1,$BL46&lt;&gt;""),$BK46+$BL46,"")</f>
        <v/>
      </c>
      <c r="GQ46" s="75">
        <f t="shared" si="69"/>
        <v>0</v>
      </c>
      <c r="GR46" s="95" t="str">
        <f>IF(AND(ent!$M$2=2,$F46&lt;&gt;""),$E46+$F46,"")</f>
        <v/>
      </c>
      <c r="GS46" s="95" t="str">
        <f>IF(AND(ent!$M$3=2,$H46&lt;&gt;""),$G46+$H46,"")</f>
        <v/>
      </c>
      <c r="GT46" s="95" t="str">
        <f>IF(AND(ent!$M$4=2,$J46&lt;&gt;""),$I46+$J46,"")</f>
        <v/>
      </c>
      <c r="GU46" s="95" t="str">
        <f>IF(AND(ent!$M$5=2,$L46&lt;&gt;""),$K46+$L46,"")</f>
        <v/>
      </c>
      <c r="GV46" s="95" t="str">
        <f>IF(AND(ent!$M$6=2,$N46&lt;&gt;""),$M46+$N46,"")</f>
        <v/>
      </c>
      <c r="GW46" s="95" t="str">
        <f>IF(AND(ent!$M$7=2,$P46&lt;&gt;""),$O46+$P46,"")</f>
        <v/>
      </c>
      <c r="GX46" s="95" t="str">
        <f>IF(AND(ent!$M$8=2,$R46&lt;&gt;""),$Q46+$R46,"")</f>
        <v/>
      </c>
      <c r="GY46" s="95" t="str">
        <f>IF(AND(ent!$M$9=2,$T46&lt;&gt;""),$S46+$T46,"")</f>
        <v/>
      </c>
      <c r="GZ46" s="95" t="str">
        <f>IF(AND(ent!$M$10=2,$V46&lt;&gt;""),$U46+$V46,"")</f>
        <v/>
      </c>
      <c r="HA46" s="95" t="str">
        <f>IF(AND(ent!$M$11=2,$X46&lt;&gt;""),$W46+$X46,"")</f>
        <v/>
      </c>
      <c r="HB46" s="95" t="str">
        <f>IF(AND(ent!$M$12=2,$Z46&lt;&gt;""),$Y46+$Z46,"")</f>
        <v/>
      </c>
      <c r="HC46" s="95" t="str">
        <f>IF(AND(ent!$M$13=2,$AB46&lt;&gt;""),$AA46+$AB46,"")</f>
        <v/>
      </c>
      <c r="HD46" s="95" t="str">
        <f>IF(AND(ent!$M$14=2,$AD46&lt;&gt;""),$AC46+$AD46,"")</f>
        <v/>
      </c>
      <c r="HE46" s="95" t="str">
        <f>IF(AND(ent!$M$15=2,$AF46&lt;&gt;""),$AE46+$AF46,"")</f>
        <v/>
      </c>
      <c r="HF46" s="95" t="str">
        <f>IF(AND(ent!$M$16=2,$AH46&lt;&gt;""),$AG46+$AH46,"")</f>
        <v/>
      </c>
      <c r="HG46" s="95" t="str">
        <f>IF(AND(ent!$M$17=2,$AJ46&lt;&gt;""),$AI46+$AJ46,"")</f>
        <v/>
      </c>
      <c r="HH46" s="95" t="str">
        <f>IF(AND(ent!$M$18=2,$AL46&lt;&gt;""),$AK46+$AL46,"")</f>
        <v/>
      </c>
      <c r="HI46" s="95" t="str">
        <f>IF(AND(ent!$M$19=2,$AN46&lt;&gt;""),$AM46+$AN46,"")</f>
        <v/>
      </c>
      <c r="HJ46" s="95" t="str">
        <f>IF(AND(ent!$M$20=2,$AP46&lt;&gt;""),$AO46+$AP46,"")</f>
        <v/>
      </c>
      <c r="HK46" s="95" t="str">
        <f>IF(AND(ent!$M$21=2,$AR46&lt;&gt;""),$AQ46+$AR46,"")</f>
        <v/>
      </c>
      <c r="HL46" s="95" t="str">
        <f>IF(AND(ent!$M$22=2,$AT46&lt;&gt;""),$AS46+$AT46,"")</f>
        <v/>
      </c>
      <c r="HM46" s="95" t="str">
        <f>IF(AND(ent!$M$23=2,$AV46&lt;&gt;""),$AU46+$AV46,"")</f>
        <v/>
      </c>
      <c r="HN46" s="95" t="str">
        <f>IF(AND(ent!$M$24=2,$AX46&lt;&gt;""),$AW46+$AX46,"")</f>
        <v/>
      </c>
      <c r="HO46" s="95" t="str">
        <f>IF(AND(ent!$M$25=2,$AZ46&lt;&gt;""),$AY46+$AZ46,"")</f>
        <v/>
      </c>
      <c r="HP46" s="95" t="str">
        <f>IF(AND(ent!$M$26=2,$BB46&lt;&gt;""),$BA46+$BB46,"")</f>
        <v/>
      </c>
      <c r="HQ46" s="95" t="str">
        <f>IF(AND(ent!$M$27=2,$BD46&lt;&gt;""),$BC46+$BD46,"")</f>
        <v/>
      </c>
      <c r="HR46" s="95" t="str">
        <f>IF(AND(ent!$M$28=2,$BF46&lt;&gt;""),$BE46+$BF46,"")</f>
        <v/>
      </c>
      <c r="HS46" s="95" t="str">
        <f>IF(AND(ent!$M$29=2,$BH46&lt;&gt;""),$BG46+$BH46,"")</f>
        <v/>
      </c>
      <c r="HT46" s="95" t="str">
        <f>IF(AND(ent!$M$30=2,$BJ46&lt;&gt;""),$BI46+$BJ46,"")</f>
        <v/>
      </c>
      <c r="HU46" s="95" t="str">
        <f>IF(AND(ent!$M$31=2,$BL46&lt;&gt;""),$BK46+$BL46,"")</f>
        <v/>
      </c>
      <c r="HV46" s="124">
        <f t="shared" si="70"/>
        <v>0</v>
      </c>
      <c r="HW46" s="124">
        <f t="shared" si="71"/>
        <v>0</v>
      </c>
      <c r="HX46" s="95">
        <f t="shared" si="72"/>
        <v>0</v>
      </c>
      <c r="HY46" s="95">
        <f t="shared" si="73"/>
        <v>0</v>
      </c>
    </row>
    <row r="47" spans="1:233">
      <c r="A47" s="75">
        <f>IF(stage!A47&lt;&gt;"",stage!A47,"")</f>
        <v>46</v>
      </c>
      <c r="B47" s="75" t="str">
        <f>IF(ent!E47&lt;&gt;"",ent!E47,"")</f>
        <v>新井 理之</v>
      </c>
      <c r="D47" s="75" t="str">
        <f>IF(ent!E47&lt;&gt;"",ent!H47,"")</f>
        <v>JN-5</v>
      </c>
      <c r="F47" s="95">
        <f>IF(stage!F47&lt;&gt;"",INT(stage!F47/100)*60+MOD(stage!F47,100),"")</f>
        <v>350</v>
      </c>
      <c r="H47" s="95" t="str">
        <f>IF(stage!H47&lt;&gt;"",INT(stage!H47/100)*60+MOD(stage!H47,100),"")</f>
        <v/>
      </c>
      <c r="J47" s="95" t="str">
        <f>IF(stage!J47&lt;&gt;"",INT(stage!J47/100)*60+MOD(stage!J47,100),"")</f>
        <v/>
      </c>
      <c r="L47" s="95" t="str">
        <f>IF(stage!L47&lt;&gt;"",INT(stage!L47/100)*60+MOD(stage!L47,100),"")</f>
        <v/>
      </c>
      <c r="N47" s="95" t="str">
        <f>IF(stage!N47&lt;&gt;"",INT(stage!N47/100)*60+MOD(stage!N47,100),"")</f>
        <v/>
      </c>
      <c r="P47" s="95" t="str">
        <f>IF(stage!P47&lt;&gt;"",INT(stage!P47/100)*60+MOD(stage!P47,100),"")</f>
        <v/>
      </c>
      <c r="R47" s="95" t="str">
        <f>IF(stage!R47&lt;&gt;"",INT(stage!R47/100)*60+MOD(stage!R47,100),"")</f>
        <v/>
      </c>
      <c r="T47" s="95" t="str">
        <f>IF(stage!T47&lt;&gt;"",INT(stage!T47/100)*60+MOD(stage!T47,100),"")</f>
        <v/>
      </c>
      <c r="V47" s="95" t="str">
        <f>IF(stage!V47&lt;&gt;"",INT(stage!V47/100)*60+MOD(stage!V47,100),"")</f>
        <v/>
      </c>
      <c r="X47" s="95" t="str">
        <f>IF(stage!X47&lt;&gt;"",INT(stage!X47/100)*60+MOD(stage!X47,100),"")</f>
        <v/>
      </c>
      <c r="Z47" s="95" t="str">
        <f>IF(stage!Z47&lt;&gt;"",INT(stage!Z47/100)*60+MOD(stage!Z47,100),"")</f>
        <v/>
      </c>
      <c r="AB47" s="95" t="str">
        <f>IF(stage!AB47&lt;&gt;"",INT(stage!AB47/100)*60+MOD(stage!AB47,100),"")</f>
        <v/>
      </c>
      <c r="AD47" s="95" t="str">
        <f>IF(stage!AD47&lt;&gt;"",INT(stage!AD47/100)*60+MOD(stage!AD47,100),"")</f>
        <v/>
      </c>
      <c r="AF47" s="95" t="str">
        <f>IF(stage!AF47&lt;&gt;"",INT(stage!AF47/100)*60+MOD(stage!AF47,100),"")</f>
        <v/>
      </c>
      <c r="AH47" s="95" t="str">
        <f>IF(stage!AH47&lt;&gt;"",INT(stage!AH47/100)*60+MOD(stage!AH47,100),"")</f>
        <v/>
      </c>
      <c r="AJ47" s="95" t="str">
        <f>IF(stage!AJ47&lt;&gt;"",INT(stage!AJ47/100)*60+MOD(stage!AJ47,100),"")</f>
        <v/>
      </c>
      <c r="AL47" s="95" t="str">
        <f>IF(stage!AL47&lt;&gt;"",INT(stage!AL47/100)*60+MOD(stage!AL47,100),"")</f>
        <v/>
      </c>
      <c r="AN47" s="95" t="str">
        <f>IF(stage!AN47&lt;&gt;"",INT(stage!AN47/100)*60+MOD(stage!AN47,100),"")</f>
        <v/>
      </c>
      <c r="AP47" s="95" t="str">
        <f>IF(stage!AP47&lt;&gt;"",INT(stage!AP47/100)*60+MOD(stage!AP47,100),"")</f>
        <v/>
      </c>
      <c r="AR47" s="95" t="str">
        <f>IF(stage!AR47&lt;&gt;"",INT(stage!AR47/100)*60+MOD(stage!AR47,100),"")</f>
        <v/>
      </c>
      <c r="AT47" s="95" t="str">
        <f>IF(stage!AT47&lt;&gt;"",INT(stage!AT47/100)*60+MOD(stage!AT47,100),"")</f>
        <v/>
      </c>
      <c r="AV47" s="95" t="str">
        <f>IF(stage!AV47&lt;&gt;"",INT(stage!AV47/100)*60+MOD(stage!AV47,100),"")</f>
        <v/>
      </c>
      <c r="AX47" s="95" t="str">
        <f>IF(stage!AX47&lt;&gt;"",INT(stage!AX47/100)*60+MOD(stage!AX47,100),"")</f>
        <v/>
      </c>
      <c r="AZ47" s="95" t="str">
        <f>IF(stage!AZ47&lt;&gt;"",INT(stage!AZ47/100)*60+MOD(stage!AZ47,100),"")</f>
        <v/>
      </c>
      <c r="BB47" s="95" t="str">
        <f>IF(stage!BB47&lt;&gt;"",INT(stage!BB47/100)*60+MOD(stage!BB47,100),"")</f>
        <v/>
      </c>
      <c r="BD47" s="95" t="str">
        <f>IF(stage!BD47&lt;&gt;"",INT(stage!BD47/100)*60+MOD(stage!BD47,100),"")</f>
        <v/>
      </c>
      <c r="BF47" s="95" t="str">
        <f>IF(stage!BF47&lt;&gt;"",INT(stage!BF47/100)*60+MOD(stage!BF47,100),"")</f>
        <v/>
      </c>
      <c r="BH47" s="95" t="str">
        <f>IF(stage!BH47&lt;&gt;"",INT(stage!BH47/100)*60+MOD(stage!BH47,100),"")</f>
        <v/>
      </c>
      <c r="BJ47" s="95" t="str">
        <f>IF(stage!BJ47&lt;&gt;"",INT(stage!BJ47/100)*60+MOD(stage!BJ47,100),"")</f>
        <v/>
      </c>
      <c r="BL47" s="95" t="str">
        <f>IF(stage!BL47&lt;&gt;"",INT(stage!BL47/100)*60+MOD(stage!BL47,100),"")</f>
        <v/>
      </c>
      <c r="BO47" s="123">
        <f t="shared" si="1"/>
        <v>350</v>
      </c>
      <c r="BP47" s="75">
        <f t="shared" si="2"/>
        <v>0</v>
      </c>
      <c r="BQ47" s="123">
        <f t="shared" si="3"/>
        <v>350</v>
      </c>
      <c r="BR47" s="123"/>
      <c r="BS47" s="123">
        <f t="shared" si="4"/>
        <v>550</v>
      </c>
      <c r="BT47" s="75">
        <f t="shared" si="5"/>
        <v>0</v>
      </c>
      <c r="BU47" s="123">
        <f t="shared" si="6"/>
        <v>550</v>
      </c>
      <c r="BW47" s="75">
        <f t="shared" si="7"/>
        <v>1</v>
      </c>
      <c r="BX47" s="124">
        <f t="shared" si="8"/>
        <v>350</v>
      </c>
      <c r="BY47" s="124" t="str">
        <f t="shared" si="9"/>
        <v/>
      </c>
      <c r="BZ47" s="124" t="str">
        <f t="shared" si="10"/>
        <v/>
      </c>
      <c r="CA47" s="124" t="str">
        <f t="shared" si="11"/>
        <v/>
      </c>
      <c r="CB47" s="124" t="str">
        <f t="shared" si="12"/>
        <v/>
      </c>
      <c r="CC47" s="124" t="str">
        <f t="shared" si="13"/>
        <v/>
      </c>
      <c r="CD47" s="124" t="str">
        <f t="shared" si="14"/>
        <v/>
      </c>
      <c r="CE47" s="124" t="str">
        <f t="shared" si="15"/>
        <v/>
      </c>
      <c r="CF47" s="124" t="str">
        <f t="shared" si="16"/>
        <v/>
      </c>
      <c r="CG47" s="124" t="str">
        <f t="shared" si="17"/>
        <v/>
      </c>
      <c r="CH47" s="124" t="str">
        <f t="shared" si="18"/>
        <v/>
      </c>
      <c r="CI47" s="124" t="str">
        <f t="shared" si="19"/>
        <v/>
      </c>
      <c r="CJ47" s="124" t="str">
        <f t="shared" si="20"/>
        <v/>
      </c>
      <c r="CK47" s="124" t="str">
        <f t="shared" si="21"/>
        <v/>
      </c>
      <c r="CL47" s="124" t="str">
        <f t="shared" si="22"/>
        <v/>
      </c>
      <c r="CM47" s="124" t="str">
        <f t="shared" si="23"/>
        <v/>
      </c>
      <c r="CN47" s="124" t="str">
        <f t="shared" si="24"/>
        <v/>
      </c>
      <c r="CO47" s="124" t="str">
        <f t="shared" si="25"/>
        <v/>
      </c>
      <c r="CP47" s="124" t="str">
        <f t="shared" si="26"/>
        <v/>
      </c>
      <c r="CQ47" s="124" t="str">
        <f t="shared" si="27"/>
        <v/>
      </c>
      <c r="CR47" s="124" t="str">
        <f t="shared" si="28"/>
        <v/>
      </c>
      <c r="CS47" s="124" t="str">
        <f t="shared" si="29"/>
        <v/>
      </c>
      <c r="CT47" s="124" t="str">
        <f t="shared" si="30"/>
        <v/>
      </c>
      <c r="CU47" s="124" t="str">
        <f t="shared" si="31"/>
        <v/>
      </c>
      <c r="CV47" s="124" t="str">
        <f t="shared" si="32"/>
        <v/>
      </c>
      <c r="CW47" s="124" t="str">
        <f t="shared" si="33"/>
        <v/>
      </c>
      <c r="CX47" s="124" t="str">
        <f t="shared" si="34"/>
        <v/>
      </c>
      <c r="CY47" s="124" t="str">
        <f t="shared" si="35"/>
        <v/>
      </c>
      <c r="CZ47" s="124" t="str">
        <f t="shared" si="36"/>
        <v/>
      </c>
      <c r="DA47" s="124" t="str">
        <f t="shared" si="37"/>
        <v/>
      </c>
      <c r="DC47" s="75">
        <f>COUNT($BX47:BX47)</f>
        <v>1</v>
      </c>
      <c r="DD47" s="75">
        <f>COUNT($BX47:BY47)</f>
        <v>1</v>
      </c>
      <c r="DE47" s="75">
        <f>COUNT($BX47:BZ47)</f>
        <v>1</v>
      </c>
      <c r="DF47" s="75">
        <f>COUNT($BX47:CA47)</f>
        <v>1</v>
      </c>
      <c r="DG47" s="75">
        <f>COUNT($BX47:CB47)</f>
        <v>1</v>
      </c>
      <c r="DH47" s="75">
        <f>COUNT($BX47:CC47)</f>
        <v>1</v>
      </c>
      <c r="DI47" s="75">
        <f>COUNT($BX47:CD47)</f>
        <v>1</v>
      </c>
      <c r="DJ47" s="75">
        <f>COUNT($BX47:CE47)</f>
        <v>1</v>
      </c>
      <c r="DK47" s="75">
        <f>COUNT($BX47:CF47)</f>
        <v>1</v>
      </c>
      <c r="DL47" s="75">
        <f>COUNT($BX47:CG47)</f>
        <v>1</v>
      </c>
      <c r="DM47" s="75">
        <f>COUNT($BX47:CH47)</f>
        <v>1</v>
      </c>
      <c r="DN47" s="75">
        <f>COUNT($BX47:CI47)</f>
        <v>1</v>
      </c>
      <c r="DO47" s="75">
        <f>COUNT($BX47:CJ47)</f>
        <v>1</v>
      </c>
      <c r="DP47" s="75">
        <f>COUNT($BX47:CK47)</f>
        <v>1</v>
      </c>
      <c r="DQ47" s="75">
        <f>COUNT($BX47:CL47)</f>
        <v>1</v>
      </c>
      <c r="DR47" s="75">
        <f>COUNT($BX47:CM47)</f>
        <v>1</v>
      </c>
      <c r="DS47" s="75">
        <f>COUNT($BX47:CN47)</f>
        <v>1</v>
      </c>
      <c r="DT47" s="75">
        <f>COUNT($BX47:CO47)</f>
        <v>1</v>
      </c>
      <c r="DU47" s="75">
        <f>COUNT($BX47:CP47)</f>
        <v>1</v>
      </c>
      <c r="DV47" s="75">
        <f>COUNT($BX47:CQ47)</f>
        <v>1</v>
      </c>
      <c r="DW47" s="75">
        <f>COUNT($BX47:CR47)</f>
        <v>1</v>
      </c>
      <c r="DX47" s="75">
        <f>COUNT($BX47:CS47)</f>
        <v>1</v>
      </c>
      <c r="DY47" s="75">
        <f>COUNT($BX47:CT47)</f>
        <v>1</v>
      </c>
      <c r="DZ47" s="75">
        <f>COUNT($BX47:CU47)</f>
        <v>1</v>
      </c>
      <c r="EA47" s="75">
        <f>COUNT($BX47:CV47)</f>
        <v>1</v>
      </c>
      <c r="EB47" s="75">
        <f>COUNT($BX47:CW47)</f>
        <v>1</v>
      </c>
      <c r="EC47" s="75">
        <f>COUNT($BX47:CX47)</f>
        <v>1</v>
      </c>
      <c r="ED47" s="75">
        <f>COUNT($BX47:CY47)</f>
        <v>1</v>
      </c>
      <c r="EE47" s="75">
        <f>COUNT($BX47:CZ47)</f>
        <v>1</v>
      </c>
      <c r="EF47" s="75">
        <f>COUNT($BX47:DA47)</f>
        <v>1</v>
      </c>
      <c r="EH47" s="75">
        <f t="shared" si="38"/>
        <v>1</v>
      </c>
      <c r="EI47" s="75">
        <f t="shared" si="39"/>
        <v>0</v>
      </c>
      <c r="EJ47" s="75">
        <f t="shared" si="40"/>
        <v>0</v>
      </c>
      <c r="EK47" s="75">
        <f t="shared" si="41"/>
        <v>0</v>
      </c>
      <c r="EL47" s="75">
        <f t="shared" si="42"/>
        <v>0</v>
      </c>
      <c r="EM47" s="75">
        <f t="shared" si="43"/>
        <v>0</v>
      </c>
      <c r="EN47" s="75">
        <f t="shared" si="44"/>
        <v>0</v>
      </c>
      <c r="EO47" s="75">
        <f t="shared" si="45"/>
        <v>0</v>
      </c>
      <c r="EP47" s="75">
        <f t="shared" si="46"/>
        <v>0</v>
      </c>
      <c r="EQ47" s="75">
        <f t="shared" si="47"/>
        <v>0</v>
      </c>
      <c r="ER47" s="75">
        <f t="shared" si="48"/>
        <v>0</v>
      </c>
      <c r="ES47" s="75">
        <f t="shared" si="49"/>
        <v>0</v>
      </c>
      <c r="ET47" s="75">
        <f t="shared" si="50"/>
        <v>0</v>
      </c>
      <c r="EU47" s="75">
        <f t="shared" si="51"/>
        <v>0</v>
      </c>
      <c r="EV47" s="75">
        <f t="shared" si="52"/>
        <v>0</v>
      </c>
      <c r="EW47" s="75">
        <f t="shared" si="53"/>
        <v>0</v>
      </c>
      <c r="EX47" s="75">
        <f t="shared" si="54"/>
        <v>0</v>
      </c>
      <c r="EY47" s="75">
        <f t="shared" si="55"/>
        <v>0</v>
      </c>
      <c r="EZ47" s="75">
        <f t="shared" si="56"/>
        <v>0</v>
      </c>
      <c r="FA47" s="75">
        <f t="shared" si="57"/>
        <v>0</v>
      </c>
      <c r="FB47" s="75">
        <f t="shared" si="58"/>
        <v>0</v>
      </c>
      <c r="FC47" s="75">
        <f t="shared" si="59"/>
        <v>0</v>
      </c>
      <c r="FD47" s="75">
        <f t="shared" si="60"/>
        <v>0</v>
      </c>
      <c r="FE47" s="75">
        <f t="shared" si="61"/>
        <v>0</v>
      </c>
      <c r="FF47" s="75">
        <f t="shared" si="62"/>
        <v>0</v>
      </c>
      <c r="FG47" s="75">
        <f t="shared" si="63"/>
        <v>0</v>
      </c>
      <c r="FH47" s="75">
        <f t="shared" si="64"/>
        <v>0</v>
      </c>
      <c r="FI47" s="75">
        <f t="shared" si="65"/>
        <v>0</v>
      </c>
      <c r="FJ47" s="75">
        <f t="shared" si="66"/>
        <v>0</v>
      </c>
      <c r="FK47" s="75">
        <f t="shared" si="67"/>
        <v>0</v>
      </c>
      <c r="FL47" s="75">
        <f t="shared" si="68"/>
        <v>1</v>
      </c>
      <c r="FM47" s="95">
        <f>IF(AND(ent!$M$2=1,$F47&lt;&gt;""),$E47+$F47,"")</f>
        <v>350</v>
      </c>
      <c r="FN47" s="95" t="str">
        <f>IF(AND(ent!$M$3=1,$H47&lt;&gt;""),$G47+$H47,"")</f>
        <v/>
      </c>
      <c r="FO47" s="95" t="str">
        <f>IF(AND(ent!$M$4=1,$J47&lt;&gt;""),$I47+$J47,"")</f>
        <v/>
      </c>
      <c r="FP47" s="95" t="str">
        <f>IF(AND(ent!$M$5=1,$L47&lt;&gt;""),$K47+$L47,"")</f>
        <v/>
      </c>
      <c r="FQ47" s="95" t="str">
        <f>IF(AND(ent!$M$6=1,$N47&lt;&gt;""),$M47+$N47,"")</f>
        <v/>
      </c>
      <c r="FR47" s="95" t="str">
        <f>IF(AND(ent!$M$7=1,$P47&lt;&gt;""),$O47+$P47,"")</f>
        <v/>
      </c>
      <c r="FS47" s="95" t="str">
        <f>IF(AND(ent!$M$8=1,$R47&lt;&gt;""),$Q47+$R47,"")</f>
        <v/>
      </c>
      <c r="FT47" s="95" t="str">
        <f>IF(AND(ent!$M$9=1,$T47&lt;&gt;""),$S47+$T47,"")</f>
        <v/>
      </c>
      <c r="FU47" s="95" t="str">
        <f>IF(AND(ent!$M$10=1,$V47&lt;&gt;""),$U47+$V47,"")</f>
        <v/>
      </c>
      <c r="FV47" s="95" t="str">
        <f>IF(AND(ent!$M$11=1,$X47&lt;&gt;""),$W47+$X47,"")</f>
        <v/>
      </c>
      <c r="FW47" s="95" t="str">
        <f>IF(AND(ent!$M$12=1,$Z47&lt;&gt;""),$Y47+$Z47,"")</f>
        <v/>
      </c>
      <c r="FX47" s="95" t="str">
        <f>IF(AND(ent!$M$13=1,$AB47&lt;&gt;""),$AA47+$AB47,"")</f>
        <v/>
      </c>
      <c r="FY47" s="95" t="str">
        <f>IF(AND(ent!$M$14=1,$AD47&lt;&gt;""),$AC47+$AD47,"")</f>
        <v/>
      </c>
      <c r="FZ47" s="95" t="str">
        <f>IF(AND(ent!$M$15=1,$AF47&lt;&gt;""),$AE47+$AF47,"")</f>
        <v/>
      </c>
      <c r="GA47" s="95" t="str">
        <f>IF(AND(ent!$M$16=1,$AH47&lt;&gt;""),$AG47+$AH47,"")</f>
        <v/>
      </c>
      <c r="GB47" s="95" t="str">
        <f>IF(AND(ent!$M$17=1,$AJ47&lt;&gt;""),$AI47+$AJ47,"")</f>
        <v/>
      </c>
      <c r="GC47" s="95" t="str">
        <f>IF(AND(ent!$M$18=1,$AL47&lt;&gt;""),$AK47+$AL47,"")</f>
        <v/>
      </c>
      <c r="GD47" s="95" t="str">
        <f>IF(AND(ent!$M$19=1,$AN47&lt;&gt;""),$AM47+$AN47,"")</f>
        <v/>
      </c>
      <c r="GE47" s="95" t="str">
        <f>IF(AND(ent!$M$20=1,$AP47&lt;&gt;""),$AO47+$AP47,"")</f>
        <v/>
      </c>
      <c r="GF47" s="95" t="str">
        <f>IF(AND(ent!$M$21=1,$AR47&lt;&gt;""),$AQ47+$AR47,"")</f>
        <v/>
      </c>
      <c r="GG47" s="95" t="str">
        <f>IF(AND(ent!$M$22=1,$AT47&lt;&gt;""),$AS47+$AT47,"")</f>
        <v/>
      </c>
      <c r="GH47" s="95" t="str">
        <f>IF(AND(ent!$M$23=1,$AV47&lt;&gt;""),$AU47+$AV47,"")</f>
        <v/>
      </c>
      <c r="GI47" s="95" t="str">
        <f>IF(AND(ent!$M$24=1,$AX47&lt;&gt;""),$AW47+$AX47,"")</f>
        <v/>
      </c>
      <c r="GJ47" s="95" t="str">
        <f>IF(AND(ent!$M$25=1,$AZ47&lt;&gt;""),$AY47+$AZ47,"")</f>
        <v/>
      </c>
      <c r="GK47" s="95" t="str">
        <f>IF(AND(ent!$M$26=1,$BB47&lt;&gt;""),$BA47+$BB47,"")</f>
        <v/>
      </c>
      <c r="GL47" s="95" t="str">
        <f>IF(AND(ent!$M$27=1,$BD47&lt;&gt;""),$BC47+$BD47,"")</f>
        <v/>
      </c>
      <c r="GM47" s="95" t="str">
        <f>IF(AND(ent!$M$28=1,$BF47&lt;&gt;""),$BE47+$BF47,"")</f>
        <v/>
      </c>
      <c r="GN47" s="95" t="str">
        <f>IF(AND(ent!$M$29=1,$BH47&lt;&gt;""),$BG47+$BH47,"")</f>
        <v/>
      </c>
      <c r="GO47" s="95" t="str">
        <f>IF(AND(ent!$M$30=1,$BJ47&lt;&gt;""),$BI47+$BJ47,"")</f>
        <v/>
      </c>
      <c r="GP47" s="95" t="str">
        <f>IF(AND(ent!$M$31=1,$BL47&lt;&gt;""),$BK47+$BL47,"")</f>
        <v/>
      </c>
      <c r="GQ47" s="75">
        <f t="shared" si="69"/>
        <v>0</v>
      </c>
      <c r="GR47" s="95" t="str">
        <f>IF(AND(ent!$M$2=2,$F47&lt;&gt;""),$E47+$F47,"")</f>
        <v/>
      </c>
      <c r="GS47" s="95" t="str">
        <f>IF(AND(ent!$M$3=2,$H47&lt;&gt;""),$G47+$H47,"")</f>
        <v/>
      </c>
      <c r="GT47" s="95" t="str">
        <f>IF(AND(ent!$M$4=2,$J47&lt;&gt;""),$I47+$J47,"")</f>
        <v/>
      </c>
      <c r="GU47" s="95" t="str">
        <f>IF(AND(ent!$M$5=2,$L47&lt;&gt;""),$K47+$L47,"")</f>
        <v/>
      </c>
      <c r="GV47" s="95" t="str">
        <f>IF(AND(ent!$M$6=2,$N47&lt;&gt;""),$M47+$N47,"")</f>
        <v/>
      </c>
      <c r="GW47" s="95" t="str">
        <f>IF(AND(ent!$M$7=2,$P47&lt;&gt;""),$O47+$P47,"")</f>
        <v/>
      </c>
      <c r="GX47" s="95" t="str">
        <f>IF(AND(ent!$M$8=2,$R47&lt;&gt;""),$Q47+$R47,"")</f>
        <v/>
      </c>
      <c r="GY47" s="95" t="str">
        <f>IF(AND(ent!$M$9=2,$T47&lt;&gt;""),$S47+$T47,"")</f>
        <v/>
      </c>
      <c r="GZ47" s="95" t="str">
        <f>IF(AND(ent!$M$10=2,$V47&lt;&gt;""),$U47+$V47,"")</f>
        <v/>
      </c>
      <c r="HA47" s="95" t="str">
        <f>IF(AND(ent!$M$11=2,$X47&lt;&gt;""),$W47+$X47,"")</f>
        <v/>
      </c>
      <c r="HB47" s="95" t="str">
        <f>IF(AND(ent!$M$12=2,$Z47&lt;&gt;""),$Y47+$Z47,"")</f>
        <v/>
      </c>
      <c r="HC47" s="95" t="str">
        <f>IF(AND(ent!$M$13=2,$AB47&lt;&gt;""),$AA47+$AB47,"")</f>
        <v/>
      </c>
      <c r="HD47" s="95" t="str">
        <f>IF(AND(ent!$M$14=2,$AD47&lt;&gt;""),$AC47+$AD47,"")</f>
        <v/>
      </c>
      <c r="HE47" s="95" t="str">
        <f>IF(AND(ent!$M$15=2,$AF47&lt;&gt;""),$AE47+$AF47,"")</f>
        <v/>
      </c>
      <c r="HF47" s="95" t="str">
        <f>IF(AND(ent!$M$16=2,$AH47&lt;&gt;""),$AG47+$AH47,"")</f>
        <v/>
      </c>
      <c r="HG47" s="95" t="str">
        <f>IF(AND(ent!$M$17=2,$AJ47&lt;&gt;""),$AI47+$AJ47,"")</f>
        <v/>
      </c>
      <c r="HH47" s="95" t="str">
        <f>IF(AND(ent!$M$18=2,$AL47&lt;&gt;""),$AK47+$AL47,"")</f>
        <v/>
      </c>
      <c r="HI47" s="95" t="str">
        <f>IF(AND(ent!$M$19=2,$AN47&lt;&gt;""),$AM47+$AN47,"")</f>
        <v/>
      </c>
      <c r="HJ47" s="95" t="str">
        <f>IF(AND(ent!$M$20=2,$AP47&lt;&gt;""),$AO47+$AP47,"")</f>
        <v/>
      </c>
      <c r="HK47" s="95" t="str">
        <f>IF(AND(ent!$M$21=2,$AR47&lt;&gt;""),$AQ47+$AR47,"")</f>
        <v/>
      </c>
      <c r="HL47" s="95" t="str">
        <f>IF(AND(ent!$M$22=2,$AT47&lt;&gt;""),$AS47+$AT47,"")</f>
        <v/>
      </c>
      <c r="HM47" s="95" t="str">
        <f>IF(AND(ent!$M$23=2,$AV47&lt;&gt;""),$AU47+$AV47,"")</f>
        <v/>
      </c>
      <c r="HN47" s="95" t="str">
        <f>IF(AND(ent!$M$24=2,$AX47&lt;&gt;""),$AW47+$AX47,"")</f>
        <v/>
      </c>
      <c r="HO47" s="95" t="str">
        <f>IF(AND(ent!$M$25=2,$AZ47&lt;&gt;""),$AY47+$AZ47,"")</f>
        <v/>
      </c>
      <c r="HP47" s="95" t="str">
        <f>IF(AND(ent!$M$26=2,$BB47&lt;&gt;""),$BA47+$BB47,"")</f>
        <v/>
      </c>
      <c r="HQ47" s="95" t="str">
        <f>IF(AND(ent!$M$27=2,$BD47&lt;&gt;""),$BC47+$BD47,"")</f>
        <v/>
      </c>
      <c r="HR47" s="95" t="str">
        <f>IF(AND(ent!$M$28=2,$BF47&lt;&gt;""),$BE47+$BF47,"")</f>
        <v/>
      </c>
      <c r="HS47" s="95" t="str">
        <f>IF(AND(ent!$M$29=2,$BH47&lt;&gt;""),$BG47+$BH47,"")</f>
        <v/>
      </c>
      <c r="HT47" s="95" t="str">
        <f>IF(AND(ent!$M$30=2,$BJ47&lt;&gt;""),$BI47+$BJ47,"")</f>
        <v/>
      </c>
      <c r="HU47" s="95" t="str">
        <f>IF(AND(ent!$M$31=2,$BL47&lt;&gt;""),$BK47+$BL47,"")</f>
        <v/>
      </c>
      <c r="HV47" s="124">
        <f t="shared" si="70"/>
        <v>350</v>
      </c>
      <c r="HW47" s="124">
        <f t="shared" si="71"/>
        <v>0</v>
      </c>
      <c r="HX47" s="95">
        <f t="shared" si="72"/>
        <v>550</v>
      </c>
      <c r="HY47" s="95">
        <f t="shared" si="73"/>
        <v>0</v>
      </c>
    </row>
    <row r="48" spans="1:233">
      <c r="A48" s="75">
        <f>IF(stage!A48&lt;&gt;"",stage!A48,"")</f>
        <v>47</v>
      </c>
      <c r="B48" s="75" t="str">
        <f>IF(ent!E48&lt;&gt;"",ent!E48,"")</f>
        <v>清水 宏保</v>
      </c>
      <c r="D48" s="75" t="str">
        <f>IF(ent!E48&lt;&gt;"",ent!H48,"")</f>
        <v>JN-5</v>
      </c>
      <c r="F48" s="95">
        <f>IF(stage!F48&lt;&gt;"",INT(stage!F48/100)*60+MOD(stage!F48,100),"")</f>
        <v>343.79999999999995</v>
      </c>
      <c r="H48" s="95">
        <f>IF(stage!H48&lt;&gt;"",INT(stage!H48/100)*60+MOD(stage!H48,100),"")</f>
        <v>464.29999999999995</v>
      </c>
      <c r="J48" s="95">
        <f>IF(stage!J48&lt;&gt;"",INT(stage!J48/100)*60+MOD(stage!J48,100),"")</f>
        <v>349.79999999999995</v>
      </c>
      <c r="L48" s="95">
        <f>IF(stage!L48&lt;&gt;"",INT(stage!L48/100)*60+MOD(stage!L48,100),"")</f>
        <v>332.70000000000005</v>
      </c>
      <c r="N48" s="95">
        <f>IF(stage!N48&lt;&gt;"",INT(stage!N48/100)*60+MOD(stage!N48,100),"")</f>
        <v>458.5</v>
      </c>
      <c r="P48" s="95">
        <f>IF(stage!P48&lt;&gt;"",INT(stage!P48/100)*60+MOD(stage!P48,100),"")</f>
        <v>349.5</v>
      </c>
      <c r="R48" s="95">
        <f>IF(stage!R48&lt;&gt;"",INT(stage!R48/100)*60+MOD(stage!R48,100),"")</f>
        <v>376.70000000000005</v>
      </c>
      <c r="T48" s="95">
        <f>IF(stage!T48&lt;&gt;"",INT(stage!T48/100)*60+MOD(stage!T48,100),"")</f>
        <v>259.8</v>
      </c>
      <c r="V48" s="95">
        <f>IF(stage!V48&lt;&gt;"",INT(stage!V48/100)*60+MOD(stage!V48,100),"")</f>
        <v>364.29999999999995</v>
      </c>
      <c r="X48" s="95">
        <f>IF(stage!X48&lt;&gt;"",INT(stage!X48/100)*60+MOD(stage!X48,100),"")</f>
        <v>344.20000000000005</v>
      </c>
      <c r="Z48" s="95">
        <f>IF(stage!Z48&lt;&gt;"",INT(stage!Z48/100)*60+MOD(stage!Z48,100),"")</f>
        <v>278.39999999999998</v>
      </c>
      <c r="AB48" s="95" t="str">
        <f>IF(stage!AB48&lt;&gt;"",INT(stage!AB48/100)*60+MOD(stage!AB48,100),"")</f>
        <v/>
      </c>
      <c r="AD48" s="95" t="str">
        <f>IF(stage!AD48&lt;&gt;"",INT(stage!AD48/100)*60+MOD(stage!AD48,100),"")</f>
        <v/>
      </c>
      <c r="AF48" s="95" t="str">
        <f>IF(stage!AF48&lt;&gt;"",INT(stage!AF48/100)*60+MOD(stage!AF48,100),"")</f>
        <v/>
      </c>
      <c r="AH48" s="95" t="str">
        <f>IF(stage!AH48&lt;&gt;"",INT(stage!AH48/100)*60+MOD(stage!AH48,100),"")</f>
        <v/>
      </c>
      <c r="AJ48" s="95" t="str">
        <f>IF(stage!AJ48&lt;&gt;"",INT(stage!AJ48/100)*60+MOD(stage!AJ48,100),"")</f>
        <v/>
      </c>
      <c r="AL48" s="95" t="str">
        <f>IF(stage!AL48&lt;&gt;"",INT(stage!AL48/100)*60+MOD(stage!AL48,100),"")</f>
        <v/>
      </c>
      <c r="AN48" s="95" t="str">
        <f>IF(stage!AN48&lt;&gt;"",INT(stage!AN48/100)*60+MOD(stage!AN48,100),"")</f>
        <v/>
      </c>
      <c r="AP48" s="95" t="str">
        <f>IF(stage!AP48&lt;&gt;"",INT(stage!AP48/100)*60+MOD(stage!AP48,100),"")</f>
        <v/>
      </c>
      <c r="AR48" s="95" t="str">
        <f>IF(stage!AR48&lt;&gt;"",INT(stage!AR48/100)*60+MOD(stage!AR48,100),"")</f>
        <v/>
      </c>
      <c r="AT48" s="95" t="str">
        <f>IF(stage!AT48&lt;&gt;"",INT(stage!AT48/100)*60+MOD(stage!AT48,100),"")</f>
        <v/>
      </c>
      <c r="AV48" s="95" t="str">
        <f>IF(stage!AV48&lt;&gt;"",INT(stage!AV48/100)*60+MOD(stage!AV48,100),"")</f>
        <v/>
      </c>
      <c r="AX48" s="95" t="str">
        <f>IF(stage!AX48&lt;&gt;"",INT(stage!AX48/100)*60+MOD(stage!AX48,100),"")</f>
        <v/>
      </c>
      <c r="AZ48" s="95" t="str">
        <f>IF(stage!AZ48&lt;&gt;"",INT(stage!AZ48/100)*60+MOD(stage!AZ48,100),"")</f>
        <v/>
      </c>
      <c r="BB48" s="95" t="str">
        <f>IF(stage!BB48&lt;&gt;"",INT(stage!BB48/100)*60+MOD(stage!BB48,100),"")</f>
        <v/>
      </c>
      <c r="BD48" s="95" t="str">
        <f>IF(stage!BD48&lt;&gt;"",INT(stage!BD48/100)*60+MOD(stage!BD48,100),"")</f>
        <v/>
      </c>
      <c r="BF48" s="95" t="str">
        <f>IF(stage!BF48&lt;&gt;"",INT(stage!BF48/100)*60+MOD(stage!BF48,100),"")</f>
        <v/>
      </c>
      <c r="BH48" s="95" t="str">
        <f>IF(stage!BH48&lt;&gt;"",INT(stage!BH48/100)*60+MOD(stage!BH48,100),"")</f>
        <v/>
      </c>
      <c r="BJ48" s="95" t="str">
        <f>IF(stage!BJ48&lt;&gt;"",INT(stage!BJ48/100)*60+MOD(stage!BJ48,100),"")</f>
        <v/>
      </c>
      <c r="BL48" s="95" t="str">
        <f>IF(stage!BL48&lt;&gt;"",INT(stage!BL48/100)*60+MOD(stage!BL48,100),"")</f>
        <v/>
      </c>
      <c r="BO48" s="123">
        <f t="shared" si="1"/>
        <v>3922.0000000000005</v>
      </c>
      <c r="BP48" s="75">
        <f t="shared" si="2"/>
        <v>0</v>
      </c>
      <c r="BQ48" s="123">
        <f t="shared" si="3"/>
        <v>3922.0000000000005</v>
      </c>
      <c r="BR48" s="123"/>
      <c r="BS48" s="123">
        <f t="shared" si="4"/>
        <v>10522</v>
      </c>
      <c r="BT48" s="75">
        <f t="shared" si="5"/>
        <v>0</v>
      </c>
      <c r="BU48" s="123">
        <f t="shared" si="6"/>
        <v>10522</v>
      </c>
      <c r="BW48" s="75">
        <f t="shared" si="7"/>
        <v>11</v>
      </c>
      <c r="BX48" s="124">
        <f t="shared" si="8"/>
        <v>343.79999999999995</v>
      </c>
      <c r="BY48" s="124">
        <f t="shared" si="9"/>
        <v>464.29999999999995</v>
      </c>
      <c r="BZ48" s="124">
        <f t="shared" si="10"/>
        <v>349.79999999999995</v>
      </c>
      <c r="CA48" s="124">
        <f t="shared" si="11"/>
        <v>332.70000000000005</v>
      </c>
      <c r="CB48" s="124">
        <f t="shared" si="12"/>
        <v>458.5</v>
      </c>
      <c r="CC48" s="124">
        <f t="shared" si="13"/>
        <v>349.5</v>
      </c>
      <c r="CD48" s="124">
        <f t="shared" si="14"/>
        <v>376.70000000000005</v>
      </c>
      <c r="CE48" s="124">
        <f t="shared" si="15"/>
        <v>259.8</v>
      </c>
      <c r="CF48" s="124">
        <f t="shared" si="16"/>
        <v>364.29999999999995</v>
      </c>
      <c r="CG48" s="124">
        <f t="shared" si="17"/>
        <v>344.20000000000005</v>
      </c>
      <c r="CH48" s="124">
        <f t="shared" si="18"/>
        <v>278.39999999999998</v>
      </c>
      <c r="CI48" s="124" t="str">
        <f t="shared" si="19"/>
        <v/>
      </c>
      <c r="CJ48" s="124" t="str">
        <f t="shared" si="20"/>
        <v/>
      </c>
      <c r="CK48" s="124" t="str">
        <f t="shared" si="21"/>
        <v/>
      </c>
      <c r="CL48" s="124" t="str">
        <f t="shared" si="22"/>
        <v/>
      </c>
      <c r="CM48" s="124" t="str">
        <f t="shared" si="23"/>
        <v/>
      </c>
      <c r="CN48" s="124" t="str">
        <f t="shared" si="24"/>
        <v/>
      </c>
      <c r="CO48" s="124" t="str">
        <f t="shared" si="25"/>
        <v/>
      </c>
      <c r="CP48" s="124" t="str">
        <f t="shared" si="26"/>
        <v/>
      </c>
      <c r="CQ48" s="124" t="str">
        <f t="shared" si="27"/>
        <v/>
      </c>
      <c r="CR48" s="124" t="str">
        <f t="shared" si="28"/>
        <v/>
      </c>
      <c r="CS48" s="124" t="str">
        <f t="shared" si="29"/>
        <v/>
      </c>
      <c r="CT48" s="124" t="str">
        <f t="shared" si="30"/>
        <v/>
      </c>
      <c r="CU48" s="124" t="str">
        <f t="shared" si="31"/>
        <v/>
      </c>
      <c r="CV48" s="124" t="str">
        <f t="shared" si="32"/>
        <v/>
      </c>
      <c r="CW48" s="124" t="str">
        <f t="shared" si="33"/>
        <v/>
      </c>
      <c r="CX48" s="124" t="str">
        <f t="shared" si="34"/>
        <v/>
      </c>
      <c r="CY48" s="124" t="str">
        <f t="shared" si="35"/>
        <v/>
      </c>
      <c r="CZ48" s="124" t="str">
        <f t="shared" si="36"/>
        <v/>
      </c>
      <c r="DA48" s="124" t="str">
        <f t="shared" si="37"/>
        <v/>
      </c>
      <c r="DC48" s="75">
        <f>COUNT($BX48:BX48)</f>
        <v>1</v>
      </c>
      <c r="DD48" s="75">
        <f>COUNT($BX48:BY48)</f>
        <v>2</v>
      </c>
      <c r="DE48" s="75">
        <f>COUNT($BX48:BZ48)</f>
        <v>3</v>
      </c>
      <c r="DF48" s="75">
        <f>COUNT($BX48:CA48)</f>
        <v>4</v>
      </c>
      <c r="DG48" s="75">
        <f>COUNT($BX48:CB48)</f>
        <v>5</v>
      </c>
      <c r="DH48" s="75">
        <f>COUNT($BX48:CC48)</f>
        <v>6</v>
      </c>
      <c r="DI48" s="75">
        <f>COUNT($BX48:CD48)</f>
        <v>7</v>
      </c>
      <c r="DJ48" s="75">
        <f>COUNT($BX48:CE48)</f>
        <v>8</v>
      </c>
      <c r="DK48" s="75">
        <f>COUNT($BX48:CF48)</f>
        <v>9</v>
      </c>
      <c r="DL48" s="75">
        <f>COUNT($BX48:CG48)</f>
        <v>10</v>
      </c>
      <c r="DM48" s="75">
        <f>COUNT($BX48:CH48)</f>
        <v>11</v>
      </c>
      <c r="DN48" s="75">
        <f>COUNT($BX48:CI48)</f>
        <v>11</v>
      </c>
      <c r="DO48" s="75">
        <f>COUNT($BX48:CJ48)</f>
        <v>11</v>
      </c>
      <c r="DP48" s="75">
        <f>COUNT($BX48:CK48)</f>
        <v>11</v>
      </c>
      <c r="DQ48" s="75">
        <f>COUNT($BX48:CL48)</f>
        <v>11</v>
      </c>
      <c r="DR48" s="75">
        <f>COUNT($BX48:CM48)</f>
        <v>11</v>
      </c>
      <c r="DS48" s="75">
        <f>COUNT($BX48:CN48)</f>
        <v>11</v>
      </c>
      <c r="DT48" s="75">
        <f>COUNT($BX48:CO48)</f>
        <v>11</v>
      </c>
      <c r="DU48" s="75">
        <f>COUNT($BX48:CP48)</f>
        <v>11</v>
      </c>
      <c r="DV48" s="75">
        <f>COUNT($BX48:CQ48)</f>
        <v>11</v>
      </c>
      <c r="DW48" s="75">
        <f>COUNT($BX48:CR48)</f>
        <v>11</v>
      </c>
      <c r="DX48" s="75">
        <f>COUNT($BX48:CS48)</f>
        <v>11</v>
      </c>
      <c r="DY48" s="75">
        <f>COUNT($BX48:CT48)</f>
        <v>11</v>
      </c>
      <c r="DZ48" s="75">
        <f>COUNT($BX48:CU48)</f>
        <v>11</v>
      </c>
      <c r="EA48" s="75">
        <f>COUNT($BX48:CV48)</f>
        <v>11</v>
      </c>
      <c r="EB48" s="75">
        <f>COUNT($BX48:CW48)</f>
        <v>11</v>
      </c>
      <c r="EC48" s="75">
        <f>COUNT($BX48:CX48)</f>
        <v>11</v>
      </c>
      <c r="ED48" s="75">
        <f>COUNT($BX48:CY48)</f>
        <v>11</v>
      </c>
      <c r="EE48" s="75">
        <f>COUNT($BX48:CZ48)</f>
        <v>11</v>
      </c>
      <c r="EF48" s="75">
        <f>COUNT($BX48:DA48)</f>
        <v>11</v>
      </c>
      <c r="EH48" s="75">
        <f t="shared" si="38"/>
        <v>1</v>
      </c>
      <c r="EI48" s="75">
        <f t="shared" si="39"/>
        <v>1</v>
      </c>
      <c r="EJ48" s="75">
        <f t="shared" si="40"/>
        <v>1</v>
      </c>
      <c r="EK48" s="75">
        <f t="shared" si="41"/>
        <v>1</v>
      </c>
      <c r="EL48" s="75">
        <f t="shared" si="42"/>
        <v>1</v>
      </c>
      <c r="EM48" s="75">
        <f t="shared" si="43"/>
        <v>1</v>
      </c>
      <c r="EN48" s="75">
        <f t="shared" si="44"/>
        <v>1</v>
      </c>
      <c r="EO48" s="75">
        <f t="shared" si="45"/>
        <v>1</v>
      </c>
      <c r="EP48" s="75">
        <f t="shared" si="46"/>
        <v>1</v>
      </c>
      <c r="EQ48" s="75">
        <f t="shared" si="47"/>
        <v>1</v>
      </c>
      <c r="ER48" s="75">
        <f t="shared" si="48"/>
        <v>1</v>
      </c>
      <c r="ES48" s="75">
        <f t="shared" si="49"/>
        <v>0</v>
      </c>
      <c r="ET48" s="75">
        <f t="shared" si="50"/>
        <v>0</v>
      </c>
      <c r="EU48" s="75">
        <f t="shared" si="51"/>
        <v>0</v>
      </c>
      <c r="EV48" s="75">
        <f t="shared" si="52"/>
        <v>0</v>
      </c>
      <c r="EW48" s="75">
        <f t="shared" si="53"/>
        <v>0</v>
      </c>
      <c r="EX48" s="75">
        <f t="shared" si="54"/>
        <v>0</v>
      </c>
      <c r="EY48" s="75">
        <f t="shared" si="55"/>
        <v>0</v>
      </c>
      <c r="EZ48" s="75">
        <f t="shared" si="56"/>
        <v>0</v>
      </c>
      <c r="FA48" s="75">
        <f t="shared" si="57"/>
        <v>0</v>
      </c>
      <c r="FB48" s="75">
        <f t="shared" si="58"/>
        <v>0</v>
      </c>
      <c r="FC48" s="75">
        <f t="shared" si="59"/>
        <v>0</v>
      </c>
      <c r="FD48" s="75">
        <f t="shared" si="60"/>
        <v>0</v>
      </c>
      <c r="FE48" s="75">
        <f t="shared" si="61"/>
        <v>0</v>
      </c>
      <c r="FF48" s="75">
        <f t="shared" si="62"/>
        <v>0</v>
      </c>
      <c r="FG48" s="75">
        <f t="shared" si="63"/>
        <v>0</v>
      </c>
      <c r="FH48" s="75">
        <f t="shared" si="64"/>
        <v>0</v>
      </c>
      <c r="FI48" s="75">
        <f t="shared" si="65"/>
        <v>0</v>
      </c>
      <c r="FJ48" s="75">
        <f t="shared" si="66"/>
        <v>0</v>
      </c>
      <c r="FK48" s="75">
        <f t="shared" si="67"/>
        <v>0</v>
      </c>
      <c r="FL48" s="75">
        <f t="shared" si="68"/>
        <v>6</v>
      </c>
      <c r="FM48" s="95">
        <f>IF(AND(ent!$M$2=1,$F48&lt;&gt;""),$E48+$F48,"")</f>
        <v>343.79999999999995</v>
      </c>
      <c r="FN48" s="95">
        <f>IF(AND(ent!$M$3=1,$H48&lt;&gt;""),$G48+$H48,"")</f>
        <v>464.29999999999995</v>
      </c>
      <c r="FO48" s="95">
        <f>IF(AND(ent!$M$4=1,$J48&lt;&gt;""),$I48+$J48,"")</f>
        <v>349.79999999999995</v>
      </c>
      <c r="FP48" s="95">
        <f>IF(AND(ent!$M$5=1,$L48&lt;&gt;""),$K48+$L48,"")</f>
        <v>332.70000000000005</v>
      </c>
      <c r="FQ48" s="95">
        <f>IF(AND(ent!$M$6=1,$N48&lt;&gt;""),$M48+$N48,"")</f>
        <v>458.5</v>
      </c>
      <c r="FR48" s="95">
        <f>IF(AND(ent!$M$7=1,$P48&lt;&gt;""),$O48+$P48,"")</f>
        <v>349.5</v>
      </c>
      <c r="FS48" s="95" t="str">
        <f>IF(AND(ent!$M$8=1,$R48&lt;&gt;""),$Q48+$R48,"")</f>
        <v/>
      </c>
      <c r="FT48" s="95" t="str">
        <f>IF(AND(ent!$M$9=1,$T48&lt;&gt;""),$S48+$T48,"")</f>
        <v/>
      </c>
      <c r="FU48" s="95" t="str">
        <f>IF(AND(ent!$M$10=1,$V48&lt;&gt;""),$U48+$V48,"")</f>
        <v/>
      </c>
      <c r="FV48" s="95" t="str">
        <f>IF(AND(ent!$M$11=1,$X48&lt;&gt;""),$W48+$X48,"")</f>
        <v/>
      </c>
      <c r="FW48" s="95" t="str">
        <f>IF(AND(ent!$M$12=1,$Z48&lt;&gt;""),$Y48+$Z48,"")</f>
        <v/>
      </c>
      <c r="FX48" s="95" t="str">
        <f>IF(AND(ent!$M$13=1,$AB48&lt;&gt;""),$AA48+$AB48,"")</f>
        <v/>
      </c>
      <c r="FY48" s="95" t="str">
        <f>IF(AND(ent!$M$14=1,$AD48&lt;&gt;""),$AC48+$AD48,"")</f>
        <v/>
      </c>
      <c r="FZ48" s="95" t="str">
        <f>IF(AND(ent!$M$15=1,$AF48&lt;&gt;""),$AE48+$AF48,"")</f>
        <v/>
      </c>
      <c r="GA48" s="95" t="str">
        <f>IF(AND(ent!$M$16=1,$AH48&lt;&gt;""),$AG48+$AH48,"")</f>
        <v/>
      </c>
      <c r="GB48" s="95" t="str">
        <f>IF(AND(ent!$M$17=1,$AJ48&lt;&gt;""),$AI48+$AJ48,"")</f>
        <v/>
      </c>
      <c r="GC48" s="95" t="str">
        <f>IF(AND(ent!$M$18=1,$AL48&lt;&gt;""),$AK48+$AL48,"")</f>
        <v/>
      </c>
      <c r="GD48" s="95" t="str">
        <f>IF(AND(ent!$M$19=1,$AN48&lt;&gt;""),$AM48+$AN48,"")</f>
        <v/>
      </c>
      <c r="GE48" s="95" t="str">
        <f>IF(AND(ent!$M$20=1,$AP48&lt;&gt;""),$AO48+$AP48,"")</f>
        <v/>
      </c>
      <c r="GF48" s="95" t="str">
        <f>IF(AND(ent!$M$21=1,$AR48&lt;&gt;""),$AQ48+$AR48,"")</f>
        <v/>
      </c>
      <c r="GG48" s="95" t="str">
        <f>IF(AND(ent!$M$22=1,$AT48&lt;&gt;""),$AS48+$AT48,"")</f>
        <v/>
      </c>
      <c r="GH48" s="95" t="str">
        <f>IF(AND(ent!$M$23=1,$AV48&lt;&gt;""),$AU48+$AV48,"")</f>
        <v/>
      </c>
      <c r="GI48" s="95" t="str">
        <f>IF(AND(ent!$M$24=1,$AX48&lt;&gt;""),$AW48+$AX48,"")</f>
        <v/>
      </c>
      <c r="GJ48" s="95" t="str">
        <f>IF(AND(ent!$M$25=1,$AZ48&lt;&gt;""),$AY48+$AZ48,"")</f>
        <v/>
      </c>
      <c r="GK48" s="95" t="str">
        <f>IF(AND(ent!$M$26=1,$BB48&lt;&gt;""),$BA48+$BB48,"")</f>
        <v/>
      </c>
      <c r="GL48" s="95" t="str">
        <f>IF(AND(ent!$M$27=1,$BD48&lt;&gt;""),$BC48+$BD48,"")</f>
        <v/>
      </c>
      <c r="GM48" s="95" t="str">
        <f>IF(AND(ent!$M$28=1,$BF48&lt;&gt;""),$BE48+$BF48,"")</f>
        <v/>
      </c>
      <c r="GN48" s="95" t="str">
        <f>IF(AND(ent!$M$29=1,$BH48&lt;&gt;""),$BG48+$BH48,"")</f>
        <v/>
      </c>
      <c r="GO48" s="95" t="str">
        <f>IF(AND(ent!$M$30=1,$BJ48&lt;&gt;""),$BI48+$BJ48,"")</f>
        <v/>
      </c>
      <c r="GP48" s="95" t="str">
        <f>IF(AND(ent!$M$31=1,$BL48&lt;&gt;""),$BK48+$BL48,"")</f>
        <v/>
      </c>
      <c r="GQ48" s="75">
        <f t="shared" si="69"/>
        <v>5</v>
      </c>
      <c r="GR48" s="95" t="str">
        <f>IF(AND(ent!$M$2=2,$F48&lt;&gt;""),$E48+$F48,"")</f>
        <v/>
      </c>
      <c r="GS48" s="95" t="str">
        <f>IF(AND(ent!$M$3=2,$H48&lt;&gt;""),$G48+$H48,"")</f>
        <v/>
      </c>
      <c r="GT48" s="95" t="str">
        <f>IF(AND(ent!$M$4=2,$J48&lt;&gt;""),$I48+$J48,"")</f>
        <v/>
      </c>
      <c r="GU48" s="95" t="str">
        <f>IF(AND(ent!$M$5=2,$L48&lt;&gt;""),$K48+$L48,"")</f>
        <v/>
      </c>
      <c r="GV48" s="95" t="str">
        <f>IF(AND(ent!$M$6=2,$N48&lt;&gt;""),$M48+$N48,"")</f>
        <v/>
      </c>
      <c r="GW48" s="95" t="str">
        <f>IF(AND(ent!$M$7=2,$P48&lt;&gt;""),$O48+$P48,"")</f>
        <v/>
      </c>
      <c r="GX48" s="95">
        <f>IF(AND(ent!$M$8=2,$R48&lt;&gt;""),$Q48+$R48,"")</f>
        <v>376.70000000000005</v>
      </c>
      <c r="GY48" s="95">
        <f>IF(AND(ent!$M$9=2,$T48&lt;&gt;""),$S48+$T48,"")</f>
        <v>259.8</v>
      </c>
      <c r="GZ48" s="95">
        <f>IF(AND(ent!$M$10=2,$V48&lt;&gt;""),$U48+$V48,"")</f>
        <v>364.29999999999995</v>
      </c>
      <c r="HA48" s="95">
        <f>IF(AND(ent!$M$11=2,$X48&lt;&gt;""),$W48+$X48,"")</f>
        <v>344.20000000000005</v>
      </c>
      <c r="HB48" s="95">
        <f>IF(AND(ent!$M$12=2,$Z48&lt;&gt;""),$Y48+$Z48,"")</f>
        <v>278.39999999999998</v>
      </c>
      <c r="HC48" s="95" t="str">
        <f>IF(AND(ent!$M$13=2,$AB48&lt;&gt;""),$AA48+$AB48,"")</f>
        <v/>
      </c>
      <c r="HD48" s="95" t="str">
        <f>IF(AND(ent!$M$14=2,$AD48&lt;&gt;""),$AC48+$AD48,"")</f>
        <v/>
      </c>
      <c r="HE48" s="95" t="str">
        <f>IF(AND(ent!$M$15=2,$AF48&lt;&gt;""),$AE48+$AF48,"")</f>
        <v/>
      </c>
      <c r="HF48" s="95" t="str">
        <f>IF(AND(ent!$M$16=2,$AH48&lt;&gt;""),$AG48+$AH48,"")</f>
        <v/>
      </c>
      <c r="HG48" s="95" t="str">
        <f>IF(AND(ent!$M$17=2,$AJ48&lt;&gt;""),$AI48+$AJ48,"")</f>
        <v/>
      </c>
      <c r="HH48" s="95" t="str">
        <f>IF(AND(ent!$M$18=2,$AL48&lt;&gt;""),$AK48+$AL48,"")</f>
        <v/>
      </c>
      <c r="HI48" s="95" t="str">
        <f>IF(AND(ent!$M$19=2,$AN48&lt;&gt;""),$AM48+$AN48,"")</f>
        <v/>
      </c>
      <c r="HJ48" s="95" t="str">
        <f>IF(AND(ent!$M$20=2,$AP48&lt;&gt;""),$AO48+$AP48,"")</f>
        <v/>
      </c>
      <c r="HK48" s="95" t="str">
        <f>IF(AND(ent!$M$21=2,$AR48&lt;&gt;""),$AQ48+$AR48,"")</f>
        <v/>
      </c>
      <c r="HL48" s="95" t="str">
        <f>IF(AND(ent!$M$22=2,$AT48&lt;&gt;""),$AS48+$AT48,"")</f>
        <v/>
      </c>
      <c r="HM48" s="95" t="str">
        <f>IF(AND(ent!$M$23=2,$AV48&lt;&gt;""),$AU48+$AV48,"")</f>
        <v/>
      </c>
      <c r="HN48" s="95" t="str">
        <f>IF(AND(ent!$M$24=2,$AX48&lt;&gt;""),$AW48+$AX48,"")</f>
        <v/>
      </c>
      <c r="HO48" s="95" t="str">
        <f>IF(AND(ent!$M$25=2,$AZ48&lt;&gt;""),$AY48+$AZ48,"")</f>
        <v/>
      </c>
      <c r="HP48" s="95" t="str">
        <f>IF(AND(ent!$M$26=2,$BB48&lt;&gt;""),$BA48+$BB48,"")</f>
        <v/>
      </c>
      <c r="HQ48" s="95" t="str">
        <f>IF(AND(ent!$M$27=2,$BD48&lt;&gt;""),$BC48+$BD48,"")</f>
        <v/>
      </c>
      <c r="HR48" s="95" t="str">
        <f>IF(AND(ent!$M$28=2,$BF48&lt;&gt;""),$BE48+$BF48,"")</f>
        <v/>
      </c>
      <c r="HS48" s="95" t="str">
        <f>IF(AND(ent!$M$29=2,$BH48&lt;&gt;""),$BG48+$BH48,"")</f>
        <v/>
      </c>
      <c r="HT48" s="95" t="str">
        <f>IF(AND(ent!$M$30=2,$BJ48&lt;&gt;""),$BI48+$BJ48,"")</f>
        <v/>
      </c>
      <c r="HU48" s="95" t="str">
        <f>IF(AND(ent!$M$31=2,$BL48&lt;&gt;""),$BK48+$BL48,"")</f>
        <v/>
      </c>
      <c r="HV48" s="124">
        <f t="shared" si="70"/>
        <v>2298.6</v>
      </c>
      <c r="HW48" s="124">
        <f t="shared" si="71"/>
        <v>1623.4</v>
      </c>
      <c r="HX48" s="95">
        <f t="shared" si="72"/>
        <v>3818.6</v>
      </c>
      <c r="HY48" s="95">
        <f t="shared" si="73"/>
        <v>2703.4</v>
      </c>
    </row>
    <row r="49" spans="1:233">
      <c r="A49" s="75">
        <f>IF(stage!A49&lt;&gt;"",stage!A49,"")</f>
        <v>48</v>
      </c>
      <c r="B49" s="75" t="str">
        <f>IF(ent!E49&lt;&gt;"",ent!E49,"")</f>
        <v>天野 智之</v>
      </c>
      <c r="D49" s="75" t="str">
        <f>IF(ent!E49&lt;&gt;"",ent!H49,"")</f>
        <v>JN-6</v>
      </c>
      <c r="F49" s="95">
        <f>IF(stage!F49&lt;&gt;"",INT(stage!F49/100)*60+MOD(stage!F49,100),"")</f>
        <v>312.5</v>
      </c>
      <c r="H49" s="95">
        <f>IF(stage!H49&lt;&gt;"",INT(stage!H49/100)*60+MOD(stage!H49,100),"")</f>
        <v>454.70000000000005</v>
      </c>
      <c r="J49" s="95">
        <f>IF(stage!J49&lt;&gt;"",INT(stage!J49/100)*60+MOD(stage!J49,100),"")</f>
        <v>329.20000000000005</v>
      </c>
      <c r="L49" s="95">
        <f>IF(stage!L49&lt;&gt;"",INT(stage!L49/100)*60+MOD(stage!L49,100),"")</f>
        <v>308.60000000000002</v>
      </c>
      <c r="N49" s="95">
        <f>IF(stage!N49&lt;&gt;"",INT(stage!N49/100)*60+MOD(stage!N49,100),"")</f>
        <v>450.6</v>
      </c>
      <c r="P49" s="95">
        <f>IF(stage!P49&lt;&gt;"",INT(stage!P49/100)*60+MOD(stage!P49,100),"")</f>
        <v>328.9</v>
      </c>
      <c r="R49" s="95">
        <f>IF(stage!R49&lt;&gt;"",INT(stage!R49/100)*60+MOD(stage!R49,100),"")</f>
        <v>346</v>
      </c>
      <c r="T49" s="95">
        <f>IF(stage!T49&lt;&gt;"",INT(stage!T49/100)*60+MOD(stage!T49,100),"")</f>
        <v>239.7</v>
      </c>
      <c r="V49" s="95">
        <f>IF(stage!V49&lt;&gt;"",INT(stage!V49/100)*60+MOD(stage!V49,100),"")</f>
        <v>340.20000000000005</v>
      </c>
      <c r="X49" s="95">
        <f>IF(stage!X49&lt;&gt;"",INT(stage!X49/100)*60+MOD(stage!X49,100),"")</f>
        <v>329.70000000000005</v>
      </c>
      <c r="Z49" s="95">
        <f>IF(stage!Z49&lt;&gt;"",INT(stage!Z49/100)*60+MOD(stage!Z49,100),"")</f>
        <v>244.10000000000002</v>
      </c>
      <c r="AB49" s="95">
        <f>IF(stage!AB49&lt;&gt;"",INT(stage!AB49/100)*60+MOD(stage!AB49,100),"")</f>
        <v>343.4</v>
      </c>
      <c r="AD49" s="95" t="str">
        <f>IF(stage!AD49&lt;&gt;"",INT(stage!AD49/100)*60+MOD(stage!AD49,100),"")</f>
        <v/>
      </c>
      <c r="AF49" s="95" t="str">
        <f>IF(stage!AF49&lt;&gt;"",INT(stage!AF49/100)*60+MOD(stage!AF49,100),"")</f>
        <v/>
      </c>
      <c r="AH49" s="95" t="str">
        <f>IF(stage!AH49&lt;&gt;"",INT(stage!AH49/100)*60+MOD(stage!AH49,100),"")</f>
        <v/>
      </c>
      <c r="AJ49" s="95" t="str">
        <f>IF(stage!AJ49&lt;&gt;"",INT(stage!AJ49/100)*60+MOD(stage!AJ49,100),"")</f>
        <v/>
      </c>
      <c r="AL49" s="95" t="str">
        <f>IF(stage!AL49&lt;&gt;"",INT(stage!AL49/100)*60+MOD(stage!AL49,100),"")</f>
        <v/>
      </c>
      <c r="AN49" s="95" t="str">
        <f>IF(stage!AN49&lt;&gt;"",INT(stage!AN49/100)*60+MOD(stage!AN49,100),"")</f>
        <v/>
      </c>
      <c r="AP49" s="95" t="str">
        <f>IF(stage!AP49&lt;&gt;"",INT(stage!AP49/100)*60+MOD(stage!AP49,100),"")</f>
        <v/>
      </c>
      <c r="AR49" s="95" t="str">
        <f>IF(stage!AR49&lt;&gt;"",INT(stage!AR49/100)*60+MOD(stage!AR49,100),"")</f>
        <v/>
      </c>
      <c r="AT49" s="95" t="str">
        <f>IF(stage!AT49&lt;&gt;"",INT(stage!AT49/100)*60+MOD(stage!AT49,100),"")</f>
        <v/>
      </c>
      <c r="AV49" s="95" t="str">
        <f>IF(stage!AV49&lt;&gt;"",INT(stage!AV49/100)*60+MOD(stage!AV49,100),"")</f>
        <v/>
      </c>
      <c r="AX49" s="95" t="str">
        <f>IF(stage!AX49&lt;&gt;"",INT(stage!AX49/100)*60+MOD(stage!AX49,100),"")</f>
        <v/>
      </c>
      <c r="AZ49" s="95" t="str">
        <f>IF(stage!AZ49&lt;&gt;"",INT(stage!AZ49/100)*60+MOD(stage!AZ49,100),"")</f>
        <v/>
      </c>
      <c r="BB49" s="95" t="str">
        <f>IF(stage!BB49&lt;&gt;"",INT(stage!BB49/100)*60+MOD(stage!BB49,100),"")</f>
        <v/>
      </c>
      <c r="BD49" s="95" t="str">
        <f>IF(stage!BD49&lt;&gt;"",INT(stage!BD49/100)*60+MOD(stage!BD49,100),"")</f>
        <v/>
      </c>
      <c r="BF49" s="95" t="str">
        <f>IF(stage!BF49&lt;&gt;"",INT(stage!BF49/100)*60+MOD(stage!BF49,100),"")</f>
        <v/>
      </c>
      <c r="BH49" s="95" t="str">
        <f>IF(stage!BH49&lt;&gt;"",INT(stage!BH49/100)*60+MOD(stage!BH49,100),"")</f>
        <v/>
      </c>
      <c r="BJ49" s="95" t="str">
        <f>IF(stage!BJ49&lt;&gt;"",INT(stage!BJ49/100)*60+MOD(stage!BJ49,100),"")</f>
        <v/>
      </c>
      <c r="BL49" s="95" t="str">
        <f>IF(stage!BL49&lt;&gt;"",INT(stage!BL49/100)*60+MOD(stage!BL49,100),"")</f>
        <v/>
      </c>
      <c r="BO49" s="123">
        <f t="shared" si="1"/>
        <v>4027.5999999999995</v>
      </c>
      <c r="BP49" s="75">
        <f t="shared" si="2"/>
        <v>0</v>
      </c>
      <c r="BQ49" s="123">
        <f t="shared" si="3"/>
        <v>4027.5999999999995</v>
      </c>
      <c r="BR49" s="123"/>
      <c r="BS49" s="123">
        <f t="shared" si="4"/>
        <v>10707.599999999999</v>
      </c>
      <c r="BT49" s="75">
        <f t="shared" si="5"/>
        <v>0</v>
      </c>
      <c r="BU49" s="123">
        <f t="shared" si="6"/>
        <v>10707.599999999999</v>
      </c>
      <c r="BW49" s="75">
        <f t="shared" si="7"/>
        <v>12</v>
      </c>
      <c r="BX49" s="124">
        <f t="shared" si="8"/>
        <v>312.5</v>
      </c>
      <c r="BY49" s="124">
        <f t="shared" si="9"/>
        <v>454.70000000000005</v>
      </c>
      <c r="BZ49" s="124">
        <f t="shared" si="10"/>
        <v>329.20000000000005</v>
      </c>
      <c r="CA49" s="124">
        <f t="shared" si="11"/>
        <v>308.60000000000002</v>
      </c>
      <c r="CB49" s="124">
        <f t="shared" si="12"/>
        <v>450.6</v>
      </c>
      <c r="CC49" s="124">
        <f t="shared" si="13"/>
        <v>328.9</v>
      </c>
      <c r="CD49" s="124">
        <f t="shared" si="14"/>
        <v>346</v>
      </c>
      <c r="CE49" s="124">
        <f t="shared" si="15"/>
        <v>239.7</v>
      </c>
      <c r="CF49" s="124">
        <f t="shared" si="16"/>
        <v>340.20000000000005</v>
      </c>
      <c r="CG49" s="124">
        <f t="shared" si="17"/>
        <v>329.70000000000005</v>
      </c>
      <c r="CH49" s="124">
        <f t="shared" si="18"/>
        <v>244.10000000000002</v>
      </c>
      <c r="CI49" s="124">
        <f t="shared" si="19"/>
        <v>343.4</v>
      </c>
      <c r="CJ49" s="124" t="str">
        <f t="shared" si="20"/>
        <v/>
      </c>
      <c r="CK49" s="124" t="str">
        <f t="shared" si="21"/>
        <v/>
      </c>
      <c r="CL49" s="124" t="str">
        <f t="shared" si="22"/>
        <v/>
      </c>
      <c r="CM49" s="124" t="str">
        <f t="shared" si="23"/>
        <v/>
      </c>
      <c r="CN49" s="124" t="str">
        <f t="shared" si="24"/>
        <v/>
      </c>
      <c r="CO49" s="124" t="str">
        <f t="shared" si="25"/>
        <v/>
      </c>
      <c r="CP49" s="124" t="str">
        <f t="shared" si="26"/>
        <v/>
      </c>
      <c r="CQ49" s="124" t="str">
        <f t="shared" si="27"/>
        <v/>
      </c>
      <c r="CR49" s="124" t="str">
        <f t="shared" si="28"/>
        <v/>
      </c>
      <c r="CS49" s="124" t="str">
        <f t="shared" si="29"/>
        <v/>
      </c>
      <c r="CT49" s="124" t="str">
        <f t="shared" si="30"/>
        <v/>
      </c>
      <c r="CU49" s="124" t="str">
        <f t="shared" si="31"/>
        <v/>
      </c>
      <c r="CV49" s="124" t="str">
        <f t="shared" si="32"/>
        <v/>
      </c>
      <c r="CW49" s="124" t="str">
        <f t="shared" si="33"/>
        <v/>
      </c>
      <c r="CX49" s="124" t="str">
        <f t="shared" si="34"/>
        <v/>
      </c>
      <c r="CY49" s="124" t="str">
        <f t="shared" si="35"/>
        <v/>
      </c>
      <c r="CZ49" s="124" t="str">
        <f t="shared" si="36"/>
        <v/>
      </c>
      <c r="DA49" s="124" t="str">
        <f t="shared" si="37"/>
        <v/>
      </c>
      <c r="DC49" s="75">
        <f>COUNT($BX49:BX49)</f>
        <v>1</v>
      </c>
      <c r="DD49" s="75">
        <f>COUNT($BX49:BY49)</f>
        <v>2</v>
      </c>
      <c r="DE49" s="75">
        <f>COUNT($BX49:BZ49)</f>
        <v>3</v>
      </c>
      <c r="DF49" s="75">
        <f>COUNT($BX49:CA49)</f>
        <v>4</v>
      </c>
      <c r="DG49" s="75">
        <f>COUNT($BX49:CB49)</f>
        <v>5</v>
      </c>
      <c r="DH49" s="75">
        <f>COUNT($BX49:CC49)</f>
        <v>6</v>
      </c>
      <c r="DI49" s="75">
        <f>COUNT($BX49:CD49)</f>
        <v>7</v>
      </c>
      <c r="DJ49" s="75">
        <f>COUNT($BX49:CE49)</f>
        <v>8</v>
      </c>
      <c r="DK49" s="75">
        <f>COUNT($BX49:CF49)</f>
        <v>9</v>
      </c>
      <c r="DL49" s="75">
        <f>COUNT($BX49:CG49)</f>
        <v>10</v>
      </c>
      <c r="DM49" s="75">
        <f>COUNT($BX49:CH49)</f>
        <v>11</v>
      </c>
      <c r="DN49" s="75">
        <f>COUNT($BX49:CI49)</f>
        <v>12</v>
      </c>
      <c r="DO49" s="75">
        <f>COUNT($BX49:CJ49)</f>
        <v>12</v>
      </c>
      <c r="DP49" s="75">
        <f>COUNT($BX49:CK49)</f>
        <v>12</v>
      </c>
      <c r="DQ49" s="75">
        <f>COUNT($BX49:CL49)</f>
        <v>12</v>
      </c>
      <c r="DR49" s="75">
        <f>COUNT($BX49:CM49)</f>
        <v>12</v>
      </c>
      <c r="DS49" s="75">
        <f>COUNT($BX49:CN49)</f>
        <v>12</v>
      </c>
      <c r="DT49" s="75">
        <f>COUNT($BX49:CO49)</f>
        <v>12</v>
      </c>
      <c r="DU49" s="75">
        <f>COUNT($BX49:CP49)</f>
        <v>12</v>
      </c>
      <c r="DV49" s="75">
        <f>COUNT($BX49:CQ49)</f>
        <v>12</v>
      </c>
      <c r="DW49" s="75">
        <f>COUNT($BX49:CR49)</f>
        <v>12</v>
      </c>
      <c r="DX49" s="75">
        <f>COUNT($BX49:CS49)</f>
        <v>12</v>
      </c>
      <c r="DY49" s="75">
        <f>COUNT($BX49:CT49)</f>
        <v>12</v>
      </c>
      <c r="DZ49" s="75">
        <f>COUNT($BX49:CU49)</f>
        <v>12</v>
      </c>
      <c r="EA49" s="75">
        <f>COUNT($BX49:CV49)</f>
        <v>12</v>
      </c>
      <c r="EB49" s="75">
        <f>COUNT($BX49:CW49)</f>
        <v>12</v>
      </c>
      <c r="EC49" s="75">
        <f>COUNT($BX49:CX49)</f>
        <v>12</v>
      </c>
      <c r="ED49" s="75">
        <f>COUNT($BX49:CY49)</f>
        <v>12</v>
      </c>
      <c r="EE49" s="75">
        <f>COUNT($BX49:CZ49)</f>
        <v>12</v>
      </c>
      <c r="EF49" s="75">
        <f>COUNT($BX49:DA49)</f>
        <v>12</v>
      </c>
      <c r="EH49" s="75">
        <f t="shared" si="38"/>
        <v>1</v>
      </c>
      <c r="EI49" s="75">
        <f t="shared" si="39"/>
        <v>1</v>
      </c>
      <c r="EJ49" s="75">
        <f t="shared" si="40"/>
        <v>1</v>
      </c>
      <c r="EK49" s="75">
        <f t="shared" si="41"/>
        <v>1</v>
      </c>
      <c r="EL49" s="75">
        <f t="shared" si="42"/>
        <v>1</v>
      </c>
      <c r="EM49" s="75">
        <f t="shared" si="43"/>
        <v>1</v>
      </c>
      <c r="EN49" s="75">
        <f t="shared" si="44"/>
        <v>1</v>
      </c>
      <c r="EO49" s="75">
        <f t="shared" si="45"/>
        <v>1</v>
      </c>
      <c r="EP49" s="75">
        <f t="shared" si="46"/>
        <v>1</v>
      </c>
      <c r="EQ49" s="75">
        <f t="shared" si="47"/>
        <v>1</v>
      </c>
      <c r="ER49" s="75">
        <f t="shared" si="48"/>
        <v>1</v>
      </c>
      <c r="ES49" s="75">
        <f t="shared" si="49"/>
        <v>1</v>
      </c>
      <c r="ET49" s="75">
        <f t="shared" si="50"/>
        <v>0</v>
      </c>
      <c r="EU49" s="75">
        <f t="shared" si="51"/>
        <v>0</v>
      </c>
      <c r="EV49" s="75">
        <f t="shared" si="52"/>
        <v>0</v>
      </c>
      <c r="EW49" s="75">
        <f t="shared" si="53"/>
        <v>0</v>
      </c>
      <c r="EX49" s="75">
        <f t="shared" si="54"/>
        <v>0</v>
      </c>
      <c r="EY49" s="75">
        <f t="shared" si="55"/>
        <v>0</v>
      </c>
      <c r="EZ49" s="75">
        <f t="shared" si="56"/>
        <v>0</v>
      </c>
      <c r="FA49" s="75">
        <f t="shared" si="57"/>
        <v>0</v>
      </c>
      <c r="FB49" s="75">
        <f t="shared" si="58"/>
        <v>0</v>
      </c>
      <c r="FC49" s="75">
        <f t="shared" si="59"/>
        <v>0</v>
      </c>
      <c r="FD49" s="75">
        <f t="shared" si="60"/>
        <v>0</v>
      </c>
      <c r="FE49" s="75">
        <f t="shared" si="61"/>
        <v>0</v>
      </c>
      <c r="FF49" s="75">
        <f t="shared" si="62"/>
        <v>0</v>
      </c>
      <c r="FG49" s="75">
        <f t="shared" si="63"/>
        <v>0</v>
      </c>
      <c r="FH49" s="75">
        <f t="shared" si="64"/>
        <v>0</v>
      </c>
      <c r="FI49" s="75">
        <f t="shared" si="65"/>
        <v>0</v>
      </c>
      <c r="FJ49" s="75">
        <f t="shared" si="66"/>
        <v>0</v>
      </c>
      <c r="FK49" s="75">
        <f t="shared" si="67"/>
        <v>0</v>
      </c>
      <c r="FL49" s="75">
        <f t="shared" si="68"/>
        <v>6</v>
      </c>
      <c r="FM49" s="95">
        <f>IF(AND(ent!$M$2=1,$F49&lt;&gt;""),$E49+$F49,"")</f>
        <v>312.5</v>
      </c>
      <c r="FN49" s="95">
        <f>IF(AND(ent!$M$3=1,$H49&lt;&gt;""),$G49+$H49,"")</f>
        <v>454.70000000000005</v>
      </c>
      <c r="FO49" s="95">
        <f>IF(AND(ent!$M$4=1,$J49&lt;&gt;""),$I49+$J49,"")</f>
        <v>329.20000000000005</v>
      </c>
      <c r="FP49" s="95">
        <f>IF(AND(ent!$M$5=1,$L49&lt;&gt;""),$K49+$L49,"")</f>
        <v>308.60000000000002</v>
      </c>
      <c r="FQ49" s="95">
        <f>IF(AND(ent!$M$6=1,$N49&lt;&gt;""),$M49+$N49,"")</f>
        <v>450.6</v>
      </c>
      <c r="FR49" s="95">
        <f>IF(AND(ent!$M$7=1,$P49&lt;&gt;""),$O49+$P49,"")</f>
        <v>328.9</v>
      </c>
      <c r="FS49" s="95" t="str">
        <f>IF(AND(ent!$M$8=1,$R49&lt;&gt;""),$Q49+$R49,"")</f>
        <v/>
      </c>
      <c r="FT49" s="95" t="str">
        <f>IF(AND(ent!$M$9=1,$T49&lt;&gt;""),$S49+$T49,"")</f>
        <v/>
      </c>
      <c r="FU49" s="95" t="str">
        <f>IF(AND(ent!$M$10=1,$V49&lt;&gt;""),$U49+$V49,"")</f>
        <v/>
      </c>
      <c r="FV49" s="95" t="str">
        <f>IF(AND(ent!$M$11=1,$X49&lt;&gt;""),$W49+$X49,"")</f>
        <v/>
      </c>
      <c r="FW49" s="95" t="str">
        <f>IF(AND(ent!$M$12=1,$Z49&lt;&gt;""),$Y49+$Z49,"")</f>
        <v/>
      </c>
      <c r="FX49" s="95" t="str">
        <f>IF(AND(ent!$M$13=1,$AB49&lt;&gt;""),$AA49+$AB49,"")</f>
        <v/>
      </c>
      <c r="FY49" s="95" t="str">
        <f>IF(AND(ent!$M$14=1,$AD49&lt;&gt;""),$AC49+$AD49,"")</f>
        <v/>
      </c>
      <c r="FZ49" s="95" t="str">
        <f>IF(AND(ent!$M$15=1,$AF49&lt;&gt;""),$AE49+$AF49,"")</f>
        <v/>
      </c>
      <c r="GA49" s="95" t="str">
        <f>IF(AND(ent!$M$16=1,$AH49&lt;&gt;""),$AG49+$AH49,"")</f>
        <v/>
      </c>
      <c r="GB49" s="95" t="str">
        <f>IF(AND(ent!$M$17=1,$AJ49&lt;&gt;""),$AI49+$AJ49,"")</f>
        <v/>
      </c>
      <c r="GC49" s="95" t="str">
        <f>IF(AND(ent!$M$18=1,$AL49&lt;&gt;""),$AK49+$AL49,"")</f>
        <v/>
      </c>
      <c r="GD49" s="95" t="str">
        <f>IF(AND(ent!$M$19=1,$AN49&lt;&gt;""),$AM49+$AN49,"")</f>
        <v/>
      </c>
      <c r="GE49" s="95" t="str">
        <f>IF(AND(ent!$M$20=1,$AP49&lt;&gt;""),$AO49+$AP49,"")</f>
        <v/>
      </c>
      <c r="GF49" s="95" t="str">
        <f>IF(AND(ent!$M$21=1,$AR49&lt;&gt;""),$AQ49+$AR49,"")</f>
        <v/>
      </c>
      <c r="GG49" s="95" t="str">
        <f>IF(AND(ent!$M$22=1,$AT49&lt;&gt;""),$AS49+$AT49,"")</f>
        <v/>
      </c>
      <c r="GH49" s="95" t="str">
        <f>IF(AND(ent!$M$23=1,$AV49&lt;&gt;""),$AU49+$AV49,"")</f>
        <v/>
      </c>
      <c r="GI49" s="95" t="str">
        <f>IF(AND(ent!$M$24=1,$AX49&lt;&gt;""),$AW49+$AX49,"")</f>
        <v/>
      </c>
      <c r="GJ49" s="95" t="str">
        <f>IF(AND(ent!$M$25=1,$AZ49&lt;&gt;""),$AY49+$AZ49,"")</f>
        <v/>
      </c>
      <c r="GK49" s="95" t="str">
        <f>IF(AND(ent!$M$26=1,$BB49&lt;&gt;""),$BA49+$BB49,"")</f>
        <v/>
      </c>
      <c r="GL49" s="95" t="str">
        <f>IF(AND(ent!$M$27=1,$BD49&lt;&gt;""),$BC49+$BD49,"")</f>
        <v/>
      </c>
      <c r="GM49" s="95" t="str">
        <f>IF(AND(ent!$M$28=1,$BF49&lt;&gt;""),$BE49+$BF49,"")</f>
        <v/>
      </c>
      <c r="GN49" s="95" t="str">
        <f>IF(AND(ent!$M$29=1,$BH49&lt;&gt;""),$BG49+$BH49,"")</f>
        <v/>
      </c>
      <c r="GO49" s="95" t="str">
        <f>IF(AND(ent!$M$30=1,$BJ49&lt;&gt;""),$BI49+$BJ49,"")</f>
        <v/>
      </c>
      <c r="GP49" s="95" t="str">
        <f>IF(AND(ent!$M$31=1,$BL49&lt;&gt;""),$BK49+$BL49,"")</f>
        <v/>
      </c>
      <c r="GQ49" s="75">
        <f t="shared" si="69"/>
        <v>6</v>
      </c>
      <c r="GR49" s="95" t="str">
        <f>IF(AND(ent!$M$2=2,$F49&lt;&gt;""),$E49+$F49,"")</f>
        <v/>
      </c>
      <c r="GS49" s="95" t="str">
        <f>IF(AND(ent!$M$3=2,$H49&lt;&gt;""),$G49+$H49,"")</f>
        <v/>
      </c>
      <c r="GT49" s="95" t="str">
        <f>IF(AND(ent!$M$4=2,$J49&lt;&gt;""),$I49+$J49,"")</f>
        <v/>
      </c>
      <c r="GU49" s="95" t="str">
        <f>IF(AND(ent!$M$5=2,$L49&lt;&gt;""),$K49+$L49,"")</f>
        <v/>
      </c>
      <c r="GV49" s="95" t="str">
        <f>IF(AND(ent!$M$6=2,$N49&lt;&gt;""),$M49+$N49,"")</f>
        <v/>
      </c>
      <c r="GW49" s="95" t="str">
        <f>IF(AND(ent!$M$7=2,$P49&lt;&gt;""),$O49+$P49,"")</f>
        <v/>
      </c>
      <c r="GX49" s="95">
        <f>IF(AND(ent!$M$8=2,$R49&lt;&gt;""),$Q49+$R49,"")</f>
        <v>346</v>
      </c>
      <c r="GY49" s="95">
        <f>IF(AND(ent!$M$9=2,$T49&lt;&gt;""),$S49+$T49,"")</f>
        <v>239.7</v>
      </c>
      <c r="GZ49" s="95">
        <f>IF(AND(ent!$M$10=2,$V49&lt;&gt;""),$U49+$V49,"")</f>
        <v>340.20000000000005</v>
      </c>
      <c r="HA49" s="95">
        <f>IF(AND(ent!$M$11=2,$X49&lt;&gt;""),$W49+$X49,"")</f>
        <v>329.70000000000005</v>
      </c>
      <c r="HB49" s="95">
        <f>IF(AND(ent!$M$12=2,$Z49&lt;&gt;""),$Y49+$Z49,"")</f>
        <v>244.10000000000002</v>
      </c>
      <c r="HC49" s="95">
        <f>IF(AND(ent!$M$13=2,$AB49&lt;&gt;""),$AA49+$AB49,"")</f>
        <v>343.4</v>
      </c>
      <c r="HD49" s="95" t="str">
        <f>IF(AND(ent!$M$14=2,$AD49&lt;&gt;""),$AC49+$AD49,"")</f>
        <v/>
      </c>
      <c r="HE49" s="95" t="str">
        <f>IF(AND(ent!$M$15=2,$AF49&lt;&gt;""),$AE49+$AF49,"")</f>
        <v/>
      </c>
      <c r="HF49" s="95" t="str">
        <f>IF(AND(ent!$M$16=2,$AH49&lt;&gt;""),$AG49+$AH49,"")</f>
        <v/>
      </c>
      <c r="HG49" s="95" t="str">
        <f>IF(AND(ent!$M$17=2,$AJ49&lt;&gt;""),$AI49+$AJ49,"")</f>
        <v/>
      </c>
      <c r="HH49" s="95" t="str">
        <f>IF(AND(ent!$M$18=2,$AL49&lt;&gt;""),$AK49+$AL49,"")</f>
        <v/>
      </c>
      <c r="HI49" s="95" t="str">
        <f>IF(AND(ent!$M$19=2,$AN49&lt;&gt;""),$AM49+$AN49,"")</f>
        <v/>
      </c>
      <c r="HJ49" s="95" t="str">
        <f>IF(AND(ent!$M$20=2,$AP49&lt;&gt;""),$AO49+$AP49,"")</f>
        <v/>
      </c>
      <c r="HK49" s="95" t="str">
        <f>IF(AND(ent!$M$21=2,$AR49&lt;&gt;""),$AQ49+$AR49,"")</f>
        <v/>
      </c>
      <c r="HL49" s="95" t="str">
        <f>IF(AND(ent!$M$22=2,$AT49&lt;&gt;""),$AS49+$AT49,"")</f>
        <v/>
      </c>
      <c r="HM49" s="95" t="str">
        <f>IF(AND(ent!$M$23=2,$AV49&lt;&gt;""),$AU49+$AV49,"")</f>
        <v/>
      </c>
      <c r="HN49" s="95" t="str">
        <f>IF(AND(ent!$M$24=2,$AX49&lt;&gt;""),$AW49+$AX49,"")</f>
        <v/>
      </c>
      <c r="HO49" s="95" t="str">
        <f>IF(AND(ent!$M$25=2,$AZ49&lt;&gt;""),$AY49+$AZ49,"")</f>
        <v/>
      </c>
      <c r="HP49" s="95" t="str">
        <f>IF(AND(ent!$M$26=2,$BB49&lt;&gt;""),$BA49+$BB49,"")</f>
        <v/>
      </c>
      <c r="HQ49" s="95" t="str">
        <f>IF(AND(ent!$M$27=2,$BD49&lt;&gt;""),$BC49+$BD49,"")</f>
        <v/>
      </c>
      <c r="HR49" s="95" t="str">
        <f>IF(AND(ent!$M$28=2,$BF49&lt;&gt;""),$BE49+$BF49,"")</f>
        <v/>
      </c>
      <c r="HS49" s="95" t="str">
        <f>IF(AND(ent!$M$29=2,$BH49&lt;&gt;""),$BG49+$BH49,"")</f>
        <v/>
      </c>
      <c r="HT49" s="95" t="str">
        <f>IF(AND(ent!$M$30=2,$BJ49&lt;&gt;""),$BI49+$BJ49,"")</f>
        <v/>
      </c>
      <c r="HU49" s="95" t="str">
        <f>IF(AND(ent!$M$31=2,$BL49&lt;&gt;""),$BK49+$BL49,"")</f>
        <v/>
      </c>
      <c r="HV49" s="124">
        <f t="shared" si="70"/>
        <v>2184.5</v>
      </c>
      <c r="HW49" s="124">
        <f t="shared" si="71"/>
        <v>1843.1000000000004</v>
      </c>
      <c r="HX49" s="95">
        <f t="shared" si="72"/>
        <v>3624.5</v>
      </c>
      <c r="HY49" s="95">
        <f t="shared" si="73"/>
        <v>3043.1000000000004</v>
      </c>
    </row>
    <row r="50" spans="1:233">
      <c r="A50" s="75">
        <f>IF(stage!A50&lt;&gt;"",stage!A50,"")</f>
        <v>49</v>
      </c>
      <c r="B50" s="75" t="str">
        <f>IF(ent!E50&lt;&gt;"",ent!E50,"")</f>
        <v>海老原 孝敬</v>
      </c>
      <c r="D50" s="75" t="str">
        <f>IF(ent!E50&lt;&gt;"",ent!H50,"")</f>
        <v>JN-6</v>
      </c>
      <c r="F50" s="95">
        <f>IF(stage!F50&lt;&gt;"",INT(stage!F50/100)*60+MOD(stage!F50,100),"")</f>
        <v>328.1</v>
      </c>
      <c r="H50" s="95">
        <f>IF(stage!H50&lt;&gt;"",INT(stage!H50/100)*60+MOD(stage!H50,100),"")</f>
        <v>459.5</v>
      </c>
      <c r="J50" s="95">
        <f>IF(stage!J50&lt;&gt;"",INT(stage!J50/100)*60+MOD(stage!J50,100),"")</f>
        <v>341.6</v>
      </c>
      <c r="L50" s="95">
        <f>IF(stage!L50&lt;&gt;"",INT(stage!L50/100)*60+MOD(stage!L50,100),"")</f>
        <v>318.20000000000005</v>
      </c>
      <c r="N50" s="95">
        <f>IF(stage!N50&lt;&gt;"",INT(stage!N50/100)*60+MOD(stage!N50,100),"")</f>
        <v>453</v>
      </c>
      <c r="P50" s="95">
        <f>IF(stage!P50&lt;&gt;"",INT(stage!P50/100)*60+MOD(stage!P50,100),"")</f>
        <v>337.29999999999995</v>
      </c>
      <c r="R50" s="95">
        <f>IF(stage!R50&lt;&gt;"",INT(stage!R50/100)*60+MOD(stage!R50,100),"")</f>
        <v>337.20000000000005</v>
      </c>
      <c r="T50" s="95">
        <f>IF(stage!T50&lt;&gt;"",INT(stage!T50/100)*60+MOD(stage!T50,100),"")</f>
        <v>242.10000000000002</v>
      </c>
      <c r="V50" s="95">
        <f>IF(stage!V50&lt;&gt;"",INT(stage!V50/100)*60+MOD(stage!V50,100),"")</f>
        <v>348.5</v>
      </c>
      <c r="X50" s="95">
        <f>IF(stage!X50&lt;&gt;"",INT(stage!X50/100)*60+MOD(stage!X50,100),"")</f>
        <v>333.6</v>
      </c>
      <c r="Z50" s="95">
        <f>IF(stage!Z50&lt;&gt;"",INT(stage!Z50/100)*60+MOD(stage!Z50,100),"")</f>
        <v>245.39999999999998</v>
      </c>
      <c r="AB50" s="95">
        <f>IF(stage!AB50&lt;&gt;"",INT(stage!AB50/100)*60+MOD(stage!AB50,100),"")</f>
        <v>348.9</v>
      </c>
      <c r="AD50" s="95" t="str">
        <f>IF(stage!AD50&lt;&gt;"",INT(stage!AD50/100)*60+MOD(stage!AD50,100),"")</f>
        <v/>
      </c>
      <c r="AF50" s="95" t="str">
        <f>IF(stage!AF50&lt;&gt;"",INT(stage!AF50/100)*60+MOD(stage!AF50,100),"")</f>
        <v/>
      </c>
      <c r="AH50" s="95" t="str">
        <f>IF(stage!AH50&lt;&gt;"",INT(stage!AH50/100)*60+MOD(stage!AH50,100),"")</f>
        <v/>
      </c>
      <c r="AJ50" s="95" t="str">
        <f>IF(stage!AJ50&lt;&gt;"",INT(stage!AJ50/100)*60+MOD(stage!AJ50,100),"")</f>
        <v/>
      </c>
      <c r="AL50" s="95" t="str">
        <f>IF(stage!AL50&lt;&gt;"",INT(stage!AL50/100)*60+MOD(stage!AL50,100),"")</f>
        <v/>
      </c>
      <c r="AN50" s="95" t="str">
        <f>IF(stage!AN50&lt;&gt;"",INT(stage!AN50/100)*60+MOD(stage!AN50,100),"")</f>
        <v/>
      </c>
      <c r="AP50" s="95" t="str">
        <f>IF(stage!AP50&lt;&gt;"",INT(stage!AP50/100)*60+MOD(stage!AP50,100),"")</f>
        <v/>
      </c>
      <c r="AR50" s="95" t="str">
        <f>IF(stage!AR50&lt;&gt;"",INT(stage!AR50/100)*60+MOD(stage!AR50,100),"")</f>
        <v/>
      </c>
      <c r="AT50" s="95" t="str">
        <f>IF(stage!AT50&lt;&gt;"",INT(stage!AT50/100)*60+MOD(stage!AT50,100),"")</f>
        <v/>
      </c>
      <c r="AV50" s="95" t="str">
        <f>IF(stage!AV50&lt;&gt;"",INT(stage!AV50/100)*60+MOD(stage!AV50,100),"")</f>
        <v/>
      </c>
      <c r="AX50" s="95" t="str">
        <f>IF(stage!AX50&lt;&gt;"",INT(stage!AX50/100)*60+MOD(stage!AX50,100),"")</f>
        <v/>
      </c>
      <c r="AZ50" s="95" t="str">
        <f>IF(stage!AZ50&lt;&gt;"",INT(stage!AZ50/100)*60+MOD(stage!AZ50,100),"")</f>
        <v/>
      </c>
      <c r="BB50" s="95" t="str">
        <f>IF(stage!BB50&lt;&gt;"",INT(stage!BB50/100)*60+MOD(stage!BB50,100),"")</f>
        <v/>
      </c>
      <c r="BD50" s="95" t="str">
        <f>IF(stage!BD50&lt;&gt;"",INT(stage!BD50/100)*60+MOD(stage!BD50,100),"")</f>
        <v/>
      </c>
      <c r="BF50" s="95" t="str">
        <f>IF(stage!BF50&lt;&gt;"",INT(stage!BF50/100)*60+MOD(stage!BF50,100),"")</f>
        <v/>
      </c>
      <c r="BH50" s="95" t="str">
        <f>IF(stage!BH50&lt;&gt;"",INT(stage!BH50/100)*60+MOD(stage!BH50,100),"")</f>
        <v/>
      </c>
      <c r="BJ50" s="95" t="str">
        <f>IF(stage!BJ50&lt;&gt;"",INT(stage!BJ50/100)*60+MOD(stage!BJ50,100),"")</f>
        <v/>
      </c>
      <c r="BL50" s="95" t="str">
        <f>IF(stage!BL50&lt;&gt;"",INT(stage!BL50/100)*60+MOD(stage!BL50,100),"")</f>
        <v/>
      </c>
      <c r="BO50" s="123">
        <f t="shared" si="1"/>
        <v>4093.3999999999996</v>
      </c>
      <c r="BP50" s="75">
        <f t="shared" si="2"/>
        <v>0</v>
      </c>
      <c r="BQ50" s="123">
        <f t="shared" si="3"/>
        <v>4093.3999999999996</v>
      </c>
      <c r="BR50" s="123"/>
      <c r="BS50" s="123">
        <f t="shared" si="4"/>
        <v>10813.4</v>
      </c>
      <c r="BT50" s="75">
        <f t="shared" si="5"/>
        <v>0</v>
      </c>
      <c r="BU50" s="123">
        <f t="shared" si="6"/>
        <v>10813.4</v>
      </c>
      <c r="BW50" s="75">
        <f t="shared" si="7"/>
        <v>12</v>
      </c>
      <c r="BX50" s="124">
        <f t="shared" si="8"/>
        <v>328.1</v>
      </c>
      <c r="BY50" s="124">
        <f t="shared" si="9"/>
        <v>459.5</v>
      </c>
      <c r="BZ50" s="124">
        <f t="shared" si="10"/>
        <v>341.6</v>
      </c>
      <c r="CA50" s="124">
        <f t="shared" si="11"/>
        <v>318.20000000000005</v>
      </c>
      <c r="CB50" s="124">
        <f t="shared" si="12"/>
        <v>453</v>
      </c>
      <c r="CC50" s="124">
        <f t="shared" si="13"/>
        <v>337.29999999999995</v>
      </c>
      <c r="CD50" s="124">
        <f t="shared" si="14"/>
        <v>337.20000000000005</v>
      </c>
      <c r="CE50" s="124">
        <f t="shared" si="15"/>
        <v>242.10000000000002</v>
      </c>
      <c r="CF50" s="124">
        <f t="shared" si="16"/>
        <v>348.5</v>
      </c>
      <c r="CG50" s="124">
        <f t="shared" si="17"/>
        <v>333.6</v>
      </c>
      <c r="CH50" s="124">
        <f t="shared" si="18"/>
        <v>245.39999999999998</v>
      </c>
      <c r="CI50" s="124">
        <f t="shared" si="19"/>
        <v>348.9</v>
      </c>
      <c r="CJ50" s="124" t="str">
        <f t="shared" si="20"/>
        <v/>
      </c>
      <c r="CK50" s="124" t="str">
        <f t="shared" si="21"/>
        <v/>
      </c>
      <c r="CL50" s="124" t="str">
        <f t="shared" si="22"/>
        <v/>
      </c>
      <c r="CM50" s="124" t="str">
        <f t="shared" si="23"/>
        <v/>
      </c>
      <c r="CN50" s="124" t="str">
        <f t="shared" si="24"/>
        <v/>
      </c>
      <c r="CO50" s="124" t="str">
        <f t="shared" si="25"/>
        <v/>
      </c>
      <c r="CP50" s="124" t="str">
        <f t="shared" si="26"/>
        <v/>
      </c>
      <c r="CQ50" s="124" t="str">
        <f t="shared" si="27"/>
        <v/>
      </c>
      <c r="CR50" s="124" t="str">
        <f t="shared" si="28"/>
        <v/>
      </c>
      <c r="CS50" s="124" t="str">
        <f t="shared" si="29"/>
        <v/>
      </c>
      <c r="CT50" s="124" t="str">
        <f t="shared" si="30"/>
        <v/>
      </c>
      <c r="CU50" s="124" t="str">
        <f t="shared" si="31"/>
        <v/>
      </c>
      <c r="CV50" s="124" t="str">
        <f t="shared" si="32"/>
        <v/>
      </c>
      <c r="CW50" s="124" t="str">
        <f t="shared" si="33"/>
        <v/>
      </c>
      <c r="CX50" s="124" t="str">
        <f t="shared" si="34"/>
        <v/>
      </c>
      <c r="CY50" s="124" t="str">
        <f t="shared" si="35"/>
        <v/>
      </c>
      <c r="CZ50" s="124" t="str">
        <f t="shared" si="36"/>
        <v/>
      </c>
      <c r="DA50" s="124" t="str">
        <f t="shared" si="37"/>
        <v/>
      </c>
      <c r="DC50" s="75">
        <f>COUNT($BX50:BX50)</f>
        <v>1</v>
      </c>
      <c r="DD50" s="75">
        <f>COUNT($BX50:BY50)</f>
        <v>2</v>
      </c>
      <c r="DE50" s="75">
        <f>COUNT($BX50:BZ50)</f>
        <v>3</v>
      </c>
      <c r="DF50" s="75">
        <f>COUNT($BX50:CA50)</f>
        <v>4</v>
      </c>
      <c r="DG50" s="75">
        <f>COUNT($BX50:CB50)</f>
        <v>5</v>
      </c>
      <c r="DH50" s="75">
        <f>COUNT($BX50:CC50)</f>
        <v>6</v>
      </c>
      <c r="DI50" s="75">
        <f>COUNT($BX50:CD50)</f>
        <v>7</v>
      </c>
      <c r="DJ50" s="75">
        <f>COUNT($BX50:CE50)</f>
        <v>8</v>
      </c>
      <c r="DK50" s="75">
        <f>COUNT($BX50:CF50)</f>
        <v>9</v>
      </c>
      <c r="DL50" s="75">
        <f>COUNT($BX50:CG50)</f>
        <v>10</v>
      </c>
      <c r="DM50" s="75">
        <f>COUNT($BX50:CH50)</f>
        <v>11</v>
      </c>
      <c r="DN50" s="75">
        <f>COUNT($BX50:CI50)</f>
        <v>12</v>
      </c>
      <c r="DO50" s="75">
        <f>COUNT($BX50:CJ50)</f>
        <v>12</v>
      </c>
      <c r="DP50" s="75">
        <f>COUNT($BX50:CK50)</f>
        <v>12</v>
      </c>
      <c r="DQ50" s="75">
        <f>COUNT($BX50:CL50)</f>
        <v>12</v>
      </c>
      <c r="DR50" s="75">
        <f>COUNT($BX50:CM50)</f>
        <v>12</v>
      </c>
      <c r="DS50" s="75">
        <f>COUNT($BX50:CN50)</f>
        <v>12</v>
      </c>
      <c r="DT50" s="75">
        <f>COUNT($BX50:CO50)</f>
        <v>12</v>
      </c>
      <c r="DU50" s="75">
        <f>COUNT($BX50:CP50)</f>
        <v>12</v>
      </c>
      <c r="DV50" s="75">
        <f>COUNT($BX50:CQ50)</f>
        <v>12</v>
      </c>
      <c r="DW50" s="75">
        <f>COUNT($BX50:CR50)</f>
        <v>12</v>
      </c>
      <c r="DX50" s="75">
        <f>COUNT($BX50:CS50)</f>
        <v>12</v>
      </c>
      <c r="DY50" s="75">
        <f>COUNT($BX50:CT50)</f>
        <v>12</v>
      </c>
      <c r="DZ50" s="75">
        <f>COUNT($BX50:CU50)</f>
        <v>12</v>
      </c>
      <c r="EA50" s="75">
        <f>COUNT($BX50:CV50)</f>
        <v>12</v>
      </c>
      <c r="EB50" s="75">
        <f>COUNT($BX50:CW50)</f>
        <v>12</v>
      </c>
      <c r="EC50" s="75">
        <f>COUNT($BX50:CX50)</f>
        <v>12</v>
      </c>
      <c r="ED50" s="75">
        <f>COUNT($BX50:CY50)</f>
        <v>12</v>
      </c>
      <c r="EE50" s="75">
        <f>COUNT($BX50:CZ50)</f>
        <v>12</v>
      </c>
      <c r="EF50" s="75">
        <f>COUNT($BX50:DA50)</f>
        <v>12</v>
      </c>
      <c r="EH50" s="75">
        <f t="shared" si="38"/>
        <v>1</v>
      </c>
      <c r="EI50" s="75">
        <f t="shared" si="39"/>
        <v>1</v>
      </c>
      <c r="EJ50" s="75">
        <f t="shared" si="40"/>
        <v>1</v>
      </c>
      <c r="EK50" s="75">
        <f t="shared" si="41"/>
        <v>1</v>
      </c>
      <c r="EL50" s="75">
        <f t="shared" si="42"/>
        <v>1</v>
      </c>
      <c r="EM50" s="75">
        <f t="shared" si="43"/>
        <v>1</v>
      </c>
      <c r="EN50" s="75">
        <f t="shared" si="44"/>
        <v>1</v>
      </c>
      <c r="EO50" s="75">
        <f t="shared" si="45"/>
        <v>1</v>
      </c>
      <c r="EP50" s="75">
        <f t="shared" si="46"/>
        <v>1</v>
      </c>
      <c r="EQ50" s="75">
        <f t="shared" si="47"/>
        <v>1</v>
      </c>
      <c r="ER50" s="75">
        <f t="shared" si="48"/>
        <v>1</v>
      </c>
      <c r="ES50" s="75">
        <f t="shared" si="49"/>
        <v>1</v>
      </c>
      <c r="ET50" s="75">
        <f t="shared" si="50"/>
        <v>0</v>
      </c>
      <c r="EU50" s="75">
        <f t="shared" si="51"/>
        <v>0</v>
      </c>
      <c r="EV50" s="75">
        <f t="shared" si="52"/>
        <v>0</v>
      </c>
      <c r="EW50" s="75">
        <f t="shared" si="53"/>
        <v>0</v>
      </c>
      <c r="EX50" s="75">
        <f t="shared" si="54"/>
        <v>0</v>
      </c>
      <c r="EY50" s="75">
        <f t="shared" si="55"/>
        <v>0</v>
      </c>
      <c r="EZ50" s="75">
        <f t="shared" si="56"/>
        <v>0</v>
      </c>
      <c r="FA50" s="75">
        <f t="shared" si="57"/>
        <v>0</v>
      </c>
      <c r="FB50" s="75">
        <f t="shared" si="58"/>
        <v>0</v>
      </c>
      <c r="FC50" s="75">
        <f t="shared" si="59"/>
        <v>0</v>
      </c>
      <c r="FD50" s="75">
        <f t="shared" si="60"/>
        <v>0</v>
      </c>
      <c r="FE50" s="75">
        <f t="shared" si="61"/>
        <v>0</v>
      </c>
      <c r="FF50" s="75">
        <f t="shared" si="62"/>
        <v>0</v>
      </c>
      <c r="FG50" s="75">
        <f t="shared" si="63"/>
        <v>0</v>
      </c>
      <c r="FH50" s="75">
        <f t="shared" si="64"/>
        <v>0</v>
      </c>
      <c r="FI50" s="75">
        <f t="shared" si="65"/>
        <v>0</v>
      </c>
      <c r="FJ50" s="75">
        <f t="shared" si="66"/>
        <v>0</v>
      </c>
      <c r="FK50" s="75">
        <f t="shared" si="67"/>
        <v>0</v>
      </c>
      <c r="FL50" s="75">
        <f t="shared" si="68"/>
        <v>6</v>
      </c>
      <c r="FM50" s="95">
        <f>IF(AND(ent!$M$2=1,$F50&lt;&gt;""),$E50+$F50,"")</f>
        <v>328.1</v>
      </c>
      <c r="FN50" s="95">
        <f>IF(AND(ent!$M$3=1,$H50&lt;&gt;""),$G50+$H50,"")</f>
        <v>459.5</v>
      </c>
      <c r="FO50" s="95">
        <f>IF(AND(ent!$M$4=1,$J50&lt;&gt;""),$I50+$J50,"")</f>
        <v>341.6</v>
      </c>
      <c r="FP50" s="95">
        <f>IF(AND(ent!$M$5=1,$L50&lt;&gt;""),$K50+$L50,"")</f>
        <v>318.20000000000005</v>
      </c>
      <c r="FQ50" s="95">
        <f>IF(AND(ent!$M$6=1,$N50&lt;&gt;""),$M50+$N50,"")</f>
        <v>453</v>
      </c>
      <c r="FR50" s="95">
        <f>IF(AND(ent!$M$7=1,$P50&lt;&gt;""),$O50+$P50,"")</f>
        <v>337.29999999999995</v>
      </c>
      <c r="FS50" s="95" t="str">
        <f>IF(AND(ent!$M$8=1,$R50&lt;&gt;""),$Q50+$R50,"")</f>
        <v/>
      </c>
      <c r="FT50" s="95" t="str">
        <f>IF(AND(ent!$M$9=1,$T50&lt;&gt;""),$S50+$T50,"")</f>
        <v/>
      </c>
      <c r="FU50" s="95" t="str">
        <f>IF(AND(ent!$M$10=1,$V50&lt;&gt;""),$U50+$V50,"")</f>
        <v/>
      </c>
      <c r="FV50" s="95" t="str">
        <f>IF(AND(ent!$M$11=1,$X50&lt;&gt;""),$W50+$X50,"")</f>
        <v/>
      </c>
      <c r="FW50" s="95" t="str">
        <f>IF(AND(ent!$M$12=1,$Z50&lt;&gt;""),$Y50+$Z50,"")</f>
        <v/>
      </c>
      <c r="FX50" s="95" t="str">
        <f>IF(AND(ent!$M$13=1,$AB50&lt;&gt;""),$AA50+$AB50,"")</f>
        <v/>
      </c>
      <c r="FY50" s="95" t="str">
        <f>IF(AND(ent!$M$14=1,$AD50&lt;&gt;""),$AC50+$AD50,"")</f>
        <v/>
      </c>
      <c r="FZ50" s="95" t="str">
        <f>IF(AND(ent!$M$15=1,$AF50&lt;&gt;""),$AE50+$AF50,"")</f>
        <v/>
      </c>
      <c r="GA50" s="95" t="str">
        <f>IF(AND(ent!$M$16=1,$AH50&lt;&gt;""),$AG50+$AH50,"")</f>
        <v/>
      </c>
      <c r="GB50" s="95" t="str">
        <f>IF(AND(ent!$M$17=1,$AJ50&lt;&gt;""),$AI50+$AJ50,"")</f>
        <v/>
      </c>
      <c r="GC50" s="95" t="str">
        <f>IF(AND(ent!$M$18=1,$AL50&lt;&gt;""),$AK50+$AL50,"")</f>
        <v/>
      </c>
      <c r="GD50" s="95" t="str">
        <f>IF(AND(ent!$M$19=1,$AN50&lt;&gt;""),$AM50+$AN50,"")</f>
        <v/>
      </c>
      <c r="GE50" s="95" t="str">
        <f>IF(AND(ent!$M$20=1,$AP50&lt;&gt;""),$AO50+$AP50,"")</f>
        <v/>
      </c>
      <c r="GF50" s="95" t="str">
        <f>IF(AND(ent!$M$21=1,$AR50&lt;&gt;""),$AQ50+$AR50,"")</f>
        <v/>
      </c>
      <c r="GG50" s="95" t="str">
        <f>IF(AND(ent!$M$22=1,$AT50&lt;&gt;""),$AS50+$AT50,"")</f>
        <v/>
      </c>
      <c r="GH50" s="95" t="str">
        <f>IF(AND(ent!$M$23=1,$AV50&lt;&gt;""),$AU50+$AV50,"")</f>
        <v/>
      </c>
      <c r="GI50" s="95" t="str">
        <f>IF(AND(ent!$M$24=1,$AX50&lt;&gt;""),$AW50+$AX50,"")</f>
        <v/>
      </c>
      <c r="GJ50" s="95" t="str">
        <f>IF(AND(ent!$M$25=1,$AZ50&lt;&gt;""),$AY50+$AZ50,"")</f>
        <v/>
      </c>
      <c r="GK50" s="95" t="str">
        <f>IF(AND(ent!$M$26=1,$BB50&lt;&gt;""),$BA50+$BB50,"")</f>
        <v/>
      </c>
      <c r="GL50" s="95" t="str">
        <f>IF(AND(ent!$M$27=1,$BD50&lt;&gt;""),$BC50+$BD50,"")</f>
        <v/>
      </c>
      <c r="GM50" s="95" t="str">
        <f>IF(AND(ent!$M$28=1,$BF50&lt;&gt;""),$BE50+$BF50,"")</f>
        <v/>
      </c>
      <c r="GN50" s="95" t="str">
        <f>IF(AND(ent!$M$29=1,$BH50&lt;&gt;""),$BG50+$BH50,"")</f>
        <v/>
      </c>
      <c r="GO50" s="95" t="str">
        <f>IF(AND(ent!$M$30=1,$BJ50&lt;&gt;""),$BI50+$BJ50,"")</f>
        <v/>
      </c>
      <c r="GP50" s="95" t="str">
        <f>IF(AND(ent!$M$31=1,$BL50&lt;&gt;""),$BK50+$BL50,"")</f>
        <v/>
      </c>
      <c r="GQ50" s="75">
        <f t="shared" si="69"/>
        <v>6</v>
      </c>
      <c r="GR50" s="95" t="str">
        <f>IF(AND(ent!$M$2=2,$F50&lt;&gt;""),$E50+$F50,"")</f>
        <v/>
      </c>
      <c r="GS50" s="95" t="str">
        <f>IF(AND(ent!$M$3=2,$H50&lt;&gt;""),$G50+$H50,"")</f>
        <v/>
      </c>
      <c r="GT50" s="95" t="str">
        <f>IF(AND(ent!$M$4=2,$J50&lt;&gt;""),$I50+$J50,"")</f>
        <v/>
      </c>
      <c r="GU50" s="95" t="str">
        <f>IF(AND(ent!$M$5=2,$L50&lt;&gt;""),$K50+$L50,"")</f>
        <v/>
      </c>
      <c r="GV50" s="95" t="str">
        <f>IF(AND(ent!$M$6=2,$N50&lt;&gt;""),$M50+$N50,"")</f>
        <v/>
      </c>
      <c r="GW50" s="95" t="str">
        <f>IF(AND(ent!$M$7=2,$P50&lt;&gt;""),$O50+$P50,"")</f>
        <v/>
      </c>
      <c r="GX50" s="95">
        <f>IF(AND(ent!$M$8=2,$R50&lt;&gt;""),$Q50+$R50,"")</f>
        <v>337.20000000000005</v>
      </c>
      <c r="GY50" s="95">
        <f>IF(AND(ent!$M$9=2,$T50&lt;&gt;""),$S50+$T50,"")</f>
        <v>242.10000000000002</v>
      </c>
      <c r="GZ50" s="95">
        <f>IF(AND(ent!$M$10=2,$V50&lt;&gt;""),$U50+$V50,"")</f>
        <v>348.5</v>
      </c>
      <c r="HA50" s="95">
        <f>IF(AND(ent!$M$11=2,$X50&lt;&gt;""),$W50+$X50,"")</f>
        <v>333.6</v>
      </c>
      <c r="HB50" s="95">
        <f>IF(AND(ent!$M$12=2,$Z50&lt;&gt;""),$Y50+$Z50,"")</f>
        <v>245.39999999999998</v>
      </c>
      <c r="HC50" s="95">
        <f>IF(AND(ent!$M$13=2,$AB50&lt;&gt;""),$AA50+$AB50,"")</f>
        <v>348.9</v>
      </c>
      <c r="HD50" s="95" t="str">
        <f>IF(AND(ent!$M$14=2,$AD50&lt;&gt;""),$AC50+$AD50,"")</f>
        <v/>
      </c>
      <c r="HE50" s="95" t="str">
        <f>IF(AND(ent!$M$15=2,$AF50&lt;&gt;""),$AE50+$AF50,"")</f>
        <v/>
      </c>
      <c r="HF50" s="95" t="str">
        <f>IF(AND(ent!$M$16=2,$AH50&lt;&gt;""),$AG50+$AH50,"")</f>
        <v/>
      </c>
      <c r="HG50" s="95" t="str">
        <f>IF(AND(ent!$M$17=2,$AJ50&lt;&gt;""),$AI50+$AJ50,"")</f>
        <v/>
      </c>
      <c r="HH50" s="95" t="str">
        <f>IF(AND(ent!$M$18=2,$AL50&lt;&gt;""),$AK50+$AL50,"")</f>
        <v/>
      </c>
      <c r="HI50" s="95" t="str">
        <f>IF(AND(ent!$M$19=2,$AN50&lt;&gt;""),$AM50+$AN50,"")</f>
        <v/>
      </c>
      <c r="HJ50" s="95" t="str">
        <f>IF(AND(ent!$M$20=2,$AP50&lt;&gt;""),$AO50+$AP50,"")</f>
        <v/>
      </c>
      <c r="HK50" s="95" t="str">
        <f>IF(AND(ent!$M$21=2,$AR50&lt;&gt;""),$AQ50+$AR50,"")</f>
        <v/>
      </c>
      <c r="HL50" s="95" t="str">
        <f>IF(AND(ent!$M$22=2,$AT50&lt;&gt;""),$AS50+$AT50,"")</f>
        <v/>
      </c>
      <c r="HM50" s="95" t="str">
        <f>IF(AND(ent!$M$23=2,$AV50&lt;&gt;""),$AU50+$AV50,"")</f>
        <v/>
      </c>
      <c r="HN50" s="95" t="str">
        <f>IF(AND(ent!$M$24=2,$AX50&lt;&gt;""),$AW50+$AX50,"")</f>
        <v/>
      </c>
      <c r="HO50" s="95" t="str">
        <f>IF(AND(ent!$M$25=2,$AZ50&lt;&gt;""),$AY50+$AZ50,"")</f>
        <v/>
      </c>
      <c r="HP50" s="95" t="str">
        <f>IF(AND(ent!$M$26=2,$BB50&lt;&gt;""),$BA50+$BB50,"")</f>
        <v/>
      </c>
      <c r="HQ50" s="95" t="str">
        <f>IF(AND(ent!$M$27=2,$BD50&lt;&gt;""),$BC50+$BD50,"")</f>
        <v/>
      </c>
      <c r="HR50" s="95" t="str">
        <f>IF(AND(ent!$M$28=2,$BF50&lt;&gt;""),$BE50+$BF50,"")</f>
        <v/>
      </c>
      <c r="HS50" s="95" t="str">
        <f>IF(AND(ent!$M$29=2,$BH50&lt;&gt;""),$BG50+$BH50,"")</f>
        <v/>
      </c>
      <c r="HT50" s="95" t="str">
        <f>IF(AND(ent!$M$30=2,$BJ50&lt;&gt;""),$BI50+$BJ50,"")</f>
        <v/>
      </c>
      <c r="HU50" s="95" t="str">
        <f>IF(AND(ent!$M$31=2,$BL50&lt;&gt;""),$BK50+$BL50,"")</f>
        <v/>
      </c>
      <c r="HV50" s="124">
        <f t="shared" si="70"/>
        <v>2237.6999999999998</v>
      </c>
      <c r="HW50" s="124">
        <f t="shared" si="71"/>
        <v>1855.7000000000003</v>
      </c>
      <c r="HX50" s="95">
        <f t="shared" si="72"/>
        <v>3717.7</v>
      </c>
      <c r="HY50" s="95">
        <f t="shared" si="73"/>
        <v>3055.7000000000003</v>
      </c>
    </row>
    <row r="51" spans="1:233">
      <c r="A51" s="75">
        <f>IF(stage!A51&lt;&gt;"",stage!A51,"")</f>
        <v>50</v>
      </c>
      <c r="B51" s="75" t="str">
        <f>IF(ent!E51&lt;&gt;"",ent!E51,"")</f>
        <v>中西 昌人</v>
      </c>
      <c r="D51" s="75" t="str">
        <f>IF(ent!E51&lt;&gt;"",ent!H51,"")</f>
        <v>JN-6</v>
      </c>
      <c r="F51" s="95">
        <f>IF(stage!F51&lt;&gt;"",INT(stage!F51/100)*60+MOD(stage!F51,100),"")</f>
        <v>347.1</v>
      </c>
      <c r="H51" s="95">
        <f>IF(stage!H51&lt;&gt;"",INT(stage!H51/100)*60+MOD(stage!H51,100),"")</f>
        <v>490.29999999999995</v>
      </c>
      <c r="J51" s="95">
        <f>IF(stage!J51&lt;&gt;"",INT(stage!J51/100)*60+MOD(stage!J51,100),"")</f>
        <v>356.29999999999995</v>
      </c>
      <c r="L51" s="95">
        <f>IF(stage!L51&lt;&gt;"",INT(stage!L51/100)*60+MOD(stage!L51,100),"")</f>
        <v>339.79999999999995</v>
      </c>
      <c r="N51" s="95">
        <f>IF(stage!N51&lt;&gt;"",INT(stage!N51/100)*60+MOD(stage!N51,100),"")</f>
        <v>490.20000000000005</v>
      </c>
      <c r="P51" s="95">
        <f>IF(stage!P51&lt;&gt;"",INT(stage!P51/100)*60+MOD(stage!P51,100),"")</f>
        <v>355.1</v>
      </c>
      <c r="R51" s="95">
        <f>IF(stage!R51&lt;&gt;"",INT(stage!R51/100)*60+MOD(stage!R51,100),"")</f>
        <v>364.4</v>
      </c>
      <c r="T51" s="95">
        <f>IF(stage!T51&lt;&gt;"",INT(stage!T51/100)*60+MOD(stage!T51,100),"")</f>
        <v>268.2</v>
      </c>
      <c r="V51" s="95">
        <f>IF(stage!V51&lt;&gt;"",INT(stage!V51/100)*60+MOD(stage!V51,100),"")</f>
        <v>378.70000000000005</v>
      </c>
      <c r="X51" s="95">
        <f>IF(stage!X51&lt;&gt;"",INT(stage!X51/100)*60+MOD(stage!X51,100),"")</f>
        <v>364.29999999999995</v>
      </c>
      <c r="Z51" s="95">
        <f>IF(stage!Z51&lt;&gt;"",INT(stage!Z51/100)*60+MOD(stage!Z51,100),"")</f>
        <v>304.2</v>
      </c>
      <c r="AB51" s="95">
        <f>IF(stage!AB51&lt;&gt;"",INT(stage!AB51/100)*60+MOD(stage!AB51,100),"")</f>
        <v>370.29999999999995</v>
      </c>
      <c r="AD51" s="95" t="str">
        <f>IF(stage!AD51&lt;&gt;"",INT(stage!AD51/100)*60+MOD(stage!AD51,100),"")</f>
        <v/>
      </c>
      <c r="AF51" s="95" t="str">
        <f>IF(stage!AF51&lt;&gt;"",INT(stage!AF51/100)*60+MOD(stage!AF51,100),"")</f>
        <v/>
      </c>
      <c r="AH51" s="95" t="str">
        <f>IF(stage!AH51&lt;&gt;"",INT(stage!AH51/100)*60+MOD(stage!AH51,100),"")</f>
        <v/>
      </c>
      <c r="AJ51" s="95" t="str">
        <f>IF(stage!AJ51&lt;&gt;"",INT(stage!AJ51/100)*60+MOD(stage!AJ51,100),"")</f>
        <v/>
      </c>
      <c r="AL51" s="95" t="str">
        <f>IF(stage!AL51&lt;&gt;"",INT(stage!AL51/100)*60+MOD(stage!AL51,100),"")</f>
        <v/>
      </c>
      <c r="AN51" s="95" t="str">
        <f>IF(stage!AN51&lt;&gt;"",INT(stage!AN51/100)*60+MOD(stage!AN51,100),"")</f>
        <v/>
      </c>
      <c r="AP51" s="95" t="str">
        <f>IF(stage!AP51&lt;&gt;"",INT(stage!AP51/100)*60+MOD(stage!AP51,100),"")</f>
        <v/>
      </c>
      <c r="AR51" s="95" t="str">
        <f>IF(stage!AR51&lt;&gt;"",INT(stage!AR51/100)*60+MOD(stage!AR51,100),"")</f>
        <v/>
      </c>
      <c r="AT51" s="95" t="str">
        <f>IF(stage!AT51&lt;&gt;"",INT(stage!AT51/100)*60+MOD(stage!AT51,100),"")</f>
        <v/>
      </c>
      <c r="AV51" s="95" t="str">
        <f>IF(stage!AV51&lt;&gt;"",INT(stage!AV51/100)*60+MOD(stage!AV51,100),"")</f>
        <v/>
      </c>
      <c r="AX51" s="95" t="str">
        <f>IF(stage!AX51&lt;&gt;"",INT(stage!AX51/100)*60+MOD(stage!AX51,100),"")</f>
        <v/>
      </c>
      <c r="AZ51" s="95" t="str">
        <f>IF(stage!AZ51&lt;&gt;"",INT(stage!AZ51/100)*60+MOD(stage!AZ51,100),"")</f>
        <v/>
      </c>
      <c r="BB51" s="95" t="str">
        <f>IF(stage!BB51&lt;&gt;"",INT(stage!BB51/100)*60+MOD(stage!BB51,100),"")</f>
        <v/>
      </c>
      <c r="BD51" s="95" t="str">
        <f>IF(stage!BD51&lt;&gt;"",INT(stage!BD51/100)*60+MOD(stage!BD51,100),"")</f>
        <v/>
      </c>
      <c r="BF51" s="95" t="str">
        <f>IF(stage!BF51&lt;&gt;"",INT(stage!BF51/100)*60+MOD(stage!BF51,100),"")</f>
        <v/>
      </c>
      <c r="BH51" s="95" t="str">
        <f>IF(stage!BH51&lt;&gt;"",INT(stage!BH51/100)*60+MOD(stage!BH51,100),"")</f>
        <v/>
      </c>
      <c r="BJ51" s="95" t="str">
        <f>IF(stage!BJ51&lt;&gt;"",INT(stage!BJ51/100)*60+MOD(stage!BJ51,100),"")</f>
        <v/>
      </c>
      <c r="BL51" s="95" t="str">
        <f>IF(stage!BL51&lt;&gt;"",INT(stage!BL51/100)*60+MOD(stage!BL51,100),"")</f>
        <v/>
      </c>
      <c r="BO51" s="123">
        <f t="shared" si="1"/>
        <v>4428.8999999999996</v>
      </c>
      <c r="BP51" s="75">
        <f t="shared" si="2"/>
        <v>0</v>
      </c>
      <c r="BQ51" s="123">
        <f t="shared" si="3"/>
        <v>4428.8999999999996</v>
      </c>
      <c r="BR51" s="123"/>
      <c r="BS51" s="123">
        <f t="shared" si="4"/>
        <v>11348.9</v>
      </c>
      <c r="BT51" s="75">
        <f t="shared" si="5"/>
        <v>0</v>
      </c>
      <c r="BU51" s="123">
        <f t="shared" si="6"/>
        <v>11348.9</v>
      </c>
      <c r="BW51" s="75">
        <f t="shared" si="7"/>
        <v>12</v>
      </c>
      <c r="BX51" s="124">
        <f t="shared" si="8"/>
        <v>347.1</v>
      </c>
      <c r="BY51" s="124">
        <f t="shared" si="9"/>
        <v>490.29999999999995</v>
      </c>
      <c r="BZ51" s="124">
        <f t="shared" si="10"/>
        <v>356.29999999999995</v>
      </c>
      <c r="CA51" s="124">
        <f t="shared" si="11"/>
        <v>339.79999999999995</v>
      </c>
      <c r="CB51" s="124">
        <f t="shared" si="12"/>
        <v>490.20000000000005</v>
      </c>
      <c r="CC51" s="124">
        <f t="shared" si="13"/>
        <v>355.1</v>
      </c>
      <c r="CD51" s="124">
        <f t="shared" si="14"/>
        <v>364.4</v>
      </c>
      <c r="CE51" s="124">
        <f t="shared" si="15"/>
        <v>268.2</v>
      </c>
      <c r="CF51" s="124">
        <f t="shared" si="16"/>
        <v>378.70000000000005</v>
      </c>
      <c r="CG51" s="124">
        <f t="shared" si="17"/>
        <v>364.29999999999995</v>
      </c>
      <c r="CH51" s="124">
        <f t="shared" si="18"/>
        <v>304.2</v>
      </c>
      <c r="CI51" s="124">
        <f t="shared" si="19"/>
        <v>370.29999999999995</v>
      </c>
      <c r="CJ51" s="124" t="str">
        <f t="shared" si="20"/>
        <v/>
      </c>
      <c r="CK51" s="124" t="str">
        <f t="shared" si="21"/>
        <v/>
      </c>
      <c r="CL51" s="124" t="str">
        <f t="shared" si="22"/>
        <v/>
      </c>
      <c r="CM51" s="124" t="str">
        <f t="shared" si="23"/>
        <v/>
      </c>
      <c r="CN51" s="124" t="str">
        <f t="shared" si="24"/>
        <v/>
      </c>
      <c r="CO51" s="124" t="str">
        <f t="shared" si="25"/>
        <v/>
      </c>
      <c r="CP51" s="124" t="str">
        <f t="shared" si="26"/>
        <v/>
      </c>
      <c r="CQ51" s="124" t="str">
        <f t="shared" si="27"/>
        <v/>
      </c>
      <c r="CR51" s="124" t="str">
        <f t="shared" si="28"/>
        <v/>
      </c>
      <c r="CS51" s="124" t="str">
        <f t="shared" si="29"/>
        <v/>
      </c>
      <c r="CT51" s="124" t="str">
        <f t="shared" si="30"/>
        <v/>
      </c>
      <c r="CU51" s="124" t="str">
        <f t="shared" si="31"/>
        <v/>
      </c>
      <c r="CV51" s="124" t="str">
        <f t="shared" si="32"/>
        <v/>
      </c>
      <c r="CW51" s="124" t="str">
        <f t="shared" si="33"/>
        <v/>
      </c>
      <c r="CX51" s="124" t="str">
        <f t="shared" si="34"/>
        <v/>
      </c>
      <c r="CY51" s="124" t="str">
        <f t="shared" si="35"/>
        <v/>
      </c>
      <c r="CZ51" s="124" t="str">
        <f t="shared" si="36"/>
        <v/>
      </c>
      <c r="DA51" s="124" t="str">
        <f t="shared" si="37"/>
        <v/>
      </c>
      <c r="DC51" s="75">
        <f>COUNT($BX51:BX51)</f>
        <v>1</v>
      </c>
      <c r="DD51" s="75">
        <f>COUNT($BX51:BY51)</f>
        <v>2</v>
      </c>
      <c r="DE51" s="75">
        <f>COUNT($BX51:BZ51)</f>
        <v>3</v>
      </c>
      <c r="DF51" s="75">
        <f>COUNT($BX51:CA51)</f>
        <v>4</v>
      </c>
      <c r="DG51" s="75">
        <f>COUNT($BX51:CB51)</f>
        <v>5</v>
      </c>
      <c r="DH51" s="75">
        <f>COUNT($BX51:CC51)</f>
        <v>6</v>
      </c>
      <c r="DI51" s="75">
        <f>COUNT($BX51:CD51)</f>
        <v>7</v>
      </c>
      <c r="DJ51" s="75">
        <f>COUNT($BX51:CE51)</f>
        <v>8</v>
      </c>
      <c r="DK51" s="75">
        <f>COUNT($BX51:CF51)</f>
        <v>9</v>
      </c>
      <c r="DL51" s="75">
        <f>COUNT($BX51:CG51)</f>
        <v>10</v>
      </c>
      <c r="DM51" s="75">
        <f>COUNT($BX51:CH51)</f>
        <v>11</v>
      </c>
      <c r="DN51" s="75">
        <f>COUNT($BX51:CI51)</f>
        <v>12</v>
      </c>
      <c r="DO51" s="75">
        <f>COUNT($BX51:CJ51)</f>
        <v>12</v>
      </c>
      <c r="DP51" s="75">
        <f>COUNT($BX51:CK51)</f>
        <v>12</v>
      </c>
      <c r="DQ51" s="75">
        <f>COUNT($BX51:CL51)</f>
        <v>12</v>
      </c>
      <c r="DR51" s="75">
        <f>COUNT($BX51:CM51)</f>
        <v>12</v>
      </c>
      <c r="DS51" s="75">
        <f>COUNT($BX51:CN51)</f>
        <v>12</v>
      </c>
      <c r="DT51" s="75">
        <f>COUNT($BX51:CO51)</f>
        <v>12</v>
      </c>
      <c r="DU51" s="75">
        <f>COUNT($BX51:CP51)</f>
        <v>12</v>
      </c>
      <c r="DV51" s="75">
        <f>COUNT($BX51:CQ51)</f>
        <v>12</v>
      </c>
      <c r="DW51" s="75">
        <f>COUNT($BX51:CR51)</f>
        <v>12</v>
      </c>
      <c r="DX51" s="75">
        <f>COUNT($BX51:CS51)</f>
        <v>12</v>
      </c>
      <c r="DY51" s="75">
        <f>COUNT($BX51:CT51)</f>
        <v>12</v>
      </c>
      <c r="DZ51" s="75">
        <f>COUNT($BX51:CU51)</f>
        <v>12</v>
      </c>
      <c r="EA51" s="75">
        <f>COUNT($BX51:CV51)</f>
        <v>12</v>
      </c>
      <c r="EB51" s="75">
        <f>COUNT($BX51:CW51)</f>
        <v>12</v>
      </c>
      <c r="EC51" s="75">
        <f>COUNT($BX51:CX51)</f>
        <v>12</v>
      </c>
      <c r="ED51" s="75">
        <f>COUNT($BX51:CY51)</f>
        <v>12</v>
      </c>
      <c r="EE51" s="75">
        <f>COUNT($BX51:CZ51)</f>
        <v>12</v>
      </c>
      <c r="EF51" s="75">
        <f>COUNT($BX51:DA51)</f>
        <v>12</v>
      </c>
      <c r="EH51" s="75">
        <f t="shared" si="38"/>
        <v>1</v>
      </c>
      <c r="EI51" s="75">
        <f t="shared" si="39"/>
        <v>1</v>
      </c>
      <c r="EJ51" s="75">
        <f t="shared" si="40"/>
        <v>1</v>
      </c>
      <c r="EK51" s="75">
        <f t="shared" si="41"/>
        <v>1</v>
      </c>
      <c r="EL51" s="75">
        <f t="shared" si="42"/>
        <v>1</v>
      </c>
      <c r="EM51" s="75">
        <f t="shared" si="43"/>
        <v>1</v>
      </c>
      <c r="EN51" s="75">
        <f t="shared" si="44"/>
        <v>1</v>
      </c>
      <c r="EO51" s="75">
        <f t="shared" si="45"/>
        <v>1</v>
      </c>
      <c r="EP51" s="75">
        <f t="shared" si="46"/>
        <v>1</v>
      </c>
      <c r="EQ51" s="75">
        <f t="shared" si="47"/>
        <v>1</v>
      </c>
      <c r="ER51" s="75">
        <f t="shared" si="48"/>
        <v>1</v>
      </c>
      <c r="ES51" s="75">
        <f t="shared" si="49"/>
        <v>1</v>
      </c>
      <c r="ET51" s="75">
        <f t="shared" si="50"/>
        <v>0</v>
      </c>
      <c r="EU51" s="75">
        <f t="shared" si="51"/>
        <v>0</v>
      </c>
      <c r="EV51" s="75">
        <f t="shared" si="52"/>
        <v>0</v>
      </c>
      <c r="EW51" s="75">
        <f t="shared" si="53"/>
        <v>0</v>
      </c>
      <c r="EX51" s="75">
        <f t="shared" si="54"/>
        <v>0</v>
      </c>
      <c r="EY51" s="75">
        <f t="shared" si="55"/>
        <v>0</v>
      </c>
      <c r="EZ51" s="75">
        <f t="shared" si="56"/>
        <v>0</v>
      </c>
      <c r="FA51" s="75">
        <f t="shared" si="57"/>
        <v>0</v>
      </c>
      <c r="FB51" s="75">
        <f t="shared" si="58"/>
        <v>0</v>
      </c>
      <c r="FC51" s="75">
        <f t="shared" si="59"/>
        <v>0</v>
      </c>
      <c r="FD51" s="75">
        <f t="shared" si="60"/>
        <v>0</v>
      </c>
      <c r="FE51" s="75">
        <f t="shared" si="61"/>
        <v>0</v>
      </c>
      <c r="FF51" s="75">
        <f t="shared" si="62"/>
        <v>0</v>
      </c>
      <c r="FG51" s="75">
        <f t="shared" si="63"/>
        <v>0</v>
      </c>
      <c r="FH51" s="75">
        <f t="shared" si="64"/>
        <v>0</v>
      </c>
      <c r="FI51" s="75">
        <f t="shared" si="65"/>
        <v>0</v>
      </c>
      <c r="FJ51" s="75">
        <f t="shared" si="66"/>
        <v>0</v>
      </c>
      <c r="FK51" s="75">
        <f t="shared" si="67"/>
        <v>0</v>
      </c>
      <c r="FL51" s="75">
        <f t="shared" si="68"/>
        <v>6</v>
      </c>
      <c r="FM51" s="95">
        <f>IF(AND(ent!$M$2=1,$F51&lt;&gt;""),$E51+$F51,"")</f>
        <v>347.1</v>
      </c>
      <c r="FN51" s="95">
        <f>IF(AND(ent!$M$3=1,$H51&lt;&gt;""),$G51+$H51,"")</f>
        <v>490.29999999999995</v>
      </c>
      <c r="FO51" s="95">
        <f>IF(AND(ent!$M$4=1,$J51&lt;&gt;""),$I51+$J51,"")</f>
        <v>356.29999999999995</v>
      </c>
      <c r="FP51" s="95">
        <f>IF(AND(ent!$M$5=1,$L51&lt;&gt;""),$K51+$L51,"")</f>
        <v>339.79999999999995</v>
      </c>
      <c r="FQ51" s="95">
        <f>IF(AND(ent!$M$6=1,$N51&lt;&gt;""),$M51+$N51,"")</f>
        <v>490.20000000000005</v>
      </c>
      <c r="FR51" s="95">
        <f>IF(AND(ent!$M$7=1,$P51&lt;&gt;""),$O51+$P51,"")</f>
        <v>355.1</v>
      </c>
      <c r="FS51" s="95" t="str">
        <f>IF(AND(ent!$M$8=1,$R51&lt;&gt;""),$Q51+$R51,"")</f>
        <v/>
      </c>
      <c r="FT51" s="95" t="str">
        <f>IF(AND(ent!$M$9=1,$T51&lt;&gt;""),$S51+$T51,"")</f>
        <v/>
      </c>
      <c r="FU51" s="95" t="str">
        <f>IF(AND(ent!$M$10=1,$V51&lt;&gt;""),$U51+$V51,"")</f>
        <v/>
      </c>
      <c r="FV51" s="95" t="str">
        <f>IF(AND(ent!$M$11=1,$X51&lt;&gt;""),$W51+$X51,"")</f>
        <v/>
      </c>
      <c r="FW51" s="95" t="str">
        <f>IF(AND(ent!$M$12=1,$Z51&lt;&gt;""),$Y51+$Z51,"")</f>
        <v/>
      </c>
      <c r="FX51" s="95" t="str">
        <f>IF(AND(ent!$M$13=1,$AB51&lt;&gt;""),$AA51+$AB51,"")</f>
        <v/>
      </c>
      <c r="FY51" s="95" t="str">
        <f>IF(AND(ent!$M$14=1,$AD51&lt;&gt;""),$AC51+$AD51,"")</f>
        <v/>
      </c>
      <c r="FZ51" s="95" t="str">
        <f>IF(AND(ent!$M$15=1,$AF51&lt;&gt;""),$AE51+$AF51,"")</f>
        <v/>
      </c>
      <c r="GA51" s="95" t="str">
        <f>IF(AND(ent!$M$16=1,$AH51&lt;&gt;""),$AG51+$AH51,"")</f>
        <v/>
      </c>
      <c r="GB51" s="95" t="str">
        <f>IF(AND(ent!$M$17=1,$AJ51&lt;&gt;""),$AI51+$AJ51,"")</f>
        <v/>
      </c>
      <c r="GC51" s="95" t="str">
        <f>IF(AND(ent!$M$18=1,$AL51&lt;&gt;""),$AK51+$AL51,"")</f>
        <v/>
      </c>
      <c r="GD51" s="95" t="str">
        <f>IF(AND(ent!$M$19=1,$AN51&lt;&gt;""),$AM51+$AN51,"")</f>
        <v/>
      </c>
      <c r="GE51" s="95" t="str">
        <f>IF(AND(ent!$M$20=1,$AP51&lt;&gt;""),$AO51+$AP51,"")</f>
        <v/>
      </c>
      <c r="GF51" s="95" t="str">
        <f>IF(AND(ent!$M$21=1,$AR51&lt;&gt;""),$AQ51+$AR51,"")</f>
        <v/>
      </c>
      <c r="GG51" s="95" t="str">
        <f>IF(AND(ent!$M$22=1,$AT51&lt;&gt;""),$AS51+$AT51,"")</f>
        <v/>
      </c>
      <c r="GH51" s="95" t="str">
        <f>IF(AND(ent!$M$23=1,$AV51&lt;&gt;""),$AU51+$AV51,"")</f>
        <v/>
      </c>
      <c r="GI51" s="95" t="str">
        <f>IF(AND(ent!$M$24=1,$AX51&lt;&gt;""),$AW51+$AX51,"")</f>
        <v/>
      </c>
      <c r="GJ51" s="95" t="str">
        <f>IF(AND(ent!$M$25=1,$AZ51&lt;&gt;""),$AY51+$AZ51,"")</f>
        <v/>
      </c>
      <c r="GK51" s="95" t="str">
        <f>IF(AND(ent!$M$26=1,$BB51&lt;&gt;""),$BA51+$BB51,"")</f>
        <v/>
      </c>
      <c r="GL51" s="95" t="str">
        <f>IF(AND(ent!$M$27=1,$BD51&lt;&gt;""),$BC51+$BD51,"")</f>
        <v/>
      </c>
      <c r="GM51" s="95" t="str">
        <f>IF(AND(ent!$M$28=1,$BF51&lt;&gt;""),$BE51+$BF51,"")</f>
        <v/>
      </c>
      <c r="GN51" s="95" t="str">
        <f>IF(AND(ent!$M$29=1,$BH51&lt;&gt;""),$BG51+$BH51,"")</f>
        <v/>
      </c>
      <c r="GO51" s="95" t="str">
        <f>IF(AND(ent!$M$30=1,$BJ51&lt;&gt;""),$BI51+$BJ51,"")</f>
        <v/>
      </c>
      <c r="GP51" s="95" t="str">
        <f>IF(AND(ent!$M$31=1,$BL51&lt;&gt;""),$BK51+$BL51,"")</f>
        <v/>
      </c>
      <c r="GQ51" s="75">
        <f t="shared" si="69"/>
        <v>6</v>
      </c>
      <c r="GR51" s="95" t="str">
        <f>IF(AND(ent!$M$2=2,$F51&lt;&gt;""),$E51+$F51,"")</f>
        <v/>
      </c>
      <c r="GS51" s="95" t="str">
        <f>IF(AND(ent!$M$3=2,$H51&lt;&gt;""),$G51+$H51,"")</f>
        <v/>
      </c>
      <c r="GT51" s="95" t="str">
        <f>IF(AND(ent!$M$4=2,$J51&lt;&gt;""),$I51+$J51,"")</f>
        <v/>
      </c>
      <c r="GU51" s="95" t="str">
        <f>IF(AND(ent!$M$5=2,$L51&lt;&gt;""),$K51+$L51,"")</f>
        <v/>
      </c>
      <c r="GV51" s="95" t="str">
        <f>IF(AND(ent!$M$6=2,$N51&lt;&gt;""),$M51+$N51,"")</f>
        <v/>
      </c>
      <c r="GW51" s="95" t="str">
        <f>IF(AND(ent!$M$7=2,$P51&lt;&gt;""),$O51+$P51,"")</f>
        <v/>
      </c>
      <c r="GX51" s="95">
        <f>IF(AND(ent!$M$8=2,$R51&lt;&gt;""),$Q51+$R51,"")</f>
        <v>364.4</v>
      </c>
      <c r="GY51" s="95">
        <f>IF(AND(ent!$M$9=2,$T51&lt;&gt;""),$S51+$T51,"")</f>
        <v>268.2</v>
      </c>
      <c r="GZ51" s="95">
        <f>IF(AND(ent!$M$10=2,$V51&lt;&gt;""),$U51+$V51,"")</f>
        <v>378.70000000000005</v>
      </c>
      <c r="HA51" s="95">
        <f>IF(AND(ent!$M$11=2,$X51&lt;&gt;""),$W51+$X51,"")</f>
        <v>364.29999999999995</v>
      </c>
      <c r="HB51" s="95">
        <f>IF(AND(ent!$M$12=2,$Z51&lt;&gt;""),$Y51+$Z51,"")</f>
        <v>304.2</v>
      </c>
      <c r="HC51" s="95">
        <f>IF(AND(ent!$M$13=2,$AB51&lt;&gt;""),$AA51+$AB51,"")</f>
        <v>370.29999999999995</v>
      </c>
      <c r="HD51" s="95" t="str">
        <f>IF(AND(ent!$M$14=2,$AD51&lt;&gt;""),$AC51+$AD51,"")</f>
        <v/>
      </c>
      <c r="HE51" s="95" t="str">
        <f>IF(AND(ent!$M$15=2,$AF51&lt;&gt;""),$AE51+$AF51,"")</f>
        <v/>
      </c>
      <c r="HF51" s="95" t="str">
        <f>IF(AND(ent!$M$16=2,$AH51&lt;&gt;""),$AG51+$AH51,"")</f>
        <v/>
      </c>
      <c r="HG51" s="95" t="str">
        <f>IF(AND(ent!$M$17=2,$AJ51&lt;&gt;""),$AI51+$AJ51,"")</f>
        <v/>
      </c>
      <c r="HH51" s="95" t="str">
        <f>IF(AND(ent!$M$18=2,$AL51&lt;&gt;""),$AK51+$AL51,"")</f>
        <v/>
      </c>
      <c r="HI51" s="95" t="str">
        <f>IF(AND(ent!$M$19=2,$AN51&lt;&gt;""),$AM51+$AN51,"")</f>
        <v/>
      </c>
      <c r="HJ51" s="95" t="str">
        <f>IF(AND(ent!$M$20=2,$AP51&lt;&gt;""),$AO51+$AP51,"")</f>
        <v/>
      </c>
      <c r="HK51" s="95" t="str">
        <f>IF(AND(ent!$M$21=2,$AR51&lt;&gt;""),$AQ51+$AR51,"")</f>
        <v/>
      </c>
      <c r="HL51" s="95" t="str">
        <f>IF(AND(ent!$M$22=2,$AT51&lt;&gt;""),$AS51+$AT51,"")</f>
        <v/>
      </c>
      <c r="HM51" s="95" t="str">
        <f>IF(AND(ent!$M$23=2,$AV51&lt;&gt;""),$AU51+$AV51,"")</f>
        <v/>
      </c>
      <c r="HN51" s="95" t="str">
        <f>IF(AND(ent!$M$24=2,$AX51&lt;&gt;""),$AW51+$AX51,"")</f>
        <v/>
      </c>
      <c r="HO51" s="95" t="str">
        <f>IF(AND(ent!$M$25=2,$AZ51&lt;&gt;""),$AY51+$AZ51,"")</f>
        <v/>
      </c>
      <c r="HP51" s="95" t="str">
        <f>IF(AND(ent!$M$26=2,$BB51&lt;&gt;""),$BA51+$BB51,"")</f>
        <v/>
      </c>
      <c r="HQ51" s="95" t="str">
        <f>IF(AND(ent!$M$27=2,$BD51&lt;&gt;""),$BC51+$BD51,"")</f>
        <v/>
      </c>
      <c r="HR51" s="95" t="str">
        <f>IF(AND(ent!$M$28=2,$BF51&lt;&gt;""),$BE51+$BF51,"")</f>
        <v/>
      </c>
      <c r="HS51" s="95" t="str">
        <f>IF(AND(ent!$M$29=2,$BH51&lt;&gt;""),$BG51+$BH51,"")</f>
        <v/>
      </c>
      <c r="HT51" s="95" t="str">
        <f>IF(AND(ent!$M$30=2,$BJ51&lt;&gt;""),$BI51+$BJ51,"")</f>
        <v/>
      </c>
      <c r="HU51" s="95" t="str">
        <f>IF(AND(ent!$M$31=2,$BL51&lt;&gt;""),$BK51+$BL51,"")</f>
        <v/>
      </c>
      <c r="HV51" s="124">
        <f t="shared" si="70"/>
        <v>2378.7999999999997</v>
      </c>
      <c r="HW51" s="124">
        <f t="shared" si="71"/>
        <v>2050.1</v>
      </c>
      <c r="HX51" s="95">
        <f t="shared" si="72"/>
        <v>3938.7999999999997</v>
      </c>
      <c r="HY51" s="95">
        <f t="shared" si="73"/>
        <v>3410.1</v>
      </c>
    </row>
    <row r="52" spans="1:233">
      <c r="A52" s="75">
        <f>IF(stage!A52&lt;&gt;"",stage!A52,"")</f>
        <v>51</v>
      </c>
      <c r="B52" s="75" t="str">
        <f>IF(ent!E52&lt;&gt;"",ent!E52,"")</f>
        <v>清水 和夫</v>
      </c>
      <c r="D52" s="75" t="str">
        <f>IF(ent!E52&lt;&gt;"",ent!H52,"")</f>
        <v>JN-6</v>
      </c>
      <c r="F52" s="95">
        <f>IF(stage!F52&lt;&gt;"",INT(stage!F52/100)*60+MOD(stage!F52,100),"")</f>
        <v>324.10000000000002</v>
      </c>
      <c r="H52" s="95">
        <f>IF(stage!H52&lt;&gt;"",INT(stage!H52/100)*60+MOD(stage!H52,100),"")</f>
        <v>468.79999999999995</v>
      </c>
      <c r="J52" s="95">
        <f>IF(stage!J52&lt;&gt;"",INT(stage!J52/100)*60+MOD(stage!J52,100),"")</f>
        <v>342.6</v>
      </c>
      <c r="L52" s="95">
        <f>IF(stage!L52&lt;&gt;"",INT(stage!L52/100)*60+MOD(stage!L52,100),"")</f>
        <v>329.9</v>
      </c>
      <c r="N52" s="95">
        <f>IF(stage!N52&lt;&gt;"",INT(stage!N52/100)*60+MOD(stage!N52,100),"")</f>
        <v>471.4</v>
      </c>
      <c r="P52" s="95">
        <f>IF(stage!P52&lt;&gt;"",INT(stage!P52/100)*60+MOD(stage!P52,100),"")</f>
        <v>346</v>
      </c>
      <c r="R52" s="95">
        <f>IF(stage!R52&lt;&gt;"",INT(stage!R52/100)*60+MOD(stage!R52,100),"")</f>
        <v>354.9</v>
      </c>
      <c r="T52" s="95">
        <f>IF(stage!T52&lt;&gt;"",INT(stage!T52/100)*60+MOD(stage!T52,100),"")</f>
        <v>247.8</v>
      </c>
      <c r="V52" s="95">
        <f>IF(stage!V52&lt;&gt;"",INT(stage!V52/100)*60+MOD(stage!V52,100),"")</f>
        <v>355.6</v>
      </c>
      <c r="X52" s="95">
        <f>IF(stage!X52&lt;&gt;"",INT(stage!X52/100)*60+MOD(stage!X52,100),"")</f>
        <v>348.29999999999995</v>
      </c>
      <c r="Z52" s="95">
        <f>IF(stage!Z52&lt;&gt;"",INT(stage!Z52/100)*60+MOD(stage!Z52,100),"")</f>
        <v>263.2</v>
      </c>
      <c r="AB52" s="95">
        <f>IF(stage!AB52&lt;&gt;"",INT(stage!AB52/100)*60+MOD(stage!AB52,100),"")</f>
        <v>353</v>
      </c>
      <c r="AD52" s="95" t="str">
        <f>IF(stage!AD52&lt;&gt;"",INT(stage!AD52/100)*60+MOD(stage!AD52,100),"")</f>
        <v/>
      </c>
      <c r="AF52" s="95" t="str">
        <f>IF(stage!AF52&lt;&gt;"",INT(stage!AF52/100)*60+MOD(stage!AF52,100),"")</f>
        <v/>
      </c>
      <c r="AH52" s="95" t="str">
        <f>IF(stage!AH52&lt;&gt;"",INT(stage!AH52/100)*60+MOD(stage!AH52,100),"")</f>
        <v/>
      </c>
      <c r="AJ52" s="95" t="str">
        <f>IF(stage!AJ52&lt;&gt;"",INT(stage!AJ52/100)*60+MOD(stage!AJ52,100),"")</f>
        <v/>
      </c>
      <c r="AL52" s="95" t="str">
        <f>IF(stage!AL52&lt;&gt;"",INT(stage!AL52/100)*60+MOD(stage!AL52,100),"")</f>
        <v/>
      </c>
      <c r="AN52" s="95" t="str">
        <f>IF(stage!AN52&lt;&gt;"",INT(stage!AN52/100)*60+MOD(stage!AN52,100),"")</f>
        <v/>
      </c>
      <c r="AP52" s="95" t="str">
        <f>IF(stage!AP52&lt;&gt;"",INT(stage!AP52/100)*60+MOD(stage!AP52,100),"")</f>
        <v/>
      </c>
      <c r="AR52" s="95" t="str">
        <f>IF(stage!AR52&lt;&gt;"",INT(stage!AR52/100)*60+MOD(stage!AR52,100),"")</f>
        <v/>
      </c>
      <c r="AT52" s="95" t="str">
        <f>IF(stage!AT52&lt;&gt;"",INT(stage!AT52/100)*60+MOD(stage!AT52,100),"")</f>
        <v/>
      </c>
      <c r="AV52" s="95" t="str">
        <f>IF(stage!AV52&lt;&gt;"",INT(stage!AV52/100)*60+MOD(stage!AV52,100),"")</f>
        <v/>
      </c>
      <c r="AX52" s="95" t="str">
        <f>IF(stage!AX52&lt;&gt;"",INT(stage!AX52/100)*60+MOD(stage!AX52,100),"")</f>
        <v/>
      </c>
      <c r="AZ52" s="95" t="str">
        <f>IF(stage!AZ52&lt;&gt;"",INT(stage!AZ52/100)*60+MOD(stage!AZ52,100),"")</f>
        <v/>
      </c>
      <c r="BB52" s="95" t="str">
        <f>IF(stage!BB52&lt;&gt;"",INT(stage!BB52/100)*60+MOD(stage!BB52,100),"")</f>
        <v/>
      </c>
      <c r="BD52" s="95" t="str">
        <f>IF(stage!BD52&lt;&gt;"",INT(stage!BD52/100)*60+MOD(stage!BD52,100),"")</f>
        <v/>
      </c>
      <c r="BF52" s="95" t="str">
        <f>IF(stage!BF52&lt;&gt;"",INT(stage!BF52/100)*60+MOD(stage!BF52,100),"")</f>
        <v/>
      </c>
      <c r="BH52" s="95" t="str">
        <f>IF(stage!BH52&lt;&gt;"",INT(stage!BH52/100)*60+MOD(stage!BH52,100),"")</f>
        <v/>
      </c>
      <c r="BJ52" s="95" t="str">
        <f>IF(stage!BJ52&lt;&gt;"",INT(stage!BJ52/100)*60+MOD(stage!BJ52,100),"")</f>
        <v/>
      </c>
      <c r="BL52" s="95" t="str">
        <f>IF(stage!BL52&lt;&gt;"",INT(stage!BL52/100)*60+MOD(stage!BL52,100),"")</f>
        <v/>
      </c>
      <c r="BO52" s="123">
        <f t="shared" si="1"/>
        <v>4205.6000000000004</v>
      </c>
      <c r="BP52" s="75">
        <f t="shared" si="2"/>
        <v>0</v>
      </c>
      <c r="BQ52" s="123">
        <f t="shared" si="3"/>
        <v>4205.6000000000004</v>
      </c>
      <c r="BR52" s="123"/>
      <c r="BS52" s="123">
        <f t="shared" si="4"/>
        <v>11005.6</v>
      </c>
      <c r="BT52" s="75">
        <f t="shared" si="5"/>
        <v>0</v>
      </c>
      <c r="BU52" s="123">
        <f t="shared" si="6"/>
        <v>11005.6</v>
      </c>
      <c r="BW52" s="75">
        <f t="shared" si="7"/>
        <v>12</v>
      </c>
      <c r="BX52" s="124">
        <f t="shared" si="8"/>
        <v>324.10000000000002</v>
      </c>
      <c r="BY52" s="124">
        <f t="shared" si="9"/>
        <v>468.79999999999995</v>
      </c>
      <c r="BZ52" s="124">
        <f t="shared" si="10"/>
        <v>342.6</v>
      </c>
      <c r="CA52" s="124">
        <f t="shared" si="11"/>
        <v>329.9</v>
      </c>
      <c r="CB52" s="124">
        <f t="shared" si="12"/>
        <v>471.4</v>
      </c>
      <c r="CC52" s="124">
        <f t="shared" si="13"/>
        <v>346</v>
      </c>
      <c r="CD52" s="124">
        <f t="shared" si="14"/>
        <v>354.9</v>
      </c>
      <c r="CE52" s="124">
        <f t="shared" si="15"/>
        <v>247.8</v>
      </c>
      <c r="CF52" s="124">
        <f t="shared" si="16"/>
        <v>355.6</v>
      </c>
      <c r="CG52" s="124">
        <f t="shared" si="17"/>
        <v>348.29999999999995</v>
      </c>
      <c r="CH52" s="124">
        <f t="shared" si="18"/>
        <v>263.2</v>
      </c>
      <c r="CI52" s="124">
        <f t="shared" si="19"/>
        <v>353</v>
      </c>
      <c r="CJ52" s="124" t="str">
        <f t="shared" si="20"/>
        <v/>
      </c>
      <c r="CK52" s="124" t="str">
        <f t="shared" si="21"/>
        <v/>
      </c>
      <c r="CL52" s="124" t="str">
        <f t="shared" si="22"/>
        <v/>
      </c>
      <c r="CM52" s="124" t="str">
        <f t="shared" si="23"/>
        <v/>
      </c>
      <c r="CN52" s="124" t="str">
        <f t="shared" si="24"/>
        <v/>
      </c>
      <c r="CO52" s="124" t="str">
        <f t="shared" si="25"/>
        <v/>
      </c>
      <c r="CP52" s="124" t="str">
        <f t="shared" si="26"/>
        <v/>
      </c>
      <c r="CQ52" s="124" t="str">
        <f t="shared" si="27"/>
        <v/>
      </c>
      <c r="CR52" s="124" t="str">
        <f t="shared" si="28"/>
        <v/>
      </c>
      <c r="CS52" s="124" t="str">
        <f t="shared" si="29"/>
        <v/>
      </c>
      <c r="CT52" s="124" t="str">
        <f t="shared" si="30"/>
        <v/>
      </c>
      <c r="CU52" s="124" t="str">
        <f t="shared" si="31"/>
        <v/>
      </c>
      <c r="CV52" s="124" t="str">
        <f t="shared" si="32"/>
        <v/>
      </c>
      <c r="CW52" s="124" t="str">
        <f t="shared" si="33"/>
        <v/>
      </c>
      <c r="CX52" s="124" t="str">
        <f t="shared" si="34"/>
        <v/>
      </c>
      <c r="CY52" s="124" t="str">
        <f t="shared" si="35"/>
        <v/>
      </c>
      <c r="CZ52" s="124" t="str">
        <f t="shared" si="36"/>
        <v/>
      </c>
      <c r="DA52" s="124" t="str">
        <f t="shared" si="37"/>
        <v/>
      </c>
      <c r="DC52" s="75">
        <f>COUNT($BX52:BX52)</f>
        <v>1</v>
      </c>
      <c r="DD52" s="75">
        <f>COUNT($BX52:BY52)</f>
        <v>2</v>
      </c>
      <c r="DE52" s="75">
        <f>COUNT($BX52:BZ52)</f>
        <v>3</v>
      </c>
      <c r="DF52" s="75">
        <f>COUNT($BX52:CA52)</f>
        <v>4</v>
      </c>
      <c r="DG52" s="75">
        <f>COUNT($BX52:CB52)</f>
        <v>5</v>
      </c>
      <c r="DH52" s="75">
        <f>COUNT($BX52:CC52)</f>
        <v>6</v>
      </c>
      <c r="DI52" s="75">
        <f>COUNT($BX52:CD52)</f>
        <v>7</v>
      </c>
      <c r="DJ52" s="75">
        <f>COUNT($BX52:CE52)</f>
        <v>8</v>
      </c>
      <c r="DK52" s="75">
        <f>COUNT($BX52:CF52)</f>
        <v>9</v>
      </c>
      <c r="DL52" s="75">
        <f>COUNT($BX52:CG52)</f>
        <v>10</v>
      </c>
      <c r="DM52" s="75">
        <f>COUNT($BX52:CH52)</f>
        <v>11</v>
      </c>
      <c r="DN52" s="75">
        <f>COUNT($BX52:CI52)</f>
        <v>12</v>
      </c>
      <c r="DO52" s="75">
        <f>COUNT($BX52:CJ52)</f>
        <v>12</v>
      </c>
      <c r="DP52" s="75">
        <f>COUNT($BX52:CK52)</f>
        <v>12</v>
      </c>
      <c r="DQ52" s="75">
        <f>COUNT($BX52:CL52)</f>
        <v>12</v>
      </c>
      <c r="DR52" s="75">
        <f>COUNT($BX52:CM52)</f>
        <v>12</v>
      </c>
      <c r="DS52" s="75">
        <f>COUNT($BX52:CN52)</f>
        <v>12</v>
      </c>
      <c r="DT52" s="75">
        <f>COUNT($BX52:CO52)</f>
        <v>12</v>
      </c>
      <c r="DU52" s="75">
        <f>COUNT($BX52:CP52)</f>
        <v>12</v>
      </c>
      <c r="DV52" s="75">
        <f>COUNT($BX52:CQ52)</f>
        <v>12</v>
      </c>
      <c r="DW52" s="75">
        <f>COUNT($BX52:CR52)</f>
        <v>12</v>
      </c>
      <c r="DX52" s="75">
        <f>COUNT($BX52:CS52)</f>
        <v>12</v>
      </c>
      <c r="DY52" s="75">
        <f>COUNT($BX52:CT52)</f>
        <v>12</v>
      </c>
      <c r="DZ52" s="75">
        <f>COUNT($BX52:CU52)</f>
        <v>12</v>
      </c>
      <c r="EA52" s="75">
        <f>COUNT($BX52:CV52)</f>
        <v>12</v>
      </c>
      <c r="EB52" s="75">
        <f>COUNT($BX52:CW52)</f>
        <v>12</v>
      </c>
      <c r="EC52" s="75">
        <f>COUNT($BX52:CX52)</f>
        <v>12</v>
      </c>
      <c r="ED52" s="75">
        <f>COUNT($BX52:CY52)</f>
        <v>12</v>
      </c>
      <c r="EE52" s="75">
        <f>COUNT($BX52:CZ52)</f>
        <v>12</v>
      </c>
      <c r="EF52" s="75">
        <f>COUNT($BX52:DA52)</f>
        <v>12</v>
      </c>
      <c r="EH52" s="75">
        <f t="shared" si="38"/>
        <v>1</v>
      </c>
      <c r="EI52" s="75">
        <f t="shared" si="39"/>
        <v>1</v>
      </c>
      <c r="EJ52" s="75">
        <f t="shared" si="40"/>
        <v>1</v>
      </c>
      <c r="EK52" s="75">
        <f t="shared" si="41"/>
        <v>1</v>
      </c>
      <c r="EL52" s="75">
        <f t="shared" si="42"/>
        <v>1</v>
      </c>
      <c r="EM52" s="75">
        <f t="shared" si="43"/>
        <v>1</v>
      </c>
      <c r="EN52" s="75">
        <f t="shared" si="44"/>
        <v>1</v>
      </c>
      <c r="EO52" s="75">
        <f t="shared" si="45"/>
        <v>1</v>
      </c>
      <c r="EP52" s="75">
        <f t="shared" si="46"/>
        <v>1</v>
      </c>
      <c r="EQ52" s="75">
        <f t="shared" si="47"/>
        <v>1</v>
      </c>
      <c r="ER52" s="75">
        <f t="shared" si="48"/>
        <v>1</v>
      </c>
      <c r="ES52" s="75">
        <f t="shared" si="49"/>
        <v>1</v>
      </c>
      <c r="ET52" s="75">
        <f t="shared" si="50"/>
        <v>0</v>
      </c>
      <c r="EU52" s="75">
        <f t="shared" si="51"/>
        <v>0</v>
      </c>
      <c r="EV52" s="75">
        <f t="shared" si="52"/>
        <v>0</v>
      </c>
      <c r="EW52" s="75">
        <f t="shared" si="53"/>
        <v>0</v>
      </c>
      <c r="EX52" s="75">
        <f t="shared" si="54"/>
        <v>0</v>
      </c>
      <c r="EY52" s="75">
        <f t="shared" si="55"/>
        <v>0</v>
      </c>
      <c r="EZ52" s="75">
        <f t="shared" si="56"/>
        <v>0</v>
      </c>
      <c r="FA52" s="75">
        <f t="shared" si="57"/>
        <v>0</v>
      </c>
      <c r="FB52" s="75">
        <f t="shared" si="58"/>
        <v>0</v>
      </c>
      <c r="FC52" s="75">
        <f t="shared" si="59"/>
        <v>0</v>
      </c>
      <c r="FD52" s="75">
        <f t="shared" si="60"/>
        <v>0</v>
      </c>
      <c r="FE52" s="75">
        <f t="shared" si="61"/>
        <v>0</v>
      </c>
      <c r="FF52" s="75">
        <f t="shared" si="62"/>
        <v>0</v>
      </c>
      <c r="FG52" s="75">
        <f t="shared" si="63"/>
        <v>0</v>
      </c>
      <c r="FH52" s="75">
        <f t="shared" si="64"/>
        <v>0</v>
      </c>
      <c r="FI52" s="75">
        <f t="shared" si="65"/>
        <v>0</v>
      </c>
      <c r="FJ52" s="75">
        <f t="shared" si="66"/>
        <v>0</v>
      </c>
      <c r="FK52" s="75">
        <f t="shared" si="67"/>
        <v>0</v>
      </c>
      <c r="FL52" s="75">
        <f t="shared" si="68"/>
        <v>6</v>
      </c>
      <c r="FM52" s="95">
        <f>IF(AND(ent!$M$2=1,$F52&lt;&gt;""),$E52+$F52,"")</f>
        <v>324.10000000000002</v>
      </c>
      <c r="FN52" s="95">
        <f>IF(AND(ent!$M$3=1,$H52&lt;&gt;""),$G52+$H52,"")</f>
        <v>468.79999999999995</v>
      </c>
      <c r="FO52" s="95">
        <f>IF(AND(ent!$M$4=1,$J52&lt;&gt;""),$I52+$J52,"")</f>
        <v>342.6</v>
      </c>
      <c r="FP52" s="95">
        <f>IF(AND(ent!$M$5=1,$L52&lt;&gt;""),$K52+$L52,"")</f>
        <v>329.9</v>
      </c>
      <c r="FQ52" s="95">
        <f>IF(AND(ent!$M$6=1,$N52&lt;&gt;""),$M52+$N52,"")</f>
        <v>471.4</v>
      </c>
      <c r="FR52" s="95">
        <f>IF(AND(ent!$M$7=1,$P52&lt;&gt;""),$O52+$P52,"")</f>
        <v>346</v>
      </c>
      <c r="FS52" s="95" t="str">
        <f>IF(AND(ent!$M$8=1,$R52&lt;&gt;""),$Q52+$R52,"")</f>
        <v/>
      </c>
      <c r="FT52" s="95" t="str">
        <f>IF(AND(ent!$M$9=1,$T52&lt;&gt;""),$S52+$T52,"")</f>
        <v/>
      </c>
      <c r="FU52" s="95" t="str">
        <f>IF(AND(ent!$M$10=1,$V52&lt;&gt;""),$U52+$V52,"")</f>
        <v/>
      </c>
      <c r="FV52" s="95" t="str">
        <f>IF(AND(ent!$M$11=1,$X52&lt;&gt;""),$W52+$X52,"")</f>
        <v/>
      </c>
      <c r="FW52" s="95" t="str">
        <f>IF(AND(ent!$M$12=1,$Z52&lt;&gt;""),$Y52+$Z52,"")</f>
        <v/>
      </c>
      <c r="FX52" s="95" t="str">
        <f>IF(AND(ent!$M$13=1,$AB52&lt;&gt;""),$AA52+$AB52,"")</f>
        <v/>
      </c>
      <c r="FY52" s="95" t="str">
        <f>IF(AND(ent!$M$14=1,$AD52&lt;&gt;""),$AC52+$AD52,"")</f>
        <v/>
      </c>
      <c r="FZ52" s="95" t="str">
        <f>IF(AND(ent!$M$15=1,$AF52&lt;&gt;""),$AE52+$AF52,"")</f>
        <v/>
      </c>
      <c r="GA52" s="95" t="str">
        <f>IF(AND(ent!$M$16=1,$AH52&lt;&gt;""),$AG52+$AH52,"")</f>
        <v/>
      </c>
      <c r="GB52" s="95" t="str">
        <f>IF(AND(ent!$M$17=1,$AJ52&lt;&gt;""),$AI52+$AJ52,"")</f>
        <v/>
      </c>
      <c r="GC52" s="95" t="str">
        <f>IF(AND(ent!$M$18=1,$AL52&lt;&gt;""),$AK52+$AL52,"")</f>
        <v/>
      </c>
      <c r="GD52" s="95" t="str">
        <f>IF(AND(ent!$M$19=1,$AN52&lt;&gt;""),$AM52+$AN52,"")</f>
        <v/>
      </c>
      <c r="GE52" s="95" t="str">
        <f>IF(AND(ent!$M$20=1,$AP52&lt;&gt;""),$AO52+$AP52,"")</f>
        <v/>
      </c>
      <c r="GF52" s="95" t="str">
        <f>IF(AND(ent!$M$21=1,$AR52&lt;&gt;""),$AQ52+$AR52,"")</f>
        <v/>
      </c>
      <c r="GG52" s="95" t="str">
        <f>IF(AND(ent!$M$22=1,$AT52&lt;&gt;""),$AS52+$AT52,"")</f>
        <v/>
      </c>
      <c r="GH52" s="95" t="str">
        <f>IF(AND(ent!$M$23=1,$AV52&lt;&gt;""),$AU52+$AV52,"")</f>
        <v/>
      </c>
      <c r="GI52" s="95" t="str">
        <f>IF(AND(ent!$M$24=1,$AX52&lt;&gt;""),$AW52+$AX52,"")</f>
        <v/>
      </c>
      <c r="GJ52" s="95" t="str">
        <f>IF(AND(ent!$M$25=1,$AZ52&lt;&gt;""),$AY52+$AZ52,"")</f>
        <v/>
      </c>
      <c r="GK52" s="95" t="str">
        <f>IF(AND(ent!$M$26=1,$BB52&lt;&gt;""),$BA52+$BB52,"")</f>
        <v/>
      </c>
      <c r="GL52" s="95" t="str">
        <f>IF(AND(ent!$M$27=1,$BD52&lt;&gt;""),$BC52+$BD52,"")</f>
        <v/>
      </c>
      <c r="GM52" s="95" t="str">
        <f>IF(AND(ent!$M$28=1,$BF52&lt;&gt;""),$BE52+$BF52,"")</f>
        <v/>
      </c>
      <c r="GN52" s="95" t="str">
        <f>IF(AND(ent!$M$29=1,$BH52&lt;&gt;""),$BG52+$BH52,"")</f>
        <v/>
      </c>
      <c r="GO52" s="95" t="str">
        <f>IF(AND(ent!$M$30=1,$BJ52&lt;&gt;""),$BI52+$BJ52,"")</f>
        <v/>
      </c>
      <c r="GP52" s="95" t="str">
        <f>IF(AND(ent!$M$31=1,$BL52&lt;&gt;""),$BK52+$BL52,"")</f>
        <v/>
      </c>
      <c r="GQ52" s="75">
        <f t="shared" si="69"/>
        <v>6</v>
      </c>
      <c r="GR52" s="95" t="str">
        <f>IF(AND(ent!$M$2=2,$F52&lt;&gt;""),$E52+$F52,"")</f>
        <v/>
      </c>
      <c r="GS52" s="95" t="str">
        <f>IF(AND(ent!$M$3=2,$H52&lt;&gt;""),$G52+$H52,"")</f>
        <v/>
      </c>
      <c r="GT52" s="95" t="str">
        <f>IF(AND(ent!$M$4=2,$J52&lt;&gt;""),$I52+$J52,"")</f>
        <v/>
      </c>
      <c r="GU52" s="95" t="str">
        <f>IF(AND(ent!$M$5=2,$L52&lt;&gt;""),$K52+$L52,"")</f>
        <v/>
      </c>
      <c r="GV52" s="95" t="str">
        <f>IF(AND(ent!$M$6=2,$N52&lt;&gt;""),$M52+$N52,"")</f>
        <v/>
      </c>
      <c r="GW52" s="95" t="str">
        <f>IF(AND(ent!$M$7=2,$P52&lt;&gt;""),$O52+$P52,"")</f>
        <v/>
      </c>
      <c r="GX52" s="95">
        <f>IF(AND(ent!$M$8=2,$R52&lt;&gt;""),$Q52+$R52,"")</f>
        <v>354.9</v>
      </c>
      <c r="GY52" s="95">
        <f>IF(AND(ent!$M$9=2,$T52&lt;&gt;""),$S52+$T52,"")</f>
        <v>247.8</v>
      </c>
      <c r="GZ52" s="95">
        <f>IF(AND(ent!$M$10=2,$V52&lt;&gt;""),$U52+$V52,"")</f>
        <v>355.6</v>
      </c>
      <c r="HA52" s="95">
        <f>IF(AND(ent!$M$11=2,$X52&lt;&gt;""),$W52+$X52,"")</f>
        <v>348.29999999999995</v>
      </c>
      <c r="HB52" s="95">
        <f>IF(AND(ent!$M$12=2,$Z52&lt;&gt;""),$Y52+$Z52,"")</f>
        <v>263.2</v>
      </c>
      <c r="HC52" s="95">
        <f>IF(AND(ent!$M$13=2,$AB52&lt;&gt;""),$AA52+$AB52,"")</f>
        <v>353</v>
      </c>
      <c r="HD52" s="95" t="str">
        <f>IF(AND(ent!$M$14=2,$AD52&lt;&gt;""),$AC52+$AD52,"")</f>
        <v/>
      </c>
      <c r="HE52" s="95" t="str">
        <f>IF(AND(ent!$M$15=2,$AF52&lt;&gt;""),$AE52+$AF52,"")</f>
        <v/>
      </c>
      <c r="HF52" s="95" t="str">
        <f>IF(AND(ent!$M$16=2,$AH52&lt;&gt;""),$AG52+$AH52,"")</f>
        <v/>
      </c>
      <c r="HG52" s="95" t="str">
        <f>IF(AND(ent!$M$17=2,$AJ52&lt;&gt;""),$AI52+$AJ52,"")</f>
        <v/>
      </c>
      <c r="HH52" s="95" t="str">
        <f>IF(AND(ent!$M$18=2,$AL52&lt;&gt;""),$AK52+$AL52,"")</f>
        <v/>
      </c>
      <c r="HI52" s="95" t="str">
        <f>IF(AND(ent!$M$19=2,$AN52&lt;&gt;""),$AM52+$AN52,"")</f>
        <v/>
      </c>
      <c r="HJ52" s="95" t="str">
        <f>IF(AND(ent!$M$20=2,$AP52&lt;&gt;""),$AO52+$AP52,"")</f>
        <v/>
      </c>
      <c r="HK52" s="95" t="str">
        <f>IF(AND(ent!$M$21=2,$AR52&lt;&gt;""),$AQ52+$AR52,"")</f>
        <v/>
      </c>
      <c r="HL52" s="95" t="str">
        <f>IF(AND(ent!$M$22=2,$AT52&lt;&gt;""),$AS52+$AT52,"")</f>
        <v/>
      </c>
      <c r="HM52" s="95" t="str">
        <f>IF(AND(ent!$M$23=2,$AV52&lt;&gt;""),$AU52+$AV52,"")</f>
        <v/>
      </c>
      <c r="HN52" s="95" t="str">
        <f>IF(AND(ent!$M$24=2,$AX52&lt;&gt;""),$AW52+$AX52,"")</f>
        <v/>
      </c>
      <c r="HO52" s="95" t="str">
        <f>IF(AND(ent!$M$25=2,$AZ52&lt;&gt;""),$AY52+$AZ52,"")</f>
        <v/>
      </c>
      <c r="HP52" s="95" t="str">
        <f>IF(AND(ent!$M$26=2,$BB52&lt;&gt;""),$BA52+$BB52,"")</f>
        <v/>
      </c>
      <c r="HQ52" s="95" t="str">
        <f>IF(AND(ent!$M$27=2,$BD52&lt;&gt;""),$BC52+$BD52,"")</f>
        <v/>
      </c>
      <c r="HR52" s="95" t="str">
        <f>IF(AND(ent!$M$28=2,$BF52&lt;&gt;""),$BE52+$BF52,"")</f>
        <v/>
      </c>
      <c r="HS52" s="95" t="str">
        <f>IF(AND(ent!$M$29=2,$BH52&lt;&gt;""),$BG52+$BH52,"")</f>
        <v/>
      </c>
      <c r="HT52" s="95" t="str">
        <f>IF(AND(ent!$M$30=2,$BJ52&lt;&gt;""),$BI52+$BJ52,"")</f>
        <v/>
      </c>
      <c r="HU52" s="95" t="str">
        <f>IF(AND(ent!$M$31=2,$BL52&lt;&gt;""),$BK52+$BL52,"")</f>
        <v/>
      </c>
      <c r="HV52" s="124">
        <f t="shared" si="70"/>
        <v>2282.8000000000002</v>
      </c>
      <c r="HW52" s="124">
        <f t="shared" si="71"/>
        <v>1922.8</v>
      </c>
      <c r="HX52" s="95">
        <f t="shared" si="72"/>
        <v>3802.8</v>
      </c>
      <c r="HY52" s="95">
        <f t="shared" si="73"/>
        <v>3202.8</v>
      </c>
    </row>
    <row r="53" spans="1:233">
      <c r="A53" s="75">
        <f>IF(stage!A53&lt;&gt;"",stage!A53,"")</f>
        <v>52</v>
      </c>
      <c r="B53" s="75" t="str">
        <f>IF(ent!E53&lt;&gt;"",ent!E53,"")</f>
        <v>鷲尾 俊一</v>
      </c>
      <c r="D53" s="75" t="str">
        <f>IF(ent!E53&lt;&gt;"",ent!H53,"")</f>
        <v>JN-6</v>
      </c>
      <c r="F53" s="95">
        <f>IF(stage!F53&lt;&gt;"",INT(stage!F53/100)*60+MOD(stage!F53,100),"")</f>
        <v>341.1</v>
      </c>
      <c r="H53" s="95">
        <f>IF(stage!H53&lt;&gt;"",INT(stage!H53/100)*60+MOD(stage!H53,100),"")</f>
        <v>486.1</v>
      </c>
      <c r="J53" s="95">
        <f>IF(stage!J53&lt;&gt;"",INT(stage!J53/100)*60+MOD(stage!J53,100),"")</f>
        <v>355.4</v>
      </c>
      <c r="L53" s="95">
        <f>IF(stage!L53&lt;&gt;"",INT(stage!L53/100)*60+MOD(stage!L53,100),"")</f>
        <v>347.4</v>
      </c>
      <c r="N53" s="95">
        <f>IF(stage!N53&lt;&gt;"",INT(stage!N53/100)*60+MOD(stage!N53,100),"")</f>
        <v>489.5</v>
      </c>
      <c r="P53" s="95">
        <f>IF(stage!P53&lt;&gt;"",INT(stage!P53/100)*60+MOD(stage!P53,100),"")</f>
        <v>358.9</v>
      </c>
      <c r="R53" s="95">
        <f>IF(stage!R53&lt;&gt;"",INT(stage!R53/100)*60+MOD(stage!R53,100),"")</f>
        <v>371.79999999999995</v>
      </c>
      <c r="T53" s="95">
        <f>IF(stage!T53&lt;&gt;"",INT(stage!T53/100)*60+MOD(stage!T53,100),"")</f>
        <v>281.5</v>
      </c>
      <c r="V53" s="95">
        <f>IF(stage!V53&lt;&gt;"",INT(stage!V53/100)*60+MOD(stage!V53,100),"")</f>
        <v>389.1</v>
      </c>
      <c r="X53" s="95">
        <f>IF(stage!X53&lt;&gt;"",INT(stage!X53/100)*60+MOD(stage!X53,100),"")</f>
        <v>375.6</v>
      </c>
      <c r="Z53" s="95">
        <f>IF(stage!Z53&lt;&gt;"",INT(stage!Z53/100)*60+MOD(stage!Z53,100),"")</f>
        <v>299.8</v>
      </c>
      <c r="AB53" s="95">
        <f>IF(stage!AB53&lt;&gt;"",INT(stage!AB53/100)*60+MOD(stage!AB53,100),"")</f>
        <v>370.29999999999995</v>
      </c>
      <c r="AD53" s="95" t="str">
        <f>IF(stage!AD53&lt;&gt;"",INT(stage!AD53/100)*60+MOD(stage!AD53,100),"")</f>
        <v/>
      </c>
      <c r="AF53" s="95" t="str">
        <f>IF(stage!AF53&lt;&gt;"",INT(stage!AF53/100)*60+MOD(stage!AF53,100),"")</f>
        <v/>
      </c>
      <c r="AH53" s="95" t="str">
        <f>IF(stage!AH53&lt;&gt;"",INT(stage!AH53/100)*60+MOD(stage!AH53,100),"")</f>
        <v/>
      </c>
      <c r="AJ53" s="95" t="str">
        <f>IF(stage!AJ53&lt;&gt;"",INT(stage!AJ53/100)*60+MOD(stage!AJ53,100),"")</f>
        <v/>
      </c>
      <c r="AL53" s="95" t="str">
        <f>IF(stage!AL53&lt;&gt;"",INT(stage!AL53/100)*60+MOD(stage!AL53,100),"")</f>
        <v/>
      </c>
      <c r="AN53" s="95" t="str">
        <f>IF(stage!AN53&lt;&gt;"",INT(stage!AN53/100)*60+MOD(stage!AN53,100),"")</f>
        <v/>
      </c>
      <c r="AP53" s="95" t="str">
        <f>IF(stage!AP53&lt;&gt;"",INT(stage!AP53/100)*60+MOD(stage!AP53,100),"")</f>
        <v/>
      </c>
      <c r="AR53" s="95" t="str">
        <f>IF(stage!AR53&lt;&gt;"",INT(stage!AR53/100)*60+MOD(stage!AR53,100),"")</f>
        <v/>
      </c>
      <c r="AT53" s="95" t="str">
        <f>IF(stage!AT53&lt;&gt;"",INT(stage!AT53/100)*60+MOD(stage!AT53,100),"")</f>
        <v/>
      </c>
      <c r="AV53" s="95" t="str">
        <f>IF(stage!AV53&lt;&gt;"",INT(stage!AV53/100)*60+MOD(stage!AV53,100),"")</f>
        <v/>
      </c>
      <c r="AX53" s="95" t="str">
        <f>IF(stage!AX53&lt;&gt;"",INT(stage!AX53/100)*60+MOD(stage!AX53,100),"")</f>
        <v/>
      </c>
      <c r="AZ53" s="95" t="str">
        <f>IF(stage!AZ53&lt;&gt;"",INT(stage!AZ53/100)*60+MOD(stage!AZ53,100),"")</f>
        <v/>
      </c>
      <c r="BB53" s="95" t="str">
        <f>IF(stage!BB53&lt;&gt;"",INT(stage!BB53/100)*60+MOD(stage!BB53,100),"")</f>
        <v/>
      </c>
      <c r="BD53" s="95" t="str">
        <f>IF(stage!BD53&lt;&gt;"",INT(stage!BD53/100)*60+MOD(stage!BD53,100),"")</f>
        <v/>
      </c>
      <c r="BF53" s="95" t="str">
        <f>IF(stage!BF53&lt;&gt;"",INT(stage!BF53/100)*60+MOD(stage!BF53,100),"")</f>
        <v/>
      </c>
      <c r="BH53" s="95" t="str">
        <f>IF(stage!BH53&lt;&gt;"",INT(stage!BH53/100)*60+MOD(stage!BH53,100),"")</f>
        <v/>
      </c>
      <c r="BJ53" s="95" t="str">
        <f>IF(stage!BJ53&lt;&gt;"",INT(stage!BJ53/100)*60+MOD(stage!BJ53,100),"")</f>
        <v/>
      </c>
      <c r="BL53" s="95" t="str">
        <f>IF(stage!BL53&lt;&gt;"",INT(stage!BL53/100)*60+MOD(stage!BL53,100),"")</f>
        <v/>
      </c>
      <c r="BO53" s="123">
        <f t="shared" si="1"/>
        <v>4466.5</v>
      </c>
      <c r="BP53" s="75">
        <f t="shared" si="2"/>
        <v>0</v>
      </c>
      <c r="BQ53" s="123">
        <f t="shared" si="3"/>
        <v>4466.5</v>
      </c>
      <c r="BR53" s="123"/>
      <c r="BS53" s="123">
        <f t="shared" si="4"/>
        <v>11426.5</v>
      </c>
      <c r="BT53" s="75">
        <f t="shared" si="5"/>
        <v>0</v>
      </c>
      <c r="BU53" s="123">
        <f t="shared" si="6"/>
        <v>11426.5</v>
      </c>
      <c r="BW53" s="75">
        <f t="shared" si="7"/>
        <v>12</v>
      </c>
      <c r="BX53" s="124">
        <f t="shared" si="8"/>
        <v>341.1</v>
      </c>
      <c r="BY53" s="124">
        <f t="shared" si="9"/>
        <v>486.1</v>
      </c>
      <c r="BZ53" s="124">
        <f t="shared" si="10"/>
        <v>355.4</v>
      </c>
      <c r="CA53" s="124">
        <f t="shared" si="11"/>
        <v>347.4</v>
      </c>
      <c r="CB53" s="124">
        <f t="shared" si="12"/>
        <v>489.5</v>
      </c>
      <c r="CC53" s="124">
        <f t="shared" si="13"/>
        <v>358.9</v>
      </c>
      <c r="CD53" s="124">
        <f t="shared" si="14"/>
        <v>371.79999999999995</v>
      </c>
      <c r="CE53" s="124">
        <f t="shared" si="15"/>
        <v>281.5</v>
      </c>
      <c r="CF53" s="124">
        <f t="shared" si="16"/>
        <v>389.1</v>
      </c>
      <c r="CG53" s="124">
        <f t="shared" si="17"/>
        <v>375.6</v>
      </c>
      <c r="CH53" s="124">
        <f t="shared" si="18"/>
        <v>299.8</v>
      </c>
      <c r="CI53" s="124">
        <f t="shared" si="19"/>
        <v>370.29999999999995</v>
      </c>
      <c r="CJ53" s="124" t="str">
        <f t="shared" si="20"/>
        <v/>
      </c>
      <c r="CK53" s="124" t="str">
        <f t="shared" si="21"/>
        <v/>
      </c>
      <c r="CL53" s="124" t="str">
        <f t="shared" si="22"/>
        <v/>
      </c>
      <c r="CM53" s="124" t="str">
        <f t="shared" si="23"/>
        <v/>
      </c>
      <c r="CN53" s="124" t="str">
        <f t="shared" si="24"/>
        <v/>
      </c>
      <c r="CO53" s="124" t="str">
        <f t="shared" si="25"/>
        <v/>
      </c>
      <c r="CP53" s="124" t="str">
        <f t="shared" si="26"/>
        <v/>
      </c>
      <c r="CQ53" s="124" t="str">
        <f t="shared" si="27"/>
        <v/>
      </c>
      <c r="CR53" s="124" t="str">
        <f t="shared" si="28"/>
        <v/>
      </c>
      <c r="CS53" s="124" t="str">
        <f t="shared" si="29"/>
        <v/>
      </c>
      <c r="CT53" s="124" t="str">
        <f t="shared" si="30"/>
        <v/>
      </c>
      <c r="CU53" s="124" t="str">
        <f t="shared" si="31"/>
        <v/>
      </c>
      <c r="CV53" s="124" t="str">
        <f t="shared" si="32"/>
        <v/>
      </c>
      <c r="CW53" s="124" t="str">
        <f t="shared" si="33"/>
        <v/>
      </c>
      <c r="CX53" s="124" t="str">
        <f t="shared" si="34"/>
        <v/>
      </c>
      <c r="CY53" s="124" t="str">
        <f t="shared" si="35"/>
        <v/>
      </c>
      <c r="CZ53" s="124" t="str">
        <f t="shared" si="36"/>
        <v/>
      </c>
      <c r="DA53" s="124" t="str">
        <f t="shared" si="37"/>
        <v/>
      </c>
      <c r="DC53" s="75">
        <f>COUNT($BX53:BX53)</f>
        <v>1</v>
      </c>
      <c r="DD53" s="75">
        <f>COUNT($BX53:BY53)</f>
        <v>2</v>
      </c>
      <c r="DE53" s="75">
        <f>COUNT($BX53:BZ53)</f>
        <v>3</v>
      </c>
      <c r="DF53" s="75">
        <f>COUNT($BX53:CA53)</f>
        <v>4</v>
      </c>
      <c r="DG53" s="75">
        <f>COUNT($BX53:CB53)</f>
        <v>5</v>
      </c>
      <c r="DH53" s="75">
        <f>COUNT($BX53:CC53)</f>
        <v>6</v>
      </c>
      <c r="DI53" s="75">
        <f>COUNT($BX53:CD53)</f>
        <v>7</v>
      </c>
      <c r="DJ53" s="75">
        <f>COUNT($BX53:CE53)</f>
        <v>8</v>
      </c>
      <c r="DK53" s="75">
        <f>COUNT($BX53:CF53)</f>
        <v>9</v>
      </c>
      <c r="DL53" s="75">
        <f>COUNT($BX53:CG53)</f>
        <v>10</v>
      </c>
      <c r="DM53" s="75">
        <f>COUNT($BX53:CH53)</f>
        <v>11</v>
      </c>
      <c r="DN53" s="75">
        <f>COUNT($BX53:CI53)</f>
        <v>12</v>
      </c>
      <c r="DO53" s="75">
        <f>COUNT($BX53:CJ53)</f>
        <v>12</v>
      </c>
      <c r="DP53" s="75">
        <f>COUNT($BX53:CK53)</f>
        <v>12</v>
      </c>
      <c r="DQ53" s="75">
        <f>COUNT($BX53:CL53)</f>
        <v>12</v>
      </c>
      <c r="DR53" s="75">
        <f>COUNT($BX53:CM53)</f>
        <v>12</v>
      </c>
      <c r="DS53" s="75">
        <f>COUNT($BX53:CN53)</f>
        <v>12</v>
      </c>
      <c r="DT53" s="75">
        <f>COUNT($BX53:CO53)</f>
        <v>12</v>
      </c>
      <c r="DU53" s="75">
        <f>COUNT($BX53:CP53)</f>
        <v>12</v>
      </c>
      <c r="DV53" s="75">
        <f>COUNT($BX53:CQ53)</f>
        <v>12</v>
      </c>
      <c r="DW53" s="75">
        <f>COUNT($BX53:CR53)</f>
        <v>12</v>
      </c>
      <c r="DX53" s="75">
        <f>COUNT($BX53:CS53)</f>
        <v>12</v>
      </c>
      <c r="DY53" s="75">
        <f>COUNT($BX53:CT53)</f>
        <v>12</v>
      </c>
      <c r="DZ53" s="75">
        <f>COUNT($BX53:CU53)</f>
        <v>12</v>
      </c>
      <c r="EA53" s="75">
        <f>COUNT($BX53:CV53)</f>
        <v>12</v>
      </c>
      <c r="EB53" s="75">
        <f>COUNT($BX53:CW53)</f>
        <v>12</v>
      </c>
      <c r="EC53" s="75">
        <f>COUNT($BX53:CX53)</f>
        <v>12</v>
      </c>
      <c r="ED53" s="75">
        <f>COUNT($BX53:CY53)</f>
        <v>12</v>
      </c>
      <c r="EE53" s="75">
        <f>COUNT($BX53:CZ53)</f>
        <v>12</v>
      </c>
      <c r="EF53" s="75">
        <f>COUNT($BX53:DA53)</f>
        <v>12</v>
      </c>
      <c r="EH53" s="75">
        <f t="shared" si="38"/>
        <v>1</v>
      </c>
      <c r="EI53" s="75">
        <f t="shared" si="39"/>
        <v>1</v>
      </c>
      <c r="EJ53" s="75">
        <f t="shared" si="40"/>
        <v>1</v>
      </c>
      <c r="EK53" s="75">
        <f t="shared" si="41"/>
        <v>1</v>
      </c>
      <c r="EL53" s="75">
        <f t="shared" si="42"/>
        <v>1</v>
      </c>
      <c r="EM53" s="75">
        <f t="shared" si="43"/>
        <v>1</v>
      </c>
      <c r="EN53" s="75">
        <f t="shared" si="44"/>
        <v>1</v>
      </c>
      <c r="EO53" s="75">
        <f t="shared" si="45"/>
        <v>1</v>
      </c>
      <c r="EP53" s="75">
        <f t="shared" si="46"/>
        <v>1</v>
      </c>
      <c r="EQ53" s="75">
        <f t="shared" si="47"/>
        <v>1</v>
      </c>
      <c r="ER53" s="75">
        <f t="shared" si="48"/>
        <v>1</v>
      </c>
      <c r="ES53" s="75">
        <f t="shared" si="49"/>
        <v>1</v>
      </c>
      <c r="ET53" s="75">
        <f t="shared" si="50"/>
        <v>0</v>
      </c>
      <c r="EU53" s="75">
        <f t="shared" si="51"/>
        <v>0</v>
      </c>
      <c r="EV53" s="75">
        <f t="shared" si="52"/>
        <v>0</v>
      </c>
      <c r="EW53" s="75">
        <f t="shared" si="53"/>
        <v>0</v>
      </c>
      <c r="EX53" s="75">
        <f t="shared" si="54"/>
        <v>0</v>
      </c>
      <c r="EY53" s="75">
        <f t="shared" si="55"/>
        <v>0</v>
      </c>
      <c r="EZ53" s="75">
        <f t="shared" si="56"/>
        <v>0</v>
      </c>
      <c r="FA53" s="75">
        <f t="shared" si="57"/>
        <v>0</v>
      </c>
      <c r="FB53" s="75">
        <f t="shared" si="58"/>
        <v>0</v>
      </c>
      <c r="FC53" s="75">
        <f t="shared" si="59"/>
        <v>0</v>
      </c>
      <c r="FD53" s="75">
        <f t="shared" si="60"/>
        <v>0</v>
      </c>
      <c r="FE53" s="75">
        <f t="shared" si="61"/>
        <v>0</v>
      </c>
      <c r="FF53" s="75">
        <f t="shared" si="62"/>
        <v>0</v>
      </c>
      <c r="FG53" s="75">
        <f t="shared" si="63"/>
        <v>0</v>
      </c>
      <c r="FH53" s="75">
        <f t="shared" si="64"/>
        <v>0</v>
      </c>
      <c r="FI53" s="75">
        <f t="shared" si="65"/>
        <v>0</v>
      </c>
      <c r="FJ53" s="75">
        <f t="shared" si="66"/>
        <v>0</v>
      </c>
      <c r="FK53" s="75">
        <f t="shared" si="67"/>
        <v>0</v>
      </c>
      <c r="FL53" s="75">
        <f t="shared" si="68"/>
        <v>6</v>
      </c>
      <c r="FM53" s="95">
        <f>IF(AND(ent!$M$2=1,$F53&lt;&gt;""),$E53+$F53,"")</f>
        <v>341.1</v>
      </c>
      <c r="FN53" s="95">
        <f>IF(AND(ent!$M$3=1,$H53&lt;&gt;""),$G53+$H53,"")</f>
        <v>486.1</v>
      </c>
      <c r="FO53" s="95">
        <f>IF(AND(ent!$M$4=1,$J53&lt;&gt;""),$I53+$J53,"")</f>
        <v>355.4</v>
      </c>
      <c r="FP53" s="95">
        <f>IF(AND(ent!$M$5=1,$L53&lt;&gt;""),$K53+$L53,"")</f>
        <v>347.4</v>
      </c>
      <c r="FQ53" s="95">
        <f>IF(AND(ent!$M$6=1,$N53&lt;&gt;""),$M53+$N53,"")</f>
        <v>489.5</v>
      </c>
      <c r="FR53" s="95">
        <f>IF(AND(ent!$M$7=1,$P53&lt;&gt;""),$O53+$P53,"")</f>
        <v>358.9</v>
      </c>
      <c r="FS53" s="95" t="str">
        <f>IF(AND(ent!$M$8=1,$R53&lt;&gt;""),$Q53+$R53,"")</f>
        <v/>
      </c>
      <c r="FT53" s="95" t="str">
        <f>IF(AND(ent!$M$9=1,$T53&lt;&gt;""),$S53+$T53,"")</f>
        <v/>
      </c>
      <c r="FU53" s="95" t="str">
        <f>IF(AND(ent!$M$10=1,$V53&lt;&gt;""),$U53+$V53,"")</f>
        <v/>
      </c>
      <c r="FV53" s="95" t="str">
        <f>IF(AND(ent!$M$11=1,$X53&lt;&gt;""),$W53+$X53,"")</f>
        <v/>
      </c>
      <c r="FW53" s="95" t="str">
        <f>IF(AND(ent!$M$12=1,$Z53&lt;&gt;""),$Y53+$Z53,"")</f>
        <v/>
      </c>
      <c r="FX53" s="95" t="str">
        <f>IF(AND(ent!$M$13=1,$AB53&lt;&gt;""),$AA53+$AB53,"")</f>
        <v/>
      </c>
      <c r="FY53" s="95" t="str">
        <f>IF(AND(ent!$M$14=1,$AD53&lt;&gt;""),$AC53+$AD53,"")</f>
        <v/>
      </c>
      <c r="FZ53" s="95" t="str">
        <f>IF(AND(ent!$M$15=1,$AF53&lt;&gt;""),$AE53+$AF53,"")</f>
        <v/>
      </c>
      <c r="GA53" s="95" t="str">
        <f>IF(AND(ent!$M$16=1,$AH53&lt;&gt;""),$AG53+$AH53,"")</f>
        <v/>
      </c>
      <c r="GB53" s="95" t="str">
        <f>IF(AND(ent!$M$17=1,$AJ53&lt;&gt;""),$AI53+$AJ53,"")</f>
        <v/>
      </c>
      <c r="GC53" s="95" t="str">
        <f>IF(AND(ent!$M$18=1,$AL53&lt;&gt;""),$AK53+$AL53,"")</f>
        <v/>
      </c>
      <c r="GD53" s="95" t="str">
        <f>IF(AND(ent!$M$19=1,$AN53&lt;&gt;""),$AM53+$AN53,"")</f>
        <v/>
      </c>
      <c r="GE53" s="95" t="str">
        <f>IF(AND(ent!$M$20=1,$AP53&lt;&gt;""),$AO53+$AP53,"")</f>
        <v/>
      </c>
      <c r="GF53" s="95" t="str">
        <f>IF(AND(ent!$M$21=1,$AR53&lt;&gt;""),$AQ53+$AR53,"")</f>
        <v/>
      </c>
      <c r="GG53" s="95" t="str">
        <f>IF(AND(ent!$M$22=1,$AT53&lt;&gt;""),$AS53+$AT53,"")</f>
        <v/>
      </c>
      <c r="GH53" s="95" t="str">
        <f>IF(AND(ent!$M$23=1,$AV53&lt;&gt;""),$AU53+$AV53,"")</f>
        <v/>
      </c>
      <c r="GI53" s="95" t="str">
        <f>IF(AND(ent!$M$24=1,$AX53&lt;&gt;""),$AW53+$AX53,"")</f>
        <v/>
      </c>
      <c r="GJ53" s="95" t="str">
        <f>IF(AND(ent!$M$25=1,$AZ53&lt;&gt;""),$AY53+$AZ53,"")</f>
        <v/>
      </c>
      <c r="GK53" s="95" t="str">
        <f>IF(AND(ent!$M$26=1,$BB53&lt;&gt;""),$BA53+$BB53,"")</f>
        <v/>
      </c>
      <c r="GL53" s="95" t="str">
        <f>IF(AND(ent!$M$27=1,$BD53&lt;&gt;""),$BC53+$BD53,"")</f>
        <v/>
      </c>
      <c r="GM53" s="95" t="str">
        <f>IF(AND(ent!$M$28=1,$BF53&lt;&gt;""),$BE53+$BF53,"")</f>
        <v/>
      </c>
      <c r="GN53" s="95" t="str">
        <f>IF(AND(ent!$M$29=1,$BH53&lt;&gt;""),$BG53+$BH53,"")</f>
        <v/>
      </c>
      <c r="GO53" s="95" t="str">
        <f>IF(AND(ent!$M$30=1,$BJ53&lt;&gt;""),$BI53+$BJ53,"")</f>
        <v/>
      </c>
      <c r="GP53" s="95" t="str">
        <f>IF(AND(ent!$M$31=1,$BL53&lt;&gt;""),$BK53+$BL53,"")</f>
        <v/>
      </c>
      <c r="GQ53" s="75">
        <f t="shared" si="69"/>
        <v>6</v>
      </c>
      <c r="GR53" s="95" t="str">
        <f>IF(AND(ent!$M$2=2,$F53&lt;&gt;""),$E53+$F53,"")</f>
        <v/>
      </c>
      <c r="GS53" s="95" t="str">
        <f>IF(AND(ent!$M$3=2,$H53&lt;&gt;""),$G53+$H53,"")</f>
        <v/>
      </c>
      <c r="GT53" s="95" t="str">
        <f>IF(AND(ent!$M$4=2,$J53&lt;&gt;""),$I53+$J53,"")</f>
        <v/>
      </c>
      <c r="GU53" s="95" t="str">
        <f>IF(AND(ent!$M$5=2,$L53&lt;&gt;""),$K53+$L53,"")</f>
        <v/>
      </c>
      <c r="GV53" s="95" t="str">
        <f>IF(AND(ent!$M$6=2,$N53&lt;&gt;""),$M53+$N53,"")</f>
        <v/>
      </c>
      <c r="GW53" s="95" t="str">
        <f>IF(AND(ent!$M$7=2,$P53&lt;&gt;""),$O53+$P53,"")</f>
        <v/>
      </c>
      <c r="GX53" s="95">
        <f>IF(AND(ent!$M$8=2,$R53&lt;&gt;""),$Q53+$R53,"")</f>
        <v>371.79999999999995</v>
      </c>
      <c r="GY53" s="95">
        <f>IF(AND(ent!$M$9=2,$T53&lt;&gt;""),$S53+$T53,"")</f>
        <v>281.5</v>
      </c>
      <c r="GZ53" s="95">
        <f>IF(AND(ent!$M$10=2,$V53&lt;&gt;""),$U53+$V53,"")</f>
        <v>389.1</v>
      </c>
      <c r="HA53" s="95">
        <f>IF(AND(ent!$M$11=2,$X53&lt;&gt;""),$W53+$X53,"")</f>
        <v>375.6</v>
      </c>
      <c r="HB53" s="95">
        <f>IF(AND(ent!$M$12=2,$Z53&lt;&gt;""),$Y53+$Z53,"")</f>
        <v>299.8</v>
      </c>
      <c r="HC53" s="95">
        <f>IF(AND(ent!$M$13=2,$AB53&lt;&gt;""),$AA53+$AB53,"")</f>
        <v>370.29999999999995</v>
      </c>
      <c r="HD53" s="95" t="str">
        <f>IF(AND(ent!$M$14=2,$AD53&lt;&gt;""),$AC53+$AD53,"")</f>
        <v/>
      </c>
      <c r="HE53" s="95" t="str">
        <f>IF(AND(ent!$M$15=2,$AF53&lt;&gt;""),$AE53+$AF53,"")</f>
        <v/>
      </c>
      <c r="HF53" s="95" t="str">
        <f>IF(AND(ent!$M$16=2,$AH53&lt;&gt;""),$AG53+$AH53,"")</f>
        <v/>
      </c>
      <c r="HG53" s="95" t="str">
        <f>IF(AND(ent!$M$17=2,$AJ53&lt;&gt;""),$AI53+$AJ53,"")</f>
        <v/>
      </c>
      <c r="HH53" s="95" t="str">
        <f>IF(AND(ent!$M$18=2,$AL53&lt;&gt;""),$AK53+$AL53,"")</f>
        <v/>
      </c>
      <c r="HI53" s="95" t="str">
        <f>IF(AND(ent!$M$19=2,$AN53&lt;&gt;""),$AM53+$AN53,"")</f>
        <v/>
      </c>
      <c r="HJ53" s="95" t="str">
        <f>IF(AND(ent!$M$20=2,$AP53&lt;&gt;""),$AO53+$AP53,"")</f>
        <v/>
      </c>
      <c r="HK53" s="95" t="str">
        <f>IF(AND(ent!$M$21=2,$AR53&lt;&gt;""),$AQ53+$AR53,"")</f>
        <v/>
      </c>
      <c r="HL53" s="95" t="str">
        <f>IF(AND(ent!$M$22=2,$AT53&lt;&gt;""),$AS53+$AT53,"")</f>
        <v/>
      </c>
      <c r="HM53" s="95" t="str">
        <f>IF(AND(ent!$M$23=2,$AV53&lt;&gt;""),$AU53+$AV53,"")</f>
        <v/>
      </c>
      <c r="HN53" s="95" t="str">
        <f>IF(AND(ent!$M$24=2,$AX53&lt;&gt;""),$AW53+$AX53,"")</f>
        <v/>
      </c>
      <c r="HO53" s="95" t="str">
        <f>IF(AND(ent!$M$25=2,$AZ53&lt;&gt;""),$AY53+$AZ53,"")</f>
        <v/>
      </c>
      <c r="HP53" s="95" t="str">
        <f>IF(AND(ent!$M$26=2,$BB53&lt;&gt;""),$BA53+$BB53,"")</f>
        <v/>
      </c>
      <c r="HQ53" s="95" t="str">
        <f>IF(AND(ent!$M$27=2,$BD53&lt;&gt;""),$BC53+$BD53,"")</f>
        <v/>
      </c>
      <c r="HR53" s="95" t="str">
        <f>IF(AND(ent!$M$28=2,$BF53&lt;&gt;""),$BE53+$BF53,"")</f>
        <v/>
      </c>
      <c r="HS53" s="95" t="str">
        <f>IF(AND(ent!$M$29=2,$BH53&lt;&gt;""),$BG53+$BH53,"")</f>
        <v/>
      </c>
      <c r="HT53" s="95" t="str">
        <f>IF(AND(ent!$M$30=2,$BJ53&lt;&gt;""),$BI53+$BJ53,"")</f>
        <v/>
      </c>
      <c r="HU53" s="95" t="str">
        <f>IF(AND(ent!$M$31=2,$BL53&lt;&gt;""),$BK53+$BL53,"")</f>
        <v/>
      </c>
      <c r="HV53" s="124">
        <f t="shared" si="70"/>
        <v>2378.4</v>
      </c>
      <c r="HW53" s="124">
        <f t="shared" si="71"/>
        <v>2088.1</v>
      </c>
      <c r="HX53" s="95">
        <f t="shared" si="72"/>
        <v>3938.4</v>
      </c>
      <c r="HY53" s="95">
        <f t="shared" si="73"/>
        <v>3448.1</v>
      </c>
    </row>
    <row r="54" spans="1:233">
      <c r="A54" s="75">
        <f>IF(stage!A54&lt;&gt;"",stage!A54,"")</f>
        <v>53</v>
      </c>
      <c r="B54" s="75" t="str">
        <f>IF(ent!E54&lt;&gt;"",ent!E54,"")</f>
        <v>福島 賢大郞</v>
      </c>
      <c r="D54" s="75" t="str">
        <f>IF(ent!E54&lt;&gt;"",ent!H54,"")</f>
        <v>JN-6</v>
      </c>
      <c r="F54" s="95">
        <f>IF(stage!F54&lt;&gt;"",INT(stage!F54/100)*60+MOD(stage!F54,100),"")</f>
        <v>350.5</v>
      </c>
      <c r="H54" s="95">
        <f>IF(stage!H54&lt;&gt;"",INT(stage!H54/100)*60+MOD(stage!H54,100),"")</f>
        <v>522.4</v>
      </c>
      <c r="J54" s="95">
        <f>IF(stage!J54&lt;&gt;"",INT(stage!J54/100)*60+MOD(stage!J54,100),"")</f>
        <v>381.79999999999995</v>
      </c>
      <c r="L54" s="95">
        <f>IF(stage!L54&lt;&gt;"",INT(stage!L54/100)*60+MOD(stage!L54,100),"")</f>
        <v>354</v>
      </c>
      <c r="N54" s="95">
        <f>IF(stage!N54&lt;&gt;"",INT(stage!N54/100)*60+MOD(stage!N54,100),"")</f>
        <v>514.4</v>
      </c>
      <c r="P54" s="95">
        <f>IF(stage!P54&lt;&gt;"",INT(stage!P54/100)*60+MOD(stage!P54,100),"")</f>
        <v>367.20000000000005</v>
      </c>
      <c r="R54" s="95">
        <f>IF(stage!R54&lt;&gt;"",INT(stage!R54/100)*60+MOD(stage!R54,100),"")</f>
        <v>361.29999999999995</v>
      </c>
      <c r="T54" s="95">
        <f>IF(stage!T54&lt;&gt;"",INT(stage!T54/100)*60+MOD(stage!T54,100),"")</f>
        <v>259.60000000000002</v>
      </c>
      <c r="V54" s="95">
        <f>IF(stage!V54&lt;&gt;"",INT(stage!V54/100)*60+MOD(stage!V54,100),"")</f>
        <v>377.79999999999995</v>
      </c>
      <c r="X54" s="95">
        <f>IF(stage!X54&lt;&gt;"",INT(stage!X54/100)*60+MOD(stage!X54,100),"")</f>
        <v>371.79999999999995</v>
      </c>
      <c r="Z54" s="95">
        <f>IF(stage!Z54&lt;&gt;"",INT(stage!Z54/100)*60+MOD(stage!Z54,100),"")</f>
        <v>290.39999999999998</v>
      </c>
      <c r="AB54" s="95">
        <f>IF(stage!AB54&lt;&gt;"",INT(stage!AB54/100)*60+MOD(stage!AB54,100),"")</f>
        <v>370.29999999999995</v>
      </c>
      <c r="AD54" s="95" t="str">
        <f>IF(stage!AD54&lt;&gt;"",INT(stage!AD54/100)*60+MOD(stage!AD54,100),"")</f>
        <v/>
      </c>
      <c r="AF54" s="95" t="str">
        <f>IF(stage!AF54&lt;&gt;"",INT(stage!AF54/100)*60+MOD(stage!AF54,100),"")</f>
        <v/>
      </c>
      <c r="AH54" s="95" t="str">
        <f>IF(stage!AH54&lt;&gt;"",INT(stage!AH54/100)*60+MOD(stage!AH54,100),"")</f>
        <v/>
      </c>
      <c r="AJ54" s="95" t="str">
        <f>IF(stage!AJ54&lt;&gt;"",INT(stage!AJ54/100)*60+MOD(stage!AJ54,100),"")</f>
        <v/>
      </c>
      <c r="AL54" s="95" t="str">
        <f>IF(stage!AL54&lt;&gt;"",INT(stage!AL54/100)*60+MOD(stage!AL54,100),"")</f>
        <v/>
      </c>
      <c r="AN54" s="95" t="str">
        <f>IF(stage!AN54&lt;&gt;"",INT(stage!AN54/100)*60+MOD(stage!AN54,100),"")</f>
        <v/>
      </c>
      <c r="AP54" s="95" t="str">
        <f>IF(stage!AP54&lt;&gt;"",INT(stage!AP54/100)*60+MOD(stage!AP54,100),"")</f>
        <v/>
      </c>
      <c r="AR54" s="95" t="str">
        <f>IF(stage!AR54&lt;&gt;"",INT(stage!AR54/100)*60+MOD(stage!AR54,100),"")</f>
        <v/>
      </c>
      <c r="AT54" s="95" t="str">
        <f>IF(stage!AT54&lt;&gt;"",INT(stage!AT54/100)*60+MOD(stage!AT54,100),"")</f>
        <v/>
      </c>
      <c r="AV54" s="95" t="str">
        <f>IF(stage!AV54&lt;&gt;"",INT(stage!AV54/100)*60+MOD(stage!AV54,100),"")</f>
        <v/>
      </c>
      <c r="AX54" s="95" t="str">
        <f>IF(stage!AX54&lt;&gt;"",INT(stage!AX54/100)*60+MOD(stage!AX54,100),"")</f>
        <v/>
      </c>
      <c r="AZ54" s="95" t="str">
        <f>IF(stage!AZ54&lt;&gt;"",INT(stage!AZ54/100)*60+MOD(stage!AZ54,100),"")</f>
        <v/>
      </c>
      <c r="BB54" s="95" t="str">
        <f>IF(stage!BB54&lt;&gt;"",INT(stage!BB54/100)*60+MOD(stage!BB54,100),"")</f>
        <v/>
      </c>
      <c r="BD54" s="95" t="str">
        <f>IF(stage!BD54&lt;&gt;"",INT(stage!BD54/100)*60+MOD(stage!BD54,100),"")</f>
        <v/>
      </c>
      <c r="BF54" s="95" t="str">
        <f>IF(stage!BF54&lt;&gt;"",INT(stage!BF54/100)*60+MOD(stage!BF54,100),"")</f>
        <v/>
      </c>
      <c r="BH54" s="95" t="str">
        <f>IF(stage!BH54&lt;&gt;"",INT(stage!BH54/100)*60+MOD(stage!BH54,100),"")</f>
        <v/>
      </c>
      <c r="BJ54" s="95" t="str">
        <f>IF(stage!BJ54&lt;&gt;"",INT(stage!BJ54/100)*60+MOD(stage!BJ54,100),"")</f>
        <v/>
      </c>
      <c r="BL54" s="95" t="str">
        <f>IF(stage!BL54&lt;&gt;"",INT(stage!BL54/100)*60+MOD(stage!BL54,100),"")</f>
        <v/>
      </c>
      <c r="BO54" s="123">
        <f t="shared" si="1"/>
        <v>4521.5</v>
      </c>
      <c r="BP54" s="75">
        <f t="shared" si="2"/>
        <v>0</v>
      </c>
      <c r="BQ54" s="123">
        <f t="shared" si="3"/>
        <v>4521.5</v>
      </c>
      <c r="BR54" s="123"/>
      <c r="BS54" s="123">
        <f t="shared" si="4"/>
        <v>11521.5</v>
      </c>
      <c r="BT54" s="75">
        <f t="shared" si="5"/>
        <v>0</v>
      </c>
      <c r="BU54" s="123">
        <f t="shared" si="6"/>
        <v>11521.5</v>
      </c>
      <c r="BW54" s="75">
        <f t="shared" si="7"/>
        <v>12</v>
      </c>
      <c r="BX54" s="124">
        <f t="shared" si="8"/>
        <v>350.5</v>
      </c>
      <c r="BY54" s="124">
        <f t="shared" si="9"/>
        <v>522.4</v>
      </c>
      <c r="BZ54" s="124">
        <f t="shared" si="10"/>
        <v>381.79999999999995</v>
      </c>
      <c r="CA54" s="124">
        <f t="shared" si="11"/>
        <v>354</v>
      </c>
      <c r="CB54" s="124">
        <f t="shared" si="12"/>
        <v>514.4</v>
      </c>
      <c r="CC54" s="124">
        <f t="shared" si="13"/>
        <v>367.20000000000005</v>
      </c>
      <c r="CD54" s="124">
        <f t="shared" si="14"/>
        <v>361.29999999999995</v>
      </c>
      <c r="CE54" s="124">
        <f t="shared" si="15"/>
        <v>259.60000000000002</v>
      </c>
      <c r="CF54" s="124">
        <f t="shared" si="16"/>
        <v>377.79999999999995</v>
      </c>
      <c r="CG54" s="124">
        <f t="shared" si="17"/>
        <v>371.79999999999995</v>
      </c>
      <c r="CH54" s="124">
        <f t="shared" si="18"/>
        <v>290.39999999999998</v>
      </c>
      <c r="CI54" s="124">
        <f t="shared" si="19"/>
        <v>370.29999999999995</v>
      </c>
      <c r="CJ54" s="124" t="str">
        <f t="shared" si="20"/>
        <v/>
      </c>
      <c r="CK54" s="124" t="str">
        <f t="shared" si="21"/>
        <v/>
      </c>
      <c r="CL54" s="124" t="str">
        <f t="shared" si="22"/>
        <v/>
      </c>
      <c r="CM54" s="124" t="str">
        <f t="shared" si="23"/>
        <v/>
      </c>
      <c r="CN54" s="124" t="str">
        <f t="shared" si="24"/>
        <v/>
      </c>
      <c r="CO54" s="124" t="str">
        <f t="shared" si="25"/>
        <v/>
      </c>
      <c r="CP54" s="124" t="str">
        <f t="shared" si="26"/>
        <v/>
      </c>
      <c r="CQ54" s="124" t="str">
        <f t="shared" si="27"/>
        <v/>
      </c>
      <c r="CR54" s="124" t="str">
        <f t="shared" si="28"/>
        <v/>
      </c>
      <c r="CS54" s="124" t="str">
        <f t="shared" si="29"/>
        <v/>
      </c>
      <c r="CT54" s="124" t="str">
        <f t="shared" si="30"/>
        <v/>
      </c>
      <c r="CU54" s="124" t="str">
        <f t="shared" si="31"/>
        <v/>
      </c>
      <c r="CV54" s="124" t="str">
        <f t="shared" si="32"/>
        <v/>
      </c>
      <c r="CW54" s="124" t="str">
        <f t="shared" si="33"/>
        <v/>
      </c>
      <c r="CX54" s="124" t="str">
        <f t="shared" si="34"/>
        <v/>
      </c>
      <c r="CY54" s="124" t="str">
        <f t="shared" si="35"/>
        <v/>
      </c>
      <c r="CZ54" s="124" t="str">
        <f t="shared" si="36"/>
        <v/>
      </c>
      <c r="DA54" s="124" t="str">
        <f t="shared" si="37"/>
        <v/>
      </c>
      <c r="DC54" s="75">
        <f>COUNT($BX54:BX54)</f>
        <v>1</v>
      </c>
      <c r="DD54" s="75">
        <f>COUNT($BX54:BY54)</f>
        <v>2</v>
      </c>
      <c r="DE54" s="75">
        <f>COUNT($BX54:BZ54)</f>
        <v>3</v>
      </c>
      <c r="DF54" s="75">
        <f>COUNT($BX54:CA54)</f>
        <v>4</v>
      </c>
      <c r="DG54" s="75">
        <f>COUNT($BX54:CB54)</f>
        <v>5</v>
      </c>
      <c r="DH54" s="75">
        <f>COUNT($BX54:CC54)</f>
        <v>6</v>
      </c>
      <c r="DI54" s="75">
        <f>COUNT($BX54:CD54)</f>
        <v>7</v>
      </c>
      <c r="DJ54" s="75">
        <f>COUNT($BX54:CE54)</f>
        <v>8</v>
      </c>
      <c r="DK54" s="75">
        <f>COUNT($BX54:CF54)</f>
        <v>9</v>
      </c>
      <c r="DL54" s="75">
        <f>COUNT($BX54:CG54)</f>
        <v>10</v>
      </c>
      <c r="DM54" s="75">
        <f>COUNT($BX54:CH54)</f>
        <v>11</v>
      </c>
      <c r="DN54" s="75">
        <f>COUNT($BX54:CI54)</f>
        <v>12</v>
      </c>
      <c r="DO54" s="75">
        <f>COUNT($BX54:CJ54)</f>
        <v>12</v>
      </c>
      <c r="DP54" s="75">
        <f>COUNT($BX54:CK54)</f>
        <v>12</v>
      </c>
      <c r="DQ54" s="75">
        <f>COUNT($BX54:CL54)</f>
        <v>12</v>
      </c>
      <c r="DR54" s="75">
        <f>COUNT($BX54:CM54)</f>
        <v>12</v>
      </c>
      <c r="DS54" s="75">
        <f>COUNT($BX54:CN54)</f>
        <v>12</v>
      </c>
      <c r="DT54" s="75">
        <f>COUNT($BX54:CO54)</f>
        <v>12</v>
      </c>
      <c r="DU54" s="75">
        <f>COUNT($BX54:CP54)</f>
        <v>12</v>
      </c>
      <c r="DV54" s="75">
        <f>COUNT($BX54:CQ54)</f>
        <v>12</v>
      </c>
      <c r="DW54" s="75">
        <f>COUNT($BX54:CR54)</f>
        <v>12</v>
      </c>
      <c r="DX54" s="75">
        <f>COUNT($BX54:CS54)</f>
        <v>12</v>
      </c>
      <c r="DY54" s="75">
        <f>COUNT($BX54:CT54)</f>
        <v>12</v>
      </c>
      <c r="DZ54" s="75">
        <f>COUNT($BX54:CU54)</f>
        <v>12</v>
      </c>
      <c r="EA54" s="75">
        <f>COUNT($BX54:CV54)</f>
        <v>12</v>
      </c>
      <c r="EB54" s="75">
        <f>COUNT($BX54:CW54)</f>
        <v>12</v>
      </c>
      <c r="EC54" s="75">
        <f>COUNT($BX54:CX54)</f>
        <v>12</v>
      </c>
      <c r="ED54" s="75">
        <f>COUNT($BX54:CY54)</f>
        <v>12</v>
      </c>
      <c r="EE54" s="75">
        <f>COUNT($BX54:CZ54)</f>
        <v>12</v>
      </c>
      <c r="EF54" s="75">
        <f>COUNT($BX54:DA54)</f>
        <v>12</v>
      </c>
      <c r="EH54" s="75">
        <f t="shared" si="38"/>
        <v>1</v>
      </c>
      <c r="EI54" s="75">
        <f t="shared" si="39"/>
        <v>1</v>
      </c>
      <c r="EJ54" s="75">
        <f t="shared" si="40"/>
        <v>1</v>
      </c>
      <c r="EK54" s="75">
        <f t="shared" si="41"/>
        <v>1</v>
      </c>
      <c r="EL54" s="75">
        <f t="shared" si="42"/>
        <v>1</v>
      </c>
      <c r="EM54" s="75">
        <f t="shared" si="43"/>
        <v>1</v>
      </c>
      <c r="EN54" s="75">
        <f t="shared" si="44"/>
        <v>1</v>
      </c>
      <c r="EO54" s="75">
        <f t="shared" si="45"/>
        <v>1</v>
      </c>
      <c r="EP54" s="75">
        <f t="shared" si="46"/>
        <v>1</v>
      </c>
      <c r="EQ54" s="75">
        <f t="shared" si="47"/>
        <v>1</v>
      </c>
      <c r="ER54" s="75">
        <f t="shared" si="48"/>
        <v>1</v>
      </c>
      <c r="ES54" s="75">
        <f t="shared" si="49"/>
        <v>1</v>
      </c>
      <c r="ET54" s="75">
        <f t="shared" si="50"/>
        <v>0</v>
      </c>
      <c r="EU54" s="75">
        <f t="shared" si="51"/>
        <v>0</v>
      </c>
      <c r="EV54" s="75">
        <f t="shared" si="52"/>
        <v>0</v>
      </c>
      <c r="EW54" s="75">
        <f t="shared" si="53"/>
        <v>0</v>
      </c>
      <c r="EX54" s="75">
        <f t="shared" si="54"/>
        <v>0</v>
      </c>
      <c r="EY54" s="75">
        <f t="shared" si="55"/>
        <v>0</v>
      </c>
      <c r="EZ54" s="75">
        <f t="shared" si="56"/>
        <v>0</v>
      </c>
      <c r="FA54" s="75">
        <f t="shared" si="57"/>
        <v>0</v>
      </c>
      <c r="FB54" s="75">
        <f t="shared" si="58"/>
        <v>0</v>
      </c>
      <c r="FC54" s="75">
        <f t="shared" si="59"/>
        <v>0</v>
      </c>
      <c r="FD54" s="75">
        <f t="shared" si="60"/>
        <v>0</v>
      </c>
      <c r="FE54" s="75">
        <f t="shared" si="61"/>
        <v>0</v>
      </c>
      <c r="FF54" s="75">
        <f t="shared" si="62"/>
        <v>0</v>
      </c>
      <c r="FG54" s="75">
        <f t="shared" si="63"/>
        <v>0</v>
      </c>
      <c r="FH54" s="75">
        <f t="shared" si="64"/>
        <v>0</v>
      </c>
      <c r="FI54" s="75">
        <f t="shared" si="65"/>
        <v>0</v>
      </c>
      <c r="FJ54" s="75">
        <f t="shared" si="66"/>
        <v>0</v>
      </c>
      <c r="FK54" s="75">
        <f t="shared" si="67"/>
        <v>0</v>
      </c>
      <c r="FL54" s="75">
        <f t="shared" si="68"/>
        <v>6</v>
      </c>
      <c r="FM54" s="95">
        <f>IF(AND(ent!$M$2=1,$F54&lt;&gt;""),$E54+$F54,"")</f>
        <v>350.5</v>
      </c>
      <c r="FN54" s="95">
        <f>IF(AND(ent!$M$3=1,$H54&lt;&gt;""),$G54+$H54,"")</f>
        <v>522.4</v>
      </c>
      <c r="FO54" s="95">
        <f>IF(AND(ent!$M$4=1,$J54&lt;&gt;""),$I54+$J54,"")</f>
        <v>381.79999999999995</v>
      </c>
      <c r="FP54" s="95">
        <f>IF(AND(ent!$M$5=1,$L54&lt;&gt;""),$K54+$L54,"")</f>
        <v>354</v>
      </c>
      <c r="FQ54" s="95">
        <f>IF(AND(ent!$M$6=1,$N54&lt;&gt;""),$M54+$N54,"")</f>
        <v>514.4</v>
      </c>
      <c r="FR54" s="95">
        <f>IF(AND(ent!$M$7=1,$P54&lt;&gt;""),$O54+$P54,"")</f>
        <v>367.20000000000005</v>
      </c>
      <c r="FS54" s="95" t="str">
        <f>IF(AND(ent!$M$8=1,$R54&lt;&gt;""),$Q54+$R54,"")</f>
        <v/>
      </c>
      <c r="FT54" s="95" t="str">
        <f>IF(AND(ent!$M$9=1,$T54&lt;&gt;""),$S54+$T54,"")</f>
        <v/>
      </c>
      <c r="FU54" s="95" t="str">
        <f>IF(AND(ent!$M$10=1,$V54&lt;&gt;""),$U54+$V54,"")</f>
        <v/>
      </c>
      <c r="FV54" s="95" t="str">
        <f>IF(AND(ent!$M$11=1,$X54&lt;&gt;""),$W54+$X54,"")</f>
        <v/>
      </c>
      <c r="FW54" s="95" t="str">
        <f>IF(AND(ent!$M$12=1,$Z54&lt;&gt;""),$Y54+$Z54,"")</f>
        <v/>
      </c>
      <c r="FX54" s="95" t="str">
        <f>IF(AND(ent!$M$13=1,$AB54&lt;&gt;""),$AA54+$AB54,"")</f>
        <v/>
      </c>
      <c r="FY54" s="95" t="str">
        <f>IF(AND(ent!$M$14=1,$AD54&lt;&gt;""),$AC54+$AD54,"")</f>
        <v/>
      </c>
      <c r="FZ54" s="95" t="str">
        <f>IF(AND(ent!$M$15=1,$AF54&lt;&gt;""),$AE54+$AF54,"")</f>
        <v/>
      </c>
      <c r="GA54" s="95" t="str">
        <f>IF(AND(ent!$M$16=1,$AH54&lt;&gt;""),$AG54+$AH54,"")</f>
        <v/>
      </c>
      <c r="GB54" s="95" t="str">
        <f>IF(AND(ent!$M$17=1,$AJ54&lt;&gt;""),$AI54+$AJ54,"")</f>
        <v/>
      </c>
      <c r="GC54" s="95" t="str">
        <f>IF(AND(ent!$M$18=1,$AL54&lt;&gt;""),$AK54+$AL54,"")</f>
        <v/>
      </c>
      <c r="GD54" s="95" t="str">
        <f>IF(AND(ent!$M$19=1,$AN54&lt;&gt;""),$AM54+$AN54,"")</f>
        <v/>
      </c>
      <c r="GE54" s="95" t="str">
        <f>IF(AND(ent!$M$20=1,$AP54&lt;&gt;""),$AO54+$AP54,"")</f>
        <v/>
      </c>
      <c r="GF54" s="95" t="str">
        <f>IF(AND(ent!$M$21=1,$AR54&lt;&gt;""),$AQ54+$AR54,"")</f>
        <v/>
      </c>
      <c r="GG54" s="95" t="str">
        <f>IF(AND(ent!$M$22=1,$AT54&lt;&gt;""),$AS54+$AT54,"")</f>
        <v/>
      </c>
      <c r="GH54" s="95" t="str">
        <f>IF(AND(ent!$M$23=1,$AV54&lt;&gt;""),$AU54+$AV54,"")</f>
        <v/>
      </c>
      <c r="GI54" s="95" t="str">
        <f>IF(AND(ent!$M$24=1,$AX54&lt;&gt;""),$AW54+$AX54,"")</f>
        <v/>
      </c>
      <c r="GJ54" s="95" t="str">
        <f>IF(AND(ent!$M$25=1,$AZ54&lt;&gt;""),$AY54+$AZ54,"")</f>
        <v/>
      </c>
      <c r="GK54" s="95" t="str">
        <f>IF(AND(ent!$M$26=1,$BB54&lt;&gt;""),$BA54+$BB54,"")</f>
        <v/>
      </c>
      <c r="GL54" s="95" t="str">
        <f>IF(AND(ent!$M$27=1,$BD54&lt;&gt;""),$BC54+$BD54,"")</f>
        <v/>
      </c>
      <c r="GM54" s="95" t="str">
        <f>IF(AND(ent!$M$28=1,$BF54&lt;&gt;""),$BE54+$BF54,"")</f>
        <v/>
      </c>
      <c r="GN54" s="95" t="str">
        <f>IF(AND(ent!$M$29=1,$BH54&lt;&gt;""),$BG54+$BH54,"")</f>
        <v/>
      </c>
      <c r="GO54" s="95" t="str">
        <f>IF(AND(ent!$M$30=1,$BJ54&lt;&gt;""),$BI54+$BJ54,"")</f>
        <v/>
      </c>
      <c r="GP54" s="95" t="str">
        <f>IF(AND(ent!$M$31=1,$BL54&lt;&gt;""),$BK54+$BL54,"")</f>
        <v/>
      </c>
      <c r="GQ54" s="75">
        <f t="shared" si="69"/>
        <v>6</v>
      </c>
      <c r="GR54" s="95" t="str">
        <f>IF(AND(ent!$M$2=2,$F54&lt;&gt;""),$E54+$F54,"")</f>
        <v/>
      </c>
      <c r="GS54" s="95" t="str">
        <f>IF(AND(ent!$M$3=2,$H54&lt;&gt;""),$G54+$H54,"")</f>
        <v/>
      </c>
      <c r="GT54" s="95" t="str">
        <f>IF(AND(ent!$M$4=2,$J54&lt;&gt;""),$I54+$J54,"")</f>
        <v/>
      </c>
      <c r="GU54" s="95" t="str">
        <f>IF(AND(ent!$M$5=2,$L54&lt;&gt;""),$K54+$L54,"")</f>
        <v/>
      </c>
      <c r="GV54" s="95" t="str">
        <f>IF(AND(ent!$M$6=2,$N54&lt;&gt;""),$M54+$N54,"")</f>
        <v/>
      </c>
      <c r="GW54" s="95" t="str">
        <f>IF(AND(ent!$M$7=2,$P54&lt;&gt;""),$O54+$P54,"")</f>
        <v/>
      </c>
      <c r="GX54" s="95">
        <f>IF(AND(ent!$M$8=2,$R54&lt;&gt;""),$Q54+$R54,"")</f>
        <v>361.29999999999995</v>
      </c>
      <c r="GY54" s="95">
        <f>IF(AND(ent!$M$9=2,$T54&lt;&gt;""),$S54+$T54,"")</f>
        <v>259.60000000000002</v>
      </c>
      <c r="GZ54" s="95">
        <f>IF(AND(ent!$M$10=2,$V54&lt;&gt;""),$U54+$V54,"")</f>
        <v>377.79999999999995</v>
      </c>
      <c r="HA54" s="95">
        <f>IF(AND(ent!$M$11=2,$X54&lt;&gt;""),$W54+$X54,"")</f>
        <v>371.79999999999995</v>
      </c>
      <c r="HB54" s="95">
        <f>IF(AND(ent!$M$12=2,$Z54&lt;&gt;""),$Y54+$Z54,"")</f>
        <v>290.39999999999998</v>
      </c>
      <c r="HC54" s="95">
        <f>IF(AND(ent!$M$13=2,$AB54&lt;&gt;""),$AA54+$AB54,"")</f>
        <v>370.29999999999995</v>
      </c>
      <c r="HD54" s="95" t="str">
        <f>IF(AND(ent!$M$14=2,$AD54&lt;&gt;""),$AC54+$AD54,"")</f>
        <v/>
      </c>
      <c r="HE54" s="95" t="str">
        <f>IF(AND(ent!$M$15=2,$AF54&lt;&gt;""),$AE54+$AF54,"")</f>
        <v/>
      </c>
      <c r="HF54" s="95" t="str">
        <f>IF(AND(ent!$M$16=2,$AH54&lt;&gt;""),$AG54+$AH54,"")</f>
        <v/>
      </c>
      <c r="HG54" s="95" t="str">
        <f>IF(AND(ent!$M$17=2,$AJ54&lt;&gt;""),$AI54+$AJ54,"")</f>
        <v/>
      </c>
      <c r="HH54" s="95" t="str">
        <f>IF(AND(ent!$M$18=2,$AL54&lt;&gt;""),$AK54+$AL54,"")</f>
        <v/>
      </c>
      <c r="HI54" s="95" t="str">
        <f>IF(AND(ent!$M$19=2,$AN54&lt;&gt;""),$AM54+$AN54,"")</f>
        <v/>
      </c>
      <c r="HJ54" s="95" t="str">
        <f>IF(AND(ent!$M$20=2,$AP54&lt;&gt;""),$AO54+$AP54,"")</f>
        <v/>
      </c>
      <c r="HK54" s="95" t="str">
        <f>IF(AND(ent!$M$21=2,$AR54&lt;&gt;""),$AQ54+$AR54,"")</f>
        <v/>
      </c>
      <c r="HL54" s="95" t="str">
        <f>IF(AND(ent!$M$22=2,$AT54&lt;&gt;""),$AS54+$AT54,"")</f>
        <v/>
      </c>
      <c r="HM54" s="95" t="str">
        <f>IF(AND(ent!$M$23=2,$AV54&lt;&gt;""),$AU54+$AV54,"")</f>
        <v/>
      </c>
      <c r="HN54" s="95" t="str">
        <f>IF(AND(ent!$M$24=2,$AX54&lt;&gt;""),$AW54+$AX54,"")</f>
        <v/>
      </c>
      <c r="HO54" s="95" t="str">
        <f>IF(AND(ent!$M$25=2,$AZ54&lt;&gt;""),$AY54+$AZ54,"")</f>
        <v/>
      </c>
      <c r="HP54" s="95" t="str">
        <f>IF(AND(ent!$M$26=2,$BB54&lt;&gt;""),$BA54+$BB54,"")</f>
        <v/>
      </c>
      <c r="HQ54" s="95" t="str">
        <f>IF(AND(ent!$M$27=2,$BD54&lt;&gt;""),$BC54+$BD54,"")</f>
        <v/>
      </c>
      <c r="HR54" s="95" t="str">
        <f>IF(AND(ent!$M$28=2,$BF54&lt;&gt;""),$BE54+$BF54,"")</f>
        <v/>
      </c>
      <c r="HS54" s="95" t="str">
        <f>IF(AND(ent!$M$29=2,$BH54&lt;&gt;""),$BG54+$BH54,"")</f>
        <v/>
      </c>
      <c r="HT54" s="95" t="str">
        <f>IF(AND(ent!$M$30=2,$BJ54&lt;&gt;""),$BI54+$BJ54,"")</f>
        <v/>
      </c>
      <c r="HU54" s="95" t="str">
        <f>IF(AND(ent!$M$31=2,$BL54&lt;&gt;""),$BK54+$BL54,"")</f>
        <v/>
      </c>
      <c r="HV54" s="124">
        <f t="shared" si="70"/>
        <v>2490.3000000000002</v>
      </c>
      <c r="HW54" s="124">
        <f t="shared" si="71"/>
        <v>2031.2</v>
      </c>
      <c r="HX54" s="95">
        <f t="shared" si="72"/>
        <v>4130.3</v>
      </c>
      <c r="HY54" s="95">
        <f t="shared" si="73"/>
        <v>3351.2</v>
      </c>
    </row>
    <row r="55" spans="1:233">
      <c r="A55" s="75">
        <f>IF(stage!A55&lt;&gt;"",stage!A55,"")</f>
        <v>54</v>
      </c>
      <c r="B55" s="75" t="str">
        <f>IF(ent!E55&lt;&gt;"",ent!E55,"")</f>
        <v>奥田 道裕</v>
      </c>
      <c r="D55" s="75" t="str">
        <f>IF(ent!E55&lt;&gt;"",ent!H55,"")</f>
        <v>JN-6</v>
      </c>
      <c r="F55" s="95">
        <f>IF(stage!F55&lt;&gt;"",INT(stage!F55/100)*60+MOD(stage!F55,100),"")</f>
        <v>352.29999999999995</v>
      </c>
      <c r="H55" s="95">
        <f>IF(stage!H55&lt;&gt;"",INT(stage!H55/100)*60+MOD(stage!H55,100),"")</f>
        <v>521.79999999999995</v>
      </c>
      <c r="J55" s="95">
        <f>IF(stage!J55&lt;&gt;"",INT(stage!J55/100)*60+MOD(stage!J55,100),"")</f>
        <v>375.5</v>
      </c>
      <c r="L55" s="95">
        <f>IF(stage!L55&lt;&gt;"",INT(stage!L55/100)*60+MOD(stage!L55,100),"")</f>
        <v>355.29999999999995</v>
      </c>
      <c r="N55" s="95">
        <f>IF(stage!N55&lt;&gt;"",INT(stage!N55/100)*60+MOD(stage!N55,100),"")</f>
        <v>521.79999999999995</v>
      </c>
      <c r="P55" s="95">
        <f>IF(stage!P55&lt;&gt;"",INT(stage!P55/100)*60+MOD(stage!P55,100),"")</f>
        <v>373.4</v>
      </c>
      <c r="R55" s="95">
        <f>IF(stage!R55&lt;&gt;"",INT(stage!R55/100)*60+MOD(stage!R55,100),"")</f>
        <v>386.20000000000005</v>
      </c>
      <c r="T55" s="95">
        <f>IF(stage!T55&lt;&gt;"",INT(stage!T55/100)*60+MOD(stage!T55,100),"")</f>
        <v>283.89999999999998</v>
      </c>
      <c r="V55" s="95">
        <f>IF(stage!V55&lt;&gt;"",INT(stage!V55/100)*60+MOD(stage!V55,100),"")</f>
        <v>377</v>
      </c>
      <c r="X55" s="95">
        <f>IF(stage!X55&lt;&gt;"",INT(stage!X55/100)*60+MOD(stage!X55,100),"")</f>
        <v>374.29999999999995</v>
      </c>
      <c r="Z55" s="95">
        <f>IF(stage!Z55&lt;&gt;"",INT(stage!Z55/100)*60+MOD(stage!Z55,100),"")</f>
        <v>300.7</v>
      </c>
      <c r="AB55" s="95">
        <f>IF(stage!AB55&lt;&gt;"",INT(stage!AB55/100)*60+MOD(stage!AB55,100),"")</f>
        <v>370.29999999999995</v>
      </c>
      <c r="AD55" s="95" t="str">
        <f>IF(stage!AD55&lt;&gt;"",INT(stage!AD55/100)*60+MOD(stage!AD55,100),"")</f>
        <v/>
      </c>
      <c r="AF55" s="95" t="str">
        <f>IF(stage!AF55&lt;&gt;"",INT(stage!AF55/100)*60+MOD(stage!AF55,100),"")</f>
        <v/>
      </c>
      <c r="AH55" s="95" t="str">
        <f>IF(stage!AH55&lt;&gt;"",INT(stage!AH55/100)*60+MOD(stage!AH55,100),"")</f>
        <v/>
      </c>
      <c r="AJ55" s="95" t="str">
        <f>IF(stage!AJ55&lt;&gt;"",INT(stage!AJ55/100)*60+MOD(stage!AJ55,100),"")</f>
        <v/>
      </c>
      <c r="AL55" s="95" t="str">
        <f>IF(stage!AL55&lt;&gt;"",INT(stage!AL55/100)*60+MOD(stage!AL55,100),"")</f>
        <v/>
      </c>
      <c r="AN55" s="95" t="str">
        <f>IF(stage!AN55&lt;&gt;"",INT(stage!AN55/100)*60+MOD(stage!AN55,100),"")</f>
        <v/>
      </c>
      <c r="AP55" s="95" t="str">
        <f>IF(stage!AP55&lt;&gt;"",INT(stage!AP55/100)*60+MOD(stage!AP55,100),"")</f>
        <v/>
      </c>
      <c r="AR55" s="95" t="str">
        <f>IF(stage!AR55&lt;&gt;"",INT(stage!AR55/100)*60+MOD(stage!AR55,100),"")</f>
        <v/>
      </c>
      <c r="AT55" s="95" t="str">
        <f>IF(stage!AT55&lt;&gt;"",INT(stage!AT55/100)*60+MOD(stage!AT55,100),"")</f>
        <v/>
      </c>
      <c r="AV55" s="95" t="str">
        <f>IF(stage!AV55&lt;&gt;"",INT(stage!AV55/100)*60+MOD(stage!AV55,100),"")</f>
        <v/>
      </c>
      <c r="AX55" s="95" t="str">
        <f>IF(stage!AX55&lt;&gt;"",INT(stage!AX55/100)*60+MOD(stage!AX55,100),"")</f>
        <v/>
      </c>
      <c r="AZ55" s="95" t="str">
        <f>IF(stage!AZ55&lt;&gt;"",INT(stage!AZ55/100)*60+MOD(stage!AZ55,100),"")</f>
        <v/>
      </c>
      <c r="BB55" s="95" t="str">
        <f>IF(stage!BB55&lt;&gt;"",INT(stage!BB55/100)*60+MOD(stage!BB55,100),"")</f>
        <v/>
      </c>
      <c r="BD55" s="95" t="str">
        <f>IF(stage!BD55&lt;&gt;"",INT(stage!BD55/100)*60+MOD(stage!BD55,100),"")</f>
        <v/>
      </c>
      <c r="BF55" s="95" t="str">
        <f>IF(stage!BF55&lt;&gt;"",INT(stage!BF55/100)*60+MOD(stage!BF55,100),"")</f>
        <v/>
      </c>
      <c r="BH55" s="95" t="str">
        <f>IF(stage!BH55&lt;&gt;"",INT(stage!BH55/100)*60+MOD(stage!BH55,100),"")</f>
        <v/>
      </c>
      <c r="BJ55" s="95" t="str">
        <f>IF(stage!BJ55&lt;&gt;"",INT(stage!BJ55/100)*60+MOD(stage!BJ55,100),"")</f>
        <v/>
      </c>
      <c r="BL55" s="95" t="str">
        <f>IF(stage!BL55&lt;&gt;"",INT(stage!BL55/100)*60+MOD(stage!BL55,100),"")</f>
        <v/>
      </c>
      <c r="BO55" s="123">
        <f t="shared" si="1"/>
        <v>4592.5</v>
      </c>
      <c r="BP55" s="75">
        <f t="shared" si="2"/>
        <v>0</v>
      </c>
      <c r="BQ55" s="123">
        <f t="shared" si="3"/>
        <v>4592.5</v>
      </c>
      <c r="BR55" s="123"/>
      <c r="BS55" s="123">
        <f t="shared" si="4"/>
        <v>11632.5</v>
      </c>
      <c r="BT55" s="75">
        <f t="shared" si="5"/>
        <v>0</v>
      </c>
      <c r="BU55" s="123">
        <f t="shared" si="6"/>
        <v>11632.5</v>
      </c>
      <c r="BW55" s="75">
        <f t="shared" si="7"/>
        <v>12</v>
      </c>
      <c r="BX55" s="124">
        <f t="shared" si="8"/>
        <v>352.29999999999995</v>
      </c>
      <c r="BY55" s="124">
        <f t="shared" si="9"/>
        <v>521.79999999999995</v>
      </c>
      <c r="BZ55" s="124">
        <f t="shared" si="10"/>
        <v>375.5</v>
      </c>
      <c r="CA55" s="124">
        <f t="shared" si="11"/>
        <v>355.29999999999995</v>
      </c>
      <c r="CB55" s="124">
        <f t="shared" si="12"/>
        <v>521.79999999999995</v>
      </c>
      <c r="CC55" s="124">
        <f t="shared" si="13"/>
        <v>373.4</v>
      </c>
      <c r="CD55" s="124">
        <f t="shared" si="14"/>
        <v>386.20000000000005</v>
      </c>
      <c r="CE55" s="124">
        <f t="shared" si="15"/>
        <v>283.89999999999998</v>
      </c>
      <c r="CF55" s="124">
        <f t="shared" si="16"/>
        <v>377</v>
      </c>
      <c r="CG55" s="124">
        <f t="shared" si="17"/>
        <v>374.29999999999995</v>
      </c>
      <c r="CH55" s="124">
        <f t="shared" si="18"/>
        <v>300.7</v>
      </c>
      <c r="CI55" s="124">
        <f t="shared" si="19"/>
        <v>370.29999999999995</v>
      </c>
      <c r="CJ55" s="124" t="str">
        <f t="shared" si="20"/>
        <v/>
      </c>
      <c r="CK55" s="124" t="str">
        <f t="shared" si="21"/>
        <v/>
      </c>
      <c r="CL55" s="124" t="str">
        <f t="shared" si="22"/>
        <v/>
      </c>
      <c r="CM55" s="124" t="str">
        <f t="shared" si="23"/>
        <v/>
      </c>
      <c r="CN55" s="124" t="str">
        <f t="shared" si="24"/>
        <v/>
      </c>
      <c r="CO55" s="124" t="str">
        <f t="shared" si="25"/>
        <v/>
      </c>
      <c r="CP55" s="124" t="str">
        <f t="shared" si="26"/>
        <v/>
      </c>
      <c r="CQ55" s="124" t="str">
        <f t="shared" si="27"/>
        <v/>
      </c>
      <c r="CR55" s="124" t="str">
        <f t="shared" si="28"/>
        <v/>
      </c>
      <c r="CS55" s="124" t="str">
        <f t="shared" si="29"/>
        <v/>
      </c>
      <c r="CT55" s="124" t="str">
        <f t="shared" si="30"/>
        <v/>
      </c>
      <c r="CU55" s="124" t="str">
        <f t="shared" si="31"/>
        <v/>
      </c>
      <c r="CV55" s="124" t="str">
        <f t="shared" si="32"/>
        <v/>
      </c>
      <c r="CW55" s="124" t="str">
        <f t="shared" si="33"/>
        <v/>
      </c>
      <c r="CX55" s="124" t="str">
        <f t="shared" si="34"/>
        <v/>
      </c>
      <c r="CY55" s="124" t="str">
        <f t="shared" si="35"/>
        <v/>
      </c>
      <c r="CZ55" s="124" t="str">
        <f t="shared" si="36"/>
        <v/>
      </c>
      <c r="DA55" s="124" t="str">
        <f t="shared" si="37"/>
        <v/>
      </c>
      <c r="DC55" s="75">
        <f>COUNT($BX55:BX55)</f>
        <v>1</v>
      </c>
      <c r="DD55" s="75">
        <f>COUNT($BX55:BY55)</f>
        <v>2</v>
      </c>
      <c r="DE55" s="75">
        <f>COUNT($BX55:BZ55)</f>
        <v>3</v>
      </c>
      <c r="DF55" s="75">
        <f>COUNT($BX55:CA55)</f>
        <v>4</v>
      </c>
      <c r="DG55" s="75">
        <f>COUNT($BX55:CB55)</f>
        <v>5</v>
      </c>
      <c r="DH55" s="75">
        <f>COUNT($BX55:CC55)</f>
        <v>6</v>
      </c>
      <c r="DI55" s="75">
        <f>COUNT($BX55:CD55)</f>
        <v>7</v>
      </c>
      <c r="DJ55" s="75">
        <f>COUNT($BX55:CE55)</f>
        <v>8</v>
      </c>
      <c r="DK55" s="75">
        <f>COUNT($BX55:CF55)</f>
        <v>9</v>
      </c>
      <c r="DL55" s="75">
        <f>COUNT($BX55:CG55)</f>
        <v>10</v>
      </c>
      <c r="DM55" s="75">
        <f>COUNT($BX55:CH55)</f>
        <v>11</v>
      </c>
      <c r="DN55" s="75">
        <f>COUNT($BX55:CI55)</f>
        <v>12</v>
      </c>
      <c r="DO55" s="75">
        <f>COUNT($BX55:CJ55)</f>
        <v>12</v>
      </c>
      <c r="DP55" s="75">
        <f>COUNT($BX55:CK55)</f>
        <v>12</v>
      </c>
      <c r="DQ55" s="75">
        <f>COUNT($BX55:CL55)</f>
        <v>12</v>
      </c>
      <c r="DR55" s="75">
        <f>COUNT($BX55:CM55)</f>
        <v>12</v>
      </c>
      <c r="DS55" s="75">
        <f>COUNT($BX55:CN55)</f>
        <v>12</v>
      </c>
      <c r="DT55" s="75">
        <f>COUNT($BX55:CO55)</f>
        <v>12</v>
      </c>
      <c r="DU55" s="75">
        <f>COUNT($BX55:CP55)</f>
        <v>12</v>
      </c>
      <c r="DV55" s="75">
        <f>COUNT($BX55:CQ55)</f>
        <v>12</v>
      </c>
      <c r="DW55" s="75">
        <f>COUNT($BX55:CR55)</f>
        <v>12</v>
      </c>
      <c r="DX55" s="75">
        <f>COUNT($BX55:CS55)</f>
        <v>12</v>
      </c>
      <c r="DY55" s="75">
        <f>COUNT($BX55:CT55)</f>
        <v>12</v>
      </c>
      <c r="DZ55" s="75">
        <f>COUNT($BX55:CU55)</f>
        <v>12</v>
      </c>
      <c r="EA55" s="75">
        <f>COUNT($BX55:CV55)</f>
        <v>12</v>
      </c>
      <c r="EB55" s="75">
        <f>COUNT($BX55:CW55)</f>
        <v>12</v>
      </c>
      <c r="EC55" s="75">
        <f>COUNT($BX55:CX55)</f>
        <v>12</v>
      </c>
      <c r="ED55" s="75">
        <f>COUNT($BX55:CY55)</f>
        <v>12</v>
      </c>
      <c r="EE55" s="75">
        <f>COUNT($BX55:CZ55)</f>
        <v>12</v>
      </c>
      <c r="EF55" s="75">
        <f>COUNT($BX55:DA55)</f>
        <v>12</v>
      </c>
      <c r="EH55" s="75">
        <f t="shared" si="38"/>
        <v>1</v>
      </c>
      <c r="EI55" s="75">
        <f t="shared" si="39"/>
        <v>1</v>
      </c>
      <c r="EJ55" s="75">
        <f t="shared" si="40"/>
        <v>1</v>
      </c>
      <c r="EK55" s="75">
        <f t="shared" si="41"/>
        <v>1</v>
      </c>
      <c r="EL55" s="75">
        <f t="shared" si="42"/>
        <v>1</v>
      </c>
      <c r="EM55" s="75">
        <f t="shared" si="43"/>
        <v>1</v>
      </c>
      <c r="EN55" s="75">
        <f t="shared" si="44"/>
        <v>1</v>
      </c>
      <c r="EO55" s="75">
        <f t="shared" si="45"/>
        <v>1</v>
      </c>
      <c r="EP55" s="75">
        <f t="shared" si="46"/>
        <v>1</v>
      </c>
      <c r="EQ55" s="75">
        <f t="shared" si="47"/>
        <v>1</v>
      </c>
      <c r="ER55" s="75">
        <f t="shared" si="48"/>
        <v>1</v>
      </c>
      <c r="ES55" s="75">
        <f t="shared" si="49"/>
        <v>1</v>
      </c>
      <c r="ET55" s="75">
        <f t="shared" si="50"/>
        <v>0</v>
      </c>
      <c r="EU55" s="75">
        <f t="shared" si="51"/>
        <v>0</v>
      </c>
      <c r="EV55" s="75">
        <f t="shared" si="52"/>
        <v>0</v>
      </c>
      <c r="EW55" s="75">
        <f t="shared" si="53"/>
        <v>0</v>
      </c>
      <c r="EX55" s="75">
        <f t="shared" si="54"/>
        <v>0</v>
      </c>
      <c r="EY55" s="75">
        <f t="shared" si="55"/>
        <v>0</v>
      </c>
      <c r="EZ55" s="75">
        <f t="shared" si="56"/>
        <v>0</v>
      </c>
      <c r="FA55" s="75">
        <f t="shared" si="57"/>
        <v>0</v>
      </c>
      <c r="FB55" s="75">
        <f t="shared" si="58"/>
        <v>0</v>
      </c>
      <c r="FC55" s="75">
        <f t="shared" si="59"/>
        <v>0</v>
      </c>
      <c r="FD55" s="75">
        <f t="shared" si="60"/>
        <v>0</v>
      </c>
      <c r="FE55" s="75">
        <f t="shared" si="61"/>
        <v>0</v>
      </c>
      <c r="FF55" s="75">
        <f t="shared" si="62"/>
        <v>0</v>
      </c>
      <c r="FG55" s="75">
        <f t="shared" si="63"/>
        <v>0</v>
      </c>
      <c r="FH55" s="75">
        <f t="shared" si="64"/>
        <v>0</v>
      </c>
      <c r="FI55" s="75">
        <f t="shared" si="65"/>
        <v>0</v>
      </c>
      <c r="FJ55" s="75">
        <f t="shared" si="66"/>
        <v>0</v>
      </c>
      <c r="FK55" s="75">
        <f t="shared" si="67"/>
        <v>0</v>
      </c>
      <c r="FL55" s="75">
        <f t="shared" si="68"/>
        <v>6</v>
      </c>
      <c r="FM55" s="95">
        <f>IF(AND(ent!$M$2=1,$F55&lt;&gt;""),$E55+$F55,"")</f>
        <v>352.29999999999995</v>
      </c>
      <c r="FN55" s="95">
        <f>IF(AND(ent!$M$3=1,$H55&lt;&gt;""),$G55+$H55,"")</f>
        <v>521.79999999999995</v>
      </c>
      <c r="FO55" s="95">
        <f>IF(AND(ent!$M$4=1,$J55&lt;&gt;""),$I55+$J55,"")</f>
        <v>375.5</v>
      </c>
      <c r="FP55" s="95">
        <f>IF(AND(ent!$M$5=1,$L55&lt;&gt;""),$K55+$L55,"")</f>
        <v>355.29999999999995</v>
      </c>
      <c r="FQ55" s="95">
        <f>IF(AND(ent!$M$6=1,$N55&lt;&gt;""),$M55+$N55,"")</f>
        <v>521.79999999999995</v>
      </c>
      <c r="FR55" s="95">
        <f>IF(AND(ent!$M$7=1,$P55&lt;&gt;""),$O55+$P55,"")</f>
        <v>373.4</v>
      </c>
      <c r="FS55" s="95" t="str">
        <f>IF(AND(ent!$M$8=1,$R55&lt;&gt;""),$Q55+$R55,"")</f>
        <v/>
      </c>
      <c r="FT55" s="95" t="str">
        <f>IF(AND(ent!$M$9=1,$T55&lt;&gt;""),$S55+$T55,"")</f>
        <v/>
      </c>
      <c r="FU55" s="95" t="str">
        <f>IF(AND(ent!$M$10=1,$V55&lt;&gt;""),$U55+$V55,"")</f>
        <v/>
      </c>
      <c r="FV55" s="95" t="str">
        <f>IF(AND(ent!$M$11=1,$X55&lt;&gt;""),$W55+$X55,"")</f>
        <v/>
      </c>
      <c r="FW55" s="95" t="str">
        <f>IF(AND(ent!$M$12=1,$Z55&lt;&gt;""),$Y55+$Z55,"")</f>
        <v/>
      </c>
      <c r="FX55" s="95" t="str">
        <f>IF(AND(ent!$M$13=1,$AB55&lt;&gt;""),$AA55+$AB55,"")</f>
        <v/>
      </c>
      <c r="FY55" s="95" t="str">
        <f>IF(AND(ent!$M$14=1,$AD55&lt;&gt;""),$AC55+$AD55,"")</f>
        <v/>
      </c>
      <c r="FZ55" s="95" t="str">
        <f>IF(AND(ent!$M$15=1,$AF55&lt;&gt;""),$AE55+$AF55,"")</f>
        <v/>
      </c>
      <c r="GA55" s="95" t="str">
        <f>IF(AND(ent!$M$16=1,$AH55&lt;&gt;""),$AG55+$AH55,"")</f>
        <v/>
      </c>
      <c r="GB55" s="95" t="str">
        <f>IF(AND(ent!$M$17=1,$AJ55&lt;&gt;""),$AI55+$AJ55,"")</f>
        <v/>
      </c>
      <c r="GC55" s="95" t="str">
        <f>IF(AND(ent!$M$18=1,$AL55&lt;&gt;""),$AK55+$AL55,"")</f>
        <v/>
      </c>
      <c r="GD55" s="95" t="str">
        <f>IF(AND(ent!$M$19=1,$AN55&lt;&gt;""),$AM55+$AN55,"")</f>
        <v/>
      </c>
      <c r="GE55" s="95" t="str">
        <f>IF(AND(ent!$M$20=1,$AP55&lt;&gt;""),$AO55+$AP55,"")</f>
        <v/>
      </c>
      <c r="GF55" s="95" t="str">
        <f>IF(AND(ent!$M$21=1,$AR55&lt;&gt;""),$AQ55+$AR55,"")</f>
        <v/>
      </c>
      <c r="GG55" s="95" t="str">
        <f>IF(AND(ent!$M$22=1,$AT55&lt;&gt;""),$AS55+$AT55,"")</f>
        <v/>
      </c>
      <c r="GH55" s="95" t="str">
        <f>IF(AND(ent!$M$23=1,$AV55&lt;&gt;""),$AU55+$AV55,"")</f>
        <v/>
      </c>
      <c r="GI55" s="95" t="str">
        <f>IF(AND(ent!$M$24=1,$AX55&lt;&gt;""),$AW55+$AX55,"")</f>
        <v/>
      </c>
      <c r="GJ55" s="95" t="str">
        <f>IF(AND(ent!$M$25=1,$AZ55&lt;&gt;""),$AY55+$AZ55,"")</f>
        <v/>
      </c>
      <c r="GK55" s="95" t="str">
        <f>IF(AND(ent!$M$26=1,$BB55&lt;&gt;""),$BA55+$BB55,"")</f>
        <v/>
      </c>
      <c r="GL55" s="95" t="str">
        <f>IF(AND(ent!$M$27=1,$BD55&lt;&gt;""),$BC55+$BD55,"")</f>
        <v/>
      </c>
      <c r="GM55" s="95" t="str">
        <f>IF(AND(ent!$M$28=1,$BF55&lt;&gt;""),$BE55+$BF55,"")</f>
        <v/>
      </c>
      <c r="GN55" s="95" t="str">
        <f>IF(AND(ent!$M$29=1,$BH55&lt;&gt;""),$BG55+$BH55,"")</f>
        <v/>
      </c>
      <c r="GO55" s="95" t="str">
        <f>IF(AND(ent!$M$30=1,$BJ55&lt;&gt;""),$BI55+$BJ55,"")</f>
        <v/>
      </c>
      <c r="GP55" s="95" t="str">
        <f>IF(AND(ent!$M$31=1,$BL55&lt;&gt;""),$BK55+$BL55,"")</f>
        <v/>
      </c>
      <c r="GQ55" s="75">
        <f t="shared" si="69"/>
        <v>6</v>
      </c>
      <c r="GR55" s="95" t="str">
        <f>IF(AND(ent!$M$2=2,$F55&lt;&gt;""),$E55+$F55,"")</f>
        <v/>
      </c>
      <c r="GS55" s="95" t="str">
        <f>IF(AND(ent!$M$3=2,$H55&lt;&gt;""),$G55+$H55,"")</f>
        <v/>
      </c>
      <c r="GT55" s="95" t="str">
        <f>IF(AND(ent!$M$4=2,$J55&lt;&gt;""),$I55+$J55,"")</f>
        <v/>
      </c>
      <c r="GU55" s="95" t="str">
        <f>IF(AND(ent!$M$5=2,$L55&lt;&gt;""),$K55+$L55,"")</f>
        <v/>
      </c>
      <c r="GV55" s="95" t="str">
        <f>IF(AND(ent!$M$6=2,$N55&lt;&gt;""),$M55+$N55,"")</f>
        <v/>
      </c>
      <c r="GW55" s="95" t="str">
        <f>IF(AND(ent!$M$7=2,$P55&lt;&gt;""),$O55+$P55,"")</f>
        <v/>
      </c>
      <c r="GX55" s="95">
        <f>IF(AND(ent!$M$8=2,$R55&lt;&gt;""),$Q55+$R55,"")</f>
        <v>386.20000000000005</v>
      </c>
      <c r="GY55" s="95">
        <f>IF(AND(ent!$M$9=2,$T55&lt;&gt;""),$S55+$T55,"")</f>
        <v>283.89999999999998</v>
      </c>
      <c r="GZ55" s="95">
        <f>IF(AND(ent!$M$10=2,$V55&lt;&gt;""),$U55+$V55,"")</f>
        <v>377</v>
      </c>
      <c r="HA55" s="95">
        <f>IF(AND(ent!$M$11=2,$X55&lt;&gt;""),$W55+$X55,"")</f>
        <v>374.29999999999995</v>
      </c>
      <c r="HB55" s="95">
        <f>IF(AND(ent!$M$12=2,$Z55&lt;&gt;""),$Y55+$Z55,"")</f>
        <v>300.7</v>
      </c>
      <c r="HC55" s="95">
        <f>IF(AND(ent!$M$13=2,$AB55&lt;&gt;""),$AA55+$AB55,"")</f>
        <v>370.29999999999995</v>
      </c>
      <c r="HD55" s="95" t="str">
        <f>IF(AND(ent!$M$14=2,$AD55&lt;&gt;""),$AC55+$AD55,"")</f>
        <v/>
      </c>
      <c r="HE55" s="95" t="str">
        <f>IF(AND(ent!$M$15=2,$AF55&lt;&gt;""),$AE55+$AF55,"")</f>
        <v/>
      </c>
      <c r="HF55" s="95" t="str">
        <f>IF(AND(ent!$M$16=2,$AH55&lt;&gt;""),$AG55+$AH55,"")</f>
        <v/>
      </c>
      <c r="HG55" s="95" t="str">
        <f>IF(AND(ent!$M$17=2,$AJ55&lt;&gt;""),$AI55+$AJ55,"")</f>
        <v/>
      </c>
      <c r="HH55" s="95" t="str">
        <f>IF(AND(ent!$M$18=2,$AL55&lt;&gt;""),$AK55+$AL55,"")</f>
        <v/>
      </c>
      <c r="HI55" s="95" t="str">
        <f>IF(AND(ent!$M$19=2,$AN55&lt;&gt;""),$AM55+$AN55,"")</f>
        <v/>
      </c>
      <c r="HJ55" s="95" t="str">
        <f>IF(AND(ent!$M$20=2,$AP55&lt;&gt;""),$AO55+$AP55,"")</f>
        <v/>
      </c>
      <c r="HK55" s="95" t="str">
        <f>IF(AND(ent!$M$21=2,$AR55&lt;&gt;""),$AQ55+$AR55,"")</f>
        <v/>
      </c>
      <c r="HL55" s="95" t="str">
        <f>IF(AND(ent!$M$22=2,$AT55&lt;&gt;""),$AS55+$AT55,"")</f>
        <v/>
      </c>
      <c r="HM55" s="95" t="str">
        <f>IF(AND(ent!$M$23=2,$AV55&lt;&gt;""),$AU55+$AV55,"")</f>
        <v/>
      </c>
      <c r="HN55" s="95" t="str">
        <f>IF(AND(ent!$M$24=2,$AX55&lt;&gt;""),$AW55+$AX55,"")</f>
        <v/>
      </c>
      <c r="HO55" s="95" t="str">
        <f>IF(AND(ent!$M$25=2,$AZ55&lt;&gt;""),$AY55+$AZ55,"")</f>
        <v/>
      </c>
      <c r="HP55" s="95" t="str">
        <f>IF(AND(ent!$M$26=2,$BB55&lt;&gt;""),$BA55+$BB55,"")</f>
        <v/>
      </c>
      <c r="HQ55" s="95" t="str">
        <f>IF(AND(ent!$M$27=2,$BD55&lt;&gt;""),$BC55+$BD55,"")</f>
        <v/>
      </c>
      <c r="HR55" s="95" t="str">
        <f>IF(AND(ent!$M$28=2,$BF55&lt;&gt;""),$BE55+$BF55,"")</f>
        <v/>
      </c>
      <c r="HS55" s="95" t="str">
        <f>IF(AND(ent!$M$29=2,$BH55&lt;&gt;""),$BG55+$BH55,"")</f>
        <v/>
      </c>
      <c r="HT55" s="95" t="str">
        <f>IF(AND(ent!$M$30=2,$BJ55&lt;&gt;""),$BI55+$BJ55,"")</f>
        <v/>
      </c>
      <c r="HU55" s="95" t="str">
        <f>IF(AND(ent!$M$31=2,$BL55&lt;&gt;""),$BK55+$BL55,"")</f>
        <v/>
      </c>
      <c r="HV55" s="124">
        <f t="shared" si="70"/>
        <v>2500.1</v>
      </c>
      <c r="HW55" s="124">
        <f t="shared" si="71"/>
        <v>2092.3999999999996</v>
      </c>
      <c r="HX55" s="95">
        <f t="shared" si="72"/>
        <v>4140.1000000000004</v>
      </c>
      <c r="HY55" s="95">
        <f t="shared" si="73"/>
        <v>3452.3999999999996</v>
      </c>
    </row>
    <row r="56" spans="1:233">
      <c r="A56" s="75">
        <f>IF(stage!A56&lt;&gt;"",stage!A56,"")</f>
        <v>55</v>
      </c>
      <c r="B56" s="75" t="str">
        <f>IF(ent!E56&lt;&gt;"",ent!E56,"")</f>
        <v>吉原 將大</v>
      </c>
      <c r="D56" s="75" t="str">
        <f>IF(ent!E56&lt;&gt;"",ent!H56,"")</f>
        <v>JN-6</v>
      </c>
      <c r="F56" s="95">
        <f>IF(stage!F56&lt;&gt;"",INT(stage!F56/100)*60+MOD(stage!F56,100),"")</f>
        <v>340.4</v>
      </c>
      <c r="H56" s="95">
        <f>IF(stage!H56&lt;&gt;"",INT(stage!H56/100)*60+MOD(stage!H56,100),"")</f>
        <v>505.4</v>
      </c>
      <c r="J56" s="95">
        <f>IF(stage!J56&lt;&gt;"",INT(stage!J56/100)*60+MOD(stage!J56,100),"")</f>
        <v>357.5</v>
      </c>
      <c r="L56" s="95">
        <f>IF(stage!L56&lt;&gt;"",INT(stage!L56/100)*60+MOD(stage!L56,100),"")</f>
        <v>331.6</v>
      </c>
      <c r="N56" s="95">
        <f>IF(stage!N56&lt;&gt;"",INT(stage!N56/100)*60+MOD(stage!N56,100),"")</f>
        <v>499</v>
      </c>
      <c r="P56" s="95">
        <f>IF(stage!P56&lt;&gt;"",INT(stage!P56/100)*60+MOD(stage!P56,100),"")</f>
        <v>354.6</v>
      </c>
      <c r="R56" s="95">
        <f>IF(stage!R56&lt;&gt;"",INT(stage!R56/100)*60+MOD(stage!R56,100),"")</f>
        <v>361.20000000000005</v>
      </c>
      <c r="T56" s="95">
        <f>IF(stage!T56&lt;&gt;"",INT(stage!T56/100)*60+MOD(stage!T56,100),"")</f>
        <v>260.39999999999998</v>
      </c>
      <c r="V56" s="95">
        <f>IF(stage!V56&lt;&gt;"",INT(stage!V56/100)*60+MOD(stage!V56,100),"")</f>
        <v>360.5</v>
      </c>
      <c r="X56" s="95">
        <f>IF(stage!X56&lt;&gt;"",INT(stage!X56/100)*60+MOD(stage!X56,100),"")</f>
        <v>353</v>
      </c>
      <c r="Z56" s="95">
        <f>IF(stage!Z56&lt;&gt;"",INT(stage!Z56/100)*60+MOD(stage!Z56,100),"")</f>
        <v>286.89999999999998</v>
      </c>
      <c r="AB56" s="95">
        <f>IF(stage!AB56&lt;&gt;"",INT(stage!AB56/100)*60+MOD(stage!AB56,100),"")</f>
        <v>370.29999999999995</v>
      </c>
      <c r="AD56" s="95" t="str">
        <f>IF(stage!AD56&lt;&gt;"",INT(stage!AD56/100)*60+MOD(stage!AD56,100),"")</f>
        <v/>
      </c>
      <c r="AF56" s="95" t="str">
        <f>IF(stage!AF56&lt;&gt;"",INT(stage!AF56/100)*60+MOD(stage!AF56,100),"")</f>
        <v/>
      </c>
      <c r="AH56" s="95" t="str">
        <f>IF(stage!AH56&lt;&gt;"",INT(stage!AH56/100)*60+MOD(stage!AH56,100),"")</f>
        <v/>
      </c>
      <c r="AJ56" s="95" t="str">
        <f>IF(stage!AJ56&lt;&gt;"",INT(stage!AJ56/100)*60+MOD(stage!AJ56,100),"")</f>
        <v/>
      </c>
      <c r="AL56" s="95" t="str">
        <f>IF(stage!AL56&lt;&gt;"",INT(stage!AL56/100)*60+MOD(stage!AL56,100),"")</f>
        <v/>
      </c>
      <c r="AN56" s="95" t="str">
        <f>IF(stage!AN56&lt;&gt;"",INT(stage!AN56/100)*60+MOD(stage!AN56,100),"")</f>
        <v/>
      </c>
      <c r="AP56" s="95" t="str">
        <f>IF(stage!AP56&lt;&gt;"",INT(stage!AP56/100)*60+MOD(stage!AP56,100),"")</f>
        <v/>
      </c>
      <c r="AR56" s="95" t="str">
        <f>IF(stage!AR56&lt;&gt;"",INT(stage!AR56/100)*60+MOD(stage!AR56,100),"")</f>
        <v/>
      </c>
      <c r="AT56" s="95" t="str">
        <f>IF(stage!AT56&lt;&gt;"",INT(stage!AT56/100)*60+MOD(stage!AT56,100),"")</f>
        <v/>
      </c>
      <c r="AV56" s="95" t="str">
        <f>IF(stage!AV56&lt;&gt;"",INT(stage!AV56/100)*60+MOD(stage!AV56,100),"")</f>
        <v/>
      </c>
      <c r="AX56" s="95" t="str">
        <f>IF(stage!AX56&lt;&gt;"",INT(stage!AX56/100)*60+MOD(stage!AX56,100),"")</f>
        <v/>
      </c>
      <c r="AZ56" s="95" t="str">
        <f>IF(stage!AZ56&lt;&gt;"",INT(stage!AZ56/100)*60+MOD(stage!AZ56,100),"")</f>
        <v/>
      </c>
      <c r="BB56" s="95" t="str">
        <f>IF(stage!BB56&lt;&gt;"",INT(stage!BB56/100)*60+MOD(stage!BB56,100),"")</f>
        <v/>
      </c>
      <c r="BD56" s="95" t="str">
        <f>IF(stage!BD56&lt;&gt;"",INT(stage!BD56/100)*60+MOD(stage!BD56,100),"")</f>
        <v/>
      </c>
      <c r="BF56" s="95" t="str">
        <f>IF(stage!BF56&lt;&gt;"",INT(stage!BF56/100)*60+MOD(stage!BF56,100),"")</f>
        <v/>
      </c>
      <c r="BH56" s="95" t="str">
        <f>IF(stage!BH56&lt;&gt;"",INT(stage!BH56/100)*60+MOD(stage!BH56,100),"")</f>
        <v/>
      </c>
      <c r="BJ56" s="95" t="str">
        <f>IF(stage!BJ56&lt;&gt;"",INT(stage!BJ56/100)*60+MOD(stage!BJ56,100),"")</f>
        <v/>
      </c>
      <c r="BL56" s="95" t="str">
        <f>IF(stage!BL56&lt;&gt;"",INT(stage!BL56/100)*60+MOD(stage!BL56,100),"")</f>
        <v/>
      </c>
      <c r="BO56" s="123">
        <f t="shared" si="1"/>
        <v>4380.8</v>
      </c>
      <c r="BP56" s="75">
        <f t="shared" si="2"/>
        <v>0</v>
      </c>
      <c r="BQ56" s="123">
        <f t="shared" si="3"/>
        <v>4380.8</v>
      </c>
      <c r="BR56" s="123"/>
      <c r="BS56" s="123">
        <f t="shared" si="4"/>
        <v>11300.8</v>
      </c>
      <c r="BT56" s="75">
        <f t="shared" si="5"/>
        <v>0</v>
      </c>
      <c r="BU56" s="123">
        <f t="shared" si="6"/>
        <v>11300.8</v>
      </c>
      <c r="BW56" s="75">
        <f t="shared" si="7"/>
        <v>12</v>
      </c>
      <c r="BX56" s="124">
        <f t="shared" si="8"/>
        <v>340.4</v>
      </c>
      <c r="BY56" s="124">
        <f t="shared" si="9"/>
        <v>505.4</v>
      </c>
      <c r="BZ56" s="124">
        <f t="shared" si="10"/>
        <v>357.5</v>
      </c>
      <c r="CA56" s="124">
        <f t="shared" si="11"/>
        <v>331.6</v>
      </c>
      <c r="CB56" s="124">
        <f t="shared" si="12"/>
        <v>499</v>
      </c>
      <c r="CC56" s="124">
        <f t="shared" si="13"/>
        <v>354.6</v>
      </c>
      <c r="CD56" s="124">
        <f t="shared" si="14"/>
        <v>361.20000000000005</v>
      </c>
      <c r="CE56" s="124">
        <f t="shared" si="15"/>
        <v>260.39999999999998</v>
      </c>
      <c r="CF56" s="124">
        <f t="shared" si="16"/>
        <v>360.5</v>
      </c>
      <c r="CG56" s="124">
        <f t="shared" si="17"/>
        <v>353</v>
      </c>
      <c r="CH56" s="124">
        <f t="shared" si="18"/>
        <v>286.89999999999998</v>
      </c>
      <c r="CI56" s="124">
        <f t="shared" si="19"/>
        <v>370.29999999999995</v>
      </c>
      <c r="CJ56" s="124" t="str">
        <f t="shared" si="20"/>
        <v/>
      </c>
      <c r="CK56" s="124" t="str">
        <f t="shared" si="21"/>
        <v/>
      </c>
      <c r="CL56" s="124" t="str">
        <f t="shared" si="22"/>
        <v/>
      </c>
      <c r="CM56" s="124" t="str">
        <f t="shared" si="23"/>
        <v/>
      </c>
      <c r="CN56" s="124" t="str">
        <f t="shared" si="24"/>
        <v/>
      </c>
      <c r="CO56" s="124" t="str">
        <f t="shared" si="25"/>
        <v/>
      </c>
      <c r="CP56" s="124" t="str">
        <f t="shared" si="26"/>
        <v/>
      </c>
      <c r="CQ56" s="124" t="str">
        <f t="shared" si="27"/>
        <v/>
      </c>
      <c r="CR56" s="124" t="str">
        <f t="shared" si="28"/>
        <v/>
      </c>
      <c r="CS56" s="124" t="str">
        <f t="shared" si="29"/>
        <v/>
      </c>
      <c r="CT56" s="124" t="str">
        <f t="shared" si="30"/>
        <v/>
      </c>
      <c r="CU56" s="124" t="str">
        <f t="shared" si="31"/>
        <v/>
      </c>
      <c r="CV56" s="124" t="str">
        <f t="shared" si="32"/>
        <v/>
      </c>
      <c r="CW56" s="124" t="str">
        <f t="shared" si="33"/>
        <v/>
      </c>
      <c r="CX56" s="124" t="str">
        <f t="shared" si="34"/>
        <v/>
      </c>
      <c r="CY56" s="124" t="str">
        <f t="shared" si="35"/>
        <v/>
      </c>
      <c r="CZ56" s="124" t="str">
        <f t="shared" si="36"/>
        <v/>
      </c>
      <c r="DA56" s="124" t="str">
        <f t="shared" si="37"/>
        <v/>
      </c>
      <c r="DC56" s="75">
        <f>COUNT($BX56:BX56)</f>
        <v>1</v>
      </c>
      <c r="DD56" s="75">
        <f>COUNT($BX56:BY56)</f>
        <v>2</v>
      </c>
      <c r="DE56" s="75">
        <f>COUNT($BX56:BZ56)</f>
        <v>3</v>
      </c>
      <c r="DF56" s="75">
        <f>COUNT($BX56:CA56)</f>
        <v>4</v>
      </c>
      <c r="DG56" s="75">
        <f>COUNT($BX56:CB56)</f>
        <v>5</v>
      </c>
      <c r="DH56" s="75">
        <f>COUNT($BX56:CC56)</f>
        <v>6</v>
      </c>
      <c r="DI56" s="75">
        <f>COUNT($BX56:CD56)</f>
        <v>7</v>
      </c>
      <c r="DJ56" s="75">
        <f>COUNT($BX56:CE56)</f>
        <v>8</v>
      </c>
      <c r="DK56" s="75">
        <f>COUNT($BX56:CF56)</f>
        <v>9</v>
      </c>
      <c r="DL56" s="75">
        <f>COUNT($BX56:CG56)</f>
        <v>10</v>
      </c>
      <c r="DM56" s="75">
        <f>COUNT($BX56:CH56)</f>
        <v>11</v>
      </c>
      <c r="DN56" s="75">
        <f>COUNT($BX56:CI56)</f>
        <v>12</v>
      </c>
      <c r="DO56" s="75">
        <f>COUNT($BX56:CJ56)</f>
        <v>12</v>
      </c>
      <c r="DP56" s="75">
        <f>COUNT($BX56:CK56)</f>
        <v>12</v>
      </c>
      <c r="DQ56" s="75">
        <f>COUNT($BX56:CL56)</f>
        <v>12</v>
      </c>
      <c r="DR56" s="75">
        <f>COUNT($BX56:CM56)</f>
        <v>12</v>
      </c>
      <c r="DS56" s="75">
        <f>COUNT($BX56:CN56)</f>
        <v>12</v>
      </c>
      <c r="DT56" s="75">
        <f>COUNT($BX56:CO56)</f>
        <v>12</v>
      </c>
      <c r="DU56" s="75">
        <f>COUNT($BX56:CP56)</f>
        <v>12</v>
      </c>
      <c r="DV56" s="75">
        <f>COUNT($BX56:CQ56)</f>
        <v>12</v>
      </c>
      <c r="DW56" s="75">
        <f>COUNT($BX56:CR56)</f>
        <v>12</v>
      </c>
      <c r="DX56" s="75">
        <f>COUNT($BX56:CS56)</f>
        <v>12</v>
      </c>
      <c r="DY56" s="75">
        <f>COUNT($BX56:CT56)</f>
        <v>12</v>
      </c>
      <c r="DZ56" s="75">
        <f>COUNT($BX56:CU56)</f>
        <v>12</v>
      </c>
      <c r="EA56" s="75">
        <f>COUNT($BX56:CV56)</f>
        <v>12</v>
      </c>
      <c r="EB56" s="75">
        <f>COUNT($BX56:CW56)</f>
        <v>12</v>
      </c>
      <c r="EC56" s="75">
        <f>COUNT($BX56:CX56)</f>
        <v>12</v>
      </c>
      <c r="ED56" s="75">
        <f>COUNT($BX56:CY56)</f>
        <v>12</v>
      </c>
      <c r="EE56" s="75">
        <f>COUNT($BX56:CZ56)</f>
        <v>12</v>
      </c>
      <c r="EF56" s="75">
        <f>COUNT($BX56:DA56)</f>
        <v>12</v>
      </c>
      <c r="EH56" s="75">
        <f t="shared" si="38"/>
        <v>1</v>
      </c>
      <c r="EI56" s="75">
        <f t="shared" si="39"/>
        <v>1</v>
      </c>
      <c r="EJ56" s="75">
        <f t="shared" si="40"/>
        <v>1</v>
      </c>
      <c r="EK56" s="75">
        <f t="shared" si="41"/>
        <v>1</v>
      </c>
      <c r="EL56" s="75">
        <f t="shared" si="42"/>
        <v>1</v>
      </c>
      <c r="EM56" s="75">
        <f t="shared" si="43"/>
        <v>1</v>
      </c>
      <c r="EN56" s="75">
        <f t="shared" si="44"/>
        <v>1</v>
      </c>
      <c r="EO56" s="75">
        <f t="shared" si="45"/>
        <v>1</v>
      </c>
      <c r="EP56" s="75">
        <f t="shared" si="46"/>
        <v>1</v>
      </c>
      <c r="EQ56" s="75">
        <f t="shared" si="47"/>
        <v>1</v>
      </c>
      <c r="ER56" s="75">
        <f t="shared" si="48"/>
        <v>1</v>
      </c>
      <c r="ES56" s="75">
        <f t="shared" si="49"/>
        <v>1</v>
      </c>
      <c r="ET56" s="75">
        <f t="shared" si="50"/>
        <v>0</v>
      </c>
      <c r="EU56" s="75">
        <f t="shared" si="51"/>
        <v>0</v>
      </c>
      <c r="EV56" s="75">
        <f t="shared" si="52"/>
        <v>0</v>
      </c>
      <c r="EW56" s="75">
        <f t="shared" si="53"/>
        <v>0</v>
      </c>
      <c r="EX56" s="75">
        <f t="shared" si="54"/>
        <v>0</v>
      </c>
      <c r="EY56" s="75">
        <f t="shared" si="55"/>
        <v>0</v>
      </c>
      <c r="EZ56" s="75">
        <f t="shared" si="56"/>
        <v>0</v>
      </c>
      <c r="FA56" s="75">
        <f t="shared" si="57"/>
        <v>0</v>
      </c>
      <c r="FB56" s="75">
        <f t="shared" si="58"/>
        <v>0</v>
      </c>
      <c r="FC56" s="75">
        <f t="shared" si="59"/>
        <v>0</v>
      </c>
      <c r="FD56" s="75">
        <f t="shared" si="60"/>
        <v>0</v>
      </c>
      <c r="FE56" s="75">
        <f t="shared" si="61"/>
        <v>0</v>
      </c>
      <c r="FF56" s="75">
        <f t="shared" si="62"/>
        <v>0</v>
      </c>
      <c r="FG56" s="75">
        <f t="shared" si="63"/>
        <v>0</v>
      </c>
      <c r="FH56" s="75">
        <f t="shared" si="64"/>
        <v>0</v>
      </c>
      <c r="FI56" s="75">
        <f t="shared" si="65"/>
        <v>0</v>
      </c>
      <c r="FJ56" s="75">
        <f t="shared" si="66"/>
        <v>0</v>
      </c>
      <c r="FK56" s="75">
        <f t="shared" si="67"/>
        <v>0</v>
      </c>
      <c r="FL56" s="75">
        <f t="shared" si="68"/>
        <v>6</v>
      </c>
      <c r="FM56" s="95">
        <f>IF(AND(ent!$M$2=1,$F56&lt;&gt;""),$E56+$F56,"")</f>
        <v>340.4</v>
      </c>
      <c r="FN56" s="95">
        <f>IF(AND(ent!$M$3=1,$H56&lt;&gt;""),$G56+$H56,"")</f>
        <v>505.4</v>
      </c>
      <c r="FO56" s="95">
        <f>IF(AND(ent!$M$4=1,$J56&lt;&gt;""),$I56+$J56,"")</f>
        <v>357.5</v>
      </c>
      <c r="FP56" s="95">
        <f>IF(AND(ent!$M$5=1,$L56&lt;&gt;""),$K56+$L56,"")</f>
        <v>331.6</v>
      </c>
      <c r="FQ56" s="95">
        <f>IF(AND(ent!$M$6=1,$N56&lt;&gt;""),$M56+$N56,"")</f>
        <v>499</v>
      </c>
      <c r="FR56" s="95">
        <f>IF(AND(ent!$M$7=1,$P56&lt;&gt;""),$O56+$P56,"")</f>
        <v>354.6</v>
      </c>
      <c r="FS56" s="95" t="str">
        <f>IF(AND(ent!$M$8=1,$R56&lt;&gt;""),$Q56+$R56,"")</f>
        <v/>
      </c>
      <c r="FT56" s="95" t="str">
        <f>IF(AND(ent!$M$9=1,$T56&lt;&gt;""),$S56+$T56,"")</f>
        <v/>
      </c>
      <c r="FU56" s="95" t="str">
        <f>IF(AND(ent!$M$10=1,$V56&lt;&gt;""),$U56+$V56,"")</f>
        <v/>
      </c>
      <c r="FV56" s="95" t="str">
        <f>IF(AND(ent!$M$11=1,$X56&lt;&gt;""),$W56+$X56,"")</f>
        <v/>
      </c>
      <c r="FW56" s="95" t="str">
        <f>IF(AND(ent!$M$12=1,$Z56&lt;&gt;""),$Y56+$Z56,"")</f>
        <v/>
      </c>
      <c r="FX56" s="95" t="str">
        <f>IF(AND(ent!$M$13=1,$AB56&lt;&gt;""),$AA56+$AB56,"")</f>
        <v/>
      </c>
      <c r="FY56" s="95" t="str">
        <f>IF(AND(ent!$M$14=1,$AD56&lt;&gt;""),$AC56+$AD56,"")</f>
        <v/>
      </c>
      <c r="FZ56" s="95" t="str">
        <f>IF(AND(ent!$M$15=1,$AF56&lt;&gt;""),$AE56+$AF56,"")</f>
        <v/>
      </c>
      <c r="GA56" s="95" t="str">
        <f>IF(AND(ent!$M$16=1,$AH56&lt;&gt;""),$AG56+$AH56,"")</f>
        <v/>
      </c>
      <c r="GB56" s="95" t="str">
        <f>IF(AND(ent!$M$17=1,$AJ56&lt;&gt;""),$AI56+$AJ56,"")</f>
        <v/>
      </c>
      <c r="GC56" s="95" t="str">
        <f>IF(AND(ent!$M$18=1,$AL56&lt;&gt;""),$AK56+$AL56,"")</f>
        <v/>
      </c>
      <c r="GD56" s="95" t="str">
        <f>IF(AND(ent!$M$19=1,$AN56&lt;&gt;""),$AM56+$AN56,"")</f>
        <v/>
      </c>
      <c r="GE56" s="95" t="str">
        <f>IF(AND(ent!$M$20=1,$AP56&lt;&gt;""),$AO56+$AP56,"")</f>
        <v/>
      </c>
      <c r="GF56" s="95" t="str">
        <f>IF(AND(ent!$M$21=1,$AR56&lt;&gt;""),$AQ56+$AR56,"")</f>
        <v/>
      </c>
      <c r="GG56" s="95" t="str">
        <f>IF(AND(ent!$M$22=1,$AT56&lt;&gt;""),$AS56+$AT56,"")</f>
        <v/>
      </c>
      <c r="GH56" s="95" t="str">
        <f>IF(AND(ent!$M$23=1,$AV56&lt;&gt;""),$AU56+$AV56,"")</f>
        <v/>
      </c>
      <c r="GI56" s="95" t="str">
        <f>IF(AND(ent!$M$24=1,$AX56&lt;&gt;""),$AW56+$AX56,"")</f>
        <v/>
      </c>
      <c r="GJ56" s="95" t="str">
        <f>IF(AND(ent!$M$25=1,$AZ56&lt;&gt;""),$AY56+$AZ56,"")</f>
        <v/>
      </c>
      <c r="GK56" s="95" t="str">
        <f>IF(AND(ent!$M$26=1,$BB56&lt;&gt;""),$BA56+$BB56,"")</f>
        <v/>
      </c>
      <c r="GL56" s="95" t="str">
        <f>IF(AND(ent!$M$27=1,$BD56&lt;&gt;""),$BC56+$BD56,"")</f>
        <v/>
      </c>
      <c r="GM56" s="95" t="str">
        <f>IF(AND(ent!$M$28=1,$BF56&lt;&gt;""),$BE56+$BF56,"")</f>
        <v/>
      </c>
      <c r="GN56" s="95" t="str">
        <f>IF(AND(ent!$M$29=1,$BH56&lt;&gt;""),$BG56+$BH56,"")</f>
        <v/>
      </c>
      <c r="GO56" s="95" t="str">
        <f>IF(AND(ent!$M$30=1,$BJ56&lt;&gt;""),$BI56+$BJ56,"")</f>
        <v/>
      </c>
      <c r="GP56" s="95" t="str">
        <f>IF(AND(ent!$M$31=1,$BL56&lt;&gt;""),$BK56+$BL56,"")</f>
        <v/>
      </c>
      <c r="GQ56" s="75">
        <f t="shared" si="69"/>
        <v>6</v>
      </c>
      <c r="GR56" s="95" t="str">
        <f>IF(AND(ent!$M$2=2,$F56&lt;&gt;""),$E56+$F56,"")</f>
        <v/>
      </c>
      <c r="GS56" s="95" t="str">
        <f>IF(AND(ent!$M$3=2,$H56&lt;&gt;""),$G56+$H56,"")</f>
        <v/>
      </c>
      <c r="GT56" s="95" t="str">
        <f>IF(AND(ent!$M$4=2,$J56&lt;&gt;""),$I56+$J56,"")</f>
        <v/>
      </c>
      <c r="GU56" s="95" t="str">
        <f>IF(AND(ent!$M$5=2,$L56&lt;&gt;""),$K56+$L56,"")</f>
        <v/>
      </c>
      <c r="GV56" s="95" t="str">
        <f>IF(AND(ent!$M$6=2,$N56&lt;&gt;""),$M56+$N56,"")</f>
        <v/>
      </c>
      <c r="GW56" s="95" t="str">
        <f>IF(AND(ent!$M$7=2,$P56&lt;&gt;""),$O56+$P56,"")</f>
        <v/>
      </c>
      <c r="GX56" s="95">
        <f>IF(AND(ent!$M$8=2,$R56&lt;&gt;""),$Q56+$R56,"")</f>
        <v>361.20000000000005</v>
      </c>
      <c r="GY56" s="95">
        <f>IF(AND(ent!$M$9=2,$T56&lt;&gt;""),$S56+$T56,"")</f>
        <v>260.39999999999998</v>
      </c>
      <c r="GZ56" s="95">
        <f>IF(AND(ent!$M$10=2,$V56&lt;&gt;""),$U56+$V56,"")</f>
        <v>360.5</v>
      </c>
      <c r="HA56" s="95">
        <f>IF(AND(ent!$M$11=2,$X56&lt;&gt;""),$W56+$X56,"")</f>
        <v>353</v>
      </c>
      <c r="HB56" s="95">
        <f>IF(AND(ent!$M$12=2,$Z56&lt;&gt;""),$Y56+$Z56,"")</f>
        <v>286.89999999999998</v>
      </c>
      <c r="HC56" s="95">
        <f>IF(AND(ent!$M$13=2,$AB56&lt;&gt;""),$AA56+$AB56,"")</f>
        <v>370.29999999999995</v>
      </c>
      <c r="HD56" s="95" t="str">
        <f>IF(AND(ent!$M$14=2,$AD56&lt;&gt;""),$AC56+$AD56,"")</f>
        <v/>
      </c>
      <c r="HE56" s="95" t="str">
        <f>IF(AND(ent!$M$15=2,$AF56&lt;&gt;""),$AE56+$AF56,"")</f>
        <v/>
      </c>
      <c r="HF56" s="95" t="str">
        <f>IF(AND(ent!$M$16=2,$AH56&lt;&gt;""),$AG56+$AH56,"")</f>
        <v/>
      </c>
      <c r="HG56" s="95" t="str">
        <f>IF(AND(ent!$M$17=2,$AJ56&lt;&gt;""),$AI56+$AJ56,"")</f>
        <v/>
      </c>
      <c r="HH56" s="95" t="str">
        <f>IF(AND(ent!$M$18=2,$AL56&lt;&gt;""),$AK56+$AL56,"")</f>
        <v/>
      </c>
      <c r="HI56" s="95" t="str">
        <f>IF(AND(ent!$M$19=2,$AN56&lt;&gt;""),$AM56+$AN56,"")</f>
        <v/>
      </c>
      <c r="HJ56" s="95" t="str">
        <f>IF(AND(ent!$M$20=2,$AP56&lt;&gt;""),$AO56+$AP56,"")</f>
        <v/>
      </c>
      <c r="HK56" s="95" t="str">
        <f>IF(AND(ent!$M$21=2,$AR56&lt;&gt;""),$AQ56+$AR56,"")</f>
        <v/>
      </c>
      <c r="HL56" s="95" t="str">
        <f>IF(AND(ent!$M$22=2,$AT56&lt;&gt;""),$AS56+$AT56,"")</f>
        <v/>
      </c>
      <c r="HM56" s="95" t="str">
        <f>IF(AND(ent!$M$23=2,$AV56&lt;&gt;""),$AU56+$AV56,"")</f>
        <v/>
      </c>
      <c r="HN56" s="95" t="str">
        <f>IF(AND(ent!$M$24=2,$AX56&lt;&gt;""),$AW56+$AX56,"")</f>
        <v/>
      </c>
      <c r="HO56" s="95" t="str">
        <f>IF(AND(ent!$M$25=2,$AZ56&lt;&gt;""),$AY56+$AZ56,"")</f>
        <v/>
      </c>
      <c r="HP56" s="95" t="str">
        <f>IF(AND(ent!$M$26=2,$BB56&lt;&gt;""),$BA56+$BB56,"")</f>
        <v/>
      </c>
      <c r="HQ56" s="95" t="str">
        <f>IF(AND(ent!$M$27=2,$BD56&lt;&gt;""),$BC56+$BD56,"")</f>
        <v/>
      </c>
      <c r="HR56" s="95" t="str">
        <f>IF(AND(ent!$M$28=2,$BF56&lt;&gt;""),$BE56+$BF56,"")</f>
        <v/>
      </c>
      <c r="HS56" s="95" t="str">
        <f>IF(AND(ent!$M$29=2,$BH56&lt;&gt;""),$BG56+$BH56,"")</f>
        <v/>
      </c>
      <c r="HT56" s="95" t="str">
        <f>IF(AND(ent!$M$30=2,$BJ56&lt;&gt;""),$BI56+$BJ56,"")</f>
        <v/>
      </c>
      <c r="HU56" s="95" t="str">
        <f>IF(AND(ent!$M$31=2,$BL56&lt;&gt;""),$BK56+$BL56,"")</f>
        <v/>
      </c>
      <c r="HV56" s="124">
        <f t="shared" si="70"/>
        <v>2388.5</v>
      </c>
      <c r="HW56" s="124">
        <f t="shared" si="71"/>
        <v>1992.3</v>
      </c>
      <c r="HX56" s="95">
        <f t="shared" si="72"/>
        <v>3948.5</v>
      </c>
      <c r="HY56" s="95">
        <f t="shared" si="73"/>
        <v>3312.3</v>
      </c>
    </row>
    <row r="57" spans="1:233">
      <c r="A57" s="75">
        <f>IF(stage!A57&lt;&gt;"",stage!A57,"")</f>
        <v>56</v>
      </c>
      <c r="B57" s="75" t="str">
        <f>IF(ent!E57&lt;&gt;"",ent!E57,"")</f>
        <v>洪 銘蔚</v>
      </c>
      <c r="D57" s="75" t="str">
        <f>IF(ent!E57&lt;&gt;"",ent!H57,"")</f>
        <v>JN-6</v>
      </c>
      <c r="F57" s="95">
        <f>IF(stage!F57&lt;&gt;"",INT(stage!F57/100)*60+MOD(stage!F57,100),"")</f>
        <v>349.70000000000005</v>
      </c>
      <c r="H57" s="95">
        <f>IF(stage!H57&lt;&gt;"",INT(stage!H57/100)*60+MOD(stage!H57,100),"")</f>
        <v>522.70000000000005</v>
      </c>
      <c r="J57" s="95">
        <f>IF(stage!J57&lt;&gt;"",INT(stage!J57/100)*60+MOD(stage!J57,100),"")</f>
        <v>368.20000000000005</v>
      </c>
      <c r="L57" s="95">
        <f>IF(stage!L57&lt;&gt;"",INT(stage!L57/100)*60+MOD(stage!L57,100),"")</f>
        <v>349.20000000000005</v>
      </c>
      <c r="N57" s="95">
        <f>IF(stage!N57&lt;&gt;"",INT(stage!N57/100)*60+MOD(stage!N57,100),"")</f>
        <v>627.79999999999995</v>
      </c>
      <c r="P57" s="95">
        <f>IF(stage!P57&lt;&gt;"",INT(stage!P57/100)*60+MOD(stage!P57,100),"")</f>
        <v>367.70000000000005</v>
      </c>
      <c r="R57" s="95">
        <f>IF(stage!R57&lt;&gt;"",INT(stage!R57/100)*60+MOD(stage!R57,100),"")</f>
        <v>379.9</v>
      </c>
      <c r="T57" s="95">
        <f>IF(stage!T57&lt;&gt;"",INT(stage!T57/100)*60+MOD(stage!T57,100),"")</f>
        <v>273.89999999999998</v>
      </c>
      <c r="V57" s="95">
        <f>IF(stage!V57&lt;&gt;"",INT(stage!V57/100)*60+MOD(stage!V57,100),"")</f>
        <v>375.20000000000005</v>
      </c>
      <c r="X57" s="95">
        <f>IF(stage!X57&lt;&gt;"",INT(stage!X57/100)*60+MOD(stage!X57,100),"")</f>
        <v>377.1</v>
      </c>
      <c r="Z57" s="95">
        <f>IF(stage!Z57&lt;&gt;"",INT(stage!Z57/100)*60+MOD(stage!Z57,100),"")</f>
        <v>285.2</v>
      </c>
      <c r="AB57" s="95">
        <f>IF(stage!AB57&lt;&gt;"",INT(stage!AB57/100)*60+MOD(stage!AB57,100),"")</f>
        <v>370.29999999999995</v>
      </c>
      <c r="AD57" s="95" t="str">
        <f>IF(stage!AD57&lt;&gt;"",INT(stage!AD57/100)*60+MOD(stage!AD57,100),"")</f>
        <v/>
      </c>
      <c r="AF57" s="95" t="str">
        <f>IF(stage!AF57&lt;&gt;"",INT(stage!AF57/100)*60+MOD(stage!AF57,100),"")</f>
        <v/>
      </c>
      <c r="AH57" s="95" t="str">
        <f>IF(stage!AH57&lt;&gt;"",INT(stage!AH57/100)*60+MOD(stage!AH57,100),"")</f>
        <v/>
      </c>
      <c r="AJ57" s="95" t="str">
        <f>IF(stage!AJ57&lt;&gt;"",INT(stage!AJ57/100)*60+MOD(stage!AJ57,100),"")</f>
        <v/>
      </c>
      <c r="AL57" s="95" t="str">
        <f>IF(stage!AL57&lt;&gt;"",INT(stage!AL57/100)*60+MOD(stage!AL57,100),"")</f>
        <v/>
      </c>
      <c r="AN57" s="95" t="str">
        <f>IF(stage!AN57&lt;&gt;"",INT(stage!AN57/100)*60+MOD(stage!AN57,100),"")</f>
        <v/>
      </c>
      <c r="AP57" s="95" t="str">
        <f>IF(stage!AP57&lt;&gt;"",INT(stage!AP57/100)*60+MOD(stage!AP57,100),"")</f>
        <v/>
      </c>
      <c r="AR57" s="95" t="str">
        <f>IF(stage!AR57&lt;&gt;"",INT(stage!AR57/100)*60+MOD(stage!AR57,100),"")</f>
        <v/>
      </c>
      <c r="AT57" s="95" t="str">
        <f>IF(stage!AT57&lt;&gt;"",INT(stage!AT57/100)*60+MOD(stage!AT57,100),"")</f>
        <v/>
      </c>
      <c r="AV57" s="95" t="str">
        <f>IF(stage!AV57&lt;&gt;"",INT(stage!AV57/100)*60+MOD(stage!AV57,100),"")</f>
        <v/>
      </c>
      <c r="AX57" s="95" t="str">
        <f>IF(stage!AX57&lt;&gt;"",INT(stage!AX57/100)*60+MOD(stage!AX57,100),"")</f>
        <v/>
      </c>
      <c r="AZ57" s="95" t="str">
        <f>IF(stage!AZ57&lt;&gt;"",INT(stage!AZ57/100)*60+MOD(stage!AZ57,100),"")</f>
        <v/>
      </c>
      <c r="BB57" s="95" t="str">
        <f>IF(stage!BB57&lt;&gt;"",INT(stage!BB57/100)*60+MOD(stage!BB57,100),"")</f>
        <v/>
      </c>
      <c r="BD57" s="95" t="str">
        <f>IF(stage!BD57&lt;&gt;"",INT(stage!BD57/100)*60+MOD(stage!BD57,100),"")</f>
        <v/>
      </c>
      <c r="BF57" s="95" t="str">
        <f>IF(stage!BF57&lt;&gt;"",INT(stage!BF57/100)*60+MOD(stage!BF57,100),"")</f>
        <v/>
      </c>
      <c r="BH57" s="95" t="str">
        <f>IF(stage!BH57&lt;&gt;"",INT(stage!BH57/100)*60+MOD(stage!BH57,100),"")</f>
        <v/>
      </c>
      <c r="BJ57" s="95" t="str">
        <f>IF(stage!BJ57&lt;&gt;"",INT(stage!BJ57/100)*60+MOD(stage!BJ57,100),"")</f>
        <v/>
      </c>
      <c r="BL57" s="95" t="str">
        <f>IF(stage!BL57&lt;&gt;"",INT(stage!BL57/100)*60+MOD(stage!BL57,100),"")</f>
        <v/>
      </c>
      <c r="BO57" s="123">
        <f t="shared" si="1"/>
        <v>4646.9000000000005</v>
      </c>
      <c r="BP57" s="75">
        <f t="shared" si="2"/>
        <v>0</v>
      </c>
      <c r="BQ57" s="123">
        <f t="shared" si="3"/>
        <v>4646.9000000000005</v>
      </c>
      <c r="BR57" s="123"/>
      <c r="BS57" s="123">
        <f t="shared" si="4"/>
        <v>11726.900000000001</v>
      </c>
      <c r="BT57" s="75">
        <f t="shared" si="5"/>
        <v>0</v>
      </c>
      <c r="BU57" s="123">
        <f t="shared" si="6"/>
        <v>11726.900000000001</v>
      </c>
      <c r="BW57" s="75">
        <f t="shared" si="7"/>
        <v>12</v>
      </c>
      <c r="BX57" s="124">
        <f t="shared" si="8"/>
        <v>349.70000000000005</v>
      </c>
      <c r="BY57" s="124">
        <f t="shared" si="9"/>
        <v>522.70000000000005</v>
      </c>
      <c r="BZ57" s="124">
        <f t="shared" si="10"/>
        <v>368.20000000000005</v>
      </c>
      <c r="CA57" s="124">
        <f t="shared" si="11"/>
        <v>349.20000000000005</v>
      </c>
      <c r="CB57" s="124">
        <f t="shared" si="12"/>
        <v>627.79999999999995</v>
      </c>
      <c r="CC57" s="124">
        <f t="shared" si="13"/>
        <v>367.70000000000005</v>
      </c>
      <c r="CD57" s="124">
        <f t="shared" si="14"/>
        <v>379.9</v>
      </c>
      <c r="CE57" s="124">
        <f t="shared" si="15"/>
        <v>273.89999999999998</v>
      </c>
      <c r="CF57" s="124">
        <f t="shared" si="16"/>
        <v>375.20000000000005</v>
      </c>
      <c r="CG57" s="124">
        <f t="shared" si="17"/>
        <v>377.1</v>
      </c>
      <c r="CH57" s="124">
        <f t="shared" si="18"/>
        <v>285.2</v>
      </c>
      <c r="CI57" s="124">
        <f t="shared" si="19"/>
        <v>370.29999999999995</v>
      </c>
      <c r="CJ57" s="124" t="str">
        <f t="shared" si="20"/>
        <v/>
      </c>
      <c r="CK57" s="124" t="str">
        <f t="shared" si="21"/>
        <v/>
      </c>
      <c r="CL57" s="124" t="str">
        <f t="shared" si="22"/>
        <v/>
      </c>
      <c r="CM57" s="124" t="str">
        <f t="shared" si="23"/>
        <v/>
      </c>
      <c r="CN57" s="124" t="str">
        <f t="shared" si="24"/>
        <v/>
      </c>
      <c r="CO57" s="124" t="str">
        <f t="shared" si="25"/>
        <v/>
      </c>
      <c r="CP57" s="124" t="str">
        <f t="shared" si="26"/>
        <v/>
      </c>
      <c r="CQ57" s="124" t="str">
        <f t="shared" si="27"/>
        <v/>
      </c>
      <c r="CR57" s="124" t="str">
        <f t="shared" si="28"/>
        <v/>
      </c>
      <c r="CS57" s="124" t="str">
        <f t="shared" si="29"/>
        <v/>
      </c>
      <c r="CT57" s="124" t="str">
        <f t="shared" si="30"/>
        <v/>
      </c>
      <c r="CU57" s="124" t="str">
        <f t="shared" si="31"/>
        <v/>
      </c>
      <c r="CV57" s="124" t="str">
        <f t="shared" si="32"/>
        <v/>
      </c>
      <c r="CW57" s="124" t="str">
        <f t="shared" si="33"/>
        <v/>
      </c>
      <c r="CX57" s="124" t="str">
        <f t="shared" si="34"/>
        <v/>
      </c>
      <c r="CY57" s="124" t="str">
        <f t="shared" si="35"/>
        <v/>
      </c>
      <c r="CZ57" s="124" t="str">
        <f t="shared" si="36"/>
        <v/>
      </c>
      <c r="DA57" s="124" t="str">
        <f t="shared" si="37"/>
        <v/>
      </c>
      <c r="DC57" s="75">
        <f>COUNT($BX57:BX57)</f>
        <v>1</v>
      </c>
      <c r="DD57" s="75">
        <f>COUNT($BX57:BY57)</f>
        <v>2</v>
      </c>
      <c r="DE57" s="75">
        <f>COUNT($BX57:BZ57)</f>
        <v>3</v>
      </c>
      <c r="DF57" s="75">
        <f>COUNT($BX57:CA57)</f>
        <v>4</v>
      </c>
      <c r="DG57" s="75">
        <f>COUNT($BX57:CB57)</f>
        <v>5</v>
      </c>
      <c r="DH57" s="75">
        <f>COUNT($BX57:CC57)</f>
        <v>6</v>
      </c>
      <c r="DI57" s="75">
        <f>COUNT($BX57:CD57)</f>
        <v>7</v>
      </c>
      <c r="DJ57" s="75">
        <f>COUNT($BX57:CE57)</f>
        <v>8</v>
      </c>
      <c r="DK57" s="75">
        <f>COUNT($BX57:CF57)</f>
        <v>9</v>
      </c>
      <c r="DL57" s="75">
        <f>COUNT($BX57:CG57)</f>
        <v>10</v>
      </c>
      <c r="DM57" s="75">
        <f>COUNT($BX57:CH57)</f>
        <v>11</v>
      </c>
      <c r="DN57" s="75">
        <f>COUNT($BX57:CI57)</f>
        <v>12</v>
      </c>
      <c r="DO57" s="75">
        <f>COUNT($BX57:CJ57)</f>
        <v>12</v>
      </c>
      <c r="DP57" s="75">
        <f>COUNT($BX57:CK57)</f>
        <v>12</v>
      </c>
      <c r="DQ57" s="75">
        <f>COUNT($BX57:CL57)</f>
        <v>12</v>
      </c>
      <c r="DR57" s="75">
        <f>COUNT($BX57:CM57)</f>
        <v>12</v>
      </c>
      <c r="DS57" s="75">
        <f>COUNT($BX57:CN57)</f>
        <v>12</v>
      </c>
      <c r="DT57" s="75">
        <f>COUNT($BX57:CO57)</f>
        <v>12</v>
      </c>
      <c r="DU57" s="75">
        <f>COUNT($BX57:CP57)</f>
        <v>12</v>
      </c>
      <c r="DV57" s="75">
        <f>COUNT($BX57:CQ57)</f>
        <v>12</v>
      </c>
      <c r="DW57" s="75">
        <f>COUNT($BX57:CR57)</f>
        <v>12</v>
      </c>
      <c r="DX57" s="75">
        <f>COUNT($BX57:CS57)</f>
        <v>12</v>
      </c>
      <c r="DY57" s="75">
        <f>COUNT($BX57:CT57)</f>
        <v>12</v>
      </c>
      <c r="DZ57" s="75">
        <f>COUNT($BX57:CU57)</f>
        <v>12</v>
      </c>
      <c r="EA57" s="75">
        <f>COUNT($BX57:CV57)</f>
        <v>12</v>
      </c>
      <c r="EB57" s="75">
        <f>COUNT($BX57:CW57)</f>
        <v>12</v>
      </c>
      <c r="EC57" s="75">
        <f>COUNT($BX57:CX57)</f>
        <v>12</v>
      </c>
      <c r="ED57" s="75">
        <f>COUNT($BX57:CY57)</f>
        <v>12</v>
      </c>
      <c r="EE57" s="75">
        <f>COUNT($BX57:CZ57)</f>
        <v>12</v>
      </c>
      <c r="EF57" s="75">
        <f>COUNT($BX57:DA57)</f>
        <v>12</v>
      </c>
      <c r="EH57" s="75">
        <f t="shared" si="38"/>
        <v>1</v>
      </c>
      <c r="EI57" s="75">
        <f t="shared" si="39"/>
        <v>1</v>
      </c>
      <c r="EJ57" s="75">
        <f t="shared" si="40"/>
        <v>1</v>
      </c>
      <c r="EK57" s="75">
        <f t="shared" si="41"/>
        <v>1</v>
      </c>
      <c r="EL57" s="75">
        <f t="shared" si="42"/>
        <v>1</v>
      </c>
      <c r="EM57" s="75">
        <f t="shared" si="43"/>
        <v>1</v>
      </c>
      <c r="EN57" s="75">
        <f t="shared" si="44"/>
        <v>1</v>
      </c>
      <c r="EO57" s="75">
        <f t="shared" si="45"/>
        <v>1</v>
      </c>
      <c r="EP57" s="75">
        <f t="shared" si="46"/>
        <v>1</v>
      </c>
      <c r="EQ57" s="75">
        <f t="shared" si="47"/>
        <v>1</v>
      </c>
      <c r="ER57" s="75">
        <f t="shared" si="48"/>
        <v>1</v>
      </c>
      <c r="ES57" s="75">
        <f t="shared" si="49"/>
        <v>1</v>
      </c>
      <c r="ET57" s="75">
        <f t="shared" si="50"/>
        <v>0</v>
      </c>
      <c r="EU57" s="75">
        <f t="shared" si="51"/>
        <v>0</v>
      </c>
      <c r="EV57" s="75">
        <f t="shared" si="52"/>
        <v>0</v>
      </c>
      <c r="EW57" s="75">
        <f t="shared" si="53"/>
        <v>0</v>
      </c>
      <c r="EX57" s="75">
        <f t="shared" si="54"/>
        <v>0</v>
      </c>
      <c r="EY57" s="75">
        <f t="shared" si="55"/>
        <v>0</v>
      </c>
      <c r="EZ57" s="75">
        <f t="shared" si="56"/>
        <v>0</v>
      </c>
      <c r="FA57" s="75">
        <f t="shared" si="57"/>
        <v>0</v>
      </c>
      <c r="FB57" s="75">
        <f t="shared" si="58"/>
        <v>0</v>
      </c>
      <c r="FC57" s="75">
        <f t="shared" si="59"/>
        <v>0</v>
      </c>
      <c r="FD57" s="75">
        <f t="shared" si="60"/>
        <v>0</v>
      </c>
      <c r="FE57" s="75">
        <f t="shared" si="61"/>
        <v>0</v>
      </c>
      <c r="FF57" s="75">
        <f t="shared" si="62"/>
        <v>0</v>
      </c>
      <c r="FG57" s="75">
        <f t="shared" si="63"/>
        <v>0</v>
      </c>
      <c r="FH57" s="75">
        <f t="shared" si="64"/>
        <v>0</v>
      </c>
      <c r="FI57" s="75">
        <f t="shared" si="65"/>
        <v>0</v>
      </c>
      <c r="FJ57" s="75">
        <f t="shared" si="66"/>
        <v>0</v>
      </c>
      <c r="FK57" s="75">
        <f t="shared" si="67"/>
        <v>0</v>
      </c>
      <c r="FL57" s="75">
        <f t="shared" si="68"/>
        <v>6</v>
      </c>
      <c r="FM57" s="95">
        <f>IF(AND(ent!$M$2=1,$F57&lt;&gt;""),$E57+$F57,"")</f>
        <v>349.70000000000005</v>
      </c>
      <c r="FN57" s="95">
        <f>IF(AND(ent!$M$3=1,$H57&lt;&gt;""),$G57+$H57,"")</f>
        <v>522.70000000000005</v>
      </c>
      <c r="FO57" s="95">
        <f>IF(AND(ent!$M$4=1,$J57&lt;&gt;""),$I57+$J57,"")</f>
        <v>368.20000000000005</v>
      </c>
      <c r="FP57" s="95">
        <f>IF(AND(ent!$M$5=1,$L57&lt;&gt;""),$K57+$L57,"")</f>
        <v>349.20000000000005</v>
      </c>
      <c r="FQ57" s="95">
        <f>IF(AND(ent!$M$6=1,$N57&lt;&gt;""),$M57+$N57,"")</f>
        <v>627.79999999999995</v>
      </c>
      <c r="FR57" s="95">
        <f>IF(AND(ent!$M$7=1,$P57&lt;&gt;""),$O57+$P57,"")</f>
        <v>367.70000000000005</v>
      </c>
      <c r="FS57" s="95" t="str">
        <f>IF(AND(ent!$M$8=1,$R57&lt;&gt;""),$Q57+$R57,"")</f>
        <v/>
      </c>
      <c r="FT57" s="95" t="str">
        <f>IF(AND(ent!$M$9=1,$T57&lt;&gt;""),$S57+$T57,"")</f>
        <v/>
      </c>
      <c r="FU57" s="95" t="str">
        <f>IF(AND(ent!$M$10=1,$V57&lt;&gt;""),$U57+$V57,"")</f>
        <v/>
      </c>
      <c r="FV57" s="95" t="str">
        <f>IF(AND(ent!$M$11=1,$X57&lt;&gt;""),$W57+$X57,"")</f>
        <v/>
      </c>
      <c r="FW57" s="95" t="str">
        <f>IF(AND(ent!$M$12=1,$Z57&lt;&gt;""),$Y57+$Z57,"")</f>
        <v/>
      </c>
      <c r="FX57" s="95" t="str">
        <f>IF(AND(ent!$M$13=1,$AB57&lt;&gt;""),$AA57+$AB57,"")</f>
        <v/>
      </c>
      <c r="FY57" s="95" t="str">
        <f>IF(AND(ent!$M$14=1,$AD57&lt;&gt;""),$AC57+$AD57,"")</f>
        <v/>
      </c>
      <c r="FZ57" s="95" t="str">
        <f>IF(AND(ent!$M$15=1,$AF57&lt;&gt;""),$AE57+$AF57,"")</f>
        <v/>
      </c>
      <c r="GA57" s="95" t="str">
        <f>IF(AND(ent!$M$16=1,$AH57&lt;&gt;""),$AG57+$AH57,"")</f>
        <v/>
      </c>
      <c r="GB57" s="95" t="str">
        <f>IF(AND(ent!$M$17=1,$AJ57&lt;&gt;""),$AI57+$AJ57,"")</f>
        <v/>
      </c>
      <c r="GC57" s="95" t="str">
        <f>IF(AND(ent!$M$18=1,$AL57&lt;&gt;""),$AK57+$AL57,"")</f>
        <v/>
      </c>
      <c r="GD57" s="95" t="str">
        <f>IF(AND(ent!$M$19=1,$AN57&lt;&gt;""),$AM57+$AN57,"")</f>
        <v/>
      </c>
      <c r="GE57" s="95" t="str">
        <f>IF(AND(ent!$M$20=1,$AP57&lt;&gt;""),$AO57+$AP57,"")</f>
        <v/>
      </c>
      <c r="GF57" s="95" t="str">
        <f>IF(AND(ent!$M$21=1,$AR57&lt;&gt;""),$AQ57+$AR57,"")</f>
        <v/>
      </c>
      <c r="GG57" s="95" t="str">
        <f>IF(AND(ent!$M$22=1,$AT57&lt;&gt;""),$AS57+$AT57,"")</f>
        <v/>
      </c>
      <c r="GH57" s="95" t="str">
        <f>IF(AND(ent!$M$23=1,$AV57&lt;&gt;""),$AU57+$AV57,"")</f>
        <v/>
      </c>
      <c r="GI57" s="95" t="str">
        <f>IF(AND(ent!$M$24=1,$AX57&lt;&gt;""),$AW57+$AX57,"")</f>
        <v/>
      </c>
      <c r="GJ57" s="95" t="str">
        <f>IF(AND(ent!$M$25=1,$AZ57&lt;&gt;""),$AY57+$AZ57,"")</f>
        <v/>
      </c>
      <c r="GK57" s="95" t="str">
        <f>IF(AND(ent!$M$26=1,$BB57&lt;&gt;""),$BA57+$BB57,"")</f>
        <v/>
      </c>
      <c r="GL57" s="95" t="str">
        <f>IF(AND(ent!$M$27=1,$BD57&lt;&gt;""),$BC57+$BD57,"")</f>
        <v/>
      </c>
      <c r="GM57" s="95" t="str">
        <f>IF(AND(ent!$M$28=1,$BF57&lt;&gt;""),$BE57+$BF57,"")</f>
        <v/>
      </c>
      <c r="GN57" s="95" t="str">
        <f>IF(AND(ent!$M$29=1,$BH57&lt;&gt;""),$BG57+$BH57,"")</f>
        <v/>
      </c>
      <c r="GO57" s="95" t="str">
        <f>IF(AND(ent!$M$30=1,$BJ57&lt;&gt;""),$BI57+$BJ57,"")</f>
        <v/>
      </c>
      <c r="GP57" s="95" t="str">
        <f>IF(AND(ent!$M$31=1,$BL57&lt;&gt;""),$BK57+$BL57,"")</f>
        <v/>
      </c>
      <c r="GQ57" s="75">
        <f t="shared" si="69"/>
        <v>6</v>
      </c>
      <c r="GR57" s="95" t="str">
        <f>IF(AND(ent!$M$2=2,$F57&lt;&gt;""),$E57+$F57,"")</f>
        <v/>
      </c>
      <c r="GS57" s="95" t="str">
        <f>IF(AND(ent!$M$3=2,$H57&lt;&gt;""),$G57+$H57,"")</f>
        <v/>
      </c>
      <c r="GT57" s="95" t="str">
        <f>IF(AND(ent!$M$4=2,$J57&lt;&gt;""),$I57+$J57,"")</f>
        <v/>
      </c>
      <c r="GU57" s="95" t="str">
        <f>IF(AND(ent!$M$5=2,$L57&lt;&gt;""),$K57+$L57,"")</f>
        <v/>
      </c>
      <c r="GV57" s="95" t="str">
        <f>IF(AND(ent!$M$6=2,$N57&lt;&gt;""),$M57+$N57,"")</f>
        <v/>
      </c>
      <c r="GW57" s="95" t="str">
        <f>IF(AND(ent!$M$7=2,$P57&lt;&gt;""),$O57+$P57,"")</f>
        <v/>
      </c>
      <c r="GX57" s="95">
        <f>IF(AND(ent!$M$8=2,$R57&lt;&gt;""),$Q57+$R57,"")</f>
        <v>379.9</v>
      </c>
      <c r="GY57" s="95">
        <f>IF(AND(ent!$M$9=2,$T57&lt;&gt;""),$S57+$T57,"")</f>
        <v>273.89999999999998</v>
      </c>
      <c r="GZ57" s="95">
        <f>IF(AND(ent!$M$10=2,$V57&lt;&gt;""),$U57+$V57,"")</f>
        <v>375.20000000000005</v>
      </c>
      <c r="HA57" s="95">
        <f>IF(AND(ent!$M$11=2,$X57&lt;&gt;""),$W57+$X57,"")</f>
        <v>377.1</v>
      </c>
      <c r="HB57" s="95">
        <f>IF(AND(ent!$M$12=2,$Z57&lt;&gt;""),$Y57+$Z57,"")</f>
        <v>285.2</v>
      </c>
      <c r="HC57" s="95">
        <f>IF(AND(ent!$M$13=2,$AB57&lt;&gt;""),$AA57+$AB57,"")</f>
        <v>370.29999999999995</v>
      </c>
      <c r="HD57" s="95" t="str">
        <f>IF(AND(ent!$M$14=2,$AD57&lt;&gt;""),$AC57+$AD57,"")</f>
        <v/>
      </c>
      <c r="HE57" s="95" t="str">
        <f>IF(AND(ent!$M$15=2,$AF57&lt;&gt;""),$AE57+$AF57,"")</f>
        <v/>
      </c>
      <c r="HF57" s="95" t="str">
        <f>IF(AND(ent!$M$16=2,$AH57&lt;&gt;""),$AG57+$AH57,"")</f>
        <v/>
      </c>
      <c r="HG57" s="95" t="str">
        <f>IF(AND(ent!$M$17=2,$AJ57&lt;&gt;""),$AI57+$AJ57,"")</f>
        <v/>
      </c>
      <c r="HH57" s="95" t="str">
        <f>IF(AND(ent!$M$18=2,$AL57&lt;&gt;""),$AK57+$AL57,"")</f>
        <v/>
      </c>
      <c r="HI57" s="95" t="str">
        <f>IF(AND(ent!$M$19=2,$AN57&lt;&gt;""),$AM57+$AN57,"")</f>
        <v/>
      </c>
      <c r="HJ57" s="95" t="str">
        <f>IF(AND(ent!$M$20=2,$AP57&lt;&gt;""),$AO57+$AP57,"")</f>
        <v/>
      </c>
      <c r="HK57" s="95" t="str">
        <f>IF(AND(ent!$M$21=2,$AR57&lt;&gt;""),$AQ57+$AR57,"")</f>
        <v/>
      </c>
      <c r="HL57" s="95" t="str">
        <f>IF(AND(ent!$M$22=2,$AT57&lt;&gt;""),$AS57+$AT57,"")</f>
        <v/>
      </c>
      <c r="HM57" s="95" t="str">
        <f>IF(AND(ent!$M$23=2,$AV57&lt;&gt;""),$AU57+$AV57,"")</f>
        <v/>
      </c>
      <c r="HN57" s="95" t="str">
        <f>IF(AND(ent!$M$24=2,$AX57&lt;&gt;""),$AW57+$AX57,"")</f>
        <v/>
      </c>
      <c r="HO57" s="95" t="str">
        <f>IF(AND(ent!$M$25=2,$AZ57&lt;&gt;""),$AY57+$AZ57,"")</f>
        <v/>
      </c>
      <c r="HP57" s="95" t="str">
        <f>IF(AND(ent!$M$26=2,$BB57&lt;&gt;""),$BA57+$BB57,"")</f>
        <v/>
      </c>
      <c r="HQ57" s="95" t="str">
        <f>IF(AND(ent!$M$27=2,$BD57&lt;&gt;""),$BC57+$BD57,"")</f>
        <v/>
      </c>
      <c r="HR57" s="95" t="str">
        <f>IF(AND(ent!$M$28=2,$BF57&lt;&gt;""),$BE57+$BF57,"")</f>
        <v/>
      </c>
      <c r="HS57" s="95" t="str">
        <f>IF(AND(ent!$M$29=2,$BH57&lt;&gt;""),$BG57+$BH57,"")</f>
        <v/>
      </c>
      <c r="HT57" s="95" t="str">
        <f>IF(AND(ent!$M$30=2,$BJ57&lt;&gt;""),$BI57+$BJ57,"")</f>
        <v/>
      </c>
      <c r="HU57" s="95" t="str">
        <f>IF(AND(ent!$M$31=2,$BL57&lt;&gt;""),$BK57+$BL57,"")</f>
        <v/>
      </c>
      <c r="HV57" s="124">
        <f t="shared" si="70"/>
        <v>2585.3000000000002</v>
      </c>
      <c r="HW57" s="124">
        <f t="shared" si="71"/>
        <v>2061.6</v>
      </c>
      <c r="HX57" s="95">
        <f t="shared" si="72"/>
        <v>4305.3</v>
      </c>
      <c r="HY57" s="95">
        <f t="shared" si="73"/>
        <v>3421.6</v>
      </c>
    </row>
    <row r="58" spans="1:233">
      <c r="A58" s="75">
        <f>IF(stage!A58&lt;&gt;"",stage!A58,"")</f>
        <v>57</v>
      </c>
      <c r="B58" s="75" t="str">
        <f>IF(ent!E58&lt;&gt;"",ent!E58,"")</f>
        <v>上原 利宏</v>
      </c>
      <c r="D58" s="75" t="str">
        <f>IF(ent!E58&lt;&gt;"",ent!H58,"")</f>
        <v>OP-2</v>
      </c>
      <c r="F58" s="95" t="str">
        <f>IF(stage!F58&lt;&gt;"",INT(stage!F58/100)*60+MOD(stage!F58,100),"")</f>
        <v/>
      </c>
      <c r="H58" s="95" t="str">
        <f>IF(stage!H58&lt;&gt;"",INT(stage!H58/100)*60+MOD(stage!H58,100),"")</f>
        <v/>
      </c>
      <c r="J58" s="95" t="str">
        <f>IF(stage!J58&lt;&gt;"",INT(stage!J58/100)*60+MOD(stage!J58,100),"")</f>
        <v/>
      </c>
      <c r="L58" s="95" t="str">
        <f>IF(stage!L58&lt;&gt;"",INT(stage!L58/100)*60+MOD(stage!L58,100),"")</f>
        <v/>
      </c>
      <c r="N58" s="95" t="str">
        <f>IF(stage!N58&lt;&gt;"",INT(stage!N58/100)*60+MOD(stage!N58,100),"")</f>
        <v/>
      </c>
      <c r="P58" s="95" t="str">
        <f>IF(stage!P58&lt;&gt;"",INT(stage!P58/100)*60+MOD(stage!P58,100),"")</f>
        <v/>
      </c>
      <c r="R58" s="95" t="str">
        <f>IF(stage!R58&lt;&gt;"",INT(stage!R58/100)*60+MOD(stage!R58,100),"")</f>
        <v/>
      </c>
      <c r="T58" s="95" t="str">
        <f>IF(stage!T58&lt;&gt;"",INT(stage!T58/100)*60+MOD(stage!T58,100),"")</f>
        <v/>
      </c>
      <c r="V58" s="95" t="str">
        <f>IF(stage!V58&lt;&gt;"",INT(stage!V58/100)*60+MOD(stage!V58,100),"")</f>
        <v/>
      </c>
      <c r="X58" s="95" t="str">
        <f>IF(stage!X58&lt;&gt;"",INT(stage!X58/100)*60+MOD(stage!X58,100),"")</f>
        <v/>
      </c>
      <c r="Z58" s="95" t="str">
        <f>IF(stage!Z58&lt;&gt;"",INT(stage!Z58/100)*60+MOD(stage!Z58,100),"")</f>
        <v/>
      </c>
      <c r="AB58" s="95" t="str">
        <f>IF(stage!AB58&lt;&gt;"",INT(stage!AB58/100)*60+MOD(stage!AB58,100),"")</f>
        <v/>
      </c>
      <c r="AD58" s="95" t="str">
        <f>IF(stage!AD58&lt;&gt;"",INT(stage!AD58/100)*60+MOD(stage!AD58,100),"")</f>
        <v/>
      </c>
      <c r="AF58" s="95" t="str">
        <f>IF(stage!AF58&lt;&gt;"",INT(stage!AF58/100)*60+MOD(stage!AF58,100),"")</f>
        <v/>
      </c>
      <c r="AH58" s="95" t="str">
        <f>IF(stage!AH58&lt;&gt;"",INT(stage!AH58/100)*60+MOD(stage!AH58,100),"")</f>
        <v/>
      </c>
      <c r="AJ58" s="95" t="str">
        <f>IF(stage!AJ58&lt;&gt;"",INT(stage!AJ58/100)*60+MOD(stage!AJ58,100),"")</f>
        <v/>
      </c>
      <c r="AL58" s="95" t="str">
        <f>IF(stage!AL58&lt;&gt;"",INT(stage!AL58/100)*60+MOD(stage!AL58,100),"")</f>
        <v/>
      </c>
      <c r="AN58" s="95" t="str">
        <f>IF(stage!AN58&lt;&gt;"",INT(stage!AN58/100)*60+MOD(stage!AN58,100),"")</f>
        <v/>
      </c>
      <c r="AP58" s="95" t="str">
        <f>IF(stage!AP58&lt;&gt;"",INT(stage!AP58/100)*60+MOD(stage!AP58,100),"")</f>
        <v/>
      </c>
      <c r="AR58" s="95" t="str">
        <f>IF(stage!AR58&lt;&gt;"",INT(stage!AR58/100)*60+MOD(stage!AR58,100),"")</f>
        <v/>
      </c>
      <c r="AT58" s="95" t="str">
        <f>IF(stage!AT58&lt;&gt;"",INT(stage!AT58/100)*60+MOD(stage!AT58,100),"")</f>
        <v/>
      </c>
      <c r="AV58" s="95" t="str">
        <f>IF(stage!AV58&lt;&gt;"",INT(stage!AV58/100)*60+MOD(stage!AV58,100),"")</f>
        <v/>
      </c>
      <c r="AX58" s="95" t="str">
        <f>IF(stage!AX58&lt;&gt;"",INT(stage!AX58/100)*60+MOD(stage!AX58,100),"")</f>
        <v/>
      </c>
      <c r="AZ58" s="95" t="str">
        <f>IF(stage!AZ58&lt;&gt;"",INT(stage!AZ58/100)*60+MOD(stage!AZ58,100),"")</f>
        <v/>
      </c>
      <c r="BB58" s="95" t="str">
        <f>IF(stage!BB58&lt;&gt;"",INT(stage!BB58/100)*60+MOD(stage!BB58,100),"")</f>
        <v/>
      </c>
      <c r="BD58" s="95" t="str">
        <f>IF(stage!BD58&lt;&gt;"",INT(stage!BD58/100)*60+MOD(stage!BD58,100),"")</f>
        <v/>
      </c>
      <c r="BF58" s="95" t="str">
        <f>IF(stage!BF58&lt;&gt;"",INT(stage!BF58/100)*60+MOD(stage!BF58,100),"")</f>
        <v/>
      </c>
      <c r="BH58" s="95" t="str">
        <f>IF(stage!BH58&lt;&gt;"",INT(stage!BH58/100)*60+MOD(stage!BH58,100),"")</f>
        <v/>
      </c>
      <c r="BJ58" s="95" t="str">
        <f>IF(stage!BJ58&lt;&gt;"",INT(stage!BJ58/100)*60+MOD(stage!BJ58,100),"")</f>
        <v/>
      </c>
      <c r="BL58" s="95" t="str">
        <f>IF(stage!BL58&lt;&gt;"",INT(stage!BL58/100)*60+MOD(stage!BL58,100),"")</f>
        <v/>
      </c>
      <c r="BO58" s="123">
        <f t="shared" si="1"/>
        <v>0</v>
      </c>
      <c r="BP58" s="75">
        <f t="shared" si="2"/>
        <v>0</v>
      </c>
      <c r="BQ58" s="123">
        <f t="shared" si="3"/>
        <v>0</v>
      </c>
      <c r="BR58" s="123"/>
      <c r="BS58" s="123">
        <f t="shared" si="4"/>
        <v>0</v>
      </c>
      <c r="BT58" s="75">
        <f t="shared" si="5"/>
        <v>0</v>
      </c>
      <c r="BU58" s="123">
        <f t="shared" si="6"/>
        <v>0</v>
      </c>
      <c r="BW58" s="75">
        <f t="shared" si="7"/>
        <v>0</v>
      </c>
      <c r="BX58" s="124" t="str">
        <f t="shared" si="8"/>
        <v/>
      </c>
      <c r="BY58" s="124" t="str">
        <f t="shared" si="9"/>
        <v/>
      </c>
      <c r="BZ58" s="124" t="str">
        <f t="shared" si="10"/>
        <v/>
      </c>
      <c r="CA58" s="124" t="str">
        <f t="shared" si="11"/>
        <v/>
      </c>
      <c r="CB58" s="124" t="str">
        <f t="shared" si="12"/>
        <v/>
      </c>
      <c r="CC58" s="124" t="str">
        <f t="shared" si="13"/>
        <v/>
      </c>
      <c r="CD58" s="124" t="str">
        <f t="shared" si="14"/>
        <v/>
      </c>
      <c r="CE58" s="124" t="str">
        <f t="shared" si="15"/>
        <v/>
      </c>
      <c r="CF58" s="124" t="str">
        <f t="shared" si="16"/>
        <v/>
      </c>
      <c r="CG58" s="124" t="str">
        <f t="shared" si="17"/>
        <v/>
      </c>
      <c r="CH58" s="124" t="str">
        <f t="shared" si="18"/>
        <v/>
      </c>
      <c r="CI58" s="124" t="str">
        <f t="shared" si="19"/>
        <v/>
      </c>
      <c r="CJ58" s="124" t="str">
        <f t="shared" si="20"/>
        <v/>
      </c>
      <c r="CK58" s="124" t="str">
        <f t="shared" si="21"/>
        <v/>
      </c>
      <c r="CL58" s="124" t="str">
        <f t="shared" si="22"/>
        <v/>
      </c>
      <c r="CM58" s="124" t="str">
        <f t="shared" si="23"/>
        <v/>
      </c>
      <c r="CN58" s="124" t="str">
        <f t="shared" si="24"/>
        <v/>
      </c>
      <c r="CO58" s="124" t="str">
        <f t="shared" si="25"/>
        <v/>
      </c>
      <c r="CP58" s="124" t="str">
        <f t="shared" si="26"/>
        <v/>
      </c>
      <c r="CQ58" s="124" t="str">
        <f t="shared" si="27"/>
        <v/>
      </c>
      <c r="CR58" s="124" t="str">
        <f t="shared" si="28"/>
        <v/>
      </c>
      <c r="CS58" s="124" t="str">
        <f t="shared" si="29"/>
        <v/>
      </c>
      <c r="CT58" s="124" t="str">
        <f t="shared" si="30"/>
        <v/>
      </c>
      <c r="CU58" s="124" t="str">
        <f t="shared" si="31"/>
        <v/>
      </c>
      <c r="CV58" s="124" t="str">
        <f t="shared" si="32"/>
        <v/>
      </c>
      <c r="CW58" s="124" t="str">
        <f t="shared" si="33"/>
        <v/>
      </c>
      <c r="CX58" s="124" t="str">
        <f t="shared" si="34"/>
        <v/>
      </c>
      <c r="CY58" s="124" t="str">
        <f t="shared" si="35"/>
        <v/>
      </c>
      <c r="CZ58" s="124" t="str">
        <f t="shared" si="36"/>
        <v/>
      </c>
      <c r="DA58" s="124" t="str">
        <f t="shared" si="37"/>
        <v/>
      </c>
      <c r="DC58" s="75">
        <f>COUNT($BX58:BX58)</f>
        <v>0</v>
      </c>
      <c r="DD58" s="75">
        <f>COUNT($BX58:BY58)</f>
        <v>0</v>
      </c>
      <c r="DE58" s="75">
        <f>COUNT($BX58:BZ58)</f>
        <v>0</v>
      </c>
      <c r="DF58" s="75">
        <f>COUNT($BX58:CA58)</f>
        <v>0</v>
      </c>
      <c r="DG58" s="75">
        <f>COUNT($BX58:CB58)</f>
        <v>0</v>
      </c>
      <c r="DH58" s="75">
        <f>COUNT($BX58:CC58)</f>
        <v>0</v>
      </c>
      <c r="DI58" s="75">
        <f>COUNT($BX58:CD58)</f>
        <v>0</v>
      </c>
      <c r="DJ58" s="75">
        <f>COUNT($BX58:CE58)</f>
        <v>0</v>
      </c>
      <c r="DK58" s="75">
        <f>COUNT($BX58:CF58)</f>
        <v>0</v>
      </c>
      <c r="DL58" s="75">
        <f>COUNT($BX58:CG58)</f>
        <v>0</v>
      </c>
      <c r="DM58" s="75">
        <f>COUNT($BX58:CH58)</f>
        <v>0</v>
      </c>
      <c r="DN58" s="75">
        <f>COUNT($BX58:CI58)</f>
        <v>0</v>
      </c>
      <c r="DO58" s="75">
        <f>COUNT($BX58:CJ58)</f>
        <v>0</v>
      </c>
      <c r="DP58" s="75">
        <f>COUNT($BX58:CK58)</f>
        <v>0</v>
      </c>
      <c r="DQ58" s="75">
        <f>COUNT($BX58:CL58)</f>
        <v>0</v>
      </c>
      <c r="DR58" s="75">
        <f>COUNT($BX58:CM58)</f>
        <v>0</v>
      </c>
      <c r="DS58" s="75">
        <f>COUNT($BX58:CN58)</f>
        <v>0</v>
      </c>
      <c r="DT58" s="75">
        <f>COUNT($BX58:CO58)</f>
        <v>0</v>
      </c>
      <c r="DU58" s="75">
        <f>COUNT($BX58:CP58)</f>
        <v>0</v>
      </c>
      <c r="DV58" s="75">
        <f>COUNT($BX58:CQ58)</f>
        <v>0</v>
      </c>
      <c r="DW58" s="75">
        <f>COUNT($BX58:CR58)</f>
        <v>0</v>
      </c>
      <c r="DX58" s="75">
        <f>COUNT($BX58:CS58)</f>
        <v>0</v>
      </c>
      <c r="DY58" s="75">
        <f>COUNT($BX58:CT58)</f>
        <v>0</v>
      </c>
      <c r="DZ58" s="75">
        <f>COUNT($BX58:CU58)</f>
        <v>0</v>
      </c>
      <c r="EA58" s="75">
        <f>COUNT($BX58:CV58)</f>
        <v>0</v>
      </c>
      <c r="EB58" s="75">
        <f>COUNT($BX58:CW58)</f>
        <v>0</v>
      </c>
      <c r="EC58" s="75">
        <f>COUNT($BX58:CX58)</f>
        <v>0</v>
      </c>
      <c r="ED58" s="75">
        <f>COUNT($BX58:CY58)</f>
        <v>0</v>
      </c>
      <c r="EE58" s="75">
        <f>COUNT($BX58:CZ58)</f>
        <v>0</v>
      </c>
      <c r="EF58" s="75">
        <f>COUNT($BX58:DA58)</f>
        <v>0</v>
      </c>
      <c r="EH58" s="75">
        <f t="shared" si="38"/>
        <v>0</v>
      </c>
      <c r="EI58" s="75">
        <f t="shared" si="39"/>
        <v>0</v>
      </c>
      <c r="EJ58" s="75">
        <f t="shared" si="40"/>
        <v>0</v>
      </c>
      <c r="EK58" s="75">
        <f t="shared" si="41"/>
        <v>0</v>
      </c>
      <c r="EL58" s="75">
        <f t="shared" si="42"/>
        <v>0</v>
      </c>
      <c r="EM58" s="75">
        <f t="shared" si="43"/>
        <v>0</v>
      </c>
      <c r="EN58" s="75">
        <f t="shared" si="44"/>
        <v>0</v>
      </c>
      <c r="EO58" s="75">
        <f t="shared" si="45"/>
        <v>0</v>
      </c>
      <c r="EP58" s="75">
        <f t="shared" si="46"/>
        <v>0</v>
      </c>
      <c r="EQ58" s="75">
        <f t="shared" si="47"/>
        <v>0</v>
      </c>
      <c r="ER58" s="75">
        <f t="shared" si="48"/>
        <v>0</v>
      </c>
      <c r="ES58" s="75">
        <f t="shared" si="49"/>
        <v>0</v>
      </c>
      <c r="ET58" s="75">
        <f t="shared" si="50"/>
        <v>0</v>
      </c>
      <c r="EU58" s="75">
        <f t="shared" si="51"/>
        <v>0</v>
      </c>
      <c r="EV58" s="75">
        <f t="shared" si="52"/>
        <v>0</v>
      </c>
      <c r="EW58" s="75">
        <f t="shared" si="53"/>
        <v>0</v>
      </c>
      <c r="EX58" s="75">
        <f t="shared" si="54"/>
        <v>0</v>
      </c>
      <c r="EY58" s="75">
        <f t="shared" si="55"/>
        <v>0</v>
      </c>
      <c r="EZ58" s="75">
        <f t="shared" si="56"/>
        <v>0</v>
      </c>
      <c r="FA58" s="75">
        <f t="shared" si="57"/>
        <v>0</v>
      </c>
      <c r="FB58" s="75">
        <f t="shared" si="58"/>
        <v>0</v>
      </c>
      <c r="FC58" s="75">
        <f t="shared" si="59"/>
        <v>0</v>
      </c>
      <c r="FD58" s="75">
        <f t="shared" si="60"/>
        <v>0</v>
      </c>
      <c r="FE58" s="75">
        <f t="shared" si="61"/>
        <v>0</v>
      </c>
      <c r="FF58" s="75">
        <f t="shared" si="62"/>
        <v>0</v>
      </c>
      <c r="FG58" s="75">
        <f t="shared" si="63"/>
        <v>0</v>
      </c>
      <c r="FH58" s="75">
        <f t="shared" si="64"/>
        <v>0</v>
      </c>
      <c r="FI58" s="75">
        <f t="shared" si="65"/>
        <v>0</v>
      </c>
      <c r="FJ58" s="75">
        <f t="shared" si="66"/>
        <v>0</v>
      </c>
      <c r="FK58" s="75">
        <f t="shared" si="67"/>
        <v>0</v>
      </c>
      <c r="FL58" s="75">
        <f t="shared" si="68"/>
        <v>0</v>
      </c>
      <c r="FM58" s="95" t="str">
        <f>IF(AND(ent!$M$2=1,$F58&lt;&gt;""),$E58+$F58,"")</f>
        <v/>
      </c>
      <c r="FN58" s="95" t="str">
        <f>IF(AND(ent!$M$3=1,$H58&lt;&gt;""),$G58+$H58,"")</f>
        <v/>
      </c>
      <c r="FO58" s="95" t="str">
        <f>IF(AND(ent!$M$4=1,$J58&lt;&gt;""),$I58+$J58,"")</f>
        <v/>
      </c>
      <c r="FP58" s="95" t="str">
        <f>IF(AND(ent!$M$5=1,$L58&lt;&gt;""),$K58+$L58,"")</f>
        <v/>
      </c>
      <c r="FQ58" s="95" t="str">
        <f>IF(AND(ent!$M$6=1,$N58&lt;&gt;""),$M58+$N58,"")</f>
        <v/>
      </c>
      <c r="FR58" s="95" t="str">
        <f>IF(AND(ent!$M$7=1,$P58&lt;&gt;""),$O58+$P58,"")</f>
        <v/>
      </c>
      <c r="FS58" s="95" t="str">
        <f>IF(AND(ent!$M$8=1,$R58&lt;&gt;""),$Q58+$R58,"")</f>
        <v/>
      </c>
      <c r="FT58" s="95" t="str">
        <f>IF(AND(ent!$M$9=1,$T58&lt;&gt;""),$S58+$T58,"")</f>
        <v/>
      </c>
      <c r="FU58" s="95" t="str">
        <f>IF(AND(ent!$M$10=1,$V58&lt;&gt;""),$U58+$V58,"")</f>
        <v/>
      </c>
      <c r="FV58" s="95" t="str">
        <f>IF(AND(ent!$M$11=1,$X58&lt;&gt;""),$W58+$X58,"")</f>
        <v/>
      </c>
      <c r="FW58" s="95" t="str">
        <f>IF(AND(ent!$M$12=1,$Z58&lt;&gt;""),$Y58+$Z58,"")</f>
        <v/>
      </c>
      <c r="FX58" s="95" t="str">
        <f>IF(AND(ent!$M$13=1,$AB58&lt;&gt;""),$AA58+$AB58,"")</f>
        <v/>
      </c>
      <c r="FY58" s="95" t="str">
        <f>IF(AND(ent!$M$14=1,$AD58&lt;&gt;""),$AC58+$AD58,"")</f>
        <v/>
      </c>
      <c r="FZ58" s="95" t="str">
        <f>IF(AND(ent!$M$15=1,$AF58&lt;&gt;""),$AE58+$AF58,"")</f>
        <v/>
      </c>
      <c r="GA58" s="95" t="str">
        <f>IF(AND(ent!$M$16=1,$AH58&lt;&gt;""),$AG58+$AH58,"")</f>
        <v/>
      </c>
      <c r="GB58" s="95" t="str">
        <f>IF(AND(ent!$M$17=1,$AJ58&lt;&gt;""),$AI58+$AJ58,"")</f>
        <v/>
      </c>
      <c r="GC58" s="95" t="str">
        <f>IF(AND(ent!$M$18=1,$AL58&lt;&gt;""),$AK58+$AL58,"")</f>
        <v/>
      </c>
      <c r="GD58" s="95" t="str">
        <f>IF(AND(ent!$M$19=1,$AN58&lt;&gt;""),$AM58+$AN58,"")</f>
        <v/>
      </c>
      <c r="GE58" s="95" t="str">
        <f>IF(AND(ent!$M$20=1,$AP58&lt;&gt;""),$AO58+$AP58,"")</f>
        <v/>
      </c>
      <c r="GF58" s="95" t="str">
        <f>IF(AND(ent!$M$21=1,$AR58&lt;&gt;""),$AQ58+$AR58,"")</f>
        <v/>
      </c>
      <c r="GG58" s="95" t="str">
        <f>IF(AND(ent!$M$22=1,$AT58&lt;&gt;""),$AS58+$AT58,"")</f>
        <v/>
      </c>
      <c r="GH58" s="95" t="str">
        <f>IF(AND(ent!$M$23=1,$AV58&lt;&gt;""),$AU58+$AV58,"")</f>
        <v/>
      </c>
      <c r="GI58" s="95" t="str">
        <f>IF(AND(ent!$M$24=1,$AX58&lt;&gt;""),$AW58+$AX58,"")</f>
        <v/>
      </c>
      <c r="GJ58" s="95" t="str">
        <f>IF(AND(ent!$M$25=1,$AZ58&lt;&gt;""),$AY58+$AZ58,"")</f>
        <v/>
      </c>
      <c r="GK58" s="95" t="str">
        <f>IF(AND(ent!$M$26=1,$BB58&lt;&gt;""),$BA58+$BB58,"")</f>
        <v/>
      </c>
      <c r="GL58" s="95" t="str">
        <f>IF(AND(ent!$M$27=1,$BD58&lt;&gt;""),$BC58+$BD58,"")</f>
        <v/>
      </c>
      <c r="GM58" s="95" t="str">
        <f>IF(AND(ent!$M$28=1,$BF58&lt;&gt;""),$BE58+$BF58,"")</f>
        <v/>
      </c>
      <c r="GN58" s="95" t="str">
        <f>IF(AND(ent!$M$29=1,$BH58&lt;&gt;""),$BG58+$BH58,"")</f>
        <v/>
      </c>
      <c r="GO58" s="95" t="str">
        <f>IF(AND(ent!$M$30=1,$BJ58&lt;&gt;""),$BI58+$BJ58,"")</f>
        <v/>
      </c>
      <c r="GP58" s="95" t="str">
        <f>IF(AND(ent!$M$31=1,$BL58&lt;&gt;""),$BK58+$BL58,"")</f>
        <v/>
      </c>
      <c r="GQ58" s="75">
        <f t="shared" si="69"/>
        <v>0</v>
      </c>
      <c r="GR58" s="95" t="str">
        <f>IF(AND(ent!$M$2=2,$F58&lt;&gt;""),$E58+$F58,"")</f>
        <v/>
      </c>
      <c r="GS58" s="95" t="str">
        <f>IF(AND(ent!$M$3=2,$H58&lt;&gt;""),$G58+$H58,"")</f>
        <v/>
      </c>
      <c r="GT58" s="95" t="str">
        <f>IF(AND(ent!$M$4=2,$J58&lt;&gt;""),$I58+$J58,"")</f>
        <v/>
      </c>
      <c r="GU58" s="95" t="str">
        <f>IF(AND(ent!$M$5=2,$L58&lt;&gt;""),$K58+$L58,"")</f>
        <v/>
      </c>
      <c r="GV58" s="95" t="str">
        <f>IF(AND(ent!$M$6=2,$N58&lt;&gt;""),$M58+$N58,"")</f>
        <v/>
      </c>
      <c r="GW58" s="95" t="str">
        <f>IF(AND(ent!$M$7=2,$P58&lt;&gt;""),$O58+$P58,"")</f>
        <v/>
      </c>
      <c r="GX58" s="95" t="str">
        <f>IF(AND(ent!$M$8=2,$R58&lt;&gt;""),$Q58+$R58,"")</f>
        <v/>
      </c>
      <c r="GY58" s="95" t="str">
        <f>IF(AND(ent!$M$9=2,$T58&lt;&gt;""),$S58+$T58,"")</f>
        <v/>
      </c>
      <c r="GZ58" s="95" t="str">
        <f>IF(AND(ent!$M$10=2,$V58&lt;&gt;""),$U58+$V58,"")</f>
        <v/>
      </c>
      <c r="HA58" s="95" t="str">
        <f>IF(AND(ent!$M$11=2,$X58&lt;&gt;""),$W58+$X58,"")</f>
        <v/>
      </c>
      <c r="HB58" s="95" t="str">
        <f>IF(AND(ent!$M$12=2,$Z58&lt;&gt;""),$Y58+$Z58,"")</f>
        <v/>
      </c>
      <c r="HC58" s="95" t="str">
        <f>IF(AND(ent!$M$13=2,$AB58&lt;&gt;""),$AA58+$AB58,"")</f>
        <v/>
      </c>
      <c r="HD58" s="95" t="str">
        <f>IF(AND(ent!$M$14=2,$AD58&lt;&gt;""),$AC58+$AD58,"")</f>
        <v/>
      </c>
      <c r="HE58" s="95" t="str">
        <f>IF(AND(ent!$M$15=2,$AF58&lt;&gt;""),$AE58+$AF58,"")</f>
        <v/>
      </c>
      <c r="HF58" s="95" t="str">
        <f>IF(AND(ent!$M$16=2,$AH58&lt;&gt;""),$AG58+$AH58,"")</f>
        <v/>
      </c>
      <c r="HG58" s="95" t="str">
        <f>IF(AND(ent!$M$17=2,$AJ58&lt;&gt;""),$AI58+$AJ58,"")</f>
        <v/>
      </c>
      <c r="HH58" s="95" t="str">
        <f>IF(AND(ent!$M$18=2,$AL58&lt;&gt;""),$AK58+$AL58,"")</f>
        <v/>
      </c>
      <c r="HI58" s="95" t="str">
        <f>IF(AND(ent!$M$19=2,$AN58&lt;&gt;""),$AM58+$AN58,"")</f>
        <v/>
      </c>
      <c r="HJ58" s="95" t="str">
        <f>IF(AND(ent!$M$20=2,$AP58&lt;&gt;""),$AO58+$AP58,"")</f>
        <v/>
      </c>
      <c r="HK58" s="95" t="str">
        <f>IF(AND(ent!$M$21=2,$AR58&lt;&gt;""),$AQ58+$AR58,"")</f>
        <v/>
      </c>
      <c r="HL58" s="95" t="str">
        <f>IF(AND(ent!$M$22=2,$AT58&lt;&gt;""),$AS58+$AT58,"")</f>
        <v/>
      </c>
      <c r="HM58" s="95" t="str">
        <f>IF(AND(ent!$M$23=2,$AV58&lt;&gt;""),$AU58+$AV58,"")</f>
        <v/>
      </c>
      <c r="HN58" s="95" t="str">
        <f>IF(AND(ent!$M$24=2,$AX58&lt;&gt;""),$AW58+$AX58,"")</f>
        <v/>
      </c>
      <c r="HO58" s="95" t="str">
        <f>IF(AND(ent!$M$25=2,$AZ58&lt;&gt;""),$AY58+$AZ58,"")</f>
        <v/>
      </c>
      <c r="HP58" s="95" t="str">
        <f>IF(AND(ent!$M$26=2,$BB58&lt;&gt;""),$BA58+$BB58,"")</f>
        <v/>
      </c>
      <c r="HQ58" s="95" t="str">
        <f>IF(AND(ent!$M$27=2,$BD58&lt;&gt;""),$BC58+$BD58,"")</f>
        <v/>
      </c>
      <c r="HR58" s="95" t="str">
        <f>IF(AND(ent!$M$28=2,$BF58&lt;&gt;""),$BE58+$BF58,"")</f>
        <v/>
      </c>
      <c r="HS58" s="95" t="str">
        <f>IF(AND(ent!$M$29=2,$BH58&lt;&gt;""),$BG58+$BH58,"")</f>
        <v/>
      </c>
      <c r="HT58" s="95" t="str">
        <f>IF(AND(ent!$M$30=2,$BJ58&lt;&gt;""),$BI58+$BJ58,"")</f>
        <v/>
      </c>
      <c r="HU58" s="95" t="str">
        <f>IF(AND(ent!$M$31=2,$BL58&lt;&gt;""),$BK58+$BL58,"")</f>
        <v/>
      </c>
      <c r="HV58" s="124">
        <f t="shared" si="70"/>
        <v>0</v>
      </c>
      <c r="HW58" s="124">
        <f t="shared" si="71"/>
        <v>0</v>
      </c>
      <c r="HX58" s="95">
        <f t="shared" si="72"/>
        <v>0</v>
      </c>
      <c r="HY58" s="95">
        <f t="shared" si="73"/>
        <v>0</v>
      </c>
    </row>
    <row r="59" spans="1:233">
      <c r="A59" s="75">
        <f>IF(stage!A59&lt;&gt;"",stage!A59,"")</f>
        <v>58</v>
      </c>
      <c r="B59" s="75" t="str">
        <f>IF(ent!E59&lt;&gt;"",ent!E59,"")</f>
        <v>濱井 義郎</v>
      </c>
      <c r="D59" s="75" t="str">
        <f>IF(ent!E59&lt;&gt;"",ent!H59,"")</f>
        <v>OP-2</v>
      </c>
      <c r="F59" s="95">
        <f>IF(stage!F59&lt;&gt;"",INT(stage!F59/100)*60+MOD(stage!F59,100),"")</f>
        <v>316.29999999999995</v>
      </c>
      <c r="H59" s="95">
        <f>IF(stage!H59&lt;&gt;"",INT(stage!H59/100)*60+MOD(stage!H59,100),"")</f>
        <v>412.20000000000005</v>
      </c>
      <c r="J59" s="95">
        <f>IF(stage!J59&lt;&gt;"",INT(stage!J59/100)*60+MOD(stage!J59,100),"")</f>
        <v>307.10000000000002</v>
      </c>
      <c r="L59" s="95">
        <f>IF(stage!L59&lt;&gt;"",INT(stage!L59/100)*60+MOD(stage!L59,100),"")</f>
        <v>307.5</v>
      </c>
      <c r="N59" s="95">
        <f>IF(stage!N59&lt;&gt;"",INT(stage!N59/100)*60+MOD(stage!N59,100),"")</f>
        <v>406.29999999999995</v>
      </c>
      <c r="P59" s="95">
        <f>IF(stage!P59&lt;&gt;"",INT(stage!P59/100)*60+MOD(stage!P59,100),"")</f>
        <v>309.3</v>
      </c>
      <c r="R59" s="95">
        <f>IF(stage!R59&lt;&gt;"",INT(stage!R59/100)*60+MOD(stage!R59,100),"")</f>
        <v>336</v>
      </c>
      <c r="T59" s="95">
        <f>IF(stage!T59&lt;&gt;"",INT(stage!T59/100)*60+MOD(stage!T59,100),"")</f>
        <v>253.89999999999998</v>
      </c>
      <c r="V59" s="95">
        <f>IF(stage!V59&lt;&gt;"",INT(stage!V59/100)*60+MOD(stage!V59,100),"")</f>
        <v>326.10000000000002</v>
      </c>
      <c r="X59" s="95">
        <f>IF(stage!X59&lt;&gt;"",INT(stage!X59/100)*60+MOD(stage!X59,100),"")</f>
        <v>329.70000000000005</v>
      </c>
      <c r="Z59" s="95">
        <f>IF(stage!Z59&lt;&gt;"",INT(stage!Z59/100)*60+MOD(stage!Z59,100),"")</f>
        <v>255.2</v>
      </c>
      <c r="AB59" s="95">
        <f>IF(stage!AB59&lt;&gt;"",INT(stage!AB59/100)*60+MOD(stage!AB59,100),"")</f>
        <v>370.29999999999995</v>
      </c>
      <c r="AD59" s="95" t="str">
        <f>IF(stage!AD59&lt;&gt;"",INT(stage!AD59/100)*60+MOD(stage!AD59,100),"")</f>
        <v/>
      </c>
      <c r="AF59" s="95" t="str">
        <f>IF(stage!AF59&lt;&gt;"",INT(stage!AF59/100)*60+MOD(stage!AF59,100),"")</f>
        <v/>
      </c>
      <c r="AH59" s="95" t="str">
        <f>IF(stage!AH59&lt;&gt;"",INT(stage!AH59/100)*60+MOD(stage!AH59,100),"")</f>
        <v/>
      </c>
      <c r="AJ59" s="95" t="str">
        <f>IF(stage!AJ59&lt;&gt;"",INT(stage!AJ59/100)*60+MOD(stage!AJ59,100),"")</f>
        <v/>
      </c>
      <c r="AL59" s="95" t="str">
        <f>IF(stage!AL59&lt;&gt;"",INT(stage!AL59/100)*60+MOD(stage!AL59,100),"")</f>
        <v/>
      </c>
      <c r="AN59" s="95" t="str">
        <f>IF(stage!AN59&lt;&gt;"",INT(stage!AN59/100)*60+MOD(stage!AN59,100),"")</f>
        <v/>
      </c>
      <c r="AP59" s="95" t="str">
        <f>IF(stage!AP59&lt;&gt;"",INT(stage!AP59/100)*60+MOD(stage!AP59,100),"")</f>
        <v/>
      </c>
      <c r="AR59" s="95" t="str">
        <f>IF(stage!AR59&lt;&gt;"",INT(stage!AR59/100)*60+MOD(stage!AR59,100),"")</f>
        <v/>
      </c>
      <c r="AT59" s="95" t="str">
        <f>IF(stage!AT59&lt;&gt;"",INT(stage!AT59/100)*60+MOD(stage!AT59,100),"")</f>
        <v/>
      </c>
      <c r="AV59" s="95" t="str">
        <f>IF(stage!AV59&lt;&gt;"",INT(stage!AV59/100)*60+MOD(stage!AV59,100),"")</f>
        <v/>
      </c>
      <c r="AX59" s="95" t="str">
        <f>IF(stage!AX59&lt;&gt;"",INT(stage!AX59/100)*60+MOD(stage!AX59,100),"")</f>
        <v/>
      </c>
      <c r="AZ59" s="95" t="str">
        <f>IF(stage!AZ59&lt;&gt;"",INT(stage!AZ59/100)*60+MOD(stage!AZ59,100),"")</f>
        <v/>
      </c>
      <c r="BB59" s="95" t="str">
        <f>IF(stage!BB59&lt;&gt;"",INT(stage!BB59/100)*60+MOD(stage!BB59,100),"")</f>
        <v/>
      </c>
      <c r="BD59" s="95" t="str">
        <f>IF(stage!BD59&lt;&gt;"",INT(stage!BD59/100)*60+MOD(stage!BD59,100),"")</f>
        <v/>
      </c>
      <c r="BF59" s="95" t="str">
        <f>IF(stage!BF59&lt;&gt;"",INT(stage!BF59/100)*60+MOD(stage!BF59,100),"")</f>
        <v/>
      </c>
      <c r="BH59" s="95" t="str">
        <f>IF(stage!BH59&lt;&gt;"",INT(stage!BH59/100)*60+MOD(stage!BH59,100),"")</f>
        <v/>
      </c>
      <c r="BJ59" s="95" t="str">
        <f>IF(stage!BJ59&lt;&gt;"",INT(stage!BJ59/100)*60+MOD(stage!BJ59,100),"")</f>
        <v/>
      </c>
      <c r="BL59" s="95" t="str">
        <f>IF(stage!BL59&lt;&gt;"",INT(stage!BL59/100)*60+MOD(stage!BL59,100),"")</f>
        <v/>
      </c>
      <c r="BO59" s="123">
        <f t="shared" si="1"/>
        <v>3929.8999999999996</v>
      </c>
      <c r="BP59" s="75">
        <f t="shared" si="2"/>
        <v>0</v>
      </c>
      <c r="BQ59" s="123">
        <f t="shared" si="3"/>
        <v>3929.8999999999996</v>
      </c>
      <c r="BR59" s="123"/>
      <c r="BS59" s="123">
        <f t="shared" si="4"/>
        <v>10529.9</v>
      </c>
      <c r="BT59" s="75">
        <f t="shared" si="5"/>
        <v>0</v>
      </c>
      <c r="BU59" s="123">
        <f t="shared" si="6"/>
        <v>10529.9</v>
      </c>
      <c r="BW59" s="75">
        <f t="shared" si="7"/>
        <v>12</v>
      </c>
      <c r="BX59" s="124">
        <f t="shared" si="8"/>
        <v>316.29999999999995</v>
      </c>
      <c r="BY59" s="124">
        <f t="shared" si="9"/>
        <v>412.20000000000005</v>
      </c>
      <c r="BZ59" s="124">
        <f t="shared" si="10"/>
        <v>307.10000000000002</v>
      </c>
      <c r="CA59" s="124">
        <f t="shared" si="11"/>
        <v>307.5</v>
      </c>
      <c r="CB59" s="124">
        <f t="shared" si="12"/>
        <v>406.29999999999995</v>
      </c>
      <c r="CC59" s="124">
        <f t="shared" si="13"/>
        <v>309.3</v>
      </c>
      <c r="CD59" s="124">
        <f t="shared" si="14"/>
        <v>336</v>
      </c>
      <c r="CE59" s="124">
        <f t="shared" si="15"/>
        <v>253.89999999999998</v>
      </c>
      <c r="CF59" s="124">
        <f t="shared" si="16"/>
        <v>326.10000000000002</v>
      </c>
      <c r="CG59" s="124">
        <f t="shared" si="17"/>
        <v>329.70000000000005</v>
      </c>
      <c r="CH59" s="124">
        <f t="shared" si="18"/>
        <v>255.2</v>
      </c>
      <c r="CI59" s="124">
        <f t="shared" si="19"/>
        <v>370.29999999999995</v>
      </c>
      <c r="CJ59" s="124" t="str">
        <f t="shared" si="20"/>
        <v/>
      </c>
      <c r="CK59" s="124" t="str">
        <f t="shared" si="21"/>
        <v/>
      </c>
      <c r="CL59" s="124" t="str">
        <f t="shared" si="22"/>
        <v/>
      </c>
      <c r="CM59" s="124" t="str">
        <f t="shared" si="23"/>
        <v/>
      </c>
      <c r="CN59" s="124" t="str">
        <f t="shared" si="24"/>
        <v/>
      </c>
      <c r="CO59" s="124" t="str">
        <f t="shared" si="25"/>
        <v/>
      </c>
      <c r="CP59" s="124" t="str">
        <f t="shared" si="26"/>
        <v/>
      </c>
      <c r="CQ59" s="124" t="str">
        <f t="shared" si="27"/>
        <v/>
      </c>
      <c r="CR59" s="124" t="str">
        <f t="shared" si="28"/>
        <v/>
      </c>
      <c r="CS59" s="124" t="str">
        <f t="shared" si="29"/>
        <v/>
      </c>
      <c r="CT59" s="124" t="str">
        <f t="shared" si="30"/>
        <v/>
      </c>
      <c r="CU59" s="124" t="str">
        <f t="shared" si="31"/>
        <v/>
      </c>
      <c r="CV59" s="124" t="str">
        <f t="shared" si="32"/>
        <v/>
      </c>
      <c r="CW59" s="124" t="str">
        <f t="shared" si="33"/>
        <v/>
      </c>
      <c r="CX59" s="124" t="str">
        <f t="shared" si="34"/>
        <v/>
      </c>
      <c r="CY59" s="124" t="str">
        <f t="shared" si="35"/>
        <v/>
      </c>
      <c r="CZ59" s="124" t="str">
        <f t="shared" si="36"/>
        <v/>
      </c>
      <c r="DA59" s="124" t="str">
        <f t="shared" si="37"/>
        <v/>
      </c>
      <c r="DC59" s="75">
        <f>COUNT($BX59:BX59)</f>
        <v>1</v>
      </c>
      <c r="DD59" s="75">
        <f>COUNT($BX59:BY59)</f>
        <v>2</v>
      </c>
      <c r="DE59" s="75">
        <f>COUNT($BX59:BZ59)</f>
        <v>3</v>
      </c>
      <c r="DF59" s="75">
        <f>COUNT($BX59:CA59)</f>
        <v>4</v>
      </c>
      <c r="DG59" s="75">
        <f>COUNT($BX59:CB59)</f>
        <v>5</v>
      </c>
      <c r="DH59" s="75">
        <f>COUNT($BX59:CC59)</f>
        <v>6</v>
      </c>
      <c r="DI59" s="75">
        <f>COUNT($BX59:CD59)</f>
        <v>7</v>
      </c>
      <c r="DJ59" s="75">
        <f>COUNT($BX59:CE59)</f>
        <v>8</v>
      </c>
      <c r="DK59" s="75">
        <f>COUNT($BX59:CF59)</f>
        <v>9</v>
      </c>
      <c r="DL59" s="75">
        <f>COUNT($BX59:CG59)</f>
        <v>10</v>
      </c>
      <c r="DM59" s="75">
        <f>COUNT($BX59:CH59)</f>
        <v>11</v>
      </c>
      <c r="DN59" s="75">
        <f>COUNT($BX59:CI59)</f>
        <v>12</v>
      </c>
      <c r="DO59" s="75">
        <f>COUNT($BX59:CJ59)</f>
        <v>12</v>
      </c>
      <c r="DP59" s="75">
        <f>COUNT($BX59:CK59)</f>
        <v>12</v>
      </c>
      <c r="DQ59" s="75">
        <f>COUNT($BX59:CL59)</f>
        <v>12</v>
      </c>
      <c r="DR59" s="75">
        <f>COUNT($BX59:CM59)</f>
        <v>12</v>
      </c>
      <c r="DS59" s="75">
        <f>COUNT($BX59:CN59)</f>
        <v>12</v>
      </c>
      <c r="DT59" s="75">
        <f>COUNT($BX59:CO59)</f>
        <v>12</v>
      </c>
      <c r="DU59" s="75">
        <f>COUNT($BX59:CP59)</f>
        <v>12</v>
      </c>
      <c r="DV59" s="75">
        <f>COUNT($BX59:CQ59)</f>
        <v>12</v>
      </c>
      <c r="DW59" s="75">
        <f>COUNT($BX59:CR59)</f>
        <v>12</v>
      </c>
      <c r="DX59" s="75">
        <f>COUNT($BX59:CS59)</f>
        <v>12</v>
      </c>
      <c r="DY59" s="75">
        <f>COUNT($BX59:CT59)</f>
        <v>12</v>
      </c>
      <c r="DZ59" s="75">
        <f>COUNT($BX59:CU59)</f>
        <v>12</v>
      </c>
      <c r="EA59" s="75">
        <f>COUNT($BX59:CV59)</f>
        <v>12</v>
      </c>
      <c r="EB59" s="75">
        <f>COUNT($BX59:CW59)</f>
        <v>12</v>
      </c>
      <c r="EC59" s="75">
        <f>COUNT($BX59:CX59)</f>
        <v>12</v>
      </c>
      <c r="ED59" s="75">
        <f>COUNT($BX59:CY59)</f>
        <v>12</v>
      </c>
      <c r="EE59" s="75">
        <f>COUNT($BX59:CZ59)</f>
        <v>12</v>
      </c>
      <c r="EF59" s="75">
        <f>COUNT($BX59:DA59)</f>
        <v>12</v>
      </c>
      <c r="EH59" s="75">
        <f t="shared" si="38"/>
        <v>1</v>
      </c>
      <c r="EI59" s="75">
        <f t="shared" si="39"/>
        <v>1</v>
      </c>
      <c r="EJ59" s="75">
        <f t="shared" si="40"/>
        <v>1</v>
      </c>
      <c r="EK59" s="75">
        <f t="shared" si="41"/>
        <v>1</v>
      </c>
      <c r="EL59" s="75">
        <f t="shared" si="42"/>
        <v>1</v>
      </c>
      <c r="EM59" s="75">
        <f t="shared" si="43"/>
        <v>1</v>
      </c>
      <c r="EN59" s="75">
        <f t="shared" si="44"/>
        <v>1</v>
      </c>
      <c r="EO59" s="75">
        <f t="shared" si="45"/>
        <v>1</v>
      </c>
      <c r="EP59" s="75">
        <f t="shared" si="46"/>
        <v>1</v>
      </c>
      <c r="EQ59" s="75">
        <f t="shared" si="47"/>
        <v>1</v>
      </c>
      <c r="ER59" s="75">
        <f t="shared" si="48"/>
        <v>1</v>
      </c>
      <c r="ES59" s="75">
        <f t="shared" si="49"/>
        <v>1</v>
      </c>
      <c r="ET59" s="75">
        <f t="shared" si="50"/>
        <v>0</v>
      </c>
      <c r="EU59" s="75">
        <f t="shared" si="51"/>
        <v>0</v>
      </c>
      <c r="EV59" s="75">
        <f t="shared" si="52"/>
        <v>0</v>
      </c>
      <c r="EW59" s="75">
        <f t="shared" si="53"/>
        <v>0</v>
      </c>
      <c r="EX59" s="75">
        <f t="shared" si="54"/>
        <v>0</v>
      </c>
      <c r="EY59" s="75">
        <f t="shared" si="55"/>
        <v>0</v>
      </c>
      <c r="EZ59" s="75">
        <f t="shared" si="56"/>
        <v>0</v>
      </c>
      <c r="FA59" s="75">
        <f t="shared" si="57"/>
        <v>0</v>
      </c>
      <c r="FB59" s="75">
        <f t="shared" si="58"/>
        <v>0</v>
      </c>
      <c r="FC59" s="75">
        <f t="shared" si="59"/>
        <v>0</v>
      </c>
      <c r="FD59" s="75">
        <f t="shared" si="60"/>
        <v>0</v>
      </c>
      <c r="FE59" s="75">
        <f t="shared" si="61"/>
        <v>0</v>
      </c>
      <c r="FF59" s="75">
        <f t="shared" si="62"/>
        <v>0</v>
      </c>
      <c r="FG59" s="75">
        <f t="shared" si="63"/>
        <v>0</v>
      </c>
      <c r="FH59" s="75">
        <f t="shared" si="64"/>
        <v>0</v>
      </c>
      <c r="FI59" s="75">
        <f t="shared" si="65"/>
        <v>0</v>
      </c>
      <c r="FJ59" s="75">
        <f t="shared" si="66"/>
        <v>0</v>
      </c>
      <c r="FK59" s="75">
        <f t="shared" si="67"/>
        <v>0</v>
      </c>
      <c r="FL59" s="75">
        <f t="shared" si="68"/>
        <v>6</v>
      </c>
      <c r="FM59" s="95">
        <f>IF(AND(ent!$M$2=1,$F59&lt;&gt;""),$E59+$F59,"")</f>
        <v>316.29999999999995</v>
      </c>
      <c r="FN59" s="95">
        <f>IF(AND(ent!$M$3=1,$H59&lt;&gt;""),$G59+$H59,"")</f>
        <v>412.20000000000005</v>
      </c>
      <c r="FO59" s="95">
        <f>IF(AND(ent!$M$4=1,$J59&lt;&gt;""),$I59+$J59,"")</f>
        <v>307.10000000000002</v>
      </c>
      <c r="FP59" s="95">
        <f>IF(AND(ent!$M$5=1,$L59&lt;&gt;""),$K59+$L59,"")</f>
        <v>307.5</v>
      </c>
      <c r="FQ59" s="95">
        <f>IF(AND(ent!$M$6=1,$N59&lt;&gt;""),$M59+$N59,"")</f>
        <v>406.29999999999995</v>
      </c>
      <c r="FR59" s="95">
        <f>IF(AND(ent!$M$7=1,$P59&lt;&gt;""),$O59+$P59,"")</f>
        <v>309.3</v>
      </c>
      <c r="FS59" s="95" t="str">
        <f>IF(AND(ent!$M$8=1,$R59&lt;&gt;""),$Q59+$R59,"")</f>
        <v/>
      </c>
      <c r="FT59" s="95" t="str">
        <f>IF(AND(ent!$M$9=1,$T59&lt;&gt;""),$S59+$T59,"")</f>
        <v/>
      </c>
      <c r="FU59" s="95" t="str">
        <f>IF(AND(ent!$M$10=1,$V59&lt;&gt;""),$U59+$V59,"")</f>
        <v/>
      </c>
      <c r="FV59" s="95" t="str">
        <f>IF(AND(ent!$M$11=1,$X59&lt;&gt;""),$W59+$X59,"")</f>
        <v/>
      </c>
      <c r="FW59" s="95" t="str">
        <f>IF(AND(ent!$M$12=1,$Z59&lt;&gt;""),$Y59+$Z59,"")</f>
        <v/>
      </c>
      <c r="FX59" s="95" t="str">
        <f>IF(AND(ent!$M$13=1,$AB59&lt;&gt;""),$AA59+$AB59,"")</f>
        <v/>
      </c>
      <c r="FY59" s="95" t="str">
        <f>IF(AND(ent!$M$14=1,$AD59&lt;&gt;""),$AC59+$AD59,"")</f>
        <v/>
      </c>
      <c r="FZ59" s="95" t="str">
        <f>IF(AND(ent!$M$15=1,$AF59&lt;&gt;""),$AE59+$AF59,"")</f>
        <v/>
      </c>
      <c r="GA59" s="95" t="str">
        <f>IF(AND(ent!$M$16=1,$AH59&lt;&gt;""),$AG59+$AH59,"")</f>
        <v/>
      </c>
      <c r="GB59" s="95" t="str">
        <f>IF(AND(ent!$M$17=1,$AJ59&lt;&gt;""),$AI59+$AJ59,"")</f>
        <v/>
      </c>
      <c r="GC59" s="95" t="str">
        <f>IF(AND(ent!$M$18=1,$AL59&lt;&gt;""),$AK59+$AL59,"")</f>
        <v/>
      </c>
      <c r="GD59" s="95" t="str">
        <f>IF(AND(ent!$M$19=1,$AN59&lt;&gt;""),$AM59+$AN59,"")</f>
        <v/>
      </c>
      <c r="GE59" s="95" t="str">
        <f>IF(AND(ent!$M$20=1,$AP59&lt;&gt;""),$AO59+$AP59,"")</f>
        <v/>
      </c>
      <c r="GF59" s="95" t="str">
        <f>IF(AND(ent!$M$21=1,$AR59&lt;&gt;""),$AQ59+$AR59,"")</f>
        <v/>
      </c>
      <c r="GG59" s="95" t="str">
        <f>IF(AND(ent!$M$22=1,$AT59&lt;&gt;""),$AS59+$AT59,"")</f>
        <v/>
      </c>
      <c r="GH59" s="95" t="str">
        <f>IF(AND(ent!$M$23=1,$AV59&lt;&gt;""),$AU59+$AV59,"")</f>
        <v/>
      </c>
      <c r="GI59" s="95" t="str">
        <f>IF(AND(ent!$M$24=1,$AX59&lt;&gt;""),$AW59+$AX59,"")</f>
        <v/>
      </c>
      <c r="GJ59" s="95" t="str">
        <f>IF(AND(ent!$M$25=1,$AZ59&lt;&gt;""),$AY59+$AZ59,"")</f>
        <v/>
      </c>
      <c r="GK59" s="95" t="str">
        <f>IF(AND(ent!$M$26=1,$BB59&lt;&gt;""),$BA59+$BB59,"")</f>
        <v/>
      </c>
      <c r="GL59" s="95" t="str">
        <f>IF(AND(ent!$M$27=1,$BD59&lt;&gt;""),$BC59+$BD59,"")</f>
        <v/>
      </c>
      <c r="GM59" s="95" t="str">
        <f>IF(AND(ent!$M$28=1,$BF59&lt;&gt;""),$BE59+$BF59,"")</f>
        <v/>
      </c>
      <c r="GN59" s="95" t="str">
        <f>IF(AND(ent!$M$29=1,$BH59&lt;&gt;""),$BG59+$BH59,"")</f>
        <v/>
      </c>
      <c r="GO59" s="95" t="str">
        <f>IF(AND(ent!$M$30=1,$BJ59&lt;&gt;""),$BI59+$BJ59,"")</f>
        <v/>
      </c>
      <c r="GP59" s="95" t="str">
        <f>IF(AND(ent!$M$31=1,$BL59&lt;&gt;""),$BK59+$BL59,"")</f>
        <v/>
      </c>
      <c r="GQ59" s="75">
        <f t="shared" si="69"/>
        <v>6</v>
      </c>
      <c r="GR59" s="95" t="str">
        <f>IF(AND(ent!$M$2=2,$F59&lt;&gt;""),$E59+$F59,"")</f>
        <v/>
      </c>
      <c r="GS59" s="95" t="str">
        <f>IF(AND(ent!$M$3=2,$H59&lt;&gt;""),$G59+$H59,"")</f>
        <v/>
      </c>
      <c r="GT59" s="95" t="str">
        <f>IF(AND(ent!$M$4=2,$J59&lt;&gt;""),$I59+$J59,"")</f>
        <v/>
      </c>
      <c r="GU59" s="95" t="str">
        <f>IF(AND(ent!$M$5=2,$L59&lt;&gt;""),$K59+$L59,"")</f>
        <v/>
      </c>
      <c r="GV59" s="95" t="str">
        <f>IF(AND(ent!$M$6=2,$N59&lt;&gt;""),$M59+$N59,"")</f>
        <v/>
      </c>
      <c r="GW59" s="95" t="str">
        <f>IF(AND(ent!$M$7=2,$P59&lt;&gt;""),$O59+$P59,"")</f>
        <v/>
      </c>
      <c r="GX59" s="95">
        <f>IF(AND(ent!$M$8=2,$R59&lt;&gt;""),$Q59+$R59,"")</f>
        <v>336</v>
      </c>
      <c r="GY59" s="95">
        <f>IF(AND(ent!$M$9=2,$T59&lt;&gt;""),$S59+$T59,"")</f>
        <v>253.89999999999998</v>
      </c>
      <c r="GZ59" s="95">
        <f>IF(AND(ent!$M$10=2,$V59&lt;&gt;""),$U59+$V59,"")</f>
        <v>326.10000000000002</v>
      </c>
      <c r="HA59" s="95">
        <f>IF(AND(ent!$M$11=2,$X59&lt;&gt;""),$W59+$X59,"")</f>
        <v>329.70000000000005</v>
      </c>
      <c r="HB59" s="95">
        <f>IF(AND(ent!$M$12=2,$Z59&lt;&gt;""),$Y59+$Z59,"")</f>
        <v>255.2</v>
      </c>
      <c r="HC59" s="95">
        <f>IF(AND(ent!$M$13=2,$AB59&lt;&gt;""),$AA59+$AB59,"")</f>
        <v>370.29999999999995</v>
      </c>
      <c r="HD59" s="95" t="str">
        <f>IF(AND(ent!$M$14=2,$AD59&lt;&gt;""),$AC59+$AD59,"")</f>
        <v/>
      </c>
      <c r="HE59" s="95" t="str">
        <f>IF(AND(ent!$M$15=2,$AF59&lt;&gt;""),$AE59+$AF59,"")</f>
        <v/>
      </c>
      <c r="HF59" s="95" t="str">
        <f>IF(AND(ent!$M$16=2,$AH59&lt;&gt;""),$AG59+$AH59,"")</f>
        <v/>
      </c>
      <c r="HG59" s="95" t="str">
        <f>IF(AND(ent!$M$17=2,$AJ59&lt;&gt;""),$AI59+$AJ59,"")</f>
        <v/>
      </c>
      <c r="HH59" s="95" t="str">
        <f>IF(AND(ent!$M$18=2,$AL59&lt;&gt;""),$AK59+$AL59,"")</f>
        <v/>
      </c>
      <c r="HI59" s="95" t="str">
        <f>IF(AND(ent!$M$19=2,$AN59&lt;&gt;""),$AM59+$AN59,"")</f>
        <v/>
      </c>
      <c r="HJ59" s="95" t="str">
        <f>IF(AND(ent!$M$20=2,$AP59&lt;&gt;""),$AO59+$AP59,"")</f>
        <v/>
      </c>
      <c r="HK59" s="95" t="str">
        <f>IF(AND(ent!$M$21=2,$AR59&lt;&gt;""),$AQ59+$AR59,"")</f>
        <v/>
      </c>
      <c r="HL59" s="95" t="str">
        <f>IF(AND(ent!$M$22=2,$AT59&lt;&gt;""),$AS59+$AT59,"")</f>
        <v/>
      </c>
      <c r="HM59" s="95" t="str">
        <f>IF(AND(ent!$M$23=2,$AV59&lt;&gt;""),$AU59+$AV59,"")</f>
        <v/>
      </c>
      <c r="HN59" s="95" t="str">
        <f>IF(AND(ent!$M$24=2,$AX59&lt;&gt;""),$AW59+$AX59,"")</f>
        <v/>
      </c>
      <c r="HO59" s="95" t="str">
        <f>IF(AND(ent!$M$25=2,$AZ59&lt;&gt;""),$AY59+$AZ59,"")</f>
        <v/>
      </c>
      <c r="HP59" s="95" t="str">
        <f>IF(AND(ent!$M$26=2,$BB59&lt;&gt;""),$BA59+$BB59,"")</f>
        <v/>
      </c>
      <c r="HQ59" s="95" t="str">
        <f>IF(AND(ent!$M$27=2,$BD59&lt;&gt;""),$BC59+$BD59,"")</f>
        <v/>
      </c>
      <c r="HR59" s="95" t="str">
        <f>IF(AND(ent!$M$28=2,$BF59&lt;&gt;""),$BE59+$BF59,"")</f>
        <v/>
      </c>
      <c r="HS59" s="95" t="str">
        <f>IF(AND(ent!$M$29=2,$BH59&lt;&gt;""),$BG59+$BH59,"")</f>
        <v/>
      </c>
      <c r="HT59" s="95" t="str">
        <f>IF(AND(ent!$M$30=2,$BJ59&lt;&gt;""),$BI59+$BJ59,"")</f>
        <v/>
      </c>
      <c r="HU59" s="95" t="str">
        <f>IF(AND(ent!$M$31=2,$BL59&lt;&gt;""),$BK59+$BL59,"")</f>
        <v/>
      </c>
      <c r="HV59" s="124">
        <f t="shared" si="70"/>
        <v>2058.6999999999998</v>
      </c>
      <c r="HW59" s="124">
        <f t="shared" si="71"/>
        <v>1871.2</v>
      </c>
      <c r="HX59" s="95">
        <f t="shared" si="72"/>
        <v>3418.7</v>
      </c>
      <c r="HY59" s="95">
        <f t="shared" si="73"/>
        <v>3111.2</v>
      </c>
    </row>
    <row r="60" spans="1:233">
      <c r="A60" s="75">
        <f>IF(stage!A60&lt;&gt;"",stage!A60,"")</f>
        <v>59</v>
      </c>
      <c r="B60" s="75" t="str">
        <f>IF(ent!E60&lt;&gt;"",ent!E60,"")</f>
        <v>村上 克彦</v>
      </c>
      <c r="D60" s="75" t="str">
        <f>IF(ent!E60&lt;&gt;"",ent!H60,"")</f>
        <v>OP-2</v>
      </c>
      <c r="F60" s="95">
        <f>IF(stage!F60&lt;&gt;"",INT(stage!F60/100)*60+MOD(stage!F60,100),"")</f>
        <v>333.4</v>
      </c>
      <c r="H60" s="95">
        <f>IF(stage!H60&lt;&gt;"",INT(stage!H60/100)*60+MOD(stage!H60,100),"")</f>
        <v>448.29999999999995</v>
      </c>
      <c r="J60" s="95">
        <f>IF(stage!J60&lt;&gt;"",INT(stage!J60/100)*60+MOD(stage!J60,100),"")</f>
        <v>345.20000000000005</v>
      </c>
      <c r="L60" s="95">
        <f>IF(stage!L60&lt;&gt;"",INT(stage!L60/100)*60+MOD(stage!L60,100),"")</f>
        <v>332.5</v>
      </c>
      <c r="N60" s="95">
        <f>IF(stage!N60&lt;&gt;"",INT(stage!N60/100)*60+MOD(stage!N60,100),"")</f>
        <v>445.29999999999995</v>
      </c>
      <c r="P60" s="95">
        <f>IF(stage!P60&lt;&gt;"",INT(stage!P60/100)*60+MOD(stage!P60,100),"")</f>
        <v>336.29999999999995</v>
      </c>
      <c r="R60" s="95">
        <f>IF(stage!R60&lt;&gt;"",INT(stage!R60/100)*60+MOD(stage!R60,100),"")</f>
        <v>361.20000000000005</v>
      </c>
      <c r="T60" s="95">
        <f>IF(stage!T60&lt;&gt;"",INT(stage!T60/100)*60+MOD(stage!T60,100),"")</f>
        <v>294</v>
      </c>
      <c r="V60" s="95" t="str">
        <f>IF(stage!V60&lt;&gt;"",INT(stage!V60/100)*60+MOD(stage!V60,100),"")</f>
        <v/>
      </c>
      <c r="X60" s="95" t="str">
        <f>IF(stage!X60&lt;&gt;"",INT(stage!X60/100)*60+MOD(stage!X60,100),"")</f>
        <v/>
      </c>
      <c r="Z60" s="95" t="str">
        <f>IF(stage!Z60&lt;&gt;"",INT(stage!Z60/100)*60+MOD(stage!Z60,100),"")</f>
        <v/>
      </c>
      <c r="AB60" s="95" t="str">
        <f>IF(stage!AB60&lt;&gt;"",INT(stage!AB60/100)*60+MOD(stage!AB60,100),"")</f>
        <v/>
      </c>
      <c r="AD60" s="95" t="str">
        <f>IF(stage!AD60&lt;&gt;"",INT(stage!AD60/100)*60+MOD(stage!AD60,100),"")</f>
        <v/>
      </c>
      <c r="AF60" s="95" t="str">
        <f>IF(stage!AF60&lt;&gt;"",INT(stage!AF60/100)*60+MOD(stage!AF60,100),"")</f>
        <v/>
      </c>
      <c r="AH60" s="95" t="str">
        <f>IF(stage!AH60&lt;&gt;"",INT(stage!AH60/100)*60+MOD(stage!AH60,100),"")</f>
        <v/>
      </c>
      <c r="AJ60" s="95" t="str">
        <f>IF(stage!AJ60&lt;&gt;"",INT(stage!AJ60/100)*60+MOD(stage!AJ60,100),"")</f>
        <v/>
      </c>
      <c r="AL60" s="95" t="str">
        <f>IF(stage!AL60&lt;&gt;"",INT(stage!AL60/100)*60+MOD(stage!AL60,100),"")</f>
        <v/>
      </c>
      <c r="AN60" s="95" t="str">
        <f>IF(stage!AN60&lt;&gt;"",INT(stage!AN60/100)*60+MOD(stage!AN60,100),"")</f>
        <v/>
      </c>
      <c r="AP60" s="95" t="str">
        <f>IF(stage!AP60&lt;&gt;"",INT(stage!AP60/100)*60+MOD(stage!AP60,100),"")</f>
        <v/>
      </c>
      <c r="AR60" s="95" t="str">
        <f>IF(stage!AR60&lt;&gt;"",INT(stage!AR60/100)*60+MOD(stage!AR60,100),"")</f>
        <v/>
      </c>
      <c r="AT60" s="95" t="str">
        <f>IF(stage!AT60&lt;&gt;"",INT(stage!AT60/100)*60+MOD(stage!AT60,100),"")</f>
        <v/>
      </c>
      <c r="AV60" s="95" t="str">
        <f>IF(stage!AV60&lt;&gt;"",INT(stage!AV60/100)*60+MOD(stage!AV60,100),"")</f>
        <v/>
      </c>
      <c r="AX60" s="95" t="str">
        <f>IF(stage!AX60&lt;&gt;"",INT(stage!AX60/100)*60+MOD(stage!AX60,100),"")</f>
        <v/>
      </c>
      <c r="AZ60" s="95" t="str">
        <f>IF(stage!AZ60&lt;&gt;"",INT(stage!AZ60/100)*60+MOD(stage!AZ60,100),"")</f>
        <v/>
      </c>
      <c r="BB60" s="95" t="str">
        <f>IF(stage!BB60&lt;&gt;"",INT(stage!BB60/100)*60+MOD(stage!BB60,100),"")</f>
        <v/>
      </c>
      <c r="BD60" s="95" t="str">
        <f>IF(stage!BD60&lt;&gt;"",INT(stage!BD60/100)*60+MOD(stage!BD60,100),"")</f>
        <v/>
      </c>
      <c r="BF60" s="95" t="str">
        <f>IF(stage!BF60&lt;&gt;"",INT(stage!BF60/100)*60+MOD(stage!BF60,100),"")</f>
        <v/>
      </c>
      <c r="BH60" s="95" t="str">
        <f>IF(stage!BH60&lt;&gt;"",INT(stage!BH60/100)*60+MOD(stage!BH60,100),"")</f>
        <v/>
      </c>
      <c r="BJ60" s="95" t="str">
        <f>IF(stage!BJ60&lt;&gt;"",INT(stage!BJ60/100)*60+MOD(stage!BJ60,100),"")</f>
        <v/>
      </c>
      <c r="BL60" s="95" t="str">
        <f>IF(stage!BL60&lt;&gt;"",INT(stage!BL60/100)*60+MOD(stage!BL60,100),"")</f>
        <v/>
      </c>
      <c r="BO60" s="123">
        <f t="shared" si="1"/>
        <v>2896.2</v>
      </c>
      <c r="BP60" s="75">
        <f t="shared" si="2"/>
        <v>0</v>
      </c>
      <c r="BQ60" s="123">
        <f t="shared" si="3"/>
        <v>2896.2</v>
      </c>
      <c r="BR60" s="123"/>
      <c r="BS60" s="123">
        <f t="shared" si="4"/>
        <v>4816.2</v>
      </c>
      <c r="BT60" s="75">
        <f t="shared" si="5"/>
        <v>0</v>
      </c>
      <c r="BU60" s="123">
        <f t="shared" si="6"/>
        <v>4816.2</v>
      </c>
      <c r="BW60" s="75">
        <f t="shared" si="7"/>
        <v>8</v>
      </c>
      <c r="BX60" s="124">
        <f t="shared" si="8"/>
        <v>333.4</v>
      </c>
      <c r="BY60" s="124">
        <f t="shared" si="9"/>
        <v>448.29999999999995</v>
      </c>
      <c r="BZ60" s="124">
        <f t="shared" si="10"/>
        <v>345.20000000000005</v>
      </c>
      <c r="CA60" s="124">
        <f t="shared" si="11"/>
        <v>332.5</v>
      </c>
      <c r="CB60" s="124">
        <f t="shared" si="12"/>
        <v>445.29999999999995</v>
      </c>
      <c r="CC60" s="124">
        <f t="shared" si="13"/>
        <v>336.29999999999995</v>
      </c>
      <c r="CD60" s="124">
        <f t="shared" si="14"/>
        <v>361.20000000000005</v>
      </c>
      <c r="CE60" s="124">
        <f t="shared" si="15"/>
        <v>294</v>
      </c>
      <c r="CF60" s="124" t="str">
        <f t="shared" si="16"/>
        <v/>
      </c>
      <c r="CG60" s="124" t="str">
        <f t="shared" si="17"/>
        <v/>
      </c>
      <c r="CH60" s="124" t="str">
        <f t="shared" si="18"/>
        <v/>
      </c>
      <c r="CI60" s="124" t="str">
        <f t="shared" si="19"/>
        <v/>
      </c>
      <c r="CJ60" s="124" t="str">
        <f t="shared" si="20"/>
        <v/>
      </c>
      <c r="CK60" s="124" t="str">
        <f t="shared" si="21"/>
        <v/>
      </c>
      <c r="CL60" s="124" t="str">
        <f t="shared" si="22"/>
        <v/>
      </c>
      <c r="CM60" s="124" t="str">
        <f t="shared" si="23"/>
        <v/>
      </c>
      <c r="CN60" s="124" t="str">
        <f t="shared" si="24"/>
        <v/>
      </c>
      <c r="CO60" s="124" t="str">
        <f t="shared" si="25"/>
        <v/>
      </c>
      <c r="CP60" s="124" t="str">
        <f t="shared" si="26"/>
        <v/>
      </c>
      <c r="CQ60" s="124" t="str">
        <f t="shared" si="27"/>
        <v/>
      </c>
      <c r="CR60" s="124" t="str">
        <f t="shared" si="28"/>
        <v/>
      </c>
      <c r="CS60" s="124" t="str">
        <f t="shared" si="29"/>
        <v/>
      </c>
      <c r="CT60" s="124" t="str">
        <f t="shared" si="30"/>
        <v/>
      </c>
      <c r="CU60" s="124" t="str">
        <f t="shared" si="31"/>
        <v/>
      </c>
      <c r="CV60" s="124" t="str">
        <f t="shared" si="32"/>
        <v/>
      </c>
      <c r="CW60" s="124" t="str">
        <f t="shared" si="33"/>
        <v/>
      </c>
      <c r="CX60" s="124" t="str">
        <f t="shared" si="34"/>
        <v/>
      </c>
      <c r="CY60" s="124" t="str">
        <f t="shared" si="35"/>
        <v/>
      </c>
      <c r="CZ60" s="124" t="str">
        <f t="shared" si="36"/>
        <v/>
      </c>
      <c r="DA60" s="124" t="str">
        <f t="shared" si="37"/>
        <v/>
      </c>
      <c r="DC60" s="75">
        <f>COUNT($BX60:BX60)</f>
        <v>1</v>
      </c>
      <c r="DD60" s="75">
        <f>COUNT($BX60:BY60)</f>
        <v>2</v>
      </c>
      <c r="DE60" s="75">
        <f>COUNT($BX60:BZ60)</f>
        <v>3</v>
      </c>
      <c r="DF60" s="75">
        <f>COUNT($BX60:CA60)</f>
        <v>4</v>
      </c>
      <c r="DG60" s="75">
        <f>COUNT($BX60:CB60)</f>
        <v>5</v>
      </c>
      <c r="DH60" s="75">
        <f>COUNT($BX60:CC60)</f>
        <v>6</v>
      </c>
      <c r="DI60" s="75">
        <f>COUNT($BX60:CD60)</f>
        <v>7</v>
      </c>
      <c r="DJ60" s="75">
        <f>COUNT($BX60:CE60)</f>
        <v>8</v>
      </c>
      <c r="DK60" s="75">
        <f>COUNT($BX60:CF60)</f>
        <v>8</v>
      </c>
      <c r="DL60" s="75">
        <f>COUNT($BX60:CG60)</f>
        <v>8</v>
      </c>
      <c r="DM60" s="75">
        <f>COUNT($BX60:CH60)</f>
        <v>8</v>
      </c>
      <c r="DN60" s="75">
        <f>COUNT($BX60:CI60)</f>
        <v>8</v>
      </c>
      <c r="DO60" s="75">
        <f>COUNT($BX60:CJ60)</f>
        <v>8</v>
      </c>
      <c r="DP60" s="75">
        <f>COUNT($BX60:CK60)</f>
        <v>8</v>
      </c>
      <c r="DQ60" s="75">
        <f>COUNT($BX60:CL60)</f>
        <v>8</v>
      </c>
      <c r="DR60" s="75">
        <f>COUNT($BX60:CM60)</f>
        <v>8</v>
      </c>
      <c r="DS60" s="75">
        <f>COUNT($BX60:CN60)</f>
        <v>8</v>
      </c>
      <c r="DT60" s="75">
        <f>COUNT($BX60:CO60)</f>
        <v>8</v>
      </c>
      <c r="DU60" s="75">
        <f>COUNT($BX60:CP60)</f>
        <v>8</v>
      </c>
      <c r="DV60" s="75">
        <f>COUNT($BX60:CQ60)</f>
        <v>8</v>
      </c>
      <c r="DW60" s="75">
        <f>COUNT($BX60:CR60)</f>
        <v>8</v>
      </c>
      <c r="DX60" s="75">
        <f>COUNT($BX60:CS60)</f>
        <v>8</v>
      </c>
      <c r="DY60" s="75">
        <f>COUNT($BX60:CT60)</f>
        <v>8</v>
      </c>
      <c r="DZ60" s="75">
        <f>COUNT($BX60:CU60)</f>
        <v>8</v>
      </c>
      <c r="EA60" s="75">
        <f>COUNT($BX60:CV60)</f>
        <v>8</v>
      </c>
      <c r="EB60" s="75">
        <f>COUNT($BX60:CW60)</f>
        <v>8</v>
      </c>
      <c r="EC60" s="75">
        <f>COUNT($BX60:CX60)</f>
        <v>8</v>
      </c>
      <c r="ED60" s="75">
        <f>COUNT($BX60:CY60)</f>
        <v>8</v>
      </c>
      <c r="EE60" s="75">
        <f>COUNT($BX60:CZ60)</f>
        <v>8</v>
      </c>
      <c r="EF60" s="75">
        <f>COUNT($BX60:DA60)</f>
        <v>8</v>
      </c>
      <c r="EH60" s="75">
        <f t="shared" si="38"/>
        <v>1</v>
      </c>
      <c r="EI60" s="75">
        <f t="shared" si="39"/>
        <v>1</v>
      </c>
      <c r="EJ60" s="75">
        <f t="shared" si="40"/>
        <v>1</v>
      </c>
      <c r="EK60" s="75">
        <f t="shared" si="41"/>
        <v>1</v>
      </c>
      <c r="EL60" s="75">
        <f t="shared" si="42"/>
        <v>1</v>
      </c>
      <c r="EM60" s="75">
        <f t="shared" si="43"/>
        <v>1</v>
      </c>
      <c r="EN60" s="75">
        <f t="shared" si="44"/>
        <v>1</v>
      </c>
      <c r="EO60" s="75">
        <f t="shared" si="45"/>
        <v>1</v>
      </c>
      <c r="EP60" s="75">
        <f t="shared" si="46"/>
        <v>0</v>
      </c>
      <c r="EQ60" s="75">
        <f t="shared" si="47"/>
        <v>0</v>
      </c>
      <c r="ER60" s="75">
        <f t="shared" si="48"/>
        <v>0</v>
      </c>
      <c r="ES60" s="75">
        <f t="shared" si="49"/>
        <v>0</v>
      </c>
      <c r="ET60" s="75">
        <f t="shared" si="50"/>
        <v>0</v>
      </c>
      <c r="EU60" s="75">
        <f t="shared" si="51"/>
        <v>0</v>
      </c>
      <c r="EV60" s="75">
        <f t="shared" si="52"/>
        <v>0</v>
      </c>
      <c r="EW60" s="75">
        <f t="shared" si="53"/>
        <v>0</v>
      </c>
      <c r="EX60" s="75">
        <f t="shared" si="54"/>
        <v>0</v>
      </c>
      <c r="EY60" s="75">
        <f t="shared" si="55"/>
        <v>0</v>
      </c>
      <c r="EZ60" s="75">
        <f t="shared" si="56"/>
        <v>0</v>
      </c>
      <c r="FA60" s="75">
        <f t="shared" si="57"/>
        <v>0</v>
      </c>
      <c r="FB60" s="75">
        <f t="shared" si="58"/>
        <v>0</v>
      </c>
      <c r="FC60" s="75">
        <f t="shared" si="59"/>
        <v>0</v>
      </c>
      <c r="FD60" s="75">
        <f t="shared" si="60"/>
        <v>0</v>
      </c>
      <c r="FE60" s="75">
        <f t="shared" si="61"/>
        <v>0</v>
      </c>
      <c r="FF60" s="75">
        <f t="shared" si="62"/>
        <v>0</v>
      </c>
      <c r="FG60" s="75">
        <f t="shared" si="63"/>
        <v>0</v>
      </c>
      <c r="FH60" s="75">
        <f t="shared" si="64"/>
        <v>0</v>
      </c>
      <c r="FI60" s="75">
        <f t="shared" si="65"/>
        <v>0</v>
      </c>
      <c r="FJ60" s="75">
        <f t="shared" si="66"/>
        <v>0</v>
      </c>
      <c r="FK60" s="75">
        <f t="shared" si="67"/>
        <v>0</v>
      </c>
      <c r="FL60" s="75">
        <f t="shared" si="68"/>
        <v>6</v>
      </c>
      <c r="FM60" s="95">
        <f>IF(AND(ent!$M$2=1,$F60&lt;&gt;""),$E60+$F60,"")</f>
        <v>333.4</v>
      </c>
      <c r="FN60" s="95">
        <f>IF(AND(ent!$M$3=1,$H60&lt;&gt;""),$G60+$H60,"")</f>
        <v>448.29999999999995</v>
      </c>
      <c r="FO60" s="95">
        <f>IF(AND(ent!$M$4=1,$J60&lt;&gt;""),$I60+$J60,"")</f>
        <v>345.20000000000005</v>
      </c>
      <c r="FP60" s="95">
        <f>IF(AND(ent!$M$5=1,$L60&lt;&gt;""),$K60+$L60,"")</f>
        <v>332.5</v>
      </c>
      <c r="FQ60" s="95">
        <f>IF(AND(ent!$M$6=1,$N60&lt;&gt;""),$M60+$N60,"")</f>
        <v>445.29999999999995</v>
      </c>
      <c r="FR60" s="95">
        <f>IF(AND(ent!$M$7=1,$P60&lt;&gt;""),$O60+$P60,"")</f>
        <v>336.29999999999995</v>
      </c>
      <c r="FS60" s="95" t="str">
        <f>IF(AND(ent!$M$8=1,$R60&lt;&gt;""),$Q60+$R60,"")</f>
        <v/>
      </c>
      <c r="FT60" s="95" t="str">
        <f>IF(AND(ent!$M$9=1,$T60&lt;&gt;""),$S60+$T60,"")</f>
        <v/>
      </c>
      <c r="FU60" s="95" t="str">
        <f>IF(AND(ent!$M$10=1,$V60&lt;&gt;""),$U60+$V60,"")</f>
        <v/>
      </c>
      <c r="FV60" s="95" t="str">
        <f>IF(AND(ent!$M$11=1,$X60&lt;&gt;""),$W60+$X60,"")</f>
        <v/>
      </c>
      <c r="FW60" s="95" t="str">
        <f>IF(AND(ent!$M$12=1,$Z60&lt;&gt;""),$Y60+$Z60,"")</f>
        <v/>
      </c>
      <c r="FX60" s="95" t="str">
        <f>IF(AND(ent!$M$13=1,$AB60&lt;&gt;""),$AA60+$AB60,"")</f>
        <v/>
      </c>
      <c r="FY60" s="95" t="str">
        <f>IF(AND(ent!$M$14=1,$AD60&lt;&gt;""),$AC60+$AD60,"")</f>
        <v/>
      </c>
      <c r="FZ60" s="95" t="str">
        <f>IF(AND(ent!$M$15=1,$AF60&lt;&gt;""),$AE60+$AF60,"")</f>
        <v/>
      </c>
      <c r="GA60" s="95" t="str">
        <f>IF(AND(ent!$M$16=1,$AH60&lt;&gt;""),$AG60+$AH60,"")</f>
        <v/>
      </c>
      <c r="GB60" s="95" t="str">
        <f>IF(AND(ent!$M$17=1,$AJ60&lt;&gt;""),$AI60+$AJ60,"")</f>
        <v/>
      </c>
      <c r="GC60" s="95" t="str">
        <f>IF(AND(ent!$M$18=1,$AL60&lt;&gt;""),$AK60+$AL60,"")</f>
        <v/>
      </c>
      <c r="GD60" s="95" t="str">
        <f>IF(AND(ent!$M$19=1,$AN60&lt;&gt;""),$AM60+$AN60,"")</f>
        <v/>
      </c>
      <c r="GE60" s="95" t="str">
        <f>IF(AND(ent!$M$20=1,$AP60&lt;&gt;""),$AO60+$AP60,"")</f>
        <v/>
      </c>
      <c r="GF60" s="95" t="str">
        <f>IF(AND(ent!$M$21=1,$AR60&lt;&gt;""),$AQ60+$AR60,"")</f>
        <v/>
      </c>
      <c r="GG60" s="95" t="str">
        <f>IF(AND(ent!$M$22=1,$AT60&lt;&gt;""),$AS60+$AT60,"")</f>
        <v/>
      </c>
      <c r="GH60" s="95" t="str">
        <f>IF(AND(ent!$M$23=1,$AV60&lt;&gt;""),$AU60+$AV60,"")</f>
        <v/>
      </c>
      <c r="GI60" s="95" t="str">
        <f>IF(AND(ent!$M$24=1,$AX60&lt;&gt;""),$AW60+$AX60,"")</f>
        <v/>
      </c>
      <c r="GJ60" s="95" t="str">
        <f>IF(AND(ent!$M$25=1,$AZ60&lt;&gt;""),$AY60+$AZ60,"")</f>
        <v/>
      </c>
      <c r="GK60" s="95" t="str">
        <f>IF(AND(ent!$M$26=1,$BB60&lt;&gt;""),$BA60+$BB60,"")</f>
        <v/>
      </c>
      <c r="GL60" s="95" t="str">
        <f>IF(AND(ent!$M$27=1,$BD60&lt;&gt;""),$BC60+$BD60,"")</f>
        <v/>
      </c>
      <c r="GM60" s="95" t="str">
        <f>IF(AND(ent!$M$28=1,$BF60&lt;&gt;""),$BE60+$BF60,"")</f>
        <v/>
      </c>
      <c r="GN60" s="95" t="str">
        <f>IF(AND(ent!$M$29=1,$BH60&lt;&gt;""),$BG60+$BH60,"")</f>
        <v/>
      </c>
      <c r="GO60" s="95" t="str">
        <f>IF(AND(ent!$M$30=1,$BJ60&lt;&gt;""),$BI60+$BJ60,"")</f>
        <v/>
      </c>
      <c r="GP60" s="95" t="str">
        <f>IF(AND(ent!$M$31=1,$BL60&lt;&gt;""),$BK60+$BL60,"")</f>
        <v/>
      </c>
      <c r="GQ60" s="75">
        <f t="shared" si="69"/>
        <v>2</v>
      </c>
      <c r="GR60" s="95" t="str">
        <f>IF(AND(ent!$M$2=2,$F60&lt;&gt;""),$E60+$F60,"")</f>
        <v/>
      </c>
      <c r="GS60" s="95" t="str">
        <f>IF(AND(ent!$M$3=2,$H60&lt;&gt;""),$G60+$H60,"")</f>
        <v/>
      </c>
      <c r="GT60" s="95" t="str">
        <f>IF(AND(ent!$M$4=2,$J60&lt;&gt;""),$I60+$J60,"")</f>
        <v/>
      </c>
      <c r="GU60" s="95" t="str">
        <f>IF(AND(ent!$M$5=2,$L60&lt;&gt;""),$K60+$L60,"")</f>
        <v/>
      </c>
      <c r="GV60" s="95" t="str">
        <f>IF(AND(ent!$M$6=2,$N60&lt;&gt;""),$M60+$N60,"")</f>
        <v/>
      </c>
      <c r="GW60" s="95" t="str">
        <f>IF(AND(ent!$M$7=2,$P60&lt;&gt;""),$O60+$P60,"")</f>
        <v/>
      </c>
      <c r="GX60" s="95">
        <f>IF(AND(ent!$M$8=2,$R60&lt;&gt;""),$Q60+$R60,"")</f>
        <v>361.20000000000005</v>
      </c>
      <c r="GY60" s="95">
        <f>IF(AND(ent!$M$9=2,$T60&lt;&gt;""),$S60+$T60,"")</f>
        <v>294</v>
      </c>
      <c r="GZ60" s="95" t="str">
        <f>IF(AND(ent!$M$10=2,$V60&lt;&gt;""),$U60+$V60,"")</f>
        <v/>
      </c>
      <c r="HA60" s="95" t="str">
        <f>IF(AND(ent!$M$11=2,$X60&lt;&gt;""),$W60+$X60,"")</f>
        <v/>
      </c>
      <c r="HB60" s="95" t="str">
        <f>IF(AND(ent!$M$12=2,$Z60&lt;&gt;""),$Y60+$Z60,"")</f>
        <v/>
      </c>
      <c r="HC60" s="95" t="str">
        <f>IF(AND(ent!$M$13=2,$AB60&lt;&gt;""),$AA60+$AB60,"")</f>
        <v/>
      </c>
      <c r="HD60" s="95" t="str">
        <f>IF(AND(ent!$M$14=2,$AD60&lt;&gt;""),$AC60+$AD60,"")</f>
        <v/>
      </c>
      <c r="HE60" s="95" t="str">
        <f>IF(AND(ent!$M$15=2,$AF60&lt;&gt;""),$AE60+$AF60,"")</f>
        <v/>
      </c>
      <c r="HF60" s="95" t="str">
        <f>IF(AND(ent!$M$16=2,$AH60&lt;&gt;""),$AG60+$AH60,"")</f>
        <v/>
      </c>
      <c r="HG60" s="95" t="str">
        <f>IF(AND(ent!$M$17=2,$AJ60&lt;&gt;""),$AI60+$AJ60,"")</f>
        <v/>
      </c>
      <c r="HH60" s="95" t="str">
        <f>IF(AND(ent!$M$18=2,$AL60&lt;&gt;""),$AK60+$AL60,"")</f>
        <v/>
      </c>
      <c r="HI60" s="95" t="str">
        <f>IF(AND(ent!$M$19=2,$AN60&lt;&gt;""),$AM60+$AN60,"")</f>
        <v/>
      </c>
      <c r="HJ60" s="95" t="str">
        <f>IF(AND(ent!$M$20=2,$AP60&lt;&gt;""),$AO60+$AP60,"")</f>
        <v/>
      </c>
      <c r="HK60" s="95" t="str">
        <f>IF(AND(ent!$M$21=2,$AR60&lt;&gt;""),$AQ60+$AR60,"")</f>
        <v/>
      </c>
      <c r="HL60" s="95" t="str">
        <f>IF(AND(ent!$M$22=2,$AT60&lt;&gt;""),$AS60+$AT60,"")</f>
        <v/>
      </c>
      <c r="HM60" s="95" t="str">
        <f>IF(AND(ent!$M$23=2,$AV60&lt;&gt;""),$AU60+$AV60,"")</f>
        <v/>
      </c>
      <c r="HN60" s="95" t="str">
        <f>IF(AND(ent!$M$24=2,$AX60&lt;&gt;""),$AW60+$AX60,"")</f>
        <v/>
      </c>
      <c r="HO60" s="95" t="str">
        <f>IF(AND(ent!$M$25=2,$AZ60&lt;&gt;""),$AY60+$AZ60,"")</f>
        <v/>
      </c>
      <c r="HP60" s="95" t="str">
        <f>IF(AND(ent!$M$26=2,$BB60&lt;&gt;""),$BA60+$BB60,"")</f>
        <v/>
      </c>
      <c r="HQ60" s="95" t="str">
        <f>IF(AND(ent!$M$27=2,$BD60&lt;&gt;""),$BC60+$BD60,"")</f>
        <v/>
      </c>
      <c r="HR60" s="95" t="str">
        <f>IF(AND(ent!$M$28=2,$BF60&lt;&gt;""),$BE60+$BF60,"")</f>
        <v/>
      </c>
      <c r="HS60" s="95" t="str">
        <f>IF(AND(ent!$M$29=2,$BH60&lt;&gt;""),$BG60+$BH60,"")</f>
        <v/>
      </c>
      <c r="HT60" s="95" t="str">
        <f>IF(AND(ent!$M$30=2,$BJ60&lt;&gt;""),$BI60+$BJ60,"")</f>
        <v/>
      </c>
      <c r="HU60" s="95" t="str">
        <f>IF(AND(ent!$M$31=2,$BL60&lt;&gt;""),$BK60+$BL60,"")</f>
        <v/>
      </c>
      <c r="HV60" s="124">
        <f t="shared" si="70"/>
        <v>2241</v>
      </c>
      <c r="HW60" s="124">
        <f t="shared" si="71"/>
        <v>655.20000000000005</v>
      </c>
      <c r="HX60" s="95">
        <f t="shared" si="72"/>
        <v>3721</v>
      </c>
      <c r="HY60" s="95">
        <f t="shared" si="73"/>
        <v>1055.2</v>
      </c>
    </row>
    <row r="61" spans="1:233">
      <c r="A61" s="75">
        <f>IF(stage!A61&lt;&gt;"",stage!A61,"")</f>
        <v>60</v>
      </c>
      <c r="B61" s="75" t="str">
        <f>IF(ent!E61&lt;&gt;"",ent!E61,"")</f>
        <v>板倉 麻美</v>
      </c>
      <c r="D61" s="75" t="str">
        <f>IF(ent!E61&lt;&gt;"",ent!H61,"")</f>
        <v>OP-2</v>
      </c>
      <c r="F61" s="95">
        <f>IF(stage!F61&lt;&gt;"",INT(stage!F61/100)*60+MOD(stage!F61,100),"")</f>
        <v>317.29999999999995</v>
      </c>
      <c r="H61" s="95">
        <f>IF(stage!H61&lt;&gt;"",INT(stage!H61/100)*60+MOD(stage!H61,100),"")</f>
        <v>427.29999999999995</v>
      </c>
      <c r="J61" s="95">
        <f>IF(stage!J61&lt;&gt;"",INT(stage!J61/100)*60+MOD(stage!J61,100),"")</f>
        <v>321.20000000000005</v>
      </c>
      <c r="L61" s="95">
        <f>IF(stage!L61&lt;&gt;"",INT(stage!L61/100)*60+MOD(stage!L61,100),"")</f>
        <v>315.70000000000005</v>
      </c>
      <c r="N61" s="95">
        <f>IF(stage!N61&lt;&gt;"",INT(stage!N61/100)*60+MOD(stage!N61,100),"")</f>
        <v>424.79999999999995</v>
      </c>
      <c r="P61" s="95">
        <f>IF(stage!P61&lt;&gt;"",INT(stage!P61/100)*60+MOD(stage!P61,100),"")</f>
        <v>320.10000000000002</v>
      </c>
      <c r="R61" s="95">
        <f>IF(stage!R61&lt;&gt;"",INT(stage!R61/100)*60+MOD(stage!R61,100),"")</f>
        <v>351.1</v>
      </c>
      <c r="T61" s="95">
        <f>IF(stage!T61&lt;&gt;"",INT(stage!T61/100)*60+MOD(stage!T61,100),"")</f>
        <v>244.5</v>
      </c>
      <c r="V61" s="95">
        <f>IF(stage!V61&lt;&gt;"",INT(stage!V61/100)*60+MOD(stage!V61,100),"")</f>
        <v>338.6</v>
      </c>
      <c r="X61" s="95">
        <f>IF(stage!X61&lt;&gt;"",INT(stage!X61/100)*60+MOD(stage!X61,100),"")</f>
        <v>350</v>
      </c>
      <c r="Z61" s="95">
        <f>IF(stage!Z61&lt;&gt;"",INT(stage!Z61/100)*60+MOD(stage!Z61,100),"")</f>
        <v>254.10000000000002</v>
      </c>
      <c r="AB61" s="95">
        <f>IF(stage!AB61&lt;&gt;"",INT(stage!AB61/100)*60+MOD(stage!AB61,100),"")</f>
        <v>370.29999999999995</v>
      </c>
      <c r="AD61" s="95" t="str">
        <f>IF(stage!AD61&lt;&gt;"",INT(stage!AD61/100)*60+MOD(stage!AD61,100),"")</f>
        <v/>
      </c>
      <c r="AF61" s="95" t="str">
        <f>IF(stage!AF61&lt;&gt;"",INT(stage!AF61/100)*60+MOD(stage!AF61,100),"")</f>
        <v/>
      </c>
      <c r="AH61" s="95" t="str">
        <f>IF(stage!AH61&lt;&gt;"",INT(stage!AH61/100)*60+MOD(stage!AH61,100),"")</f>
        <v/>
      </c>
      <c r="AJ61" s="95" t="str">
        <f>IF(stage!AJ61&lt;&gt;"",INT(stage!AJ61/100)*60+MOD(stage!AJ61,100),"")</f>
        <v/>
      </c>
      <c r="AL61" s="95" t="str">
        <f>IF(stage!AL61&lt;&gt;"",INT(stage!AL61/100)*60+MOD(stage!AL61,100),"")</f>
        <v/>
      </c>
      <c r="AN61" s="95" t="str">
        <f>IF(stage!AN61&lt;&gt;"",INT(stage!AN61/100)*60+MOD(stage!AN61,100),"")</f>
        <v/>
      </c>
      <c r="AP61" s="95" t="str">
        <f>IF(stage!AP61&lt;&gt;"",INT(stage!AP61/100)*60+MOD(stage!AP61,100),"")</f>
        <v/>
      </c>
      <c r="AR61" s="95" t="str">
        <f>IF(stage!AR61&lt;&gt;"",INT(stage!AR61/100)*60+MOD(stage!AR61,100),"")</f>
        <v/>
      </c>
      <c r="AT61" s="95" t="str">
        <f>IF(stage!AT61&lt;&gt;"",INT(stage!AT61/100)*60+MOD(stage!AT61,100),"")</f>
        <v/>
      </c>
      <c r="AV61" s="95" t="str">
        <f>IF(stage!AV61&lt;&gt;"",INT(stage!AV61/100)*60+MOD(stage!AV61,100),"")</f>
        <v/>
      </c>
      <c r="AX61" s="95" t="str">
        <f>IF(stage!AX61&lt;&gt;"",INT(stage!AX61/100)*60+MOD(stage!AX61,100),"")</f>
        <v/>
      </c>
      <c r="AZ61" s="95" t="str">
        <f>IF(stage!AZ61&lt;&gt;"",INT(stage!AZ61/100)*60+MOD(stage!AZ61,100),"")</f>
        <v/>
      </c>
      <c r="BB61" s="95" t="str">
        <f>IF(stage!BB61&lt;&gt;"",INT(stage!BB61/100)*60+MOD(stage!BB61,100),"")</f>
        <v/>
      </c>
      <c r="BD61" s="95" t="str">
        <f>IF(stage!BD61&lt;&gt;"",INT(stage!BD61/100)*60+MOD(stage!BD61,100),"")</f>
        <v/>
      </c>
      <c r="BF61" s="95" t="str">
        <f>IF(stage!BF61&lt;&gt;"",INT(stage!BF61/100)*60+MOD(stage!BF61,100),"")</f>
        <v/>
      </c>
      <c r="BH61" s="95" t="str">
        <f>IF(stage!BH61&lt;&gt;"",INT(stage!BH61/100)*60+MOD(stage!BH61,100),"")</f>
        <v/>
      </c>
      <c r="BJ61" s="95" t="str">
        <f>IF(stage!BJ61&lt;&gt;"",INT(stage!BJ61/100)*60+MOD(stage!BJ61,100),"")</f>
        <v/>
      </c>
      <c r="BL61" s="95" t="str">
        <f>IF(stage!BL61&lt;&gt;"",INT(stage!BL61/100)*60+MOD(stage!BL61,100),"")</f>
        <v/>
      </c>
      <c r="BO61" s="123">
        <f t="shared" si="1"/>
        <v>4035</v>
      </c>
      <c r="BP61" s="75">
        <f t="shared" si="2"/>
        <v>0</v>
      </c>
      <c r="BQ61" s="123">
        <f t="shared" si="3"/>
        <v>4035</v>
      </c>
      <c r="BR61" s="123"/>
      <c r="BS61" s="123">
        <f t="shared" si="4"/>
        <v>10715</v>
      </c>
      <c r="BT61" s="75">
        <f t="shared" si="5"/>
        <v>0</v>
      </c>
      <c r="BU61" s="123">
        <f t="shared" si="6"/>
        <v>10715</v>
      </c>
      <c r="BW61" s="75">
        <f t="shared" si="7"/>
        <v>12</v>
      </c>
      <c r="BX61" s="124">
        <f t="shared" si="8"/>
        <v>317.29999999999995</v>
      </c>
      <c r="BY61" s="124">
        <f t="shared" si="9"/>
        <v>427.29999999999995</v>
      </c>
      <c r="BZ61" s="124">
        <f t="shared" si="10"/>
        <v>321.20000000000005</v>
      </c>
      <c r="CA61" s="124">
        <f t="shared" si="11"/>
        <v>315.70000000000005</v>
      </c>
      <c r="CB61" s="124">
        <f t="shared" si="12"/>
        <v>424.79999999999995</v>
      </c>
      <c r="CC61" s="124">
        <f t="shared" si="13"/>
        <v>320.10000000000002</v>
      </c>
      <c r="CD61" s="124">
        <f t="shared" si="14"/>
        <v>351.1</v>
      </c>
      <c r="CE61" s="124">
        <f t="shared" si="15"/>
        <v>244.5</v>
      </c>
      <c r="CF61" s="124">
        <f t="shared" si="16"/>
        <v>338.6</v>
      </c>
      <c r="CG61" s="124">
        <f t="shared" si="17"/>
        <v>350</v>
      </c>
      <c r="CH61" s="124">
        <f t="shared" si="18"/>
        <v>254.10000000000002</v>
      </c>
      <c r="CI61" s="124">
        <f t="shared" si="19"/>
        <v>370.29999999999995</v>
      </c>
      <c r="CJ61" s="124" t="str">
        <f t="shared" si="20"/>
        <v/>
      </c>
      <c r="CK61" s="124" t="str">
        <f t="shared" si="21"/>
        <v/>
      </c>
      <c r="CL61" s="124" t="str">
        <f t="shared" si="22"/>
        <v/>
      </c>
      <c r="CM61" s="124" t="str">
        <f t="shared" si="23"/>
        <v/>
      </c>
      <c r="CN61" s="124" t="str">
        <f t="shared" si="24"/>
        <v/>
      </c>
      <c r="CO61" s="124" t="str">
        <f t="shared" si="25"/>
        <v/>
      </c>
      <c r="CP61" s="124" t="str">
        <f t="shared" si="26"/>
        <v/>
      </c>
      <c r="CQ61" s="124" t="str">
        <f t="shared" si="27"/>
        <v/>
      </c>
      <c r="CR61" s="124" t="str">
        <f t="shared" si="28"/>
        <v/>
      </c>
      <c r="CS61" s="124" t="str">
        <f t="shared" si="29"/>
        <v/>
      </c>
      <c r="CT61" s="124" t="str">
        <f t="shared" si="30"/>
        <v/>
      </c>
      <c r="CU61" s="124" t="str">
        <f t="shared" si="31"/>
        <v/>
      </c>
      <c r="CV61" s="124" t="str">
        <f t="shared" si="32"/>
        <v/>
      </c>
      <c r="CW61" s="124" t="str">
        <f t="shared" si="33"/>
        <v/>
      </c>
      <c r="CX61" s="124" t="str">
        <f t="shared" si="34"/>
        <v/>
      </c>
      <c r="CY61" s="124" t="str">
        <f t="shared" si="35"/>
        <v/>
      </c>
      <c r="CZ61" s="124" t="str">
        <f t="shared" si="36"/>
        <v/>
      </c>
      <c r="DA61" s="124" t="str">
        <f t="shared" si="37"/>
        <v/>
      </c>
      <c r="DC61" s="75">
        <f>COUNT($BX61:BX61)</f>
        <v>1</v>
      </c>
      <c r="DD61" s="75">
        <f>COUNT($BX61:BY61)</f>
        <v>2</v>
      </c>
      <c r="DE61" s="75">
        <f>COUNT($BX61:BZ61)</f>
        <v>3</v>
      </c>
      <c r="DF61" s="75">
        <f>COUNT($BX61:CA61)</f>
        <v>4</v>
      </c>
      <c r="DG61" s="75">
        <f>COUNT($BX61:CB61)</f>
        <v>5</v>
      </c>
      <c r="DH61" s="75">
        <f>COUNT($BX61:CC61)</f>
        <v>6</v>
      </c>
      <c r="DI61" s="75">
        <f>COUNT($BX61:CD61)</f>
        <v>7</v>
      </c>
      <c r="DJ61" s="75">
        <f>COUNT($BX61:CE61)</f>
        <v>8</v>
      </c>
      <c r="DK61" s="75">
        <f>COUNT($BX61:CF61)</f>
        <v>9</v>
      </c>
      <c r="DL61" s="75">
        <f>COUNT($BX61:CG61)</f>
        <v>10</v>
      </c>
      <c r="DM61" s="75">
        <f>COUNT($BX61:CH61)</f>
        <v>11</v>
      </c>
      <c r="DN61" s="75">
        <f>COUNT($BX61:CI61)</f>
        <v>12</v>
      </c>
      <c r="DO61" s="75">
        <f>COUNT($BX61:CJ61)</f>
        <v>12</v>
      </c>
      <c r="DP61" s="75">
        <f>COUNT($BX61:CK61)</f>
        <v>12</v>
      </c>
      <c r="DQ61" s="75">
        <f>COUNT($BX61:CL61)</f>
        <v>12</v>
      </c>
      <c r="DR61" s="75">
        <f>COUNT($BX61:CM61)</f>
        <v>12</v>
      </c>
      <c r="DS61" s="75">
        <f>COUNT($BX61:CN61)</f>
        <v>12</v>
      </c>
      <c r="DT61" s="75">
        <f>COUNT($BX61:CO61)</f>
        <v>12</v>
      </c>
      <c r="DU61" s="75">
        <f>COUNT($BX61:CP61)</f>
        <v>12</v>
      </c>
      <c r="DV61" s="75">
        <f>COUNT($BX61:CQ61)</f>
        <v>12</v>
      </c>
      <c r="DW61" s="75">
        <f>COUNT($BX61:CR61)</f>
        <v>12</v>
      </c>
      <c r="DX61" s="75">
        <f>COUNT($BX61:CS61)</f>
        <v>12</v>
      </c>
      <c r="DY61" s="75">
        <f>COUNT($BX61:CT61)</f>
        <v>12</v>
      </c>
      <c r="DZ61" s="75">
        <f>COUNT($BX61:CU61)</f>
        <v>12</v>
      </c>
      <c r="EA61" s="75">
        <f>COUNT($BX61:CV61)</f>
        <v>12</v>
      </c>
      <c r="EB61" s="75">
        <f>COUNT($BX61:CW61)</f>
        <v>12</v>
      </c>
      <c r="EC61" s="75">
        <f>COUNT($BX61:CX61)</f>
        <v>12</v>
      </c>
      <c r="ED61" s="75">
        <f>COUNT($BX61:CY61)</f>
        <v>12</v>
      </c>
      <c r="EE61" s="75">
        <f>COUNT($BX61:CZ61)</f>
        <v>12</v>
      </c>
      <c r="EF61" s="75">
        <f>COUNT($BX61:DA61)</f>
        <v>12</v>
      </c>
      <c r="EH61" s="75">
        <f t="shared" si="38"/>
        <v>1</v>
      </c>
      <c r="EI61" s="75">
        <f t="shared" si="39"/>
        <v>1</v>
      </c>
      <c r="EJ61" s="75">
        <f t="shared" si="40"/>
        <v>1</v>
      </c>
      <c r="EK61" s="75">
        <f t="shared" si="41"/>
        <v>1</v>
      </c>
      <c r="EL61" s="75">
        <f t="shared" si="42"/>
        <v>1</v>
      </c>
      <c r="EM61" s="75">
        <f t="shared" si="43"/>
        <v>1</v>
      </c>
      <c r="EN61" s="75">
        <f t="shared" si="44"/>
        <v>1</v>
      </c>
      <c r="EO61" s="75">
        <f t="shared" si="45"/>
        <v>1</v>
      </c>
      <c r="EP61" s="75">
        <f t="shared" si="46"/>
        <v>1</v>
      </c>
      <c r="EQ61" s="75">
        <f t="shared" si="47"/>
        <v>1</v>
      </c>
      <c r="ER61" s="75">
        <f t="shared" si="48"/>
        <v>1</v>
      </c>
      <c r="ES61" s="75">
        <f t="shared" si="49"/>
        <v>1</v>
      </c>
      <c r="ET61" s="75">
        <f t="shared" si="50"/>
        <v>0</v>
      </c>
      <c r="EU61" s="75">
        <f t="shared" si="51"/>
        <v>0</v>
      </c>
      <c r="EV61" s="75">
        <f t="shared" si="52"/>
        <v>0</v>
      </c>
      <c r="EW61" s="75">
        <f t="shared" si="53"/>
        <v>0</v>
      </c>
      <c r="EX61" s="75">
        <f t="shared" si="54"/>
        <v>0</v>
      </c>
      <c r="EY61" s="75">
        <f t="shared" si="55"/>
        <v>0</v>
      </c>
      <c r="EZ61" s="75">
        <f t="shared" si="56"/>
        <v>0</v>
      </c>
      <c r="FA61" s="75">
        <f t="shared" si="57"/>
        <v>0</v>
      </c>
      <c r="FB61" s="75">
        <f t="shared" si="58"/>
        <v>0</v>
      </c>
      <c r="FC61" s="75">
        <f t="shared" si="59"/>
        <v>0</v>
      </c>
      <c r="FD61" s="75">
        <f t="shared" si="60"/>
        <v>0</v>
      </c>
      <c r="FE61" s="75">
        <f t="shared" si="61"/>
        <v>0</v>
      </c>
      <c r="FF61" s="75">
        <f t="shared" si="62"/>
        <v>0</v>
      </c>
      <c r="FG61" s="75">
        <f t="shared" si="63"/>
        <v>0</v>
      </c>
      <c r="FH61" s="75">
        <f t="shared" si="64"/>
        <v>0</v>
      </c>
      <c r="FI61" s="75">
        <f t="shared" si="65"/>
        <v>0</v>
      </c>
      <c r="FJ61" s="75">
        <f t="shared" si="66"/>
        <v>0</v>
      </c>
      <c r="FK61" s="75">
        <f t="shared" si="67"/>
        <v>0</v>
      </c>
      <c r="FL61" s="75">
        <f t="shared" si="68"/>
        <v>6</v>
      </c>
      <c r="FM61" s="95">
        <f>IF(AND(ent!$M$2=1,$F61&lt;&gt;""),$E61+$F61,"")</f>
        <v>317.29999999999995</v>
      </c>
      <c r="FN61" s="95">
        <f>IF(AND(ent!$M$3=1,$H61&lt;&gt;""),$G61+$H61,"")</f>
        <v>427.29999999999995</v>
      </c>
      <c r="FO61" s="95">
        <f>IF(AND(ent!$M$4=1,$J61&lt;&gt;""),$I61+$J61,"")</f>
        <v>321.20000000000005</v>
      </c>
      <c r="FP61" s="95">
        <f>IF(AND(ent!$M$5=1,$L61&lt;&gt;""),$K61+$L61,"")</f>
        <v>315.70000000000005</v>
      </c>
      <c r="FQ61" s="95">
        <f>IF(AND(ent!$M$6=1,$N61&lt;&gt;""),$M61+$N61,"")</f>
        <v>424.79999999999995</v>
      </c>
      <c r="FR61" s="95">
        <f>IF(AND(ent!$M$7=1,$P61&lt;&gt;""),$O61+$P61,"")</f>
        <v>320.10000000000002</v>
      </c>
      <c r="FS61" s="95" t="str">
        <f>IF(AND(ent!$M$8=1,$R61&lt;&gt;""),$Q61+$R61,"")</f>
        <v/>
      </c>
      <c r="FT61" s="95" t="str">
        <f>IF(AND(ent!$M$9=1,$T61&lt;&gt;""),$S61+$T61,"")</f>
        <v/>
      </c>
      <c r="FU61" s="95" t="str">
        <f>IF(AND(ent!$M$10=1,$V61&lt;&gt;""),$U61+$V61,"")</f>
        <v/>
      </c>
      <c r="FV61" s="95" t="str">
        <f>IF(AND(ent!$M$11=1,$X61&lt;&gt;""),$W61+$X61,"")</f>
        <v/>
      </c>
      <c r="FW61" s="95" t="str">
        <f>IF(AND(ent!$M$12=1,$Z61&lt;&gt;""),$Y61+$Z61,"")</f>
        <v/>
      </c>
      <c r="FX61" s="95" t="str">
        <f>IF(AND(ent!$M$13=1,$AB61&lt;&gt;""),$AA61+$AB61,"")</f>
        <v/>
      </c>
      <c r="FY61" s="95" t="str">
        <f>IF(AND(ent!$M$14=1,$AD61&lt;&gt;""),$AC61+$AD61,"")</f>
        <v/>
      </c>
      <c r="FZ61" s="95" t="str">
        <f>IF(AND(ent!$M$15=1,$AF61&lt;&gt;""),$AE61+$AF61,"")</f>
        <v/>
      </c>
      <c r="GA61" s="95" t="str">
        <f>IF(AND(ent!$M$16=1,$AH61&lt;&gt;""),$AG61+$AH61,"")</f>
        <v/>
      </c>
      <c r="GB61" s="95" t="str">
        <f>IF(AND(ent!$M$17=1,$AJ61&lt;&gt;""),$AI61+$AJ61,"")</f>
        <v/>
      </c>
      <c r="GC61" s="95" t="str">
        <f>IF(AND(ent!$M$18=1,$AL61&lt;&gt;""),$AK61+$AL61,"")</f>
        <v/>
      </c>
      <c r="GD61" s="95" t="str">
        <f>IF(AND(ent!$M$19=1,$AN61&lt;&gt;""),$AM61+$AN61,"")</f>
        <v/>
      </c>
      <c r="GE61" s="95" t="str">
        <f>IF(AND(ent!$M$20=1,$AP61&lt;&gt;""),$AO61+$AP61,"")</f>
        <v/>
      </c>
      <c r="GF61" s="95" t="str">
        <f>IF(AND(ent!$M$21=1,$AR61&lt;&gt;""),$AQ61+$AR61,"")</f>
        <v/>
      </c>
      <c r="GG61" s="95" t="str">
        <f>IF(AND(ent!$M$22=1,$AT61&lt;&gt;""),$AS61+$AT61,"")</f>
        <v/>
      </c>
      <c r="GH61" s="95" t="str">
        <f>IF(AND(ent!$M$23=1,$AV61&lt;&gt;""),$AU61+$AV61,"")</f>
        <v/>
      </c>
      <c r="GI61" s="95" t="str">
        <f>IF(AND(ent!$M$24=1,$AX61&lt;&gt;""),$AW61+$AX61,"")</f>
        <v/>
      </c>
      <c r="GJ61" s="95" t="str">
        <f>IF(AND(ent!$M$25=1,$AZ61&lt;&gt;""),$AY61+$AZ61,"")</f>
        <v/>
      </c>
      <c r="GK61" s="95" t="str">
        <f>IF(AND(ent!$M$26=1,$BB61&lt;&gt;""),$BA61+$BB61,"")</f>
        <v/>
      </c>
      <c r="GL61" s="95" t="str">
        <f>IF(AND(ent!$M$27=1,$BD61&lt;&gt;""),$BC61+$BD61,"")</f>
        <v/>
      </c>
      <c r="GM61" s="95" t="str">
        <f>IF(AND(ent!$M$28=1,$BF61&lt;&gt;""),$BE61+$BF61,"")</f>
        <v/>
      </c>
      <c r="GN61" s="95" t="str">
        <f>IF(AND(ent!$M$29=1,$BH61&lt;&gt;""),$BG61+$BH61,"")</f>
        <v/>
      </c>
      <c r="GO61" s="95" t="str">
        <f>IF(AND(ent!$M$30=1,$BJ61&lt;&gt;""),$BI61+$BJ61,"")</f>
        <v/>
      </c>
      <c r="GP61" s="95" t="str">
        <f>IF(AND(ent!$M$31=1,$BL61&lt;&gt;""),$BK61+$BL61,"")</f>
        <v/>
      </c>
      <c r="GQ61" s="75">
        <f t="shared" si="69"/>
        <v>6</v>
      </c>
      <c r="GR61" s="95" t="str">
        <f>IF(AND(ent!$M$2=2,$F61&lt;&gt;""),$E61+$F61,"")</f>
        <v/>
      </c>
      <c r="GS61" s="95" t="str">
        <f>IF(AND(ent!$M$3=2,$H61&lt;&gt;""),$G61+$H61,"")</f>
        <v/>
      </c>
      <c r="GT61" s="95" t="str">
        <f>IF(AND(ent!$M$4=2,$J61&lt;&gt;""),$I61+$J61,"")</f>
        <v/>
      </c>
      <c r="GU61" s="95" t="str">
        <f>IF(AND(ent!$M$5=2,$L61&lt;&gt;""),$K61+$L61,"")</f>
        <v/>
      </c>
      <c r="GV61" s="95" t="str">
        <f>IF(AND(ent!$M$6=2,$N61&lt;&gt;""),$M61+$N61,"")</f>
        <v/>
      </c>
      <c r="GW61" s="95" t="str">
        <f>IF(AND(ent!$M$7=2,$P61&lt;&gt;""),$O61+$P61,"")</f>
        <v/>
      </c>
      <c r="GX61" s="95">
        <f>IF(AND(ent!$M$8=2,$R61&lt;&gt;""),$Q61+$R61,"")</f>
        <v>351.1</v>
      </c>
      <c r="GY61" s="95">
        <f>IF(AND(ent!$M$9=2,$T61&lt;&gt;""),$S61+$T61,"")</f>
        <v>244.5</v>
      </c>
      <c r="GZ61" s="95">
        <f>IF(AND(ent!$M$10=2,$V61&lt;&gt;""),$U61+$V61,"")</f>
        <v>338.6</v>
      </c>
      <c r="HA61" s="95">
        <f>IF(AND(ent!$M$11=2,$X61&lt;&gt;""),$W61+$X61,"")</f>
        <v>350</v>
      </c>
      <c r="HB61" s="95">
        <f>IF(AND(ent!$M$12=2,$Z61&lt;&gt;""),$Y61+$Z61,"")</f>
        <v>254.10000000000002</v>
      </c>
      <c r="HC61" s="95">
        <f>IF(AND(ent!$M$13=2,$AB61&lt;&gt;""),$AA61+$AB61,"")</f>
        <v>370.29999999999995</v>
      </c>
      <c r="HD61" s="95" t="str">
        <f>IF(AND(ent!$M$14=2,$AD61&lt;&gt;""),$AC61+$AD61,"")</f>
        <v/>
      </c>
      <c r="HE61" s="95" t="str">
        <f>IF(AND(ent!$M$15=2,$AF61&lt;&gt;""),$AE61+$AF61,"")</f>
        <v/>
      </c>
      <c r="HF61" s="95" t="str">
        <f>IF(AND(ent!$M$16=2,$AH61&lt;&gt;""),$AG61+$AH61,"")</f>
        <v/>
      </c>
      <c r="HG61" s="95" t="str">
        <f>IF(AND(ent!$M$17=2,$AJ61&lt;&gt;""),$AI61+$AJ61,"")</f>
        <v/>
      </c>
      <c r="HH61" s="95" t="str">
        <f>IF(AND(ent!$M$18=2,$AL61&lt;&gt;""),$AK61+$AL61,"")</f>
        <v/>
      </c>
      <c r="HI61" s="95" t="str">
        <f>IF(AND(ent!$M$19=2,$AN61&lt;&gt;""),$AM61+$AN61,"")</f>
        <v/>
      </c>
      <c r="HJ61" s="95" t="str">
        <f>IF(AND(ent!$M$20=2,$AP61&lt;&gt;""),$AO61+$AP61,"")</f>
        <v/>
      </c>
      <c r="HK61" s="95" t="str">
        <f>IF(AND(ent!$M$21=2,$AR61&lt;&gt;""),$AQ61+$AR61,"")</f>
        <v/>
      </c>
      <c r="HL61" s="95" t="str">
        <f>IF(AND(ent!$M$22=2,$AT61&lt;&gt;""),$AS61+$AT61,"")</f>
        <v/>
      </c>
      <c r="HM61" s="95" t="str">
        <f>IF(AND(ent!$M$23=2,$AV61&lt;&gt;""),$AU61+$AV61,"")</f>
        <v/>
      </c>
      <c r="HN61" s="95" t="str">
        <f>IF(AND(ent!$M$24=2,$AX61&lt;&gt;""),$AW61+$AX61,"")</f>
        <v/>
      </c>
      <c r="HO61" s="95" t="str">
        <f>IF(AND(ent!$M$25=2,$AZ61&lt;&gt;""),$AY61+$AZ61,"")</f>
        <v/>
      </c>
      <c r="HP61" s="95" t="str">
        <f>IF(AND(ent!$M$26=2,$BB61&lt;&gt;""),$BA61+$BB61,"")</f>
        <v/>
      </c>
      <c r="HQ61" s="95" t="str">
        <f>IF(AND(ent!$M$27=2,$BD61&lt;&gt;""),$BC61+$BD61,"")</f>
        <v/>
      </c>
      <c r="HR61" s="95" t="str">
        <f>IF(AND(ent!$M$28=2,$BF61&lt;&gt;""),$BE61+$BF61,"")</f>
        <v/>
      </c>
      <c r="HS61" s="95" t="str">
        <f>IF(AND(ent!$M$29=2,$BH61&lt;&gt;""),$BG61+$BH61,"")</f>
        <v/>
      </c>
      <c r="HT61" s="95" t="str">
        <f>IF(AND(ent!$M$30=2,$BJ61&lt;&gt;""),$BI61+$BJ61,"")</f>
        <v/>
      </c>
      <c r="HU61" s="95" t="str">
        <f>IF(AND(ent!$M$31=2,$BL61&lt;&gt;""),$BK61+$BL61,"")</f>
        <v/>
      </c>
      <c r="HV61" s="124">
        <f t="shared" si="70"/>
        <v>2126.4</v>
      </c>
      <c r="HW61" s="124">
        <f t="shared" si="71"/>
        <v>1908.6000000000001</v>
      </c>
      <c r="HX61" s="95">
        <f t="shared" si="72"/>
        <v>3526.4</v>
      </c>
      <c r="HY61" s="95">
        <f t="shared" si="73"/>
        <v>3148.6000000000004</v>
      </c>
    </row>
    <row r="62" spans="1:233">
      <c r="A62" s="75">
        <f>IF(stage!A62&lt;&gt;"",stage!A62,"")</f>
        <v>61</v>
      </c>
      <c r="B62" s="75" t="str">
        <f>IF(ent!E62&lt;&gt;"",ent!E62,"")</f>
        <v>松波 登</v>
      </c>
      <c r="D62" s="75" t="str">
        <f>IF(ent!E62&lt;&gt;"",ent!H62,"")</f>
        <v>OP-2</v>
      </c>
      <c r="F62" s="95">
        <f>IF(stage!F62&lt;&gt;"",INT(stage!F62/100)*60+MOD(stage!F62,100),"")</f>
        <v>352.1</v>
      </c>
      <c r="H62" s="95">
        <f>IF(stage!H62&lt;&gt;"",INT(stage!H62/100)*60+MOD(stage!H62,100),"")</f>
        <v>468.79999999999995</v>
      </c>
      <c r="J62" s="95">
        <f>IF(stage!J62&lt;&gt;"",INT(stage!J62/100)*60+MOD(stage!J62,100),"")</f>
        <v>334.4</v>
      </c>
      <c r="L62" s="95">
        <f>IF(stage!L62&lt;&gt;"",INT(stage!L62/100)*60+MOD(stage!L62,100),"")</f>
        <v>352.20000000000005</v>
      </c>
      <c r="N62" s="95">
        <f>IF(stage!N62&lt;&gt;"",INT(stage!N62/100)*60+MOD(stage!N62,100),"")</f>
        <v>465.79999999999995</v>
      </c>
      <c r="P62" s="95">
        <f>IF(stage!P62&lt;&gt;"",INT(stage!P62/100)*60+MOD(stage!P62,100),"")</f>
        <v>333.9</v>
      </c>
      <c r="R62" s="95">
        <f>IF(stage!R62&lt;&gt;"",INT(stage!R62/100)*60+MOD(stage!R62,100),"")</f>
        <v>387.20000000000005</v>
      </c>
      <c r="T62" s="95">
        <f>IF(stage!T62&lt;&gt;"",INT(stage!T62/100)*60+MOD(stage!T62,100),"")</f>
        <v>263.89999999999998</v>
      </c>
      <c r="V62" s="95">
        <f>IF(stage!V62&lt;&gt;"",INT(stage!V62/100)*60+MOD(stage!V62,100),"")</f>
        <v>364.20000000000005</v>
      </c>
      <c r="X62" s="95">
        <f>IF(stage!X62&lt;&gt;"",INT(stage!X62/100)*60+MOD(stage!X62,100),"")</f>
        <v>393.20000000000005</v>
      </c>
      <c r="Z62" s="95">
        <f>IF(stage!Z62&lt;&gt;"",INT(stage!Z62/100)*60+MOD(stage!Z62,100),"")</f>
        <v>266.39999999999998</v>
      </c>
      <c r="AB62" s="95">
        <f>IF(stage!AB62&lt;&gt;"",INT(stage!AB62/100)*60+MOD(stage!AB62,100),"")</f>
        <v>370.29999999999995</v>
      </c>
      <c r="AD62" s="95" t="str">
        <f>IF(stage!AD62&lt;&gt;"",INT(stage!AD62/100)*60+MOD(stage!AD62,100),"")</f>
        <v/>
      </c>
      <c r="AF62" s="95" t="str">
        <f>IF(stage!AF62&lt;&gt;"",INT(stage!AF62/100)*60+MOD(stage!AF62,100),"")</f>
        <v/>
      </c>
      <c r="AH62" s="95" t="str">
        <f>IF(stage!AH62&lt;&gt;"",INT(stage!AH62/100)*60+MOD(stage!AH62,100),"")</f>
        <v/>
      </c>
      <c r="AJ62" s="95" t="str">
        <f>IF(stage!AJ62&lt;&gt;"",INT(stage!AJ62/100)*60+MOD(stage!AJ62,100),"")</f>
        <v/>
      </c>
      <c r="AL62" s="95" t="str">
        <f>IF(stage!AL62&lt;&gt;"",INT(stage!AL62/100)*60+MOD(stage!AL62,100),"")</f>
        <v/>
      </c>
      <c r="AN62" s="95" t="str">
        <f>IF(stage!AN62&lt;&gt;"",INT(stage!AN62/100)*60+MOD(stage!AN62,100),"")</f>
        <v/>
      </c>
      <c r="AP62" s="95" t="str">
        <f>IF(stage!AP62&lt;&gt;"",INT(stage!AP62/100)*60+MOD(stage!AP62,100),"")</f>
        <v/>
      </c>
      <c r="AR62" s="95" t="str">
        <f>IF(stage!AR62&lt;&gt;"",INT(stage!AR62/100)*60+MOD(stage!AR62,100),"")</f>
        <v/>
      </c>
      <c r="AT62" s="95" t="str">
        <f>IF(stage!AT62&lt;&gt;"",INT(stage!AT62/100)*60+MOD(stage!AT62,100),"")</f>
        <v/>
      </c>
      <c r="AV62" s="95" t="str">
        <f>IF(stage!AV62&lt;&gt;"",INT(stage!AV62/100)*60+MOD(stage!AV62,100),"")</f>
        <v/>
      </c>
      <c r="AX62" s="95" t="str">
        <f>IF(stage!AX62&lt;&gt;"",INT(stage!AX62/100)*60+MOD(stage!AX62,100),"")</f>
        <v/>
      </c>
      <c r="AZ62" s="95" t="str">
        <f>IF(stage!AZ62&lt;&gt;"",INT(stage!AZ62/100)*60+MOD(stage!AZ62,100),"")</f>
        <v/>
      </c>
      <c r="BB62" s="95" t="str">
        <f>IF(stage!BB62&lt;&gt;"",INT(stage!BB62/100)*60+MOD(stage!BB62,100),"")</f>
        <v/>
      </c>
      <c r="BD62" s="95" t="str">
        <f>IF(stage!BD62&lt;&gt;"",INT(stage!BD62/100)*60+MOD(stage!BD62,100),"")</f>
        <v/>
      </c>
      <c r="BF62" s="95" t="str">
        <f>IF(stage!BF62&lt;&gt;"",INT(stage!BF62/100)*60+MOD(stage!BF62,100),"")</f>
        <v/>
      </c>
      <c r="BH62" s="95" t="str">
        <f>IF(stage!BH62&lt;&gt;"",INT(stage!BH62/100)*60+MOD(stage!BH62,100),"")</f>
        <v/>
      </c>
      <c r="BJ62" s="95" t="str">
        <f>IF(stage!BJ62&lt;&gt;"",INT(stage!BJ62/100)*60+MOD(stage!BJ62,100),"")</f>
        <v/>
      </c>
      <c r="BL62" s="95" t="str">
        <f>IF(stage!BL62&lt;&gt;"",INT(stage!BL62/100)*60+MOD(stage!BL62,100),"")</f>
        <v/>
      </c>
      <c r="BO62" s="123">
        <f t="shared" si="1"/>
        <v>4352.3999999999996</v>
      </c>
      <c r="BP62" s="75">
        <f t="shared" si="2"/>
        <v>0</v>
      </c>
      <c r="BQ62" s="123">
        <f t="shared" si="3"/>
        <v>4352.3999999999996</v>
      </c>
      <c r="BR62" s="123"/>
      <c r="BS62" s="123">
        <f t="shared" si="4"/>
        <v>11232.4</v>
      </c>
      <c r="BT62" s="75">
        <f t="shared" si="5"/>
        <v>0</v>
      </c>
      <c r="BU62" s="123">
        <f t="shared" si="6"/>
        <v>11232.4</v>
      </c>
      <c r="BW62" s="75">
        <f t="shared" si="7"/>
        <v>12</v>
      </c>
      <c r="BX62" s="124">
        <f t="shared" si="8"/>
        <v>352.1</v>
      </c>
      <c r="BY62" s="124">
        <f t="shared" si="9"/>
        <v>468.79999999999995</v>
      </c>
      <c r="BZ62" s="124">
        <f t="shared" si="10"/>
        <v>334.4</v>
      </c>
      <c r="CA62" s="124">
        <f t="shared" si="11"/>
        <v>352.20000000000005</v>
      </c>
      <c r="CB62" s="124">
        <f t="shared" si="12"/>
        <v>465.79999999999995</v>
      </c>
      <c r="CC62" s="124">
        <f t="shared" si="13"/>
        <v>333.9</v>
      </c>
      <c r="CD62" s="124">
        <f t="shared" si="14"/>
        <v>387.20000000000005</v>
      </c>
      <c r="CE62" s="124">
        <f t="shared" si="15"/>
        <v>263.89999999999998</v>
      </c>
      <c r="CF62" s="124">
        <f t="shared" si="16"/>
        <v>364.20000000000005</v>
      </c>
      <c r="CG62" s="124">
        <f t="shared" si="17"/>
        <v>393.20000000000005</v>
      </c>
      <c r="CH62" s="124">
        <f t="shared" si="18"/>
        <v>266.39999999999998</v>
      </c>
      <c r="CI62" s="124">
        <f t="shared" si="19"/>
        <v>370.29999999999995</v>
      </c>
      <c r="CJ62" s="124" t="str">
        <f t="shared" si="20"/>
        <v/>
      </c>
      <c r="CK62" s="124" t="str">
        <f t="shared" si="21"/>
        <v/>
      </c>
      <c r="CL62" s="124" t="str">
        <f t="shared" si="22"/>
        <v/>
      </c>
      <c r="CM62" s="124" t="str">
        <f t="shared" si="23"/>
        <v/>
      </c>
      <c r="CN62" s="124" t="str">
        <f t="shared" si="24"/>
        <v/>
      </c>
      <c r="CO62" s="124" t="str">
        <f t="shared" si="25"/>
        <v/>
      </c>
      <c r="CP62" s="124" t="str">
        <f t="shared" si="26"/>
        <v/>
      </c>
      <c r="CQ62" s="124" t="str">
        <f t="shared" si="27"/>
        <v/>
      </c>
      <c r="CR62" s="124" t="str">
        <f t="shared" si="28"/>
        <v/>
      </c>
      <c r="CS62" s="124" t="str">
        <f t="shared" si="29"/>
        <v/>
      </c>
      <c r="CT62" s="124" t="str">
        <f t="shared" si="30"/>
        <v/>
      </c>
      <c r="CU62" s="124" t="str">
        <f t="shared" si="31"/>
        <v/>
      </c>
      <c r="CV62" s="124" t="str">
        <f t="shared" si="32"/>
        <v/>
      </c>
      <c r="CW62" s="124" t="str">
        <f t="shared" si="33"/>
        <v/>
      </c>
      <c r="CX62" s="124" t="str">
        <f t="shared" si="34"/>
        <v/>
      </c>
      <c r="CY62" s="124" t="str">
        <f t="shared" si="35"/>
        <v/>
      </c>
      <c r="CZ62" s="124" t="str">
        <f t="shared" si="36"/>
        <v/>
      </c>
      <c r="DA62" s="124" t="str">
        <f t="shared" si="37"/>
        <v/>
      </c>
      <c r="DC62" s="75">
        <f>COUNT($BX62:BX62)</f>
        <v>1</v>
      </c>
      <c r="DD62" s="75">
        <f>COUNT($BX62:BY62)</f>
        <v>2</v>
      </c>
      <c r="DE62" s="75">
        <f>COUNT($BX62:BZ62)</f>
        <v>3</v>
      </c>
      <c r="DF62" s="75">
        <f>COUNT($BX62:CA62)</f>
        <v>4</v>
      </c>
      <c r="DG62" s="75">
        <f>COUNT($BX62:CB62)</f>
        <v>5</v>
      </c>
      <c r="DH62" s="75">
        <f>COUNT($BX62:CC62)</f>
        <v>6</v>
      </c>
      <c r="DI62" s="75">
        <f>COUNT($BX62:CD62)</f>
        <v>7</v>
      </c>
      <c r="DJ62" s="75">
        <f>COUNT($BX62:CE62)</f>
        <v>8</v>
      </c>
      <c r="DK62" s="75">
        <f>COUNT($BX62:CF62)</f>
        <v>9</v>
      </c>
      <c r="DL62" s="75">
        <f>COUNT($BX62:CG62)</f>
        <v>10</v>
      </c>
      <c r="DM62" s="75">
        <f>COUNT($BX62:CH62)</f>
        <v>11</v>
      </c>
      <c r="DN62" s="75">
        <f>COUNT($BX62:CI62)</f>
        <v>12</v>
      </c>
      <c r="DO62" s="75">
        <f>COUNT($BX62:CJ62)</f>
        <v>12</v>
      </c>
      <c r="DP62" s="75">
        <f>COUNT($BX62:CK62)</f>
        <v>12</v>
      </c>
      <c r="DQ62" s="75">
        <f>COUNT($BX62:CL62)</f>
        <v>12</v>
      </c>
      <c r="DR62" s="75">
        <f>COUNT($BX62:CM62)</f>
        <v>12</v>
      </c>
      <c r="DS62" s="75">
        <f>COUNT($BX62:CN62)</f>
        <v>12</v>
      </c>
      <c r="DT62" s="75">
        <f>COUNT($BX62:CO62)</f>
        <v>12</v>
      </c>
      <c r="DU62" s="75">
        <f>COUNT($BX62:CP62)</f>
        <v>12</v>
      </c>
      <c r="DV62" s="75">
        <f>COUNT($BX62:CQ62)</f>
        <v>12</v>
      </c>
      <c r="DW62" s="75">
        <f>COUNT($BX62:CR62)</f>
        <v>12</v>
      </c>
      <c r="DX62" s="75">
        <f>COUNT($BX62:CS62)</f>
        <v>12</v>
      </c>
      <c r="DY62" s="75">
        <f>COUNT($BX62:CT62)</f>
        <v>12</v>
      </c>
      <c r="DZ62" s="75">
        <f>COUNT($BX62:CU62)</f>
        <v>12</v>
      </c>
      <c r="EA62" s="75">
        <f>COUNT($BX62:CV62)</f>
        <v>12</v>
      </c>
      <c r="EB62" s="75">
        <f>COUNT($BX62:CW62)</f>
        <v>12</v>
      </c>
      <c r="EC62" s="75">
        <f>COUNT($BX62:CX62)</f>
        <v>12</v>
      </c>
      <c r="ED62" s="75">
        <f>COUNT($BX62:CY62)</f>
        <v>12</v>
      </c>
      <c r="EE62" s="75">
        <f>COUNT($BX62:CZ62)</f>
        <v>12</v>
      </c>
      <c r="EF62" s="75">
        <f>COUNT($BX62:DA62)</f>
        <v>12</v>
      </c>
      <c r="EH62" s="75">
        <f t="shared" si="38"/>
        <v>1</v>
      </c>
      <c r="EI62" s="75">
        <f t="shared" si="39"/>
        <v>1</v>
      </c>
      <c r="EJ62" s="75">
        <f t="shared" si="40"/>
        <v>1</v>
      </c>
      <c r="EK62" s="75">
        <f t="shared" si="41"/>
        <v>1</v>
      </c>
      <c r="EL62" s="75">
        <f t="shared" si="42"/>
        <v>1</v>
      </c>
      <c r="EM62" s="75">
        <f t="shared" si="43"/>
        <v>1</v>
      </c>
      <c r="EN62" s="75">
        <f t="shared" si="44"/>
        <v>1</v>
      </c>
      <c r="EO62" s="75">
        <f t="shared" si="45"/>
        <v>1</v>
      </c>
      <c r="EP62" s="75">
        <f t="shared" si="46"/>
        <v>1</v>
      </c>
      <c r="EQ62" s="75">
        <f t="shared" si="47"/>
        <v>1</v>
      </c>
      <c r="ER62" s="75">
        <f t="shared" si="48"/>
        <v>1</v>
      </c>
      <c r="ES62" s="75">
        <f t="shared" si="49"/>
        <v>1</v>
      </c>
      <c r="ET62" s="75">
        <f t="shared" si="50"/>
        <v>0</v>
      </c>
      <c r="EU62" s="75">
        <f t="shared" si="51"/>
        <v>0</v>
      </c>
      <c r="EV62" s="75">
        <f t="shared" si="52"/>
        <v>0</v>
      </c>
      <c r="EW62" s="75">
        <f t="shared" si="53"/>
        <v>0</v>
      </c>
      <c r="EX62" s="75">
        <f t="shared" si="54"/>
        <v>0</v>
      </c>
      <c r="EY62" s="75">
        <f t="shared" si="55"/>
        <v>0</v>
      </c>
      <c r="EZ62" s="75">
        <f t="shared" si="56"/>
        <v>0</v>
      </c>
      <c r="FA62" s="75">
        <f t="shared" si="57"/>
        <v>0</v>
      </c>
      <c r="FB62" s="75">
        <f t="shared" si="58"/>
        <v>0</v>
      </c>
      <c r="FC62" s="75">
        <f t="shared" si="59"/>
        <v>0</v>
      </c>
      <c r="FD62" s="75">
        <f t="shared" si="60"/>
        <v>0</v>
      </c>
      <c r="FE62" s="75">
        <f t="shared" si="61"/>
        <v>0</v>
      </c>
      <c r="FF62" s="75">
        <f t="shared" si="62"/>
        <v>0</v>
      </c>
      <c r="FG62" s="75">
        <f t="shared" si="63"/>
        <v>0</v>
      </c>
      <c r="FH62" s="75">
        <f t="shared" si="64"/>
        <v>0</v>
      </c>
      <c r="FI62" s="75">
        <f t="shared" si="65"/>
        <v>0</v>
      </c>
      <c r="FJ62" s="75">
        <f t="shared" si="66"/>
        <v>0</v>
      </c>
      <c r="FK62" s="75">
        <f t="shared" si="67"/>
        <v>0</v>
      </c>
      <c r="FL62" s="75">
        <f t="shared" si="68"/>
        <v>6</v>
      </c>
      <c r="FM62" s="95">
        <f>IF(AND(ent!$M$2=1,$F62&lt;&gt;""),$E62+$F62,"")</f>
        <v>352.1</v>
      </c>
      <c r="FN62" s="95">
        <f>IF(AND(ent!$M$3=1,$H62&lt;&gt;""),$G62+$H62,"")</f>
        <v>468.79999999999995</v>
      </c>
      <c r="FO62" s="95">
        <f>IF(AND(ent!$M$4=1,$J62&lt;&gt;""),$I62+$J62,"")</f>
        <v>334.4</v>
      </c>
      <c r="FP62" s="95">
        <f>IF(AND(ent!$M$5=1,$L62&lt;&gt;""),$K62+$L62,"")</f>
        <v>352.20000000000005</v>
      </c>
      <c r="FQ62" s="95">
        <f>IF(AND(ent!$M$6=1,$N62&lt;&gt;""),$M62+$N62,"")</f>
        <v>465.79999999999995</v>
      </c>
      <c r="FR62" s="95">
        <f>IF(AND(ent!$M$7=1,$P62&lt;&gt;""),$O62+$P62,"")</f>
        <v>333.9</v>
      </c>
      <c r="FS62" s="95" t="str">
        <f>IF(AND(ent!$M$8=1,$R62&lt;&gt;""),$Q62+$R62,"")</f>
        <v/>
      </c>
      <c r="FT62" s="95" t="str">
        <f>IF(AND(ent!$M$9=1,$T62&lt;&gt;""),$S62+$T62,"")</f>
        <v/>
      </c>
      <c r="FU62" s="95" t="str">
        <f>IF(AND(ent!$M$10=1,$V62&lt;&gt;""),$U62+$V62,"")</f>
        <v/>
      </c>
      <c r="FV62" s="95" t="str">
        <f>IF(AND(ent!$M$11=1,$X62&lt;&gt;""),$W62+$X62,"")</f>
        <v/>
      </c>
      <c r="FW62" s="95" t="str">
        <f>IF(AND(ent!$M$12=1,$Z62&lt;&gt;""),$Y62+$Z62,"")</f>
        <v/>
      </c>
      <c r="FX62" s="95" t="str">
        <f>IF(AND(ent!$M$13=1,$AB62&lt;&gt;""),$AA62+$AB62,"")</f>
        <v/>
      </c>
      <c r="FY62" s="95" t="str">
        <f>IF(AND(ent!$M$14=1,$AD62&lt;&gt;""),$AC62+$AD62,"")</f>
        <v/>
      </c>
      <c r="FZ62" s="95" t="str">
        <f>IF(AND(ent!$M$15=1,$AF62&lt;&gt;""),$AE62+$AF62,"")</f>
        <v/>
      </c>
      <c r="GA62" s="95" t="str">
        <f>IF(AND(ent!$M$16=1,$AH62&lt;&gt;""),$AG62+$AH62,"")</f>
        <v/>
      </c>
      <c r="GB62" s="95" t="str">
        <f>IF(AND(ent!$M$17=1,$AJ62&lt;&gt;""),$AI62+$AJ62,"")</f>
        <v/>
      </c>
      <c r="GC62" s="95" t="str">
        <f>IF(AND(ent!$M$18=1,$AL62&lt;&gt;""),$AK62+$AL62,"")</f>
        <v/>
      </c>
      <c r="GD62" s="95" t="str">
        <f>IF(AND(ent!$M$19=1,$AN62&lt;&gt;""),$AM62+$AN62,"")</f>
        <v/>
      </c>
      <c r="GE62" s="95" t="str">
        <f>IF(AND(ent!$M$20=1,$AP62&lt;&gt;""),$AO62+$AP62,"")</f>
        <v/>
      </c>
      <c r="GF62" s="95" t="str">
        <f>IF(AND(ent!$M$21=1,$AR62&lt;&gt;""),$AQ62+$AR62,"")</f>
        <v/>
      </c>
      <c r="GG62" s="95" t="str">
        <f>IF(AND(ent!$M$22=1,$AT62&lt;&gt;""),$AS62+$AT62,"")</f>
        <v/>
      </c>
      <c r="GH62" s="95" t="str">
        <f>IF(AND(ent!$M$23=1,$AV62&lt;&gt;""),$AU62+$AV62,"")</f>
        <v/>
      </c>
      <c r="GI62" s="95" t="str">
        <f>IF(AND(ent!$M$24=1,$AX62&lt;&gt;""),$AW62+$AX62,"")</f>
        <v/>
      </c>
      <c r="GJ62" s="95" t="str">
        <f>IF(AND(ent!$M$25=1,$AZ62&lt;&gt;""),$AY62+$AZ62,"")</f>
        <v/>
      </c>
      <c r="GK62" s="95" t="str">
        <f>IF(AND(ent!$M$26=1,$BB62&lt;&gt;""),$BA62+$BB62,"")</f>
        <v/>
      </c>
      <c r="GL62" s="95" t="str">
        <f>IF(AND(ent!$M$27=1,$BD62&lt;&gt;""),$BC62+$BD62,"")</f>
        <v/>
      </c>
      <c r="GM62" s="95" t="str">
        <f>IF(AND(ent!$M$28=1,$BF62&lt;&gt;""),$BE62+$BF62,"")</f>
        <v/>
      </c>
      <c r="GN62" s="95" t="str">
        <f>IF(AND(ent!$M$29=1,$BH62&lt;&gt;""),$BG62+$BH62,"")</f>
        <v/>
      </c>
      <c r="GO62" s="95" t="str">
        <f>IF(AND(ent!$M$30=1,$BJ62&lt;&gt;""),$BI62+$BJ62,"")</f>
        <v/>
      </c>
      <c r="GP62" s="95" t="str">
        <f>IF(AND(ent!$M$31=1,$BL62&lt;&gt;""),$BK62+$BL62,"")</f>
        <v/>
      </c>
      <c r="GQ62" s="75">
        <f t="shared" si="69"/>
        <v>6</v>
      </c>
      <c r="GR62" s="95" t="str">
        <f>IF(AND(ent!$M$2=2,$F62&lt;&gt;""),$E62+$F62,"")</f>
        <v/>
      </c>
      <c r="GS62" s="95" t="str">
        <f>IF(AND(ent!$M$3=2,$H62&lt;&gt;""),$G62+$H62,"")</f>
        <v/>
      </c>
      <c r="GT62" s="95" t="str">
        <f>IF(AND(ent!$M$4=2,$J62&lt;&gt;""),$I62+$J62,"")</f>
        <v/>
      </c>
      <c r="GU62" s="95" t="str">
        <f>IF(AND(ent!$M$5=2,$L62&lt;&gt;""),$K62+$L62,"")</f>
        <v/>
      </c>
      <c r="GV62" s="95" t="str">
        <f>IF(AND(ent!$M$6=2,$N62&lt;&gt;""),$M62+$N62,"")</f>
        <v/>
      </c>
      <c r="GW62" s="95" t="str">
        <f>IF(AND(ent!$M$7=2,$P62&lt;&gt;""),$O62+$P62,"")</f>
        <v/>
      </c>
      <c r="GX62" s="95">
        <f>IF(AND(ent!$M$8=2,$R62&lt;&gt;""),$Q62+$R62,"")</f>
        <v>387.20000000000005</v>
      </c>
      <c r="GY62" s="95">
        <f>IF(AND(ent!$M$9=2,$T62&lt;&gt;""),$S62+$T62,"")</f>
        <v>263.89999999999998</v>
      </c>
      <c r="GZ62" s="95">
        <f>IF(AND(ent!$M$10=2,$V62&lt;&gt;""),$U62+$V62,"")</f>
        <v>364.20000000000005</v>
      </c>
      <c r="HA62" s="95">
        <f>IF(AND(ent!$M$11=2,$X62&lt;&gt;""),$W62+$X62,"")</f>
        <v>393.20000000000005</v>
      </c>
      <c r="HB62" s="95">
        <f>IF(AND(ent!$M$12=2,$Z62&lt;&gt;""),$Y62+$Z62,"")</f>
        <v>266.39999999999998</v>
      </c>
      <c r="HC62" s="95">
        <f>IF(AND(ent!$M$13=2,$AB62&lt;&gt;""),$AA62+$AB62,"")</f>
        <v>370.29999999999995</v>
      </c>
      <c r="HD62" s="95" t="str">
        <f>IF(AND(ent!$M$14=2,$AD62&lt;&gt;""),$AC62+$AD62,"")</f>
        <v/>
      </c>
      <c r="HE62" s="95" t="str">
        <f>IF(AND(ent!$M$15=2,$AF62&lt;&gt;""),$AE62+$AF62,"")</f>
        <v/>
      </c>
      <c r="HF62" s="95" t="str">
        <f>IF(AND(ent!$M$16=2,$AH62&lt;&gt;""),$AG62+$AH62,"")</f>
        <v/>
      </c>
      <c r="HG62" s="95" t="str">
        <f>IF(AND(ent!$M$17=2,$AJ62&lt;&gt;""),$AI62+$AJ62,"")</f>
        <v/>
      </c>
      <c r="HH62" s="95" t="str">
        <f>IF(AND(ent!$M$18=2,$AL62&lt;&gt;""),$AK62+$AL62,"")</f>
        <v/>
      </c>
      <c r="HI62" s="95" t="str">
        <f>IF(AND(ent!$M$19=2,$AN62&lt;&gt;""),$AM62+$AN62,"")</f>
        <v/>
      </c>
      <c r="HJ62" s="95" t="str">
        <f>IF(AND(ent!$M$20=2,$AP62&lt;&gt;""),$AO62+$AP62,"")</f>
        <v/>
      </c>
      <c r="HK62" s="95" t="str">
        <f>IF(AND(ent!$M$21=2,$AR62&lt;&gt;""),$AQ62+$AR62,"")</f>
        <v/>
      </c>
      <c r="HL62" s="95" t="str">
        <f>IF(AND(ent!$M$22=2,$AT62&lt;&gt;""),$AS62+$AT62,"")</f>
        <v/>
      </c>
      <c r="HM62" s="95" t="str">
        <f>IF(AND(ent!$M$23=2,$AV62&lt;&gt;""),$AU62+$AV62,"")</f>
        <v/>
      </c>
      <c r="HN62" s="95" t="str">
        <f>IF(AND(ent!$M$24=2,$AX62&lt;&gt;""),$AW62+$AX62,"")</f>
        <v/>
      </c>
      <c r="HO62" s="95" t="str">
        <f>IF(AND(ent!$M$25=2,$AZ62&lt;&gt;""),$AY62+$AZ62,"")</f>
        <v/>
      </c>
      <c r="HP62" s="95" t="str">
        <f>IF(AND(ent!$M$26=2,$BB62&lt;&gt;""),$BA62+$BB62,"")</f>
        <v/>
      </c>
      <c r="HQ62" s="95" t="str">
        <f>IF(AND(ent!$M$27=2,$BD62&lt;&gt;""),$BC62+$BD62,"")</f>
        <v/>
      </c>
      <c r="HR62" s="95" t="str">
        <f>IF(AND(ent!$M$28=2,$BF62&lt;&gt;""),$BE62+$BF62,"")</f>
        <v/>
      </c>
      <c r="HS62" s="95" t="str">
        <f>IF(AND(ent!$M$29=2,$BH62&lt;&gt;""),$BG62+$BH62,"")</f>
        <v/>
      </c>
      <c r="HT62" s="95" t="str">
        <f>IF(AND(ent!$M$30=2,$BJ62&lt;&gt;""),$BI62+$BJ62,"")</f>
        <v/>
      </c>
      <c r="HU62" s="95" t="str">
        <f>IF(AND(ent!$M$31=2,$BL62&lt;&gt;""),$BK62+$BL62,"")</f>
        <v/>
      </c>
      <c r="HV62" s="124">
        <f t="shared" si="70"/>
        <v>2307.1999999999998</v>
      </c>
      <c r="HW62" s="124">
        <f t="shared" si="71"/>
        <v>2045.2</v>
      </c>
      <c r="HX62" s="95">
        <f t="shared" si="72"/>
        <v>3827.2</v>
      </c>
      <c r="HY62" s="95">
        <f t="shared" si="73"/>
        <v>3405.2</v>
      </c>
    </row>
    <row r="63" spans="1:233">
      <c r="A63" s="75">
        <f>IF(stage!A63&lt;&gt;"",stage!A63,"")</f>
        <v>62</v>
      </c>
      <c r="B63" s="75" t="str">
        <f>IF(ent!E63&lt;&gt;"",ent!E63,"")</f>
        <v>池田 雅彦</v>
      </c>
      <c r="D63" s="75" t="str">
        <f>IF(ent!E63&lt;&gt;"",ent!H63,"")</f>
        <v>OP-2</v>
      </c>
      <c r="F63" s="95">
        <f>IF(stage!F63&lt;&gt;"",INT(stage!F63/100)*60+MOD(stage!F63,100),"")</f>
        <v>369.29999999999995</v>
      </c>
      <c r="H63" s="95">
        <f>IF(stage!H63&lt;&gt;"",INT(stage!H63/100)*60+MOD(stage!H63,100),"")</f>
        <v>484.29999999999995</v>
      </c>
      <c r="J63" s="95">
        <f>IF(stage!J63&lt;&gt;"",INT(stage!J63/100)*60+MOD(stage!J63,100),"")</f>
        <v>355.5</v>
      </c>
      <c r="L63" s="95">
        <f>IF(stage!L63&lt;&gt;"",INT(stage!L63/100)*60+MOD(stage!L63,100),"")</f>
        <v>351.1</v>
      </c>
      <c r="N63" s="95">
        <f>IF(stage!N63&lt;&gt;"",INT(stage!N63/100)*60+MOD(stage!N63,100),"")</f>
        <v>468.20000000000005</v>
      </c>
      <c r="P63" s="95">
        <f>IF(stage!P63&lt;&gt;"",INT(stage!P63/100)*60+MOD(stage!P63,100),"")</f>
        <v>351.79999999999995</v>
      </c>
      <c r="R63" s="95">
        <f>IF(stage!R63&lt;&gt;"",INT(stage!R63/100)*60+MOD(stage!R63,100),"")</f>
        <v>395.1</v>
      </c>
      <c r="T63" s="95">
        <f>IF(stage!T63&lt;&gt;"",INT(stage!T63/100)*60+MOD(stage!T63,100),"")</f>
        <v>288.8</v>
      </c>
      <c r="V63" s="95">
        <f>IF(stage!V63&lt;&gt;"",INT(stage!V63/100)*60+MOD(stage!V63,100),"")</f>
        <v>395.4</v>
      </c>
      <c r="X63" s="95">
        <f>IF(stage!X63&lt;&gt;"",INT(stage!X63/100)*60+MOD(stage!X63,100),"")</f>
        <v>390.70000000000005</v>
      </c>
      <c r="Z63" s="95">
        <f>IF(stage!Z63&lt;&gt;"",INT(stage!Z63/100)*60+MOD(stage!Z63,100),"")</f>
        <v>276.5</v>
      </c>
      <c r="AB63" s="95">
        <f>IF(stage!AB63&lt;&gt;"",INT(stage!AB63/100)*60+MOD(stage!AB63,100),"")</f>
        <v>370.29999999999995</v>
      </c>
      <c r="AD63" s="95" t="str">
        <f>IF(stage!AD63&lt;&gt;"",INT(stage!AD63/100)*60+MOD(stage!AD63,100),"")</f>
        <v/>
      </c>
      <c r="AF63" s="95" t="str">
        <f>IF(stage!AF63&lt;&gt;"",INT(stage!AF63/100)*60+MOD(stage!AF63,100),"")</f>
        <v/>
      </c>
      <c r="AH63" s="95" t="str">
        <f>IF(stage!AH63&lt;&gt;"",INT(stage!AH63/100)*60+MOD(stage!AH63,100),"")</f>
        <v/>
      </c>
      <c r="AJ63" s="95" t="str">
        <f>IF(stage!AJ63&lt;&gt;"",INT(stage!AJ63/100)*60+MOD(stage!AJ63,100),"")</f>
        <v/>
      </c>
      <c r="AL63" s="95" t="str">
        <f>IF(stage!AL63&lt;&gt;"",INT(stage!AL63/100)*60+MOD(stage!AL63,100),"")</f>
        <v/>
      </c>
      <c r="AN63" s="95" t="str">
        <f>IF(stage!AN63&lt;&gt;"",INT(stage!AN63/100)*60+MOD(stage!AN63,100),"")</f>
        <v/>
      </c>
      <c r="AP63" s="95" t="str">
        <f>IF(stage!AP63&lt;&gt;"",INT(stage!AP63/100)*60+MOD(stage!AP63,100),"")</f>
        <v/>
      </c>
      <c r="AR63" s="95" t="str">
        <f>IF(stage!AR63&lt;&gt;"",INT(stage!AR63/100)*60+MOD(stage!AR63,100),"")</f>
        <v/>
      </c>
      <c r="AT63" s="95" t="str">
        <f>IF(stage!AT63&lt;&gt;"",INT(stage!AT63/100)*60+MOD(stage!AT63,100),"")</f>
        <v/>
      </c>
      <c r="AV63" s="95" t="str">
        <f>IF(stage!AV63&lt;&gt;"",INT(stage!AV63/100)*60+MOD(stage!AV63,100),"")</f>
        <v/>
      </c>
      <c r="AX63" s="95" t="str">
        <f>IF(stage!AX63&lt;&gt;"",INT(stage!AX63/100)*60+MOD(stage!AX63,100),"")</f>
        <v/>
      </c>
      <c r="AZ63" s="95" t="str">
        <f>IF(stage!AZ63&lt;&gt;"",INT(stage!AZ63/100)*60+MOD(stage!AZ63,100),"")</f>
        <v/>
      </c>
      <c r="BB63" s="95" t="str">
        <f>IF(stage!BB63&lt;&gt;"",INT(stage!BB63/100)*60+MOD(stage!BB63,100),"")</f>
        <v/>
      </c>
      <c r="BD63" s="95" t="str">
        <f>IF(stage!BD63&lt;&gt;"",INT(stage!BD63/100)*60+MOD(stage!BD63,100),"")</f>
        <v/>
      </c>
      <c r="BF63" s="95" t="str">
        <f>IF(stage!BF63&lt;&gt;"",INT(stage!BF63/100)*60+MOD(stage!BF63,100),"")</f>
        <v/>
      </c>
      <c r="BH63" s="95" t="str">
        <f>IF(stage!BH63&lt;&gt;"",INT(stage!BH63/100)*60+MOD(stage!BH63,100),"")</f>
        <v/>
      </c>
      <c r="BJ63" s="95" t="str">
        <f>IF(stage!BJ63&lt;&gt;"",INT(stage!BJ63/100)*60+MOD(stage!BJ63,100),"")</f>
        <v/>
      </c>
      <c r="BL63" s="95" t="str">
        <f>IF(stage!BL63&lt;&gt;"",INT(stage!BL63/100)*60+MOD(stage!BL63,100),"")</f>
        <v/>
      </c>
      <c r="BO63" s="123">
        <f t="shared" si="1"/>
        <v>4497</v>
      </c>
      <c r="BP63" s="75">
        <f t="shared" si="2"/>
        <v>0</v>
      </c>
      <c r="BQ63" s="123">
        <f t="shared" si="3"/>
        <v>4497</v>
      </c>
      <c r="BR63" s="123"/>
      <c r="BS63" s="123">
        <f t="shared" si="4"/>
        <v>11457</v>
      </c>
      <c r="BT63" s="75">
        <f t="shared" si="5"/>
        <v>0</v>
      </c>
      <c r="BU63" s="123">
        <f t="shared" si="6"/>
        <v>11457</v>
      </c>
      <c r="BW63" s="75">
        <f t="shared" si="7"/>
        <v>12</v>
      </c>
      <c r="BX63" s="124">
        <f t="shared" si="8"/>
        <v>369.29999999999995</v>
      </c>
      <c r="BY63" s="124">
        <f t="shared" si="9"/>
        <v>484.29999999999995</v>
      </c>
      <c r="BZ63" s="124">
        <f t="shared" si="10"/>
        <v>355.5</v>
      </c>
      <c r="CA63" s="124">
        <f t="shared" si="11"/>
        <v>351.1</v>
      </c>
      <c r="CB63" s="124">
        <f t="shared" si="12"/>
        <v>468.20000000000005</v>
      </c>
      <c r="CC63" s="124">
        <f t="shared" si="13"/>
        <v>351.79999999999995</v>
      </c>
      <c r="CD63" s="124">
        <f t="shared" si="14"/>
        <v>395.1</v>
      </c>
      <c r="CE63" s="124">
        <f t="shared" si="15"/>
        <v>288.8</v>
      </c>
      <c r="CF63" s="124">
        <f t="shared" si="16"/>
        <v>395.4</v>
      </c>
      <c r="CG63" s="124">
        <f t="shared" si="17"/>
        <v>390.70000000000005</v>
      </c>
      <c r="CH63" s="124">
        <f t="shared" si="18"/>
        <v>276.5</v>
      </c>
      <c r="CI63" s="124">
        <f t="shared" si="19"/>
        <v>370.29999999999995</v>
      </c>
      <c r="CJ63" s="124" t="str">
        <f t="shared" si="20"/>
        <v/>
      </c>
      <c r="CK63" s="124" t="str">
        <f t="shared" si="21"/>
        <v/>
      </c>
      <c r="CL63" s="124" t="str">
        <f t="shared" si="22"/>
        <v/>
      </c>
      <c r="CM63" s="124" t="str">
        <f t="shared" si="23"/>
        <v/>
      </c>
      <c r="CN63" s="124" t="str">
        <f t="shared" si="24"/>
        <v/>
      </c>
      <c r="CO63" s="124" t="str">
        <f t="shared" si="25"/>
        <v/>
      </c>
      <c r="CP63" s="124" t="str">
        <f t="shared" si="26"/>
        <v/>
      </c>
      <c r="CQ63" s="124" t="str">
        <f t="shared" si="27"/>
        <v/>
      </c>
      <c r="CR63" s="124" t="str">
        <f t="shared" si="28"/>
        <v/>
      </c>
      <c r="CS63" s="124" t="str">
        <f t="shared" si="29"/>
        <v/>
      </c>
      <c r="CT63" s="124" t="str">
        <f t="shared" si="30"/>
        <v/>
      </c>
      <c r="CU63" s="124" t="str">
        <f t="shared" si="31"/>
        <v/>
      </c>
      <c r="CV63" s="124" t="str">
        <f t="shared" si="32"/>
        <v/>
      </c>
      <c r="CW63" s="124" t="str">
        <f t="shared" si="33"/>
        <v/>
      </c>
      <c r="CX63" s="124" t="str">
        <f t="shared" si="34"/>
        <v/>
      </c>
      <c r="CY63" s="124" t="str">
        <f t="shared" si="35"/>
        <v/>
      </c>
      <c r="CZ63" s="124" t="str">
        <f t="shared" si="36"/>
        <v/>
      </c>
      <c r="DA63" s="124" t="str">
        <f t="shared" si="37"/>
        <v/>
      </c>
      <c r="DC63" s="75">
        <f>COUNT($BX63:BX63)</f>
        <v>1</v>
      </c>
      <c r="DD63" s="75">
        <f>COUNT($BX63:BY63)</f>
        <v>2</v>
      </c>
      <c r="DE63" s="75">
        <f>COUNT($BX63:BZ63)</f>
        <v>3</v>
      </c>
      <c r="DF63" s="75">
        <f>COUNT($BX63:CA63)</f>
        <v>4</v>
      </c>
      <c r="DG63" s="75">
        <f>COUNT($BX63:CB63)</f>
        <v>5</v>
      </c>
      <c r="DH63" s="75">
        <f>COUNT($BX63:CC63)</f>
        <v>6</v>
      </c>
      <c r="DI63" s="75">
        <f>COUNT($BX63:CD63)</f>
        <v>7</v>
      </c>
      <c r="DJ63" s="75">
        <f>COUNT($BX63:CE63)</f>
        <v>8</v>
      </c>
      <c r="DK63" s="75">
        <f>COUNT($BX63:CF63)</f>
        <v>9</v>
      </c>
      <c r="DL63" s="75">
        <f>COUNT($BX63:CG63)</f>
        <v>10</v>
      </c>
      <c r="DM63" s="75">
        <f>COUNT($BX63:CH63)</f>
        <v>11</v>
      </c>
      <c r="DN63" s="75">
        <f>COUNT($BX63:CI63)</f>
        <v>12</v>
      </c>
      <c r="DO63" s="75">
        <f>COUNT($BX63:CJ63)</f>
        <v>12</v>
      </c>
      <c r="DP63" s="75">
        <f>COUNT($BX63:CK63)</f>
        <v>12</v>
      </c>
      <c r="DQ63" s="75">
        <f>COUNT($BX63:CL63)</f>
        <v>12</v>
      </c>
      <c r="DR63" s="75">
        <f>COUNT($BX63:CM63)</f>
        <v>12</v>
      </c>
      <c r="DS63" s="75">
        <f>COUNT($BX63:CN63)</f>
        <v>12</v>
      </c>
      <c r="DT63" s="75">
        <f>COUNT($BX63:CO63)</f>
        <v>12</v>
      </c>
      <c r="DU63" s="75">
        <f>COUNT($BX63:CP63)</f>
        <v>12</v>
      </c>
      <c r="DV63" s="75">
        <f>COUNT($BX63:CQ63)</f>
        <v>12</v>
      </c>
      <c r="DW63" s="75">
        <f>COUNT($BX63:CR63)</f>
        <v>12</v>
      </c>
      <c r="DX63" s="75">
        <f>COUNT($BX63:CS63)</f>
        <v>12</v>
      </c>
      <c r="DY63" s="75">
        <f>COUNT($BX63:CT63)</f>
        <v>12</v>
      </c>
      <c r="DZ63" s="75">
        <f>COUNT($BX63:CU63)</f>
        <v>12</v>
      </c>
      <c r="EA63" s="75">
        <f>COUNT($BX63:CV63)</f>
        <v>12</v>
      </c>
      <c r="EB63" s="75">
        <f>COUNT($BX63:CW63)</f>
        <v>12</v>
      </c>
      <c r="EC63" s="75">
        <f>COUNT($BX63:CX63)</f>
        <v>12</v>
      </c>
      <c r="ED63" s="75">
        <f>COUNT($BX63:CY63)</f>
        <v>12</v>
      </c>
      <c r="EE63" s="75">
        <f>COUNT($BX63:CZ63)</f>
        <v>12</v>
      </c>
      <c r="EF63" s="75">
        <f>COUNT($BX63:DA63)</f>
        <v>12</v>
      </c>
      <c r="EH63" s="75">
        <f t="shared" si="38"/>
        <v>1</v>
      </c>
      <c r="EI63" s="75">
        <f t="shared" si="39"/>
        <v>1</v>
      </c>
      <c r="EJ63" s="75">
        <f t="shared" si="40"/>
        <v>1</v>
      </c>
      <c r="EK63" s="75">
        <f t="shared" si="41"/>
        <v>1</v>
      </c>
      <c r="EL63" s="75">
        <f t="shared" si="42"/>
        <v>1</v>
      </c>
      <c r="EM63" s="75">
        <f t="shared" si="43"/>
        <v>1</v>
      </c>
      <c r="EN63" s="75">
        <f t="shared" si="44"/>
        <v>1</v>
      </c>
      <c r="EO63" s="75">
        <f t="shared" si="45"/>
        <v>1</v>
      </c>
      <c r="EP63" s="75">
        <f t="shared" si="46"/>
        <v>1</v>
      </c>
      <c r="EQ63" s="75">
        <f t="shared" si="47"/>
        <v>1</v>
      </c>
      <c r="ER63" s="75">
        <f t="shared" si="48"/>
        <v>1</v>
      </c>
      <c r="ES63" s="75">
        <f t="shared" si="49"/>
        <v>1</v>
      </c>
      <c r="ET63" s="75">
        <f t="shared" si="50"/>
        <v>0</v>
      </c>
      <c r="EU63" s="75">
        <f t="shared" si="51"/>
        <v>0</v>
      </c>
      <c r="EV63" s="75">
        <f t="shared" si="52"/>
        <v>0</v>
      </c>
      <c r="EW63" s="75">
        <f t="shared" si="53"/>
        <v>0</v>
      </c>
      <c r="EX63" s="75">
        <f t="shared" si="54"/>
        <v>0</v>
      </c>
      <c r="EY63" s="75">
        <f t="shared" si="55"/>
        <v>0</v>
      </c>
      <c r="EZ63" s="75">
        <f t="shared" si="56"/>
        <v>0</v>
      </c>
      <c r="FA63" s="75">
        <f t="shared" si="57"/>
        <v>0</v>
      </c>
      <c r="FB63" s="75">
        <f t="shared" si="58"/>
        <v>0</v>
      </c>
      <c r="FC63" s="75">
        <f t="shared" si="59"/>
        <v>0</v>
      </c>
      <c r="FD63" s="75">
        <f t="shared" si="60"/>
        <v>0</v>
      </c>
      <c r="FE63" s="75">
        <f t="shared" si="61"/>
        <v>0</v>
      </c>
      <c r="FF63" s="75">
        <f t="shared" si="62"/>
        <v>0</v>
      </c>
      <c r="FG63" s="75">
        <f t="shared" si="63"/>
        <v>0</v>
      </c>
      <c r="FH63" s="75">
        <f t="shared" si="64"/>
        <v>0</v>
      </c>
      <c r="FI63" s="75">
        <f t="shared" si="65"/>
        <v>0</v>
      </c>
      <c r="FJ63" s="75">
        <f t="shared" si="66"/>
        <v>0</v>
      </c>
      <c r="FK63" s="75">
        <f t="shared" si="67"/>
        <v>0</v>
      </c>
      <c r="FL63" s="75">
        <f t="shared" si="68"/>
        <v>6</v>
      </c>
      <c r="FM63" s="95">
        <f>IF(AND(ent!$M$2=1,$F63&lt;&gt;""),$E63+$F63,"")</f>
        <v>369.29999999999995</v>
      </c>
      <c r="FN63" s="95">
        <f>IF(AND(ent!$M$3=1,$H63&lt;&gt;""),$G63+$H63,"")</f>
        <v>484.29999999999995</v>
      </c>
      <c r="FO63" s="95">
        <f>IF(AND(ent!$M$4=1,$J63&lt;&gt;""),$I63+$J63,"")</f>
        <v>355.5</v>
      </c>
      <c r="FP63" s="95">
        <f>IF(AND(ent!$M$5=1,$L63&lt;&gt;""),$K63+$L63,"")</f>
        <v>351.1</v>
      </c>
      <c r="FQ63" s="95">
        <f>IF(AND(ent!$M$6=1,$N63&lt;&gt;""),$M63+$N63,"")</f>
        <v>468.20000000000005</v>
      </c>
      <c r="FR63" s="95">
        <f>IF(AND(ent!$M$7=1,$P63&lt;&gt;""),$O63+$P63,"")</f>
        <v>351.79999999999995</v>
      </c>
      <c r="FS63" s="95" t="str">
        <f>IF(AND(ent!$M$8=1,$R63&lt;&gt;""),$Q63+$R63,"")</f>
        <v/>
      </c>
      <c r="FT63" s="95" t="str">
        <f>IF(AND(ent!$M$9=1,$T63&lt;&gt;""),$S63+$T63,"")</f>
        <v/>
      </c>
      <c r="FU63" s="95" t="str">
        <f>IF(AND(ent!$M$10=1,$V63&lt;&gt;""),$U63+$V63,"")</f>
        <v/>
      </c>
      <c r="FV63" s="95" t="str">
        <f>IF(AND(ent!$M$11=1,$X63&lt;&gt;""),$W63+$X63,"")</f>
        <v/>
      </c>
      <c r="FW63" s="95" t="str">
        <f>IF(AND(ent!$M$12=1,$Z63&lt;&gt;""),$Y63+$Z63,"")</f>
        <v/>
      </c>
      <c r="FX63" s="95" t="str">
        <f>IF(AND(ent!$M$13=1,$AB63&lt;&gt;""),$AA63+$AB63,"")</f>
        <v/>
      </c>
      <c r="FY63" s="95" t="str">
        <f>IF(AND(ent!$M$14=1,$AD63&lt;&gt;""),$AC63+$AD63,"")</f>
        <v/>
      </c>
      <c r="FZ63" s="95" t="str">
        <f>IF(AND(ent!$M$15=1,$AF63&lt;&gt;""),$AE63+$AF63,"")</f>
        <v/>
      </c>
      <c r="GA63" s="95" t="str">
        <f>IF(AND(ent!$M$16=1,$AH63&lt;&gt;""),$AG63+$AH63,"")</f>
        <v/>
      </c>
      <c r="GB63" s="95" t="str">
        <f>IF(AND(ent!$M$17=1,$AJ63&lt;&gt;""),$AI63+$AJ63,"")</f>
        <v/>
      </c>
      <c r="GC63" s="95" t="str">
        <f>IF(AND(ent!$M$18=1,$AL63&lt;&gt;""),$AK63+$AL63,"")</f>
        <v/>
      </c>
      <c r="GD63" s="95" t="str">
        <f>IF(AND(ent!$M$19=1,$AN63&lt;&gt;""),$AM63+$AN63,"")</f>
        <v/>
      </c>
      <c r="GE63" s="95" t="str">
        <f>IF(AND(ent!$M$20=1,$AP63&lt;&gt;""),$AO63+$AP63,"")</f>
        <v/>
      </c>
      <c r="GF63" s="95" t="str">
        <f>IF(AND(ent!$M$21=1,$AR63&lt;&gt;""),$AQ63+$AR63,"")</f>
        <v/>
      </c>
      <c r="GG63" s="95" t="str">
        <f>IF(AND(ent!$M$22=1,$AT63&lt;&gt;""),$AS63+$AT63,"")</f>
        <v/>
      </c>
      <c r="GH63" s="95" t="str">
        <f>IF(AND(ent!$M$23=1,$AV63&lt;&gt;""),$AU63+$AV63,"")</f>
        <v/>
      </c>
      <c r="GI63" s="95" t="str">
        <f>IF(AND(ent!$M$24=1,$AX63&lt;&gt;""),$AW63+$AX63,"")</f>
        <v/>
      </c>
      <c r="GJ63" s="95" t="str">
        <f>IF(AND(ent!$M$25=1,$AZ63&lt;&gt;""),$AY63+$AZ63,"")</f>
        <v/>
      </c>
      <c r="GK63" s="95" t="str">
        <f>IF(AND(ent!$M$26=1,$BB63&lt;&gt;""),$BA63+$BB63,"")</f>
        <v/>
      </c>
      <c r="GL63" s="95" t="str">
        <f>IF(AND(ent!$M$27=1,$BD63&lt;&gt;""),$BC63+$BD63,"")</f>
        <v/>
      </c>
      <c r="GM63" s="95" t="str">
        <f>IF(AND(ent!$M$28=1,$BF63&lt;&gt;""),$BE63+$BF63,"")</f>
        <v/>
      </c>
      <c r="GN63" s="95" t="str">
        <f>IF(AND(ent!$M$29=1,$BH63&lt;&gt;""),$BG63+$BH63,"")</f>
        <v/>
      </c>
      <c r="GO63" s="95" t="str">
        <f>IF(AND(ent!$M$30=1,$BJ63&lt;&gt;""),$BI63+$BJ63,"")</f>
        <v/>
      </c>
      <c r="GP63" s="95" t="str">
        <f>IF(AND(ent!$M$31=1,$BL63&lt;&gt;""),$BK63+$BL63,"")</f>
        <v/>
      </c>
      <c r="GQ63" s="75">
        <f t="shared" si="69"/>
        <v>6</v>
      </c>
      <c r="GR63" s="95" t="str">
        <f>IF(AND(ent!$M$2=2,$F63&lt;&gt;""),$E63+$F63,"")</f>
        <v/>
      </c>
      <c r="GS63" s="95" t="str">
        <f>IF(AND(ent!$M$3=2,$H63&lt;&gt;""),$G63+$H63,"")</f>
        <v/>
      </c>
      <c r="GT63" s="95" t="str">
        <f>IF(AND(ent!$M$4=2,$J63&lt;&gt;""),$I63+$J63,"")</f>
        <v/>
      </c>
      <c r="GU63" s="95" t="str">
        <f>IF(AND(ent!$M$5=2,$L63&lt;&gt;""),$K63+$L63,"")</f>
        <v/>
      </c>
      <c r="GV63" s="95" t="str">
        <f>IF(AND(ent!$M$6=2,$N63&lt;&gt;""),$M63+$N63,"")</f>
        <v/>
      </c>
      <c r="GW63" s="95" t="str">
        <f>IF(AND(ent!$M$7=2,$P63&lt;&gt;""),$O63+$P63,"")</f>
        <v/>
      </c>
      <c r="GX63" s="95">
        <f>IF(AND(ent!$M$8=2,$R63&lt;&gt;""),$Q63+$R63,"")</f>
        <v>395.1</v>
      </c>
      <c r="GY63" s="95">
        <f>IF(AND(ent!$M$9=2,$T63&lt;&gt;""),$S63+$T63,"")</f>
        <v>288.8</v>
      </c>
      <c r="GZ63" s="95">
        <f>IF(AND(ent!$M$10=2,$V63&lt;&gt;""),$U63+$V63,"")</f>
        <v>395.4</v>
      </c>
      <c r="HA63" s="95">
        <f>IF(AND(ent!$M$11=2,$X63&lt;&gt;""),$W63+$X63,"")</f>
        <v>390.70000000000005</v>
      </c>
      <c r="HB63" s="95">
        <f>IF(AND(ent!$M$12=2,$Z63&lt;&gt;""),$Y63+$Z63,"")</f>
        <v>276.5</v>
      </c>
      <c r="HC63" s="95">
        <f>IF(AND(ent!$M$13=2,$AB63&lt;&gt;""),$AA63+$AB63,"")</f>
        <v>370.29999999999995</v>
      </c>
      <c r="HD63" s="95" t="str">
        <f>IF(AND(ent!$M$14=2,$AD63&lt;&gt;""),$AC63+$AD63,"")</f>
        <v/>
      </c>
      <c r="HE63" s="95" t="str">
        <f>IF(AND(ent!$M$15=2,$AF63&lt;&gt;""),$AE63+$AF63,"")</f>
        <v/>
      </c>
      <c r="HF63" s="95" t="str">
        <f>IF(AND(ent!$M$16=2,$AH63&lt;&gt;""),$AG63+$AH63,"")</f>
        <v/>
      </c>
      <c r="HG63" s="95" t="str">
        <f>IF(AND(ent!$M$17=2,$AJ63&lt;&gt;""),$AI63+$AJ63,"")</f>
        <v/>
      </c>
      <c r="HH63" s="95" t="str">
        <f>IF(AND(ent!$M$18=2,$AL63&lt;&gt;""),$AK63+$AL63,"")</f>
        <v/>
      </c>
      <c r="HI63" s="95" t="str">
        <f>IF(AND(ent!$M$19=2,$AN63&lt;&gt;""),$AM63+$AN63,"")</f>
        <v/>
      </c>
      <c r="HJ63" s="95" t="str">
        <f>IF(AND(ent!$M$20=2,$AP63&lt;&gt;""),$AO63+$AP63,"")</f>
        <v/>
      </c>
      <c r="HK63" s="95" t="str">
        <f>IF(AND(ent!$M$21=2,$AR63&lt;&gt;""),$AQ63+$AR63,"")</f>
        <v/>
      </c>
      <c r="HL63" s="95" t="str">
        <f>IF(AND(ent!$M$22=2,$AT63&lt;&gt;""),$AS63+$AT63,"")</f>
        <v/>
      </c>
      <c r="HM63" s="95" t="str">
        <f>IF(AND(ent!$M$23=2,$AV63&lt;&gt;""),$AU63+$AV63,"")</f>
        <v/>
      </c>
      <c r="HN63" s="95" t="str">
        <f>IF(AND(ent!$M$24=2,$AX63&lt;&gt;""),$AW63+$AX63,"")</f>
        <v/>
      </c>
      <c r="HO63" s="95" t="str">
        <f>IF(AND(ent!$M$25=2,$AZ63&lt;&gt;""),$AY63+$AZ63,"")</f>
        <v/>
      </c>
      <c r="HP63" s="95" t="str">
        <f>IF(AND(ent!$M$26=2,$BB63&lt;&gt;""),$BA63+$BB63,"")</f>
        <v/>
      </c>
      <c r="HQ63" s="95" t="str">
        <f>IF(AND(ent!$M$27=2,$BD63&lt;&gt;""),$BC63+$BD63,"")</f>
        <v/>
      </c>
      <c r="HR63" s="95" t="str">
        <f>IF(AND(ent!$M$28=2,$BF63&lt;&gt;""),$BE63+$BF63,"")</f>
        <v/>
      </c>
      <c r="HS63" s="95" t="str">
        <f>IF(AND(ent!$M$29=2,$BH63&lt;&gt;""),$BG63+$BH63,"")</f>
        <v/>
      </c>
      <c r="HT63" s="95" t="str">
        <f>IF(AND(ent!$M$30=2,$BJ63&lt;&gt;""),$BI63+$BJ63,"")</f>
        <v/>
      </c>
      <c r="HU63" s="95" t="str">
        <f>IF(AND(ent!$M$31=2,$BL63&lt;&gt;""),$BK63+$BL63,"")</f>
        <v/>
      </c>
      <c r="HV63" s="124">
        <f t="shared" si="70"/>
        <v>2380.1999999999998</v>
      </c>
      <c r="HW63" s="124">
        <f t="shared" si="71"/>
        <v>2116.8000000000002</v>
      </c>
      <c r="HX63" s="95">
        <f t="shared" si="72"/>
        <v>3940.2</v>
      </c>
      <c r="HY63" s="95">
        <f t="shared" si="73"/>
        <v>3516.8</v>
      </c>
    </row>
    <row r="64" spans="1:233">
      <c r="A64" s="75">
        <f>IF(stage!A64&lt;&gt;"",stage!A64,"")</f>
        <v>63</v>
      </c>
      <c r="B64" s="75" t="str">
        <f>IF(ent!E64&lt;&gt;"",ent!E64,"")</f>
        <v>清 竜也</v>
      </c>
      <c r="D64" s="75" t="str">
        <f>IF(ent!E64&lt;&gt;"",ent!H64,"")</f>
        <v>OP-1</v>
      </c>
      <c r="F64" s="95">
        <f>IF(stage!F64&lt;&gt;"",INT(stage!F64/100)*60+MOD(stage!F64,100),"")</f>
        <v>324.89999999999998</v>
      </c>
      <c r="H64" s="95">
        <f>IF(stage!H64&lt;&gt;"",INT(stage!H64/100)*60+MOD(stage!H64,100),"")</f>
        <v>449</v>
      </c>
      <c r="J64" s="95">
        <f>IF(stage!J64&lt;&gt;"",INT(stage!J64/100)*60+MOD(stage!J64,100),"")</f>
        <v>336.4</v>
      </c>
      <c r="L64" s="95">
        <f>IF(stage!L64&lt;&gt;"",INT(stage!L64/100)*60+MOD(stage!L64,100),"")</f>
        <v>323.60000000000002</v>
      </c>
      <c r="N64" s="95">
        <f>IF(stage!N64&lt;&gt;"",INT(stage!N64/100)*60+MOD(stage!N64,100),"")</f>
        <v>431.6</v>
      </c>
      <c r="P64" s="95">
        <f>IF(stage!P64&lt;&gt;"",INT(stage!P64/100)*60+MOD(stage!P64,100),"")</f>
        <v>331.1</v>
      </c>
      <c r="R64" s="95">
        <f>IF(stage!R64&lt;&gt;"",INT(stage!R64/100)*60+MOD(stage!R64,100),"")</f>
        <v>350.1</v>
      </c>
      <c r="T64" s="95">
        <f>IF(stage!T64&lt;&gt;"",INT(stage!T64/100)*60+MOD(stage!T64,100),"")</f>
        <v>281.5</v>
      </c>
      <c r="V64" s="95">
        <f>IF(stage!V64&lt;&gt;"",INT(stage!V64/100)*60+MOD(stage!V64,100),"")</f>
        <v>357.79999999999995</v>
      </c>
      <c r="X64" s="95">
        <f>IF(stage!X64&lt;&gt;"",INT(stage!X64/100)*60+MOD(stage!X64,100),"")</f>
        <v>357.1</v>
      </c>
      <c r="Z64" s="95">
        <f>IF(stage!Z64&lt;&gt;"",INT(stage!Z64/100)*60+MOD(stage!Z64,100),"")</f>
        <v>256.7</v>
      </c>
      <c r="AB64" s="95">
        <f>IF(stage!AB64&lt;&gt;"",INT(stage!AB64/100)*60+MOD(stage!AB64,100),"")</f>
        <v>370.29999999999995</v>
      </c>
      <c r="AD64" s="95" t="str">
        <f>IF(stage!AD64&lt;&gt;"",INT(stage!AD64/100)*60+MOD(stage!AD64,100),"")</f>
        <v/>
      </c>
      <c r="AF64" s="95" t="str">
        <f>IF(stage!AF64&lt;&gt;"",INT(stage!AF64/100)*60+MOD(stage!AF64,100),"")</f>
        <v/>
      </c>
      <c r="AH64" s="95" t="str">
        <f>IF(stage!AH64&lt;&gt;"",INT(stage!AH64/100)*60+MOD(stage!AH64,100),"")</f>
        <v/>
      </c>
      <c r="AJ64" s="95" t="str">
        <f>IF(stage!AJ64&lt;&gt;"",INT(stage!AJ64/100)*60+MOD(stage!AJ64,100),"")</f>
        <v/>
      </c>
      <c r="AL64" s="95" t="str">
        <f>IF(stage!AL64&lt;&gt;"",INT(stage!AL64/100)*60+MOD(stage!AL64,100),"")</f>
        <v/>
      </c>
      <c r="AN64" s="95" t="str">
        <f>IF(stage!AN64&lt;&gt;"",INT(stage!AN64/100)*60+MOD(stage!AN64,100),"")</f>
        <v/>
      </c>
      <c r="AP64" s="95" t="str">
        <f>IF(stage!AP64&lt;&gt;"",INT(stage!AP64/100)*60+MOD(stage!AP64,100),"")</f>
        <v/>
      </c>
      <c r="AR64" s="95" t="str">
        <f>IF(stage!AR64&lt;&gt;"",INT(stage!AR64/100)*60+MOD(stage!AR64,100),"")</f>
        <v/>
      </c>
      <c r="AT64" s="95" t="str">
        <f>IF(stage!AT64&lt;&gt;"",INT(stage!AT64/100)*60+MOD(stage!AT64,100),"")</f>
        <v/>
      </c>
      <c r="AV64" s="95" t="str">
        <f>IF(stage!AV64&lt;&gt;"",INT(stage!AV64/100)*60+MOD(stage!AV64,100),"")</f>
        <v/>
      </c>
      <c r="AX64" s="95" t="str">
        <f>IF(stage!AX64&lt;&gt;"",INT(stage!AX64/100)*60+MOD(stage!AX64,100),"")</f>
        <v/>
      </c>
      <c r="AZ64" s="95" t="str">
        <f>IF(stage!AZ64&lt;&gt;"",INT(stage!AZ64/100)*60+MOD(stage!AZ64,100),"")</f>
        <v/>
      </c>
      <c r="BB64" s="95" t="str">
        <f>IF(stage!BB64&lt;&gt;"",INT(stage!BB64/100)*60+MOD(stage!BB64,100),"")</f>
        <v/>
      </c>
      <c r="BD64" s="95" t="str">
        <f>IF(stage!BD64&lt;&gt;"",INT(stage!BD64/100)*60+MOD(stage!BD64,100),"")</f>
        <v/>
      </c>
      <c r="BF64" s="95" t="str">
        <f>IF(stage!BF64&lt;&gt;"",INT(stage!BF64/100)*60+MOD(stage!BF64,100),"")</f>
        <v/>
      </c>
      <c r="BH64" s="95" t="str">
        <f>IF(stage!BH64&lt;&gt;"",INT(stage!BH64/100)*60+MOD(stage!BH64,100),"")</f>
        <v/>
      </c>
      <c r="BJ64" s="95" t="str">
        <f>IF(stage!BJ64&lt;&gt;"",INT(stage!BJ64/100)*60+MOD(stage!BJ64,100),"")</f>
        <v/>
      </c>
      <c r="BL64" s="95" t="str">
        <f>IF(stage!BL64&lt;&gt;"",INT(stage!BL64/100)*60+MOD(stage!BL64,100),"")</f>
        <v/>
      </c>
      <c r="BO64" s="123">
        <f t="shared" si="1"/>
        <v>4170.0999999999995</v>
      </c>
      <c r="BP64" s="75">
        <f t="shared" si="2"/>
        <v>0</v>
      </c>
      <c r="BQ64" s="123">
        <f t="shared" si="3"/>
        <v>4170.0999999999995</v>
      </c>
      <c r="BR64" s="123"/>
      <c r="BS64" s="123">
        <f t="shared" si="4"/>
        <v>10930.099999999999</v>
      </c>
      <c r="BT64" s="75">
        <f t="shared" si="5"/>
        <v>0</v>
      </c>
      <c r="BU64" s="123">
        <f t="shared" si="6"/>
        <v>10930.099999999999</v>
      </c>
      <c r="BW64" s="75">
        <f t="shared" si="7"/>
        <v>12</v>
      </c>
      <c r="BX64" s="124">
        <f t="shared" si="8"/>
        <v>324.89999999999998</v>
      </c>
      <c r="BY64" s="124">
        <f t="shared" si="9"/>
        <v>449</v>
      </c>
      <c r="BZ64" s="124">
        <f t="shared" si="10"/>
        <v>336.4</v>
      </c>
      <c r="CA64" s="124">
        <f t="shared" si="11"/>
        <v>323.60000000000002</v>
      </c>
      <c r="CB64" s="124">
        <f t="shared" si="12"/>
        <v>431.6</v>
      </c>
      <c r="CC64" s="124">
        <f t="shared" si="13"/>
        <v>331.1</v>
      </c>
      <c r="CD64" s="124">
        <f t="shared" si="14"/>
        <v>350.1</v>
      </c>
      <c r="CE64" s="124">
        <f t="shared" si="15"/>
        <v>281.5</v>
      </c>
      <c r="CF64" s="124">
        <f t="shared" si="16"/>
        <v>357.79999999999995</v>
      </c>
      <c r="CG64" s="124">
        <f t="shared" si="17"/>
        <v>357.1</v>
      </c>
      <c r="CH64" s="124">
        <f t="shared" si="18"/>
        <v>256.7</v>
      </c>
      <c r="CI64" s="124">
        <f t="shared" si="19"/>
        <v>370.29999999999995</v>
      </c>
      <c r="CJ64" s="124" t="str">
        <f t="shared" si="20"/>
        <v/>
      </c>
      <c r="CK64" s="124" t="str">
        <f t="shared" si="21"/>
        <v/>
      </c>
      <c r="CL64" s="124" t="str">
        <f t="shared" si="22"/>
        <v/>
      </c>
      <c r="CM64" s="124" t="str">
        <f t="shared" si="23"/>
        <v/>
      </c>
      <c r="CN64" s="124" t="str">
        <f t="shared" si="24"/>
        <v/>
      </c>
      <c r="CO64" s="124" t="str">
        <f t="shared" si="25"/>
        <v/>
      </c>
      <c r="CP64" s="124" t="str">
        <f t="shared" si="26"/>
        <v/>
      </c>
      <c r="CQ64" s="124" t="str">
        <f t="shared" si="27"/>
        <v/>
      </c>
      <c r="CR64" s="124" t="str">
        <f t="shared" si="28"/>
        <v/>
      </c>
      <c r="CS64" s="124" t="str">
        <f t="shared" si="29"/>
        <v/>
      </c>
      <c r="CT64" s="124" t="str">
        <f t="shared" si="30"/>
        <v/>
      </c>
      <c r="CU64" s="124" t="str">
        <f t="shared" si="31"/>
        <v/>
      </c>
      <c r="CV64" s="124" t="str">
        <f t="shared" si="32"/>
        <v/>
      </c>
      <c r="CW64" s="124" t="str">
        <f t="shared" si="33"/>
        <v/>
      </c>
      <c r="CX64" s="124" t="str">
        <f t="shared" si="34"/>
        <v/>
      </c>
      <c r="CY64" s="124" t="str">
        <f t="shared" si="35"/>
        <v/>
      </c>
      <c r="CZ64" s="124" t="str">
        <f t="shared" si="36"/>
        <v/>
      </c>
      <c r="DA64" s="124" t="str">
        <f t="shared" si="37"/>
        <v/>
      </c>
      <c r="DC64" s="75">
        <f>COUNT($BX64:BX64)</f>
        <v>1</v>
      </c>
      <c r="DD64" s="75">
        <f>COUNT($BX64:BY64)</f>
        <v>2</v>
      </c>
      <c r="DE64" s="75">
        <f>COUNT($BX64:BZ64)</f>
        <v>3</v>
      </c>
      <c r="DF64" s="75">
        <f>COUNT($BX64:CA64)</f>
        <v>4</v>
      </c>
      <c r="DG64" s="75">
        <f>COUNT($BX64:CB64)</f>
        <v>5</v>
      </c>
      <c r="DH64" s="75">
        <f>COUNT($BX64:CC64)</f>
        <v>6</v>
      </c>
      <c r="DI64" s="75">
        <f>COUNT($BX64:CD64)</f>
        <v>7</v>
      </c>
      <c r="DJ64" s="75">
        <f>COUNT($BX64:CE64)</f>
        <v>8</v>
      </c>
      <c r="DK64" s="75">
        <f>COUNT($BX64:CF64)</f>
        <v>9</v>
      </c>
      <c r="DL64" s="75">
        <f>COUNT($BX64:CG64)</f>
        <v>10</v>
      </c>
      <c r="DM64" s="75">
        <f>COUNT($BX64:CH64)</f>
        <v>11</v>
      </c>
      <c r="DN64" s="75">
        <f>COUNT($BX64:CI64)</f>
        <v>12</v>
      </c>
      <c r="DO64" s="75">
        <f>COUNT($BX64:CJ64)</f>
        <v>12</v>
      </c>
      <c r="DP64" s="75">
        <f>COUNT($BX64:CK64)</f>
        <v>12</v>
      </c>
      <c r="DQ64" s="75">
        <f>COUNT($BX64:CL64)</f>
        <v>12</v>
      </c>
      <c r="DR64" s="75">
        <f>COUNT($BX64:CM64)</f>
        <v>12</v>
      </c>
      <c r="DS64" s="75">
        <f>COUNT($BX64:CN64)</f>
        <v>12</v>
      </c>
      <c r="DT64" s="75">
        <f>COUNT($BX64:CO64)</f>
        <v>12</v>
      </c>
      <c r="DU64" s="75">
        <f>COUNT($BX64:CP64)</f>
        <v>12</v>
      </c>
      <c r="DV64" s="75">
        <f>COUNT($BX64:CQ64)</f>
        <v>12</v>
      </c>
      <c r="DW64" s="75">
        <f>COUNT($BX64:CR64)</f>
        <v>12</v>
      </c>
      <c r="DX64" s="75">
        <f>COUNT($BX64:CS64)</f>
        <v>12</v>
      </c>
      <c r="DY64" s="75">
        <f>COUNT($BX64:CT64)</f>
        <v>12</v>
      </c>
      <c r="DZ64" s="75">
        <f>COUNT($BX64:CU64)</f>
        <v>12</v>
      </c>
      <c r="EA64" s="75">
        <f>COUNT($BX64:CV64)</f>
        <v>12</v>
      </c>
      <c r="EB64" s="75">
        <f>COUNT($BX64:CW64)</f>
        <v>12</v>
      </c>
      <c r="EC64" s="75">
        <f>COUNT($BX64:CX64)</f>
        <v>12</v>
      </c>
      <c r="ED64" s="75">
        <f>COUNT($BX64:CY64)</f>
        <v>12</v>
      </c>
      <c r="EE64" s="75">
        <f>COUNT($BX64:CZ64)</f>
        <v>12</v>
      </c>
      <c r="EF64" s="75">
        <f>COUNT($BX64:DA64)</f>
        <v>12</v>
      </c>
      <c r="EH64" s="75">
        <f t="shared" si="38"/>
        <v>1</v>
      </c>
      <c r="EI64" s="75">
        <f t="shared" si="39"/>
        <v>1</v>
      </c>
      <c r="EJ64" s="75">
        <f t="shared" si="40"/>
        <v>1</v>
      </c>
      <c r="EK64" s="75">
        <f t="shared" si="41"/>
        <v>1</v>
      </c>
      <c r="EL64" s="75">
        <f t="shared" si="42"/>
        <v>1</v>
      </c>
      <c r="EM64" s="75">
        <f t="shared" si="43"/>
        <v>1</v>
      </c>
      <c r="EN64" s="75">
        <f t="shared" si="44"/>
        <v>1</v>
      </c>
      <c r="EO64" s="75">
        <f t="shared" si="45"/>
        <v>1</v>
      </c>
      <c r="EP64" s="75">
        <f t="shared" si="46"/>
        <v>1</v>
      </c>
      <c r="EQ64" s="75">
        <f t="shared" si="47"/>
        <v>1</v>
      </c>
      <c r="ER64" s="75">
        <f t="shared" si="48"/>
        <v>1</v>
      </c>
      <c r="ES64" s="75">
        <f t="shared" si="49"/>
        <v>1</v>
      </c>
      <c r="ET64" s="75">
        <f t="shared" si="50"/>
        <v>0</v>
      </c>
      <c r="EU64" s="75">
        <f t="shared" si="51"/>
        <v>0</v>
      </c>
      <c r="EV64" s="75">
        <f t="shared" si="52"/>
        <v>0</v>
      </c>
      <c r="EW64" s="75">
        <f t="shared" si="53"/>
        <v>0</v>
      </c>
      <c r="EX64" s="75">
        <f t="shared" si="54"/>
        <v>0</v>
      </c>
      <c r="EY64" s="75">
        <f t="shared" si="55"/>
        <v>0</v>
      </c>
      <c r="EZ64" s="75">
        <f t="shared" si="56"/>
        <v>0</v>
      </c>
      <c r="FA64" s="75">
        <f t="shared" si="57"/>
        <v>0</v>
      </c>
      <c r="FB64" s="75">
        <f t="shared" si="58"/>
        <v>0</v>
      </c>
      <c r="FC64" s="75">
        <f t="shared" si="59"/>
        <v>0</v>
      </c>
      <c r="FD64" s="75">
        <f t="shared" si="60"/>
        <v>0</v>
      </c>
      <c r="FE64" s="75">
        <f t="shared" si="61"/>
        <v>0</v>
      </c>
      <c r="FF64" s="75">
        <f t="shared" si="62"/>
        <v>0</v>
      </c>
      <c r="FG64" s="75">
        <f t="shared" si="63"/>
        <v>0</v>
      </c>
      <c r="FH64" s="75">
        <f t="shared" si="64"/>
        <v>0</v>
      </c>
      <c r="FI64" s="75">
        <f t="shared" si="65"/>
        <v>0</v>
      </c>
      <c r="FJ64" s="75">
        <f t="shared" si="66"/>
        <v>0</v>
      </c>
      <c r="FK64" s="75">
        <f t="shared" si="67"/>
        <v>0</v>
      </c>
      <c r="FL64" s="75">
        <f t="shared" si="68"/>
        <v>6</v>
      </c>
      <c r="FM64" s="95">
        <f>IF(AND(ent!$M$2=1,$F64&lt;&gt;""),$E64+$F64,"")</f>
        <v>324.89999999999998</v>
      </c>
      <c r="FN64" s="95">
        <f>IF(AND(ent!$M$3=1,$H64&lt;&gt;""),$G64+$H64,"")</f>
        <v>449</v>
      </c>
      <c r="FO64" s="95">
        <f>IF(AND(ent!$M$4=1,$J64&lt;&gt;""),$I64+$J64,"")</f>
        <v>336.4</v>
      </c>
      <c r="FP64" s="95">
        <f>IF(AND(ent!$M$5=1,$L64&lt;&gt;""),$K64+$L64,"")</f>
        <v>323.60000000000002</v>
      </c>
      <c r="FQ64" s="95">
        <f>IF(AND(ent!$M$6=1,$N64&lt;&gt;""),$M64+$N64,"")</f>
        <v>431.6</v>
      </c>
      <c r="FR64" s="95">
        <f>IF(AND(ent!$M$7=1,$P64&lt;&gt;""),$O64+$P64,"")</f>
        <v>331.1</v>
      </c>
      <c r="FS64" s="95" t="str">
        <f>IF(AND(ent!$M$8=1,$R64&lt;&gt;""),$Q64+$R64,"")</f>
        <v/>
      </c>
      <c r="FT64" s="95" t="str">
        <f>IF(AND(ent!$M$9=1,$T64&lt;&gt;""),$S64+$T64,"")</f>
        <v/>
      </c>
      <c r="FU64" s="95" t="str">
        <f>IF(AND(ent!$M$10=1,$V64&lt;&gt;""),$U64+$V64,"")</f>
        <v/>
      </c>
      <c r="FV64" s="95" t="str">
        <f>IF(AND(ent!$M$11=1,$X64&lt;&gt;""),$W64+$X64,"")</f>
        <v/>
      </c>
      <c r="FW64" s="95" t="str">
        <f>IF(AND(ent!$M$12=1,$Z64&lt;&gt;""),$Y64+$Z64,"")</f>
        <v/>
      </c>
      <c r="FX64" s="95" t="str">
        <f>IF(AND(ent!$M$13=1,$AB64&lt;&gt;""),$AA64+$AB64,"")</f>
        <v/>
      </c>
      <c r="FY64" s="95" t="str">
        <f>IF(AND(ent!$M$14=1,$AD64&lt;&gt;""),$AC64+$AD64,"")</f>
        <v/>
      </c>
      <c r="FZ64" s="95" t="str">
        <f>IF(AND(ent!$M$15=1,$AF64&lt;&gt;""),$AE64+$AF64,"")</f>
        <v/>
      </c>
      <c r="GA64" s="95" t="str">
        <f>IF(AND(ent!$M$16=1,$AH64&lt;&gt;""),$AG64+$AH64,"")</f>
        <v/>
      </c>
      <c r="GB64" s="95" t="str">
        <f>IF(AND(ent!$M$17=1,$AJ64&lt;&gt;""),$AI64+$AJ64,"")</f>
        <v/>
      </c>
      <c r="GC64" s="95" t="str">
        <f>IF(AND(ent!$M$18=1,$AL64&lt;&gt;""),$AK64+$AL64,"")</f>
        <v/>
      </c>
      <c r="GD64" s="95" t="str">
        <f>IF(AND(ent!$M$19=1,$AN64&lt;&gt;""),$AM64+$AN64,"")</f>
        <v/>
      </c>
      <c r="GE64" s="95" t="str">
        <f>IF(AND(ent!$M$20=1,$AP64&lt;&gt;""),$AO64+$AP64,"")</f>
        <v/>
      </c>
      <c r="GF64" s="95" t="str">
        <f>IF(AND(ent!$M$21=1,$AR64&lt;&gt;""),$AQ64+$AR64,"")</f>
        <v/>
      </c>
      <c r="GG64" s="95" t="str">
        <f>IF(AND(ent!$M$22=1,$AT64&lt;&gt;""),$AS64+$AT64,"")</f>
        <v/>
      </c>
      <c r="GH64" s="95" t="str">
        <f>IF(AND(ent!$M$23=1,$AV64&lt;&gt;""),$AU64+$AV64,"")</f>
        <v/>
      </c>
      <c r="GI64" s="95" t="str">
        <f>IF(AND(ent!$M$24=1,$AX64&lt;&gt;""),$AW64+$AX64,"")</f>
        <v/>
      </c>
      <c r="GJ64" s="95" t="str">
        <f>IF(AND(ent!$M$25=1,$AZ64&lt;&gt;""),$AY64+$AZ64,"")</f>
        <v/>
      </c>
      <c r="GK64" s="95" t="str">
        <f>IF(AND(ent!$M$26=1,$BB64&lt;&gt;""),$BA64+$BB64,"")</f>
        <v/>
      </c>
      <c r="GL64" s="95" t="str">
        <f>IF(AND(ent!$M$27=1,$BD64&lt;&gt;""),$BC64+$BD64,"")</f>
        <v/>
      </c>
      <c r="GM64" s="95" t="str">
        <f>IF(AND(ent!$M$28=1,$BF64&lt;&gt;""),$BE64+$BF64,"")</f>
        <v/>
      </c>
      <c r="GN64" s="95" t="str">
        <f>IF(AND(ent!$M$29=1,$BH64&lt;&gt;""),$BG64+$BH64,"")</f>
        <v/>
      </c>
      <c r="GO64" s="95" t="str">
        <f>IF(AND(ent!$M$30=1,$BJ64&lt;&gt;""),$BI64+$BJ64,"")</f>
        <v/>
      </c>
      <c r="GP64" s="95" t="str">
        <f>IF(AND(ent!$M$31=1,$BL64&lt;&gt;""),$BK64+$BL64,"")</f>
        <v/>
      </c>
      <c r="GQ64" s="75">
        <f t="shared" si="69"/>
        <v>6</v>
      </c>
      <c r="GR64" s="95" t="str">
        <f>IF(AND(ent!$M$2=2,$F64&lt;&gt;""),$E64+$F64,"")</f>
        <v/>
      </c>
      <c r="GS64" s="95" t="str">
        <f>IF(AND(ent!$M$3=2,$H64&lt;&gt;""),$G64+$H64,"")</f>
        <v/>
      </c>
      <c r="GT64" s="95" t="str">
        <f>IF(AND(ent!$M$4=2,$J64&lt;&gt;""),$I64+$J64,"")</f>
        <v/>
      </c>
      <c r="GU64" s="95" t="str">
        <f>IF(AND(ent!$M$5=2,$L64&lt;&gt;""),$K64+$L64,"")</f>
        <v/>
      </c>
      <c r="GV64" s="95" t="str">
        <f>IF(AND(ent!$M$6=2,$N64&lt;&gt;""),$M64+$N64,"")</f>
        <v/>
      </c>
      <c r="GW64" s="95" t="str">
        <f>IF(AND(ent!$M$7=2,$P64&lt;&gt;""),$O64+$P64,"")</f>
        <v/>
      </c>
      <c r="GX64" s="95">
        <f>IF(AND(ent!$M$8=2,$R64&lt;&gt;""),$Q64+$R64,"")</f>
        <v>350.1</v>
      </c>
      <c r="GY64" s="95">
        <f>IF(AND(ent!$M$9=2,$T64&lt;&gt;""),$S64+$T64,"")</f>
        <v>281.5</v>
      </c>
      <c r="GZ64" s="95">
        <f>IF(AND(ent!$M$10=2,$V64&lt;&gt;""),$U64+$V64,"")</f>
        <v>357.79999999999995</v>
      </c>
      <c r="HA64" s="95">
        <f>IF(AND(ent!$M$11=2,$X64&lt;&gt;""),$W64+$X64,"")</f>
        <v>357.1</v>
      </c>
      <c r="HB64" s="95">
        <f>IF(AND(ent!$M$12=2,$Z64&lt;&gt;""),$Y64+$Z64,"")</f>
        <v>256.7</v>
      </c>
      <c r="HC64" s="95">
        <f>IF(AND(ent!$M$13=2,$AB64&lt;&gt;""),$AA64+$AB64,"")</f>
        <v>370.29999999999995</v>
      </c>
      <c r="HD64" s="95" t="str">
        <f>IF(AND(ent!$M$14=2,$AD64&lt;&gt;""),$AC64+$AD64,"")</f>
        <v/>
      </c>
      <c r="HE64" s="95" t="str">
        <f>IF(AND(ent!$M$15=2,$AF64&lt;&gt;""),$AE64+$AF64,"")</f>
        <v/>
      </c>
      <c r="HF64" s="95" t="str">
        <f>IF(AND(ent!$M$16=2,$AH64&lt;&gt;""),$AG64+$AH64,"")</f>
        <v/>
      </c>
      <c r="HG64" s="95" t="str">
        <f>IF(AND(ent!$M$17=2,$AJ64&lt;&gt;""),$AI64+$AJ64,"")</f>
        <v/>
      </c>
      <c r="HH64" s="95" t="str">
        <f>IF(AND(ent!$M$18=2,$AL64&lt;&gt;""),$AK64+$AL64,"")</f>
        <v/>
      </c>
      <c r="HI64" s="95" t="str">
        <f>IF(AND(ent!$M$19=2,$AN64&lt;&gt;""),$AM64+$AN64,"")</f>
        <v/>
      </c>
      <c r="HJ64" s="95" t="str">
        <f>IF(AND(ent!$M$20=2,$AP64&lt;&gt;""),$AO64+$AP64,"")</f>
        <v/>
      </c>
      <c r="HK64" s="95" t="str">
        <f>IF(AND(ent!$M$21=2,$AR64&lt;&gt;""),$AQ64+$AR64,"")</f>
        <v/>
      </c>
      <c r="HL64" s="95" t="str">
        <f>IF(AND(ent!$M$22=2,$AT64&lt;&gt;""),$AS64+$AT64,"")</f>
        <v/>
      </c>
      <c r="HM64" s="95" t="str">
        <f>IF(AND(ent!$M$23=2,$AV64&lt;&gt;""),$AU64+$AV64,"")</f>
        <v/>
      </c>
      <c r="HN64" s="95" t="str">
        <f>IF(AND(ent!$M$24=2,$AX64&lt;&gt;""),$AW64+$AX64,"")</f>
        <v/>
      </c>
      <c r="HO64" s="95" t="str">
        <f>IF(AND(ent!$M$25=2,$AZ64&lt;&gt;""),$AY64+$AZ64,"")</f>
        <v/>
      </c>
      <c r="HP64" s="95" t="str">
        <f>IF(AND(ent!$M$26=2,$BB64&lt;&gt;""),$BA64+$BB64,"")</f>
        <v/>
      </c>
      <c r="HQ64" s="95" t="str">
        <f>IF(AND(ent!$M$27=2,$BD64&lt;&gt;""),$BC64+$BD64,"")</f>
        <v/>
      </c>
      <c r="HR64" s="95" t="str">
        <f>IF(AND(ent!$M$28=2,$BF64&lt;&gt;""),$BE64+$BF64,"")</f>
        <v/>
      </c>
      <c r="HS64" s="95" t="str">
        <f>IF(AND(ent!$M$29=2,$BH64&lt;&gt;""),$BG64+$BH64,"")</f>
        <v/>
      </c>
      <c r="HT64" s="95" t="str">
        <f>IF(AND(ent!$M$30=2,$BJ64&lt;&gt;""),$BI64+$BJ64,"")</f>
        <v/>
      </c>
      <c r="HU64" s="95" t="str">
        <f>IF(AND(ent!$M$31=2,$BL64&lt;&gt;""),$BK64+$BL64,"")</f>
        <v/>
      </c>
      <c r="HV64" s="124">
        <f t="shared" si="70"/>
        <v>2196.6</v>
      </c>
      <c r="HW64" s="124">
        <f t="shared" si="71"/>
        <v>1973.5</v>
      </c>
      <c r="HX64" s="95">
        <f t="shared" si="72"/>
        <v>3636.6</v>
      </c>
      <c r="HY64" s="95">
        <f t="shared" si="73"/>
        <v>3253.5</v>
      </c>
    </row>
    <row r="65" spans="1:233">
      <c r="A65" s="75">
        <f>IF(stage!A65&lt;&gt;"",stage!A65,"")</f>
        <v>64</v>
      </c>
      <c r="B65" s="75" t="str">
        <f>IF(ent!E65&lt;&gt;"",ent!E65,"")</f>
        <v>阪口 知洋</v>
      </c>
      <c r="D65" s="75" t="str">
        <f>IF(ent!E65&lt;&gt;"",ent!H65,"")</f>
        <v>OP-1</v>
      </c>
      <c r="F65" s="95">
        <f>IF(stage!F65&lt;&gt;"",INT(stage!F65/100)*60+MOD(stage!F65,100),"")</f>
        <v>331.4</v>
      </c>
      <c r="H65" s="95">
        <f>IF(stage!H65&lt;&gt;"",INT(stage!H65/100)*60+MOD(stage!H65,100),"")</f>
        <v>467.6</v>
      </c>
      <c r="J65" s="95">
        <f>IF(stage!J65&lt;&gt;"",INT(stage!J65/100)*60+MOD(stage!J65,100),"")</f>
        <v>336.70000000000005</v>
      </c>
      <c r="L65" s="95">
        <f>IF(stage!L65&lt;&gt;"",INT(stage!L65/100)*60+MOD(stage!L65,100),"")</f>
        <v>323</v>
      </c>
      <c r="N65" s="95">
        <f>IF(stage!N65&lt;&gt;"",INT(stage!N65/100)*60+MOD(stage!N65,100),"")</f>
        <v>456.5</v>
      </c>
      <c r="P65" s="95">
        <f>IF(stage!P65&lt;&gt;"",INT(stage!P65/100)*60+MOD(stage!P65,100),"")</f>
        <v>335.20000000000005</v>
      </c>
      <c r="R65" s="95">
        <f>IF(stage!R65&lt;&gt;"",INT(stage!R65/100)*60+MOD(stage!R65,100),"")</f>
        <v>373.79999999999995</v>
      </c>
      <c r="T65" s="95">
        <f>IF(stage!T65&lt;&gt;"",INT(stage!T65/100)*60+MOD(stage!T65,100),"")</f>
        <v>281.89999999999998</v>
      </c>
      <c r="V65" s="95">
        <f>IF(stage!V65&lt;&gt;"",INT(stage!V65/100)*60+MOD(stage!V65,100),"")</f>
        <v>371.79999999999995</v>
      </c>
      <c r="X65" s="95">
        <f>IF(stage!X65&lt;&gt;"",INT(stage!X65/100)*60+MOD(stage!X65,100),"")</f>
        <v>368.1</v>
      </c>
      <c r="Z65" s="95">
        <f>IF(stage!Z65&lt;&gt;"",INT(stage!Z65/100)*60+MOD(stage!Z65,100),"")</f>
        <v>275.39999999999998</v>
      </c>
      <c r="AB65" s="95">
        <f>IF(stage!AB65&lt;&gt;"",INT(stage!AB65/100)*60+MOD(stage!AB65,100),"")</f>
        <v>370.29999999999995</v>
      </c>
      <c r="AD65" s="95" t="str">
        <f>IF(stage!AD65&lt;&gt;"",INT(stage!AD65/100)*60+MOD(stage!AD65,100),"")</f>
        <v/>
      </c>
      <c r="AF65" s="95" t="str">
        <f>IF(stage!AF65&lt;&gt;"",INT(stage!AF65/100)*60+MOD(stage!AF65,100),"")</f>
        <v/>
      </c>
      <c r="AH65" s="95" t="str">
        <f>IF(stage!AH65&lt;&gt;"",INT(stage!AH65/100)*60+MOD(stage!AH65,100),"")</f>
        <v/>
      </c>
      <c r="AJ65" s="95" t="str">
        <f>IF(stage!AJ65&lt;&gt;"",INT(stage!AJ65/100)*60+MOD(stage!AJ65,100),"")</f>
        <v/>
      </c>
      <c r="AL65" s="95" t="str">
        <f>IF(stage!AL65&lt;&gt;"",INT(stage!AL65/100)*60+MOD(stage!AL65,100),"")</f>
        <v/>
      </c>
      <c r="AN65" s="95" t="str">
        <f>IF(stage!AN65&lt;&gt;"",INT(stage!AN65/100)*60+MOD(stage!AN65,100),"")</f>
        <v/>
      </c>
      <c r="AP65" s="95" t="str">
        <f>IF(stage!AP65&lt;&gt;"",INT(stage!AP65/100)*60+MOD(stage!AP65,100),"")</f>
        <v/>
      </c>
      <c r="AR65" s="95" t="str">
        <f>IF(stage!AR65&lt;&gt;"",INT(stage!AR65/100)*60+MOD(stage!AR65,100),"")</f>
        <v/>
      </c>
      <c r="AT65" s="95" t="str">
        <f>IF(stage!AT65&lt;&gt;"",INT(stage!AT65/100)*60+MOD(stage!AT65,100),"")</f>
        <v/>
      </c>
      <c r="AV65" s="95" t="str">
        <f>IF(stage!AV65&lt;&gt;"",INT(stage!AV65/100)*60+MOD(stage!AV65,100),"")</f>
        <v/>
      </c>
      <c r="AX65" s="95" t="str">
        <f>IF(stage!AX65&lt;&gt;"",INT(stage!AX65/100)*60+MOD(stage!AX65,100),"")</f>
        <v/>
      </c>
      <c r="AZ65" s="95" t="str">
        <f>IF(stage!AZ65&lt;&gt;"",INT(stage!AZ65/100)*60+MOD(stage!AZ65,100),"")</f>
        <v/>
      </c>
      <c r="BB65" s="95" t="str">
        <f>IF(stage!BB65&lt;&gt;"",INT(stage!BB65/100)*60+MOD(stage!BB65,100),"")</f>
        <v/>
      </c>
      <c r="BD65" s="95" t="str">
        <f>IF(stage!BD65&lt;&gt;"",INT(stage!BD65/100)*60+MOD(stage!BD65,100),"")</f>
        <v/>
      </c>
      <c r="BF65" s="95" t="str">
        <f>IF(stage!BF65&lt;&gt;"",INT(stage!BF65/100)*60+MOD(stage!BF65,100),"")</f>
        <v/>
      </c>
      <c r="BH65" s="95" t="str">
        <f>IF(stage!BH65&lt;&gt;"",INT(stage!BH65/100)*60+MOD(stage!BH65,100),"")</f>
        <v/>
      </c>
      <c r="BJ65" s="95" t="str">
        <f>IF(stage!BJ65&lt;&gt;"",INT(stage!BJ65/100)*60+MOD(stage!BJ65,100),"")</f>
        <v/>
      </c>
      <c r="BL65" s="95" t="str">
        <f>IF(stage!BL65&lt;&gt;"",INT(stage!BL65/100)*60+MOD(stage!BL65,100),"")</f>
        <v/>
      </c>
      <c r="BO65" s="123">
        <f t="shared" si="1"/>
        <v>4291.7</v>
      </c>
      <c r="BP65" s="75">
        <f t="shared" si="2"/>
        <v>0</v>
      </c>
      <c r="BQ65" s="123">
        <f t="shared" si="3"/>
        <v>4291.7</v>
      </c>
      <c r="BR65" s="123"/>
      <c r="BS65" s="123">
        <f t="shared" si="4"/>
        <v>11131.7</v>
      </c>
      <c r="BT65" s="75">
        <f t="shared" si="5"/>
        <v>0</v>
      </c>
      <c r="BU65" s="123">
        <f t="shared" si="6"/>
        <v>11131.7</v>
      </c>
      <c r="BW65" s="75">
        <f t="shared" si="7"/>
        <v>12</v>
      </c>
      <c r="BX65" s="124">
        <f t="shared" si="8"/>
        <v>331.4</v>
      </c>
      <c r="BY65" s="124">
        <f t="shared" si="9"/>
        <v>467.6</v>
      </c>
      <c r="BZ65" s="124">
        <f t="shared" si="10"/>
        <v>336.70000000000005</v>
      </c>
      <c r="CA65" s="124">
        <f t="shared" si="11"/>
        <v>323</v>
      </c>
      <c r="CB65" s="124">
        <f t="shared" si="12"/>
        <v>456.5</v>
      </c>
      <c r="CC65" s="124">
        <f t="shared" si="13"/>
        <v>335.20000000000005</v>
      </c>
      <c r="CD65" s="124">
        <f t="shared" si="14"/>
        <v>373.79999999999995</v>
      </c>
      <c r="CE65" s="124">
        <f t="shared" si="15"/>
        <v>281.89999999999998</v>
      </c>
      <c r="CF65" s="124">
        <f t="shared" si="16"/>
        <v>371.79999999999995</v>
      </c>
      <c r="CG65" s="124">
        <f t="shared" si="17"/>
        <v>368.1</v>
      </c>
      <c r="CH65" s="124">
        <f t="shared" si="18"/>
        <v>275.39999999999998</v>
      </c>
      <c r="CI65" s="124">
        <f t="shared" si="19"/>
        <v>370.29999999999995</v>
      </c>
      <c r="CJ65" s="124" t="str">
        <f t="shared" si="20"/>
        <v/>
      </c>
      <c r="CK65" s="124" t="str">
        <f t="shared" si="21"/>
        <v/>
      </c>
      <c r="CL65" s="124" t="str">
        <f t="shared" si="22"/>
        <v/>
      </c>
      <c r="CM65" s="124" t="str">
        <f t="shared" si="23"/>
        <v/>
      </c>
      <c r="CN65" s="124" t="str">
        <f t="shared" si="24"/>
        <v/>
      </c>
      <c r="CO65" s="124" t="str">
        <f t="shared" si="25"/>
        <v/>
      </c>
      <c r="CP65" s="124" t="str">
        <f t="shared" si="26"/>
        <v/>
      </c>
      <c r="CQ65" s="124" t="str">
        <f t="shared" si="27"/>
        <v/>
      </c>
      <c r="CR65" s="124" t="str">
        <f t="shared" si="28"/>
        <v/>
      </c>
      <c r="CS65" s="124" t="str">
        <f t="shared" si="29"/>
        <v/>
      </c>
      <c r="CT65" s="124" t="str">
        <f t="shared" si="30"/>
        <v/>
      </c>
      <c r="CU65" s="124" t="str">
        <f t="shared" si="31"/>
        <v/>
      </c>
      <c r="CV65" s="124" t="str">
        <f t="shared" si="32"/>
        <v/>
      </c>
      <c r="CW65" s="124" t="str">
        <f t="shared" si="33"/>
        <v/>
      </c>
      <c r="CX65" s="124" t="str">
        <f t="shared" si="34"/>
        <v/>
      </c>
      <c r="CY65" s="124" t="str">
        <f t="shared" si="35"/>
        <v/>
      </c>
      <c r="CZ65" s="124" t="str">
        <f t="shared" si="36"/>
        <v/>
      </c>
      <c r="DA65" s="124" t="str">
        <f t="shared" si="37"/>
        <v/>
      </c>
      <c r="DC65" s="75">
        <f>COUNT($BX65:BX65)</f>
        <v>1</v>
      </c>
      <c r="DD65" s="75">
        <f>COUNT($BX65:BY65)</f>
        <v>2</v>
      </c>
      <c r="DE65" s="75">
        <f>COUNT($BX65:BZ65)</f>
        <v>3</v>
      </c>
      <c r="DF65" s="75">
        <f>COUNT($BX65:CA65)</f>
        <v>4</v>
      </c>
      <c r="DG65" s="75">
        <f>COUNT($BX65:CB65)</f>
        <v>5</v>
      </c>
      <c r="DH65" s="75">
        <f>COUNT($BX65:CC65)</f>
        <v>6</v>
      </c>
      <c r="DI65" s="75">
        <f>COUNT($BX65:CD65)</f>
        <v>7</v>
      </c>
      <c r="DJ65" s="75">
        <f>COUNT($BX65:CE65)</f>
        <v>8</v>
      </c>
      <c r="DK65" s="75">
        <f>COUNT($BX65:CF65)</f>
        <v>9</v>
      </c>
      <c r="DL65" s="75">
        <f>COUNT($BX65:CG65)</f>
        <v>10</v>
      </c>
      <c r="DM65" s="75">
        <f>COUNT($BX65:CH65)</f>
        <v>11</v>
      </c>
      <c r="DN65" s="75">
        <f>COUNT($BX65:CI65)</f>
        <v>12</v>
      </c>
      <c r="DO65" s="75">
        <f>COUNT($BX65:CJ65)</f>
        <v>12</v>
      </c>
      <c r="DP65" s="75">
        <f>COUNT($BX65:CK65)</f>
        <v>12</v>
      </c>
      <c r="DQ65" s="75">
        <f>COUNT($BX65:CL65)</f>
        <v>12</v>
      </c>
      <c r="DR65" s="75">
        <f>COUNT($BX65:CM65)</f>
        <v>12</v>
      </c>
      <c r="DS65" s="75">
        <f>COUNT($BX65:CN65)</f>
        <v>12</v>
      </c>
      <c r="DT65" s="75">
        <f>COUNT($BX65:CO65)</f>
        <v>12</v>
      </c>
      <c r="DU65" s="75">
        <f>COUNT($BX65:CP65)</f>
        <v>12</v>
      </c>
      <c r="DV65" s="75">
        <f>COUNT($BX65:CQ65)</f>
        <v>12</v>
      </c>
      <c r="DW65" s="75">
        <f>COUNT($BX65:CR65)</f>
        <v>12</v>
      </c>
      <c r="DX65" s="75">
        <f>COUNT($BX65:CS65)</f>
        <v>12</v>
      </c>
      <c r="DY65" s="75">
        <f>COUNT($BX65:CT65)</f>
        <v>12</v>
      </c>
      <c r="DZ65" s="75">
        <f>COUNT($BX65:CU65)</f>
        <v>12</v>
      </c>
      <c r="EA65" s="75">
        <f>COUNT($BX65:CV65)</f>
        <v>12</v>
      </c>
      <c r="EB65" s="75">
        <f>COUNT($BX65:CW65)</f>
        <v>12</v>
      </c>
      <c r="EC65" s="75">
        <f>COUNT($BX65:CX65)</f>
        <v>12</v>
      </c>
      <c r="ED65" s="75">
        <f>COUNT($BX65:CY65)</f>
        <v>12</v>
      </c>
      <c r="EE65" s="75">
        <f>COUNT($BX65:CZ65)</f>
        <v>12</v>
      </c>
      <c r="EF65" s="75">
        <f>COUNT($BX65:DA65)</f>
        <v>12</v>
      </c>
      <c r="EH65" s="75">
        <f t="shared" si="38"/>
        <v>1</v>
      </c>
      <c r="EI65" s="75">
        <f t="shared" si="39"/>
        <v>1</v>
      </c>
      <c r="EJ65" s="75">
        <f t="shared" si="40"/>
        <v>1</v>
      </c>
      <c r="EK65" s="75">
        <f t="shared" si="41"/>
        <v>1</v>
      </c>
      <c r="EL65" s="75">
        <f t="shared" si="42"/>
        <v>1</v>
      </c>
      <c r="EM65" s="75">
        <f t="shared" si="43"/>
        <v>1</v>
      </c>
      <c r="EN65" s="75">
        <f t="shared" si="44"/>
        <v>1</v>
      </c>
      <c r="EO65" s="75">
        <f t="shared" si="45"/>
        <v>1</v>
      </c>
      <c r="EP65" s="75">
        <f t="shared" si="46"/>
        <v>1</v>
      </c>
      <c r="EQ65" s="75">
        <f t="shared" si="47"/>
        <v>1</v>
      </c>
      <c r="ER65" s="75">
        <f t="shared" si="48"/>
        <v>1</v>
      </c>
      <c r="ES65" s="75">
        <f t="shared" si="49"/>
        <v>1</v>
      </c>
      <c r="ET65" s="75">
        <f t="shared" si="50"/>
        <v>0</v>
      </c>
      <c r="EU65" s="75">
        <f t="shared" si="51"/>
        <v>0</v>
      </c>
      <c r="EV65" s="75">
        <f t="shared" si="52"/>
        <v>0</v>
      </c>
      <c r="EW65" s="75">
        <f t="shared" si="53"/>
        <v>0</v>
      </c>
      <c r="EX65" s="75">
        <f t="shared" si="54"/>
        <v>0</v>
      </c>
      <c r="EY65" s="75">
        <f t="shared" si="55"/>
        <v>0</v>
      </c>
      <c r="EZ65" s="75">
        <f t="shared" si="56"/>
        <v>0</v>
      </c>
      <c r="FA65" s="75">
        <f t="shared" si="57"/>
        <v>0</v>
      </c>
      <c r="FB65" s="75">
        <f t="shared" si="58"/>
        <v>0</v>
      </c>
      <c r="FC65" s="75">
        <f t="shared" si="59"/>
        <v>0</v>
      </c>
      <c r="FD65" s="75">
        <f t="shared" si="60"/>
        <v>0</v>
      </c>
      <c r="FE65" s="75">
        <f t="shared" si="61"/>
        <v>0</v>
      </c>
      <c r="FF65" s="75">
        <f t="shared" si="62"/>
        <v>0</v>
      </c>
      <c r="FG65" s="75">
        <f t="shared" si="63"/>
        <v>0</v>
      </c>
      <c r="FH65" s="75">
        <f t="shared" si="64"/>
        <v>0</v>
      </c>
      <c r="FI65" s="75">
        <f t="shared" si="65"/>
        <v>0</v>
      </c>
      <c r="FJ65" s="75">
        <f t="shared" si="66"/>
        <v>0</v>
      </c>
      <c r="FK65" s="75">
        <f t="shared" si="67"/>
        <v>0</v>
      </c>
      <c r="FL65" s="75">
        <f t="shared" si="68"/>
        <v>6</v>
      </c>
      <c r="FM65" s="95">
        <f>IF(AND(ent!$M$2=1,$F65&lt;&gt;""),$E65+$F65,"")</f>
        <v>331.4</v>
      </c>
      <c r="FN65" s="95">
        <f>IF(AND(ent!$M$3=1,$H65&lt;&gt;""),$G65+$H65,"")</f>
        <v>467.6</v>
      </c>
      <c r="FO65" s="95">
        <f>IF(AND(ent!$M$4=1,$J65&lt;&gt;""),$I65+$J65,"")</f>
        <v>336.70000000000005</v>
      </c>
      <c r="FP65" s="95">
        <f>IF(AND(ent!$M$5=1,$L65&lt;&gt;""),$K65+$L65,"")</f>
        <v>323</v>
      </c>
      <c r="FQ65" s="95">
        <f>IF(AND(ent!$M$6=1,$N65&lt;&gt;""),$M65+$N65,"")</f>
        <v>456.5</v>
      </c>
      <c r="FR65" s="95">
        <f>IF(AND(ent!$M$7=1,$P65&lt;&gt;""),$O65+$P65,"")</f>
        <v>335.20000000000005</v>
      </c>
      <c r="FS65" s="95" t="str">
        <f>IF(AND(ent!$M$8=1,$R65&lt;&gt;""),$Q65+$R65,"")</f>
        <v/>
      </c>
      <c r="FT65" s="95" t="str">
        <f>IF(AND(ent!$M$9=1,$T65&lt;&gt;""),$S65+$T65,"")</f>
        <v/>
      </c>
      <c r="FU65" s="95" t="str">
        <f>IF(AND(ent!$M$10=1,$V65&lt;&gt;""),$U65+$V65,"")</f>
        <v/>
      </c>
      <c r="FV65" s="95" t="str">
        <f>IF(AND(ent!$M$11=1,$X65&lt;&gt;""),$W65+$X65,"")</f>
        <v/>
      </c>
      <c r="FW65" s="95" t="str">
        <f>IF(AND(ent!$M$12=1,$Z65&lt;&gt;""),$Y65+$Z65,"")</f>
        <v/>
      </c>
      <c r="FX65" s="95" t="str">
        <f>IF(AND(ent!$M$13=1,$AB65&lt;&gt;""),$AA65+$AB65,"")</f>
        <v/>
      </c>
      <c r="FY65" s="95" t="str">
        <f>IF(AND(ent!$M$14=1,$AD65&lt;&gt;""),$AC65+$AD65,"")</f>
        <v/>
      </c>
      <c r="FZ65" s="95" t="str">
        <f>IF(AND(ent!$M$15=1,$AF65&lt;&gt;""),$AE65+$AF65,"")</f>
        <v/>
      </c>
      <c r="GA65" s="95" t="str">
        <f>IF(AND(ent!$M$16=1,$AH65&lt;&gt;""),$AG65+$AH65,"")</f>
        <v/>
      </c>
      <c r="GB65" s="95" t="str">
        <f>IF(AND(ent!$M$17=1,$AJ65&lt;&gt;""),$AI65+$AJ65,"")</f>
        <v/>
      </c>
      <c r="GC65" s="95" t="str">
        <f>IF(AND(ent!$M$18=1,$AL65&lt;&gt;""),$AK65+$AL65,"")</f>
        <v/>
      </c>
      <c r="GD65" s="95" t="str">
        <f>IF(AND(ent!$M$19=1,$AN65&lt;&gt;""),$AM65+$AN65,"")</f>
        <v/>
      </c>
      <c r="GE65" s="95" t="str">
        <f>IF(AND(ent!$M$20=1,$AP65&lt;&gt;""),$AO65+$AP65,"")</f>
        <v/>
      </c>
      <c r="GF65" s="95" t="str">
        <f>IF(AND(ent!$M$21=1,$AR65&lt;&gt;""),$AQ65+$AR65,"")</f>
        <v/>
      </c>
      <c r="GG65" s="95" t="str">
        <f>IF(AND(ent!$M$22=1,$AT65&lt;&gt;""),$AS65+$AT65,"")</f>
        <v/>
      </c>
      <c r="GH65" s="95" t="str">
        <f>IF(AND(ent!$M$23=1,$AV65&lt;&gt;""),$AU65+$AV65,"")</f>
        <v/>
      </c>
      <c r="GI65" s="95" t="str">
        <f>IF(AND(ent!$M$24=1,$AX65&lt;&gt;""),$AW65+$AX65,"")</f>
        <v/>
      </c>
      <c r="GJ65" s="95" t="str">
        <f>IF(AND(ent!$M$25=1,$AZ65&lt;&gt;""),$AY65+$AZ65,"")</f>
        <v/>
      </c>
      <c r="GK65" s="95" t="str">
        <f>IF(AND(ent!$M$26=1,$BB65&lt;&gt;""),$BA65+$BB65,"")</f>
        <v/>
      </c>
      <c r="GL65" s="95" t="str">
        <f>IF(AND(ent!$M$27=1,$BD65&lt;&gt;""),$BC65+$BD65,"")</f>
        <v/>
      </c>
      <c r="GM65" s="95" t="str">
        <f>IF(AND(ent!$M$28=1,$BF65&lt;&gt;""),$BE65+$BF65,"")</f>
        <v/>
      </c>
      <c r="GN65" s="95" t="str">
        <f>IF(AND(ent!$M$29=1,$BH65&lt;&gt;""),$BG65+$BH65,"")</f>
        <v/>
      </c>
      <c r="GO65" s="95" t="str">
        <f>IF(AND(ent!$M$30=1,$BJ65&lt;&gt;""),$BI65+$BJ65,"")</f>
        <v/>
      </c>
      <c r="GP65" s="95" t="str">
        <f>IF(AND(ent!$M$31=1,$BL65&lt;&gt;""),$BK65+$BL65,"")</f>
        <v/>
      </c>
      <c r="GQ65" s="75">
        <f t="shared" si="69"/>
        <v>6</v>
      </c>
      <c r="GR65" s="95" t="str">
        <f>IF(AND(ent!$M$2=2,$F65&lt;&gt;""),$E65+$F65,"")</f>
        <v/>
      </c>
      <c r="GS65" s="95" t="str">
        <f>IF(AND(ent!$M$3=2,$H65&lt;&gt;""),$G65+$H65,"")</f>
        <v/>
      </c>
      <c r="GT65" s="95" t="str">
        <f>IF(AND(ent!$M$4=2,$J65&lt;&gt;""),$I65+$J65,"")</f>
        <v/>
      </c>
      <c r="GU65" s="95" t="str">
        <f>IF(AND(ent!$M$5=2,$L65&lt;&gt;""),$K65+$L65,"")</f>
        <v/>
      </c>
      <c r="GV65" s="95" t="str">
        <f>IF(AND(ent!$M$6=2,$N65&lt;&gt;""),$M65+$N65,"")</f>
        <v/>
      </c>
      <c r="GW65" s="95" t="str">
        <f>IF(AND(ent!$M$7=2,$P65&lt;&gt;""),$O65+$P65,"")</f>
        <v/>
      </c>
      <c r="GX65" s="95">
        <f>IF(AND(ent!$M$8=2,$R65&lt;&gt;""),$Q65+$R65,"")</f>
        <v>373.79999999999995</v>
      </c>
      <c r="GY65" s="95">
        <f>IF(AND(ent!$M$9=2,$T65&lt;&gt;""),$S65+$T65,"")</f>
        <v>281.89999999999998</v>
      </c>
      <c r="GZ65" s="95">
        <f>IF(AND(ent!$M$10=2,$V65&lt;&gt;""),$U65+$V65,"")</f>
        <v>371.79999999999995</v>
      </c>
      <c r="HA65" s="95">
        <f>IF(AND(ent!$M$11=2,$X65&lt;&gt;""),$W65+$X65,"")</f>
        <v>368.1</v>
      </c>
      <c r="HB65" s="95">
        <f>IF(AND(ent!$M$12=2,$Z65&lt;&gt;""),$Y65+$Z65,"")</f>
        <v>275.39999999999998</v>
      </c>
      <c r="HC65" s="95">
        <f>IF(AND(ent!$M$13=2,$AB65&lt;&gt;""),$AA65+$AB65,"")</f>
        <v>370.29999999999995</v>
      </c>
      <c r="HD65" s="95" t="str">
        <f>IF(AND(ent!$M$14=2,$AD65&lt;&gt;""),$AC65+$AD65,"")</f>
        <v/>
      </c>
      <c r="HE65" s="95" t="str">
        <f>IF(AND(ent!$M$15=2,$AF65&lt;&gt;""),$AE65+$AF65,"")</f>
        <v/>
      </c>
      <c r="HF65" s="95" t="str">
        <f>IF(AND(ent!$M$16=2,$AH65&lt;&gt;""),$AG65+$AH65,"")</f>
        <v/>
      </c>
      <c r="HG65" s="95" t="str">
        <f>IF(AND(ent!$M$17=2,$AJ65&lt;&gt;""),$AI65+$AJ65,"")</f>
        <v/>
      </c>
      <c r="HH65" s="95" t="str">
        <f>IF(AND(ent!$M$18=2,$AL65&lt;&gt;""),$AK65+$AL65,"")</f>
        <v/>
      </c>
      <c r="HI65" s="95" t="str">
        <f>IF(AND(ent!$M$19=2,$AN65&lt;&gt;""),$AM65+$AN65,"")</f>
        <v/>
      </c>
      <c r="HJ65" s="95" t="str">
        <f>IF(AND(ent!$M$20=2,$AP65&lt;&gt;""),$AO65+$AP65,"")</f>
        <v/>
      </c>
      <c r="HK65" s="95" t="str">
        <f>IF(AND(ent!$M$21=2,$AR65&lt;&gt;""),$AQ65+$AR65,"")</f>
        <v/>
      </c>
      <c r="HL65" s="95" t="str">
        <f>IF(AND(ent!$M$22=2,$AT65&lt;&gt;""),$AS65+$AT65,"")</f>
        <v/>
      </c>
      <c r="HM65" s="95" t="str">
        <f>IF(AND(ent!$M$23=2,$AV65&lt;&gt;""),$AU65+$AV65,"")</f>
        <v/>
      </c>
      <c r="HN65" s="95" t="str">
        <f>IF(AND(ent!$M$24=2,$AX65&lt;&gt;""),$AW65+$AX65,"")</f>
        <v/>
      </c>
      <c r="HO65" s="95" t="str">
        <f>IF(AND(ent!$M$25=2,$AZ65&lt;&gt;""),$AY65+$AZ65,"")</f>
        <v/>
      </c>
      <c r="HP65" s="95" t="str">
        <f>IF(AND(ent!$M$26=2,$BB65&lt;&gt;""),$BA65+$BB65,"")</f>
        <v/>
      </c>
      <c r="HQ65" s="95" t="str">
        <f>IF(AND(ent!$M$27=2,$BD65&lt;&gt;""),$BC65+$BD65,"")</f>
        <v/>
      </c>
      <c r="HR65" s="95" t="str">
        <f>IF(AND(ent!$M$28=2,$BF65&lt;&gt;""),$BE65+$BF65,"")</f>
        <v/>
      </c>
      <c r="HS65" s="95" t="str">
        <f>IF(AND(ent!$M$29=2,$BH65&lt;&gt;""),$BG65+$BH65,"")</f>
        <v/>
      </c>
      <c r="HT65" s="95" t="str">
        <f>IF(AND(ent!$M$30=2,$BJ65&lt;&gt;""),$BI65+$BJ65,"")</f>
        <v/>
      </c>
      <c r="HU65" s="95" t="str">
        <f>IF(AND(ent!$M$31=2,$BL65&lt;&gt;""),$BK65+$BL65,"")</f>
        <v/>
      </c>
      <c r="HV65" s="124">
        <f t="shared" si="70"/>
        <v>2250.4</v>
      </c>
      <c r="HW65" s="124">
        <f t="shared" si="71"/>
        <v>2041.3</v>
      </c>
      <c r="HX65" s="95">
        <f t="shared" si="72"/>
        <v>3730.4</v>
      </c>
      <c r="HY65" s="95">
        <f t="shared" si="73"/>
        <v>3401.3</v>
      </c>
    </row>
    <row r="66" spans="1:233">
      <c r="A66" s="75">
        <f>IF(stage!A66&lt;&gt;"",stage!A66,"")</f>
        <v>65</v>
      </c>
      <c r="B66" s="75" t="str">
        <f>IF(ent!E66&lt;&gt;"",ent!E66,"")</f>
        <v>吉野 政浩</v>
      </c>
      <c r="D66" s="75" t="str">
        <f>IF(ent!E66&lt;&gt;"",ent!H66,"")</f>
        <v>OP-1</v>
      </c>
      <c r="F66" s="95">
        <f>IF(stage!F66&lt;&gt;"",INT(stage!F66/100)*60+MOD(stage!F66,100),"")</f>
        <v>357.1</v>
      </c>
      <c r="H66" s="95">
        <f>IF(stage!H66&lt;&gt;"",INT(stage!H66/100)*60+MOD(stage!H66,100),"")</f>
        <v>499.70000000000005</v>
      </c>
      <c r="J66" s="95">
        <f>IF(stage!J66&lt;&gt;"",INT(stage!J66/100)*60+MOD(stage!J66,100),"")</f>
        <v>350</v>
      </c>
      <c r="L66" s="95">
        <f>IF(stage!L66&lt;&gt;"",INT(stage!L66/100)*60+MOD(stage!L66,100),"")</f>
        <v>352.6</v>
      </c>
      <c r="N66" s="95">
        <f>IF(stage!N66&lt;&gt;"",INT(stage!N66/100)*60+MOD(stage!N66,100),"")</f>
        <v>479.6</v>
      </c>
      <c r="P66" s="95">
        <f>IF(stage!P66&lt;&gt;"",INT(stage!P66/100)*60+MOD(stage!P66,100),"")</f>
        <v>355.1</v>
      </c>
      <c r="R66" s="95">
        <f>IF(stage!R66&lt;&gt;"",INT(stage!R66/100)*60+MOD(stage!R66,100),"")</f>
        <v>384.29999999999995</v>
      </c>
      <c r="T66" s="95">
        <f>IF(stage!T66&lt;&gt;"",INT(stage!T66/100)*60+MOD(stage!T66,100),"")</f>
        <v>264.10000000000002</v>
      </c>
      <c r="V66" s="95">
        <f>IF(stage!V66&lt;&gt;"",INT(stage!V66/100)*60+MOD(stage!V66,100),"")</f>
        <v>366.79999999999995</v>
      </c>
      <c r="X66" s="95">
        <f>IF(stage!X66&lt;&gt;"",INT(stage!X66/100)*60+MOD(stage!X66,100),"")</f>
        <v>383</v>
      </c>
      <c r="Z66" s="95">
        <f>IF(stage!Z66&lt;&gt;"",INT(stage!Z66/100)*60+MOD(stage!Z66,100),"")</f>
        <v>265.60000000000002</v>
      </c>
      <c r="AB66" s="95">
        <f>IF(stage!AB66&lt;&gt;"",INT(stage!AB66/100)*60+MOD(stage!AB66,100),"")</f>
        <v>370.29999999999995</v>
      </c>
      <c r="AD66" s="95" t="str">
        <f>IF(stage!AD66&lt;&gt;"",INT(stage!AD66/100)*60+MOD(stage!AD66,100),"")</f>
        <v/>
      </c>
      <c r="AF66" s="95" t="str">
        <f>IF(stage!AF66&lt;&gt;"",INT(stage!AF66/100)*60+MOD(stage!AF66,100),"")</f>
        <v/>
      </c>
      <c r="AH66" s="95" t="str">
        <f>IF(stage!AH66&lt;&gt;"",INT(stage!AH66/100)*60+MOD(stage!AH66,100),"")</f>
        <v/>
      </c>
      <c r="AJ66" s="95" t="str">
        <f>IF(stage!AJ66&lt;&gt;"",INT(stage!AJ66/100)*60+MOD(stage!AJ66,100),"")</f>
        <v/>
      </c>
      <c r="AL66" s="95" t="str">
        <f>IF(stage!AL66&lt;&gt;"",INT(stage!AL66/100)*60+MOD(stage!AL66,100),"")</f>
        <v/>
      </c>
      <c r="AN66" s="95" t="str">
        <f>IF(stage!AN66&lt;&gt;"",INT(stage!AN66/100)*60+MOD(stage!AN66,100),"")</f>
        <v/>
      </c>
      <c r="AP66" s="95" t="str">
        <f>IF(stage!AP66&lt;&gt;"",INT(stage!AP66/100)*60+MOD(stage!AP66,100),"")</f>
        <v/>
      </c>
      <c r="AR66" s="95" t="str">
        <f>IF(stage!AR66&lt;&gt;"",INT(stage!AR66/100)*60+MOD(stage!AR66,100),"")</f>
        <v/>
      </c>
      <c r="AT66" s="95" t="str">
        <f>IF(stage!AT66&lt;&gt;"",INT(stage!AT66/100)*60+MOD(stage!AT66,100),"")</f>
        <v/>
      </c>
      <c r="AV66" s="95" t="str">
        <f>IF(stage!AV66&lt;&gt;"",INT(stage!AV66/100)*60+MOD(stage!AV66,100),"")</f>
        <v/>
      </c>
      <c r="AX66" s="95" t="str">
        <f>IF(stage!AX66&lt;&gt;"",INT(stage!AX66/100)*60+MOD(stage!AX66,100),"")</f>
        <v/>
      </c>
      <c r="AZ66" s="95" t="str">
        <f>IF(stage!AZ66&lt;&gt;"",INT(stage!AZ66/100)*60+MOD(stage!AZ66,100),"")</f>
        <v/>
      </c>
      <c r="BB66" s="95" t="str">
        <f>IF(stage!BB66&lt;&gt;"",INT(stage!BB66/100)*60+MOD(stage!BB66,100),"")</f>
        <v/>
      </c>
      <c r="BD66" s="95" t="str">
        <f>IF(stage!BD66&lt;&gt;"",INT(stage!BD66/100)*60+MOD(stage!BD66,100),"")</f>
        <v/>
      </c>
      <c r="BF66" s="95" t="str">
        <f>IF(stage!BF66&lt;&gt;"",INT(stage!BF66/100)*60+MOD(stage!BF66,100),"")</f>
        <v/>
      </c>
      <c r="BH66" s="95" t="str">
        <f>IF(stage!BH66&lt;&gt;"",INT(stage!BH66/100)*60+MOD(stage!BH66,100),"")</f>
        <v/>
      </c>
      <c r="BJ66" s="95" t="str">
        <f>IF(stage!BJ66&lt;&gt;"",INT(stage!BJ66/100)*60+MOD(stage!BJ66,100),"")</f>
        <v/>
      </c>
      <c r="BL66" s="95" t="str">
        <f>IF(stage!BL66&lt;&gt;"",INT(stage!BL66/100)*60+MOD(stage!BL66,100),"")</f>
        <v/>
      </c>
      <c r="BO66" s="123">
        <f t="shared" si="1"/>
        <v>4428.1999999999989</v>
      </c>
      <c r="BP66" s="75">
        <f t="shared" si="2"/>
        <v>0</v>
      </c>
      <c r="BQ66" s="123">
        <f t="shared" si="3"/>
        <v>4428.1999999999989</v>
      </c>
      <c r="BR66" s="123"/>
      <c r="BS66" s="123">
        <f t="shared" si="4"/>
        <v>11348.199999999999</v>
      </c>
      <c r="BT66" s="75">
        <f t="shared" si="5"/>
        <v>0</v>
      </c>
      <c r="BU66" s="123">
        <f t="shared" si="6"/>
        <v>11348.199999999999</v>
      </c>
      <c r="BW66" s="75">
        <f t="shared" si="7"/>
        <v>12</v>
      </c>
      <c r="BX66" s="124">
        <f t="shared" si="8"/>
        <v>357.1</v>
      </c>
      <c r="BY66" s="124">
        <f t="shared" si="9"/>
        <v>499.70000000000005</v>
      </c>
      <c r="BZ66" s="124">
        <f t="shared" si="10"/>
        <v>350</v>
      </c>
      <c r="CA66" s="124">
        <f t="shared" si="11"/>
        <v>352.6</v>
      </c>
      <c r="CB66" s="124">
        <f t="shared" si="12"/>
        <v>479.6</v>
      </c>
      <c r="CC66" s="124">
        <f t="shared" si="13"/>
        <v>355.1</v>
      </c>
      <c r="CD66" s="124">
        <f t="shared" si="14"/>
        <v>384.29999999999995</v>
      </c>
      <c r="CE66" s="124">
        <f t="shared" si="15"/>
        <v>264.10000000000002</v>
      </c>
      <c r="CF66" s="124">
        <f t="shared" si="16"/>
        <v>366.79999999999995</v>
      </c>
      <c r="CG66" s="124">
        <f t="shared" si="17"/>
        <v>383</v>
      </c>
      <c r="CH66" s="124">
        <f t="shared" si="18"/>
        <v>265.60000000000002</v>
      </c>
      <c r="CI66" s="124">
        <f t="shared" si="19"/>
        <v>370.29999999999995</v>
      </c>
      <c r="CJ66" s="124" t="str">
        <f t="shared" si="20"/>
        <v/>
      </c>
      <c r="CK66" s="124" t="str">
        <f t="shared" si="21"/>
        <v/>
      </c>
      <c r="CL66" s="124" t="str">
        <f t="shared" si="22"/>
        <v/>
      </c>
      <c r="CM66" s="124" t="str">
        <f t="shared" si="23"/>
        <v/>
      </c>
      <c r="CN66" s="124" t="str">
        <f t="shared" si="24"/>
        <v/>
      </c>
      <c r="CO66" s="124" t="str">
        <f t="shared" si="25"/>
        <v/>
      </c>
      <c r="CP66" s="124" t="str">
        <f t="shared" si="26"/>
        <v/>
      </c>
      <c r="CQ66" s="124" t="str">
        <f t="shared" si="27"/>
        <v/>
      </c>
      <c r="CR66" s="124" t="str">
        <f t="shared" si="28"/>
        <v/>
      </c>
      <c r="CS66" s="124" t="str">
        <f t="shared" si="29"/>
        <v/>
      </c>
      <c r="CT66" s="124" t="str">
        <f t="shared" si="30"/>
        <v/>
      </c>
      <c r="CU66" s="124" t="str">
        <f t="shared" si="31"/>
        <v/>
      </c>
      <c r="CV66" s="124" t="str">
        <f t="shared" si="32"/>
        <v/>
      </c>
      <c r="CW66" s="124" t="str">
        <f t="shared" si="33"/>
        <v/>
      </c>
      <c r="CX66" s="124" t="str">
        <f t="shared" si="34"/>
        <v/>
      </c>
      <c r="CY66" s="124" t="str">
        <f t="shared" si="35"/>
        <v/>
      </c>
      <c r="CZ66" s="124" t="str">
        <f t="shared" si="36"/>
        <v/>
      </c>
      <c r="DA66" s="124" t="str">
        <f t="shared" si="37"/>
        <v/>
      </c>
      <c r="DC66" s="75">
        <f>COUNT($BX66:BX66)</f>
        <v>1</v>
      </c>
      <c r="DD66" s="75">
        <f>COUNT($BX66:BY66)</f>
        <v>2</v>
      </c>
      <c r="DE66" s="75">
        <f>COUNT($BX66:BZ66)</f>
        <v>3</v>
      </c>
      <c r="DF66" s="75">
        <f>COUNT($BX66:CA66)</f>
        <v>4</v>
      </c>
      <c r="DG66" s="75">
        <f>COUNT($BX66:CB66)</f>
        <v>5</v>
      </c>
      <c r="DH66" s="75">
        <f>COUNT($BX66:CC66)</f>
        <v>6</v>
      </c>
      <c r="DI66" s="75">
        <f>COUNT($BX66:CD66)</f>
        <v>7</v>
      </c>
      <c r="DJ66" s="75">
        <f>COUNT($BX66:CE66)</f>
        <v>8</v>
      </c>
      <c r="DK66" s="75">
        <f>COUNT($BX66:CF66)</f>
        <v>9</v>
      </c>
      <c r="DL66" s="75">
        <f>COUNT($BX66:CG66)</f>
        <v>10</v>
      </c>
      <c r="DM66" s="75">
        <f>COUNT($BX66:CH66)</f>
        <v>11</v>
      </c>
      <c r="DN66" s="75">
        <f>COUNT($BX66:CI66)</f>
        <v>12</v>
      </c>
      <c r="DO66" s="75">
        <f>COUNT($BX66:CJ66)</f>
        <v>12</v>
      </c>
      <c r="DP66" s="75">
        <f>COUNT($BX66:CK66)</f>
        <v>12</v>
      </c>
      <c r="DQ66" s="75">
        <f>COUNT($BX66:CL66)</f>
        <v>12</v>
      </c>
      <c r="DR66" s="75">
        <f>COUNT($BX66:CM66)</f>
        <v>12</v>
      </c>
      <c r="DS66" s="75">
        <f>COUNT($BX66:CN66)</f>
        <v>12</v>
      </c>
      <c r="DT66" s="75">
        <f>COUNT($BX66:CO66)</f>
        <v>12</v>
      </c>
      <c r="DU66" s="75">
        <f>COUNT($BX66:CP66)</f>
        <v>12</v>
      </c>
      <c r="DV66" s="75">
        <f>COUNT($BX66:CQ66)</f>
        <v>12</v>
      </c>
      <c r="DW66" s="75">
        <f>COUNT($BX66:CR66)</f>
        <v>12</v>
      </c>
      <c r="DX66" s="75">
        <f>COUNT($BX66:CS66)</f>
        <v>12</v>
      </c>
      <c r="DY66" s="75">
        <f>COUNT($BX66:CT66)</f>
        <v>12</v>
      </c>
      <c r="DZ66" s="75">
        <f>COUNT($BX66:CU66)</f>
        <v>12</v>
      </c>
      <c r="EA66" s="75">
        <f>COUNT($BX66:CV66)</f>
        <v>12</v>
      </c>
      <c r="EB66" s="75">
        <f>COUNT($BX66:CW66)</f>
        <v>12</v>
      </c>
      <c r="EC66" s="75">
        <f>COUNT($BX66:CX66)</f>
        <v>12</v>
      </c>
      <c r="ED66" s="75">
        <f>COUNT($BX66:CY66)</f>
        <v>12</v>
      </c>
      <c r="EE66" s="75">
        <f>COUNT($BX66:CZ66)</f>
        <v>12</v>
      </c>
      <c r="EF66" s="75">
        <f>COUNT($BX66:DA66)</f>
        <v>12</v>
      </c>
      <c r="EH66" s="75">
        <f t="shared" si="38"/>
        <v>1</v>
      </c>
      <c r="EI66" s="75">
        <f t="shared" si="39"/>
        <v>1</v>
      </c>
      <c r="EJ66" s="75">
        <f t="shared" si="40"/>
        <v>1</v>
      </c>
      <c r="EK66" s="75">
        <f t="shared" si="41"/>
        <v>1</v>
      </c>
      <c r="EL66" s="75">
        <f t="shared" si="42"/>
        <v>1</v>
      </c>
      <c r="EM66" s="75">
        <f t="shared" si="43"/>
        <v>1</v>
      </c>
      <c r="EN66" s="75">
        <f t="shared" si="44"/>
        <v>1</v>
      </c>
      <c r="EO66" s="75">
        <f t="shared" si="45"/>
        <v>1</v>
      </c>
      <c r="EP66" s="75">
        <f t="shared" si="46"/>
        <v>1</v>
      </c>
      <c r="EQ66" s="75">
        <f t="shared" si="47"/>
        <v>1</v>
      </c>
      <c r="ER66" s="75">
        <f t="shared" si="48"/>
        <v>1</v>
      </c>
      <c r="ES66" s="75">
        <f t="shared" si="49"/>
        <v>1</v>
      </c>
      <c r="ET66" s="75">
        <f t="shared" si="50"/>
        <v>0</v>
      </c>
      <c r="EU66" s="75">
        <f t="shared" si="51"/>
        <v>0</v>
      </c>
      <c r="EV66" s="75">
        <f t="shared" si="52"/>
        <v>0</v>
      </c>
      <c r="EW66" s="75">
        <f t="shared" si="53"/>
        <v>0</v>
      </c>
      <c r="EX66" s="75">
        <f t="shared" si="54"/>
        <v>0</v>
      </c>
      <c r="EY66" s="75">
        <f t="shared" si="55"/>
        <v>0</v>
      </c>
      <c r="EZ66" s="75">
        <f t="shared" si="56"/>
        <v>0</v>
      </c>
      <c r="FA66" s="75">
        <f t="shared" si="57"/>
        <v>0</v>
      </c>
      <c r="FB66" s="75">
        <f t="shared" si="58"/>
        <v>0</v>
      </c>
      <c r="FC66" s="75">
        <f t="shared" si="59"/>
        <v>0</v>
      </c>
      <c r="FD66" s="75">
        <f t="shared" si="60"/>
        <v>0</v>
      </c>
      <c r="FE66" s="75">
        <f t="shared" si="61"/>
        <v>0</v>
      </c>
      <c r="FF66" s="75">
        <f t="shared" si="62"/>
        <v>0</v>
      </c>
      <c r="FG66" s="75">
        <f t="shared" si="63"/>
        <v>0</v>
      </c>
      <c r="FH66" s="75">
        <f t="shared" si="64"/>
        <v>0</v>
      </c>
      <c r="FI66" s="75">
        <f t="shared" si="65"/>
        <v>0</v>
      </c>
      <c r="FJ66" s="75">
        <f t="shared" si="66"/>
        <v>0</v>
      </c>
      <c r="FK66" s="75">
        <f t="shared" si="67"/>
        <v>0</v>
      </c>
      <c r="FL66" s="75">
        <f t="shared" si="68"/>
        <v>6</v>
      </c>
      <c r="FM66" s="95">
        <f>IF(AND(ent!$M$2=1,$F66&lt;&gt;""),$E66+$F66,"")</f>
        <v>357.1</v>
      </c>
      <c r="FN66" s="95">
        <f>IF(AND(ent!$M$3=1,$H66&lt;&gt;""),$G66+$H66,"")</f>
        <v>499.70000000000005</v>
      </c>
      <c r="FO66" s="95">
        <f>IF(AND(ent!$M$4=1,$J66&lt;&gt;""),$I66+$J66,"")</f>
        <v>350</v>
      </c>
      <c r="FP66" s="95">
        <f>IF(AND(ent!$M$5=1,$L66&lt;&gt;""),$K66+$L66,"")</f>
        <v>352.6</v>
      </c>
      <c r="FQ66" s="95">
        <f>IF(AND(ent!$M$6=1,$N66&lt;&gt;""),$M66+$N66,"")</f>
        <v>479.6</v>
      </c>
      <c r="FR66" s="95">
        <f>IF(AND(ent!$M$7=1,$P66&lt;&gt;""),$O66+$P66,"")</f>
        <v>355.1</v>
      </c>
      <c r="FS66" s="95" t="str">
        <f>IF(AND(ent!$M$8=1,$R66&lt;&gt;""),$Q66+$R66,"")</f>
        <v/>
      </c>
      <c r="FT66" s="95" t="str">
        <f>IF(AND(ent!$M$9=1,$T66&lt;&gt;""),$S66+$T66,"")</f>
        <v/>
      </c>
      <c r="FU66" s="95" t="str">
        <f>IF(AND(ent!$M$10=1,$V66&lt;&gt;""),$U66+$V66,"")</f>
        <v/>
      </c>
      <c r="FV66" s="95" t="str">
        <f>IF(AND(ent!$M$11=1,$X66&lt;&gt;""),$W66+$X66,"")</f>
        <v/>
      </c>
      <c r="FW66" s="95" t="str">
        <f>IF(AND(ent!$M$12=1,$Z66&lt;&gt;""),$Y66+$Z66,"")</f>
        <v/>
      </c>
      <c r="FX66" s="95" t="str">
        <f>IF(AND(ent!$M$13=1,$AB66&lt;&gt;""),$AA66+$AB66,"")</f>
        <v/>
      </c>
      <c r="FY66" s="95" t="str">
        <f>IF(AND(ent!$M$14=1,$AD66&lt;&gt;""),$AC66+$AD66,"")</f>
        <v/>
      </c>
      <c r="FZ66" s="95" t="str">
        <f>IF(AND(ent!$M$15=1,$AF66&lt;&gt;""),$AE66+$AF66,"")</f>
        <v/>
      </c>
      <c r="GA66" s="95" t="str">
        <f>IF(AND(ent!$M$16=1,$AH66&lt;&gt;""),$AG66+$AH66,"")</f>
        <v/>
      </c>
      <c r="GB66" s="95" t="str">
        <f>IF(AND(ent!$M$17=1,$AJ66&lt;&gt;""),$AI66+$AJ66,"")</f>
        <v/>
      </c>
      <c r="GC66" s="95" t="str">
        <f>IF(AND(ent!$M$18=1,$AL66&lt;&gt;""),$AK66+$AL66,"")</f>
        <v/>
      </c>
      <c r="GD66" s="95" t="str">
        <f>IF(AND(ent!$M$19=1,$AN66&lt;&gt;""),$AM66+$AN66,"")</f>
        <v/>
      </c>
      <c r="GE66" s="95" t="str">
        <f>IF(AND(ent!$M$20=1,$AP66&lt;&gt;""),$AO66+$AP66,"")</f>
        <v/>
      </c>
      <c r="GF66" s="95" t="str">
        <f>IF(AND(ent!$M$21=1,$AR66&lt;&gt;""),$AQ66+$AR66,"")</f>
        <v/>
      </c>
      <c r="GG66" s="95" t="str">
        <f>IF(AND(ent!$M$22=1,$AT66&lt;&gt;""),$AS66+$AT66,"")</f>
        <v/>
      </c>
      <c r="GH66" s="95" t="str">
        <f>IF(AND(ent!$M$23=1,$AV66&lt;&gt;""),$AU66+$AV66,"")</f>
        <v/>
      </c>
      <c r="GI66" s="95" t="str">
        <f>IF(AND(ent!$M$24=1,$AX66&lt;&gt;""),$AW66+$AX66,"")</f>
        <v/>
      </c>
      <c r="GJ66" s="95" t="str">
        <f>IF(AND(ent!$M$25=1,$AZ66&lt;&gt;""),$AY66+$AZ66,"")</f>
        <v/>
      </c>
      <c r="GK66" s="95" t="str">
        <f>IF(AND(ent!$M$26=1,$BB66&lt;&gt;""),$BA66+$BB66,"")</f>
        <v/>
      </c>
      <c r="GL66" s="95" t="str">
        <f>IF(AND(ent!$M$27=1,$BD66&lt;&gt;""),$BC66+$BD66,"")</f>
        <v/>
      </c>
      <c r="GM66" s="95" t="str">
        <f>IF(AND(ent!$M$28=1,$BF66&lt;&gt;""),$BE66+$BF66,"")</f>
        <v/>
      </c>
      <c r="GN66" s="95" t="str">
        <f>IF(AND(ent!$M$29=1,$BH66&lt;&gt;""),$BG66+$BH66,"")</f>
        <v/>
      </c>
      <c r="GO66" s="95" t="str">
        <f>IF(AND(ent!$M$30=1,$BJ66&lt;&gt;""),$BI66+$BJ66,"")</f>
        <v/>
      </c>
      <c r="GP66" s="95" t="str">
        <f>IF(AND(ent!$M$31=1,$BL66&lt;&gt;""),$BK66+$BL66,"")</f>
        <v/>
      </c>
      <c r="GQ66" s="75">
        <f t="shared" si="69"/>
        <v>6</v>
      </c>
      <c r="GR66" s="95" t="str">
        <f>IF(AND(ent!$M$2=2,$F66&lt;&gt;""),$E66+$F66,"")</f>
        <v/>
      </c>
      <c r="GS66" s="95" t="str">
        <f>IF(AND(ent!$M$3=2,$H66&lt;&gt;""),$G66+$H66,"")</f>
        <v/>
      </c>
      <c r="GT66" s="95" t="str">
        <f>IF(AND(ent!$M$4=2,$J66&lt;&gt;""),$I66+$J66,"")</f>
        <v/>
      </c>
      <c r="GU66" s="95" t="str">
        <f>IF(AND(ent!$M$5=2,$L66&lt;&gt;""),$K66+$L66,"")</f>
        <v/>
      </c>
      <c r="GV66" s="95" t="str">
        <f>IF(AND(ent!$M$6=2,$N66&lt;&gt;""),$M66+$N66,"")</f>
        <v/>
      </c>
      <c r="GW66" s="95" t="str">
        <f>IF(AND(ent!$M$7=2,$P66&lt;&gt;""),$O66+$P66,"")</f>
        <v/>
      </c>
      <c r="GX66" s="95">
        <f>IF(AND(ent!$M$8=2,$R66&lt;&gt;""),$Q66+$R66,"")</f>
        <v>384.29999999999995</v>
      </c>
      <c r="GY66" s="95">
        <f>IF(AND(ent!$M$9=2,$T66&lt;&gt;""),$S66+$T66,"")</f>
        <v>264.10000000000002</v>
      </c>
      <c r="GZ66" s="95">
        <f>IF(AND(ent!$M$10=2,$V66&lt;&gt;""),$U66+$V66,"")</f>
        <v>366.79999999999995</v>
      </c>
      <c r="HA66" s="95">
        <f>IF(AND(ent!$M$11=2,$X66&lt;&gt;""),$W66+$X66,"")</f>
        <v>383</v>
      </c>
      <c r="HB66" s="95">
        <f>IF(AND(ent!$M$12=2,$Z66&lt;&gt;""),$Y66+$Z66,"")</f>
        <v>265.60000000000002</v>
      </c>
      <c r="HC66" s="95">
        <f>IF(AND(ent!$M$13=2,$AB66&lt;&gt;""),$AA66+$AB66,"")</f>
        <v>370.29999999999995</v>
      </c>
      <c r="HD66" s="95" t="str">
        <f>IF(AND(ent!$M$14=2,$AD66&lt;&gt;""),$AC66+$AD66,"")</f>
        <v/>
      </c>
      <c r="HE66" s="95" t="str">
        <f>IF(AND(ent!$M$15=2,$AF66&lt;&gt;""),$AE66+$AF66,"")</f>
        <v/>
      </c>
      <c r="HF66" s="95" t="str">
        <f>IF(AND(ent!$M$16=2,$AH66&lt;&gt;""),$AG66+$AH66,"")</f>
        <v/>
      </c>
      <c r="HG66" s="95" t="str">
        <f>IF(AND(ent!$M$17=2,$AJ66&lt;&gt;""),$AI66+$AJ66,"")</f>
        <v/>
      </c>
      <c r="HH66" s="95" t="str">
        <f>IF(AND(ent!$M$18=2,$AL66&lt;&gt;""),$AK66+$AL66,"")</f>
        <v/>
      </c>
      <c r="HI66" s="95" t="str">
        <f>IF(AND(ent!$M$19=2,$AN66&lt;&gt;""),$AM66+$AN66,"")</f>
        <v/>
      </c>
      <c r="HJ66" s="95" t="str">
        <f>IF(AND(ent!$M$20=2,$AP66&lt;&gt;""),$AO66+$AP66,"")</f>
        <v/>
      </c>
      <c r="HK66" s="95" t="str">
        <f>IF(AND(ent!$M$21=2,$AR66&lt;&gt;""),$AQ66+$AR66,"")</f>
        <v/>
      </c>
      <c r="HL66" s="95" t="str">
        <f>IF(AND(ent!$M$22=2,$AT66&lt;&gt;""),$AS66+$AT66,"")</f>
        <v/>
      </c>
      <c r="HM66" s="95" t="str">
        <f>IF(AND(ent!$M$23=2,$AV66&lt;&gt;""),$AU66+$AV66,"")</f>
        <v/>
      </c>
      <c r="HN66" s="95" t="str">
        <f>IF(AND(ent!$M$24=2,$AX66&lt;&gt;""),$AW66+$AX66,"")</f>
        <v/>
      </c>
      <c r="HO66" s="95" t="str">
        <f>IF(AND(ent!$M$25=2,$AZ66&lt;&gt;""),$AY66+$AZ66,"")</f>
        <v/>
      </c>
      <c r="HP66" s="95" t="str">
        <f>IF(AND(ent!$M$26=2,$BB66&lt;&gt;""),$BA66+$BB66,"")</f>
        <v/>
      </c>
      <c r="HQ66" s="95" t="str">
        <f>IF(AND(ent!$M$27=2,$BD66&lt;&gt;""),$BC66+$BD66,"")</f>
        <v/>
      </c>
      <c r="HR66" s="95" t="str">
        <f>IF(AND(ent!$M$28=2,$BF66&lt;&gt;""),$BE66+$BF66,"")</f>
        <v/>
      </c>
      <c r="HS66" s="95" t="str">
        <f>IF(AND(ent!$M$29=2,$BH66&lt;&gt;""),$BG66+$BH66,"")</f>
        <v/>
      </c>
      <c r="HT66" s="95" t="str">
        <f>IF(AND(ent!$M$30=2,$BJ66&lt;&gt;""),$BI66+$BJ66,"")</f>
        <v/>
      </c>
      <c r="HU66" s="95" t="str">
        <f>IF(AND(ent!$M$31=2,$BL66&lt;&gt;""),$BK66+$BL66,"")</f>
        <v/>
      </c>
      <c r="HV66" s="124">
        <f t="shared" si="70"/>
        <v>2394.1</v>
      </c>
      <c r="HW66" s="124">
        <f t="shared" si="71"/>
        <v>2034.0999999999997</v>
      </c>
      <c r="HX66" s="95">
        <f t="shared" si="72"/>
        <v>3954.1</v>
      </c>
      <c r="HY66" s="95">
        <f t="shared" si="73"/>
        <v>3354.0999999999995</v>
      </c>
    </row>
    <row r="67" spans="1:233">
      <c r="A67" s="75">
        <f>IF(stage!A67&lt;&gt;"",stage!A67,"")</f>
        <v>66</v>
      </c>
      <c r="B67" s="75" t="str">
        <f>IF(ent!E67&lt;&gt;"",ent!E67,"")</f>
        <v>喜多見 孝弘</v>
      </c>
      <c r="D67" s="75" t="str">
        <f>IF(ent!E67&lt;&gt;"",ent!H67,"")</f>
        <v>OP-1</v>
      </c>
      <c r="F67" s="95">
        <f>IF(stage!F67&lt;&gt;"",INT(stage!F67/100)*60+MOD(stage!F67,100),"")</f>
        <v>353.1</v>
      </c>
      <c r="H67" s="95">
        <f>IF(stage!H67&lt;&gt;"",INT(stage!H67/100)*60+MOD(stage!H67,100),"")</f>
        <v>494.4</v>
      </c>
      <c r="J67" s="95">
        <f>IF(stage!J67&lt;&gt;"",INT(stage!J67/100)*60+MOD(stage!J67,100),"")</f>
        <v>364.20000000000005</v>
      </c>
      <c r="L67" s="95">
        <f>IF(stage!L67&lt;&gt;"",INT(stage!L67/100)*60+MOD(stage!L67,100),"")</f>
        <v>354.29999999999995</v>
      </c>
      <c r="N67" s="95">
        <f>IF(stage!N67&lt;&gt;"",INT(stage!N67/100)*60+MOD(stage!N67,100),"")</f>
        <v>489.9</v>
      </c>
      <c r="P67" s="95">
        <f>IF(stage!P67&lt;&gt;"",INT(stage!P67/100)*60+MOD(stage!P67,100),"")</f>
        <v>365.4</v>
      </c>
      <c r="R67" s="95">
        <f>IF(stage!R67&lt;&gt;"",INT(stage!R67/100)*60+MOD(stage!R67,100),"")</f>
        <v>411.9</v>
      </c>
      <c r="T67" s="95">
        <f>IF(stage!T67&lt;&gt;"",INT(stage!T67/100)*60+MOD(stage!T67,100),"")</f>
        <v>273.39999999999998</v>
      </c>
      <c r="V67" s="95">
        <f>IF(stage!V67&lt;&gt;"",INT(stage!V67/100)*60+MOD(stage!V67,100),"")</f>
        <v>376.29999999999995</v>
      </c>
      <c r="X67" s="95">
        <f>IF(stage!X67&lt;&gt;"",INT(stage!X67/100)*60+MOD(stage!X67,100),"")</f>
        <v>376.6</v>
      </c>
      <c r="Z67" s="95">
        <f>IF(stage!Z67&lt;&gt;"",INT(stage!Z67/100)*60+MOD(stage!Z67,100),"")</f>
        <v>271.89999999999998</v>
      </c>
      <c r="AB67" s="95">
        <f>IF(stage!AB67&lt;&gt;"",INT(stage!AB67/100)*60+MOD(stage!AB67,100),"")</f>
        <v>370.29999999999995</v>
      </c>
      <c r="AD67" s="95" t="str">
        <f>IF(stage!AD67&lt;&gt;"",INT(stage!AD67/100)*60+MOD(stage!AD67,100),"")</f>
        <v/>
      </c>
      <c r="AF67" s="95" t="str">
        <f>IF(stage!AF67&lt;&gt;"",INT(stage!AF67/100)*60+MOD(stage!AF67,100),"")</f>
        <v/>
      </c>
      <c r="AH67" s="95" t="str">
        <f>IF(stage!AH67&lt;&gt;"",INT(stage!AH67/100)*60+MOD(stage!AH67,100),"")</f>
        <v/>
      </c>
      <c r="AJ67" s="95" t="str">
        <f>IF(stage!AJ67&lt;&gt;"",INT(stage!AJ67/100)*60+MOD(stage!AJ67,100),"")</f>
        <v/>
      </c>
      <c r="AL67" s="95" t="str">
        <f>IF(stage!AL67&lt;&gt;"",INT(stage!AL67/100)*60+MOD(stage!AL67,100),"")</f>
        <v/>
      </c>
      <c r="AN67" s="95" t="str">
        <f>IF(stage!AN67&lt;&gt;"",INT(stage!AN67/100)*60+MOD(stage!AN67,100),"")</f>
        <v/>
      </c>
      <c r="AP67" s="95" t="str">
        <f>IF(stage!AP67&lt;&gt;"",INT(stage!AP67/100)*60+MOD(stage!AP67,100),"")</f>
        <v/>
      </c>
      <c r="AR67" s="95" t="str">
        <f>IF(stage!AR67&lt;&gt;"",INT(stage!AR67/100)*60+MOD(stage!AR67,100),"")</f>
        <v/>
      </c>
      <c r="AT67" s="95" t="str">
        <f>IF(stage!AT67&lt;&gt;"",INT(stage!AT67/100)*60+MOD(stage!AT67,100),"")</f>
        <v/>
      </c>
      <c r="AV67" s="95" t="str">
        <f>IF(stage!AV67&lt;&gt;"",INT(stage!AV67/100)*60+MOD(stage!AV67,100),"")</f>
        <v/>
      </c>
      <c r="AX67" s="95" t="str">
        <f>IF(stage!AX67&lt;&gt;"",INT(stage!AX67/100)*60+MOD(stage!AX67,100),"")</f>
        <v/>
      </c>
      <c r="AZ67" s="95" t="str">
        <f>IF(stage!AZ67&lt;&gt;"",INT(stage!AZ67/100)*60+MOD(stage!AZ67,100),"")</f>
        <v/>
      </c>
      <c r="BB67" s="95" t="str">
        <f>IF(stage!BB67&lt;&gt;"",INT(stage!BB67/100)*60+MOD(stage!BB67,100),"")</f>
        <v/>
      </c>
      <c r="BD67" s="95" t="str">
        <f>IF(stage!BD67&lt;&gt;"",INT(stage!BD67/100)*60+MOD(stage!BD67,100),"")</f>
        <v/>
      </c>
      <c r="BF67" s="95" t="str">
        <f>IF(stage!BF67&lt;&gt;"",INT(stage!BF67/100)*60+MOD(stage!BF67,100),"")</f>
        <v/>
      </c>
      <c r="BH67" s="95" t="str">
        <f>IF(stage!BH67&lt;&gt;"",INT(stage!BH67/100)*60+MOD(stage!BH67,100),"")</f>
        <v/>
      </c>
      <c r="BJ67" s="95" t="str">
        <f>IF(stage!BJ67&lt;&gt;"",INT(stage!BJ67/100)*60+MOD(stage!BJ67,100),"")</f>
        <v/>
      </c>
      <c r="BL67" s="95" t="str">
        <f>IF(stage!BL67&lt;&gt;"",INT(stage!BL67/100)*60+MOD(stage!BL67,100),"")</f>
        <v/>
      </c>
      <c r="BO67" s="123">
        <f t="shared" ref="BO67:BO91" si="74">SUM(BX67:DA67)</f>
        <v>4501.7000000000007</v>
      </c>
      <c r="BP67" s="75">
        <f t="shared" ref="BP67:BP91" si="75">E67+G67+I67+K67+M67+O67+Q67+S67+U67+W67+Y67+AA67+AC67+AE67+AG67+AI67+AK67+AM67+AO67+AQ67+AS67+AU67+AW67+AY67+BA67+BC67+BE67+BG67+BI67+BK67</f>
        <v>0</v>
      </c>
      <c r="BQ67" s="123">
        <f t="shared" ref="BQ67:BQ91" si="76">BO67+BP67</f>
        <v>4501.7000000000007</v>
      </c>
      <c r="BR67" s="123"/>
      <c r="BS67" s="123">
        <f t="shared" ref="BS67:BS91" si="77">INT(BO67/3600)*10000+INT(MOD(BO67,3600)/60)*100+MOD(BO67,60)</f>
        <v>11501.7</v>
      </c>
      <c r="BT67" s="75">
        <f t="shared" ref="BT67:BT91" si="78">INT(BP67/3600)*10000+INT(MOD(BP67,3600)/60)*100+MOD(BP67,60)</f>
        <v>0</v>
      </c>
      <c r="BU67" s="123">
        <f t="shared" ref="BU67:BU91" si="79">INT(BQ67/3600)*10000+INT(MOD(BQ67,3600)/60)*100+MOD(BQ67,60)</f>
        <v>11501.7</v>
      </c>
      <c r="BW67" s="75">
        <f t="shared" ref="BW67:BW91" si="80">COUNT(BX67:DA67)</f>
        <v>12</v>
      </c>
      <c r="BX67" s="124">
        <f t="shared" ref="BX67:BX91" si="81">F67</f>
        <v>353.1</v>
      </c>
      <c r="BY67" s="124">
        <f t="shared" ref="BY67:BY91" si="82">H67</f>
        <v>494.4</v>
      </c>
      <c r="BZ67" s="124">
        <f t="shared" ref="BZ67:BZ91" si="83">J67</f>
        <v>364.20000000000005</v>
      </c>
      <c r="CA67" s="124">
        <f t="shared" ref="CA67:CA91" si="84">L67</f>
        <v>354.29999999999995</v>
      </c>
      <c r="CB67" s="124">
        <f t="shared" ref="CB67:CB91" si="85">N67</f>
        <v>489.9</v>
      </c>
      <c r="CC67" s="124">
        <f t="shared" ref="CC67:CC91" si="86">P67</f>
        <v>365.4</v>
      </c>
      <c r="CD67" s="124">
        <f t="shared" ref="CD67:CD91" si="87">R67</f>
        <v>411.9</v>
      </c>
      <c r="CE67" s="124">
        <f t="shared" ref="CE67:CE91" si="88">T67</f>
        <v>273.39999999999998</v>
      </c>
      <c r="CF67" s="124">
        <f t="shared" ref="CF67:CF91" si="89">V67</f>
        <v>376.29999999999995</v>
      </c>
      <c r="CG67" s="124">
        <f t="shared" ref="CG67:CG91" si="90">X67</f>
        <v>376.6</v>
      </c>
      <c r="CH67" s="124">
        <f t="shared" ref="CH67:CH91" si="91">Z67</f>
        <v>271.89999999999998</v>
      </c>
      <c r="CI67" s="124">
        <f t="shared" ref="CI67:CI91" si="92">AB67</f>
        <v>370.29999999999995</v>
      </c>
      <c r="CJ67" s="124" t="str">
        <f t="shared" ref="CJ67:CJ91" si="93">AD67</f>
        <v/>
      </c>
      <c r="CK67" s="124" t="str">
        <f t="shared" ref="CK67:CK91" si="94">AF67</f>
        <v/>
      </c>
      <c r="CL67" s="124" t="str">
        <f t="shared" ref="CL67:CL91" si="95">AH67</f>
        <v/>
      </c>
      <c r="CM67" s="124" t="str">
        <f t="shared" ref="CM67:CM91" si="96">AJ67</f>
        <v/>
      </c>
      <c r="CN67" s="124" t="str">
        <f t="shared" ref="CN67:CN91" si="97">AL67</f>
        <v/>
      </c>
      <c r="CO67" s="124" t="str">
        <f t="shared" ref="CO67:CO91" si="98">AN67</f>
        <v/>
      </c>
      <c r="CP67" s="124" t="str">
        <f t="shared" ref="CP67:CP91" si="99">AP67</f>
        <v/>
      </c>
      <c r="CQ67" s="124" t="str">
        <f t="shared" ref="CQ67:CQ91" si="100">AR67</f>
        <v/>
      </c>
      <c r="CR67" s="124" t="str">
        <f t="shared" ref="CR67:CR91" si="101">AT67</f>
        <v/>
      </c>
      <c r="CS67" s="124" t="str">
        <f t="shared" ref="CS67:CS91" si="102">AV67</f>
        <v/>
      </c>
      <c r="CT67" s="124" t="str">
        <f t="shared" ref="CT67:CT91" si="103">AX67</f>
        <v/>
      </c>
      <c r="CU67" s="124" t="str">
        <f t="shared" ref="CU67:CU91" si="104">AZ67</f>
        <v/>
      </c>
      <c r="CV67" s="124" t="str">
        <f t="shared" ref="CV67:CV91" si="105">BB67</f>
        <v/>
      </c>
      <c r="CW67" s="124" t="str">
        <f t="shared" ref="CW67:CW91" si="106">BD67</f>
        <v/>
      </c>
      <c r="CX67" s="124" t="str">
        <f t="shared" ref="CX67:CX91" si="107">BF67</f>
        <v/>
      </c>
      <c r="CY67" s="124" t="str">
        <f t="shared" ref="CY67:CY91" si="108">BH67</f>
        <v/>
      </c>
      <c r="CZ67" s="124" t="str">
        <f t="shared" ref="CZ67:CZ91" si="109">BJ67</f>
        <v/>
      </c>
      <c r="DA67" s="124" t="str">
        <f t="shared" ref="DA67:DA91" si="110">BL67</f>
        <v/>
      </c>
      <c r="DC67" s="75">
        <f>COUNT($BX67:BX67)</f>
        <v>1</v>
      </c>
      <c r="DD67" s="75">
        <f>COUNT($BX67:BY67)</f>
        <v>2</v>
      </c>
      <c r="DE67" s="75">
        <f>COUNT($BX67:BZ67)</f>
        <v>3</v>
      </c>
      <c r="DF67" s="75">
        <f>COUNT($BX67:CA67)</f>
        <v>4</v>
      </c>
      <c r="DG67" s="75">
        <f>COUNT($BX67:CB67)</f>
        <v>5</v>
      </c>
      <c r="DH67" s="75">
        <f>COUNT($BX67:CC67)</f>
        <v>6</v>
      </c>
      <c r="DI67" s="75">
        <f>COUNT($BX67:CD67)</f>
        <v>7</v>
      </c>
      <c r="DJ67" s="75">
        <f>COUNT($BX67:CE67)</f>
        <v>8</v>
      </c>
      <c r="DK67" s="75">
        <f>COUNT($BX67:CF67)</f>
        <v>9</v>
      </c>
      <c r="DL67" s="75">
        <f>COUNT($BX67:CG67)</f>
        <v>10</v>
      </c>
      <c r="DM67" s="75">
        <f>COUNT($BX67:CH67)</f>
        <v>11</v>
      </c>
      <c r="DN67" s="75">
        <f>COUNT($BX67:CI67)</f>
        <v>12</v>
      </c>
      <c r="DO67" s="75">
        <f>COUNT($BX67:CJ67)</f>
        <v>12</v>
      </c>
      <c r="DP67" s="75">
        <f>COUNT($BX67:CK67)</f>
        <v>12</v>
      </c>
      <c r="DQ67" s="75">
        <f>COUNT($BX67:CL67)</f>
        <v>12</v>
      </c>
      <c r="DR67" s="75">
        <f>COUNT($BX67:CM67)</f>
        <v>12</v>
      </c>
      <c r="DS67" s="75">
        <f>COUNT($BX67:CN67)</f>
        <v>12</v>
      </c>
      <c r="DT67" s="75">
        <f>COUNT($BX67:CO67)</f>
        <v>12</v>
      </c>
      <c r="DU67" s="75">
        <f>COUNT($BX67:CP67)</f>
        <v>12</v>
      </c>
      <c r="DV67" s="75">
        <f>COUNT($BX67:CQ67)</f>
        <v>12</v>
      </c>
      <c r="DW67" s="75">
        <f>COUNT($BX67:CR67)</f>
        <v>12</v>
      </c>
      <c r="DX67" s="75">
        <f>COUNT($BX67:CS67)</f>
        <v>12</v>
      </c>
      <c r="DY67" s="75">
        <f>COUNT($BX67:CT67)</f>
        <v>12</v>
      </c>
      <c r="DZ67" s="75">
        <f>COUNT($BX67:CU67)</f>
        <v>12</v>
      </c>
      <c r="EA67" s="75">
        <f>COUNT($BX67:CV67)</f>
        <v>12</v>
      </c>
      <c r="EB67" s="75">
        <f>COUNT($BX67:CW67)</f>
        <v>12</v>
      </c>
      <c r="EC67" s="75">
        <f>COUNT($BX67:CX67)</f>
        <v>12</v>
      </c>
      <c r="ED67" s="75">
        <f>COUNT($BX67:CY67)</f>
        <v>12</v>
      </c>
      <c r="EE67" s="75">
        <f>COUNT($BX67:CZ67)</f>
        <v>12</v>
      </c>
      <c r="EF67" s="75">
        <f>COUNT($BX67:DA67)</f>
        <v>12</v>
      </c>
      <c r="EH67" s="75">
        <f t="shared" ref="EH67:EH91" si="111">IF(AND(BX67&lt;&gt;"",DC67=DC$92),1,0)</f>
        <v>1</v>
      </c>
      <c r="EI67" s="75">
        <f t="shared" ref="EI67:EI91" si="112">IF(AND(BY67&lt;&gt;"",DD67=DD$92),1,0)</f>
        <v>1</v>
      </c>
      <c r="EJ67" s="75">
        <f t="shared" ref="EJ67:EJ91" si="113">IF(AND(BZ67&lt;&gt;"",DE67=DE$92),1,0)</f>
        <v>1</v>
      </c>
      <c r="EK67" s="75">
        <f t="shared" ref="EK67:EK91" si="114">IF(AND(CA67&lt;&gt;"",DF67=DF$92),1,0)</f>
        <v>1</v>
      </c>
      <c r="EL67" s="75">
        <f t="shared" ref="EL67:EL91" si="115">IF(AND(CB67&lt;&gt;"",DG67=DG$92),1,0)</f>
        <v>1</v>
      </c>
      <c r="EM67" s="75">
        <f t="shared" ref="EM67:EM91" si="116">IF(AND(CC67&lt;&gt;"",DH67=DH$92),1,0)</f>
        <v>1</v>
      </c>
      <c r="EN67" s="75">
        <f t="shared" ref="EN67:EN91" si="117">IF(AND(CD67&lt;&gt;"",DI67=DI$92),1,0)</f>
        <v>1</v>
      </c>
      <c r="EO67" s="75">
        <f t="shared" ref="EO67:EO91" si="118">IF(AND(CE67&lt;&gt;"",DJ67=DJ$92),1,0)</f>
        <v>1</v>
      </c>
      <c r="EP67" s="75">
        <f t="shared" ref="EP67:EP91" si="119">IF(AND(CF67&lt;&gt;"",DK67=DK$92),1,0)</f>
        <v>1</v>
      </c>
      <c r="EQ67" s="75">
        <f t="shared" ref="EQ67:EQ91" si="120">IF(AND(CG67&lt;&gt;"",DL67=DL$92),1,0)</f>
        <v>1</v>
      </c>
      <c r="ER67" s="75">
        <f t="shared" ref="ER67:ER91" si="121">IF(AND(CH67&lt;&gt;"",DM67=DM$92),1,0)</f>
        <v>1</v>
      </c>
      <c r="ES67" s="75">
        <f t="shared" ref="ES67:ES91" si="122">IF(AND(CI67&lt;&gt;"",DN67=DN$92),1,0)</f>
        <v>1</v>
      </c>
      <c r="ET67" s="75">
        <f t="shared" ref="ET67:ET91" si="123">IF(AND(CJ67&lt;&gt;"",DO67=DO$92),1,0)</f>
        <v>0</v>
      </c>
      <c r="EU67" s="75">
        <f t="shared" ref="EU67:EU91" si="124">IF(AND(CK67&lt;&gt;"",DP67=DP$92),1,0)</f>
        <v>0</v>
      </c>
      <c r="EV67" s="75">
        <f t="shared" ref="EV67:EV91" si="125">IF(AND(CL67&lt;&gt;"",DQ67=DQ$92),1,0)</f>
        <v>0</v>
      </c>
      <c r="EW67" s="75">
        <f t="shared" ref="EW67:EW91" si="126">IF(AND(CM67&lt;&gt;"",DR67=DR$92),1,0)</f>
        <v>0</v>
      </c>
      <c r="EX67" s="75">
        <f t="shared" ref="EX67:EX91" si="127">IF(AND(CN67&lt;&gt;"",DS67=DS$92),1,0)</f>
        <v>0</v>
      </c>
      <c r="EY67" s="75">
        <f t="shared" ref="EY67:EY91" si="128">IF(AND(CO67&lt;&gt;"",DT67=DT$92),1,0)</f>
        <v>0</v>
      </c>
      <c r="EZ67" s="75">
        <f t="shared" ref="EZ67:EZ91" si="129">IF(AND(CP67&lt;&gt;"",DU67=DU$92),1,0)</f>
        <v>0</v>
      </c>
      <c r="FA67" s="75">
        <f t="shared" ref="FA67:FA91" si="130">IF(AND(CQ67&lt;&gt;"",DV67=DV$92),1,0)</f>
        <v>0</v>
      </c>
      <c r="FB67" s="75">
        <f t="shared" ref="FB67:FB91" si="131">IF(AND(CR67&lt;&gt;"",DW67=DW$92),1,0)</f>
        <v>0</v>
      </c>
      <c r="FC67" s="75">
        <f t="shared" ref="FC67:FC91" si="132">IF(AND(CS67&lt;&gt;"",DX67=DX$92),1,0)</f>
        <v>0</v>
      </c>
      <c r="FD67" s="75">
        <f t="shared" ref="FD67:FD91" si="133">IF(AND(CT67&lt;&gt;"",DY67=DY$92),1,0)</f>
        <v>0</v>
      </c>
      <c r="FE67" s="75">
        <f t="shared" ref="FE67:FE91" si="134">IF(AND(CU67&lt;&gt;"",DZ67=DZ$92),1,0)</f>
        <v>0</v>
      </c>
      <c r="FF67" s="75">
        <f t="shared" ref="FF67:FF91" si="135">IF(AND(CV67&lt;&gt;"",EA67=EA$92),1,0)</f>
        <v>0</v>
      </c>
      <c r="FG67" s="75">
        <f t="shared" ref="FG67:FG91" si="136">IF(AND(CW67&lt;&gt;"",EB67=EB$92),1,0)</f>
        <v>0</v>
      </c>
      <c r="FH67" s="75">
        <f t="shared" ref="FH67:FH91" si="137">IF(AND(CX67&lt;&gt;"",EC67=EC$92),1,0)</f>
        <v>0</v>
      </c>
      <c r="FI67" s="75">
        <f t="shared" ref="FI67:FI91" si="138">IF(AND(CY67&lt;&gt;"",ED67=ED$92),1,0)</f>
        <v>0</v>
      </c>
      <c r="FJ67" s="75">
        <f t="shared" ref="FJ67:FJ91" si="139">IF(AND(CZ67&lt;&gt;"",EE67=EE$92),1,0)</f>
        <v>0</v>
      </c>
      <c r="FK67" s="75">
        <f t="shared" ref="FK67:FK91" si="140">IF(AND(DA67&lt;&gt;"",EF67=EF$92),1,0)</f>
        <v>0</v>
      </c>
      <c r="FL67" s="75">
        <f t="shared" ref="FL67:FL91" si="141">COUNT(FM67:GP67)</f>
        <v>6</v>
      </c>
      <c r="FM67" s="95">
        <f>IF(AND(ent!$M$2=1,$F67&lt;&gt;""),$E67+$F67,"")</f>
        <v>353.1</v>
      </c>
      <c r="FN67" s="95">
        <f>IF(AND(ent!$M$3=1,$H67&lt;&gt;""),$G67+$H67,"")</f>
        <v>494.4</v>
      </c>
      <c r="FO67" s="95">
        <f>IF(AND(ent!$M$4=1,$J67&lt;&gt;""),$I67+$J67,"")</f>
        <v>364.20000000000005</v>
      </c>
      <c r="FP67" s="95">
        <f>IF(AND(ent!$M$5=1,$L67&lt;&gt;""),$K67+$L67,"")</f>
        <v>354.29999999999995</v>
      </c>
      <c r="FQ67" s="95">
        <f>IF(AND(ent!$M$6=1,$N67&lt;&gt;""),$M67+$N67,"")</f>
        <v>489.9</v>
      </c>
      <c r="FR67" s="95">
        <f>IF(AND(ent!$M$7=1,$P67&lt;&gt;""),$O67+$P67,"")</f>
        <v>365.4</v>
      </c>
      <c r="FS67" s="95" t="str">
        <f>IF(AND(ent!$M$8=1,$R67&lt;&gt;""),$Q67+$R67,"")</f>
        <v/>
      </c>
      <c r="FT67" s="95" t="str">
        <f>IF(AND(ent!$M$9=1,$T67&lt;&gt;""),$S67+$T67,"")</f>
        <v/>
      </c>
      <c r="FU67" s="95" t="str">
        <f>IF(AND(ent!$M$10=1,$V67&lt;&gt;""),$U67+$V67,"")</f>
        <v/>
      </c>
      <c r="FV67" s="95" t="str">
        <f>IF(AND(ent!$M$11=1,$X67&lt;&gt;""),$W67+$X67,"")</f>
        <v/>
      </c>
      <c r="FW67" s="95" t="str">
        <f>IF(AND(ent!$M$12=1,$Z67&lt;&gt;""),$Y67+$Z67,"")</f>
        <v/>
      </c>
      <c r="FX67" s="95" t="str">
        <f>IF(AND(ent!$M$13=1,$AB67&lt;&gt;""),$AA67+$AB67,"")</f>
        <v/>
      </c>
      <c r="FY67" s="95" t="str">
        <f>IF(AND(ent!$M$14=1,$AD67&lt;&gt;""),$AC67+$AD67,"")</f>
        <v/>
      </c>
      <c r="FZ67" s="95" t="str">
        <f>IF(AND(ent!$M$15=1,$AF67&lt;&gt;""),$AE67+$AF67,"")</f>
        <v/>
      </c>
      <c r="GA67" s="95" t="str">
        <f>IF(AND(ent!$M$16=1,$AH67&lt;&gt;""),$AG67+$AH67,"")</f>
        <v/>
      </c>
      <c r="GB67" s="95" t="str">
        <f>IF(AND(ent!$M$17=1,$AJ67&lt;&gt;""),$AI67+$AJ67,"")</f>
        <v/>
      </c>
      <c r="GC67" s="95" t="str">
        <f>IF(AND(ent!$M$18=1,$AL67&lt;&gt;""),$AK67+$AL67,"")</f>
        <v/>
      </c>
      <c r="GD67" s="95" t="str">
        <f>IF(AND(ent!$M$19=1,$AN67&lt;&gt;""),$AM67+$AN67,"")</f>
        <v/>
      </c>
      <c r="GE67" s="95" t="str">
        <f>IF(AND(ent!$M$20=1,$AP67&lt;&gt;""),$AO67+$AP67,"")</f>
        <v/>
      </c>
      <c r="GF67" s="95" t="str">
        <f>IF(AND(ent!$M$21=1,$AR67&lt;&gt;""),$AQ67+$AR67,"")</f>
        <v/>
      </c>
      <c r="GG67" s="95" t="str">
        <f>IF(AND(ent!$M$22=1,$AT67&lt;&gt;""),$AS67+$AT67,"")</f>
        <v/>
      </c>
      <c r="GH67" s="95" t="str">
        <f>IF(AND(ent!$M$23=1,$AV67&lt;&gt;""),$AU67+$AV67,"")</f>
        <v/>
      </c>
      <c r="GI67" s="95" t="str">
        <f>IF(AND(ent!$M$24=1,$AX67&lt;&gt;""),$AW67+$AX67,"")</f>
        <v/>
      </c>
      <c r="GJ67" s="95" t="str">
        <f>IF(AND(ent!$M$25=1,$AZ67&lt;&gt;""),$AY67+$AZ67,"")</f>
        <v/>
      </c>
      <c r="GK67" s="95" t="str">
        <f>IF(AND(ent!$M$26=1,$BB67&lt;&gt;""),$BA67+$BB67,"")</f>
        <v/>
      </c>
      <c r="GL67" s="95" t="str">
        <f>IF(AND(ent!$M$27=1,$BD67&lt;&gt;""),$BC67+$BD67,"")</f>
        <v/>
      </c>
      <c r="GM67" s="95" t="str">
        <f>IF(AND(ent!$M$28=1,$BF67&lt;&gt;""),$BE67+$BF67,"")</f>
        <v/>
      </c>
      <c r="GN67" s="95" t="str">
        <f>IF(AND(ent!$M$29=1,$BH67&lt;&gt;""),$BG67+$BH67,"")</f>
        <v/>
      </c>
      <c r="GO67" s="95" t="str">
        <f>IF(AND(ent!$M$30=1,$BJ67&lt;&gt;""),$BI67+$BJ67,"")</f>
        <v/>
      </c>
      <c r="GP67" s="95" t="str">
        <f>IF(AND(ent!$M$31=1,$BL67&lt;&gt;""),$BK67+$BL67,"")</f>
        <v/>
      </c>
      <c r="GQ67" s="75">
        <f t="shared" ref="GQ67:GQ91" si="142">COUNT(GR67:HU67)</f>
        <v>6</v>
      </c>
      <c r="GR67" s="95" t="str">
        <f>IF(AND(ent!$M$2=2,$F67&lt;&gt;""),$E67+$F67,"")</f>
        <v/>
      </c>
      <c r="GS67" s="95" t="str">
        <f>IF(AND(ent!$M$3=2,$H67&lt;&gt;""),$G67+$H67,"")</f>
        <v/>
      </c>
      <c r="GT67" s="95" t="str">
        <f>IF(AND(ent!$M$4=2,$J67&lt;&gt;""),$I67+$J67,"")</f>
        <v/>
      </c>
      <c r="GU67" s="95" t="str">
        <f>IF(AND(ent!$M$5=2,$L67&lt;&gt;""),$K67+$L67,"")</f>
        <v/>
      </c>
      <c r="GV67" s="95" t="str">
        <f>IF(AND(ent!$M$6=2,$N67&lt;&gt;""),$M67+$N67,"")</f>
        <v/>
      </c>
      <c r="GW67" s="95" t="str">
        <f>IF(AND(ent!$M$7=2,$P67&lt;&gt;""),$O67+$P67,"")</f>
        <v/>
      </c>
      <c r="GX67" s="95">
        <f>IF(AND(ent!$M$8=2,$R67&lt;&gt;""),$Q67+$R67,"")</f>
        <v>411.9</v>
      </c>
      <c r="GY67" s="95">
        <f>IF(AND(ent!$M$9=2,$T67&lt;&gt;""),$S67+$T67,"")</f>
        <v>273.39999999999998</v>
      </c>
      <c r="GZ67" s="95">
        <f>IF(AND(ent!$M$10=2,$V67&lt;&gt;""),$U67+$V67,"")</f>
        <v>376.29999999999995</v>
      </c>
      <c r="HA67" s="95">
        <f>IF(AND(ent!$M$11=2,$X67&lt;&gt;""),$W67+$X67,"")</f>
        <v>376.6</v>
      </c>
      <c r="HB67" s="95">
        <f>IF(AND(ent!$M$12=2,$Z67&lt;&gt;""),$Y67+$Z67,"")</f>
        <v>271.89999999999998</v>
      </c>
      <c r="HC67" s="95">
        <f>IF(AND(ent!$M$13=2,$AB67&lt;&gt;""),$AA67+$AB67,"")</f>
        <v>370.29999999999995</v>
      </c>
      <c r="HD67" s="95" t="str">
        <f>IF(AND(ent!$M$14=2,$AD67&lt;&gt;""),$AC67+$AD67,"")</f>
        <v/>
      </c>
      <c r="HE67" s="95" t="str">
        <f>IF(AND(ent!$M$15=2,$AF67&lt;&gt;""),$AE67+$AF67,"")</f>
        <v/>
      </c>
      <c r="HF67" s="95" t="str">
        <f>IF(AND(ent!$M$16=2,$AH67&lt;&gt;""),$AG67+$AH67,"")</f>
        <v/>
      </c>
      <c r="HG67" s="95" t="str">
        <f>IF(AND(ent!$M$17=2,$AJ67&lt;&gt;""),$AI67+$AJ67,"")</f>
        <v/>
      </c>
      <c r="HH67" s="95" t="str">
        <f>IF(AND(ent!$M$18=2,$AL67&lt;&gt;""),$AK67+$AL67,"")</f>
        <v/>
      </c>
      <c r="HI67" s="95" t="str">
        <f>IF(AND(ent!$M$19=2,$AN67&lt;&gt;""),$AM67+$AN67,"")</f>
        <v/>
      </c>
      <c r="HJ67" s="95" t="str">
        <f>IF(AND(ent!$M$20=2,$AP67&lt;&gt;""),$AO67+$AP67,"")</f>
        <v/>
      </c>
      <c r="HK67" s="95" t="str">
        <f>IF(AND(ent!$M$21=2,$AR67&lt;&gt;""),$AQ67+$AR67,"")</f>
        <v/>
      </c>
      <c r="HL67" s="95" t="str">
        <f>IF(AND(ent!$M$22=2,$AT67&lt;&gt;""),$AS67+$AT67,"")</f>
        <v/>
      </c>
      <c r="HM67" s="95" t="str">
        <f>IF(AND(ent!$M$23=2,$AV67&lt;&gt;""),$AU67+$AV67,"")</f>
        <v/>
      </c>
      <c r="HN67" s="95" t="str">
        <f>IF(AND(ent!$M$24=2,$AX67&lt;&gt;""),$AW67+$AX67,"")</f>
        <v/>
      </c>
      <c r="HO67" s="95" t="str">
        <f>IF(AND(ent!$M$25=2,$AZ67&lt;&gt;""),$AY67+$AZ67,"")</f>
        <v/>
      </c>
      <c r="HP67" s="95" t="str">
        <f>IF(AND(ent!$M$26=2,$BB67&lt;&gt;""),$BA67+$BB67,"")</f>
        <v/>
      </c>
      <c r="HQ67" s="95" t="str">
        <f>IF(AND(ent!$M$27=2,$BD67&lt;&gt;""),$BC67+$BD67,"")</f>
        <v/>
      </c>
      <c r="HR67" s="95" t="str">
        <f>IF(AND(ent!$M$28=2,$BF67&lt;&gt;""),$BE67+$BF67,"")</f>
        <v/>
      </c>
      <c r="HS67" s="95" t="str">
        <f>IF(AND(ent!$M$29=2,$BH67&lt;&gt;""),$BG67+$BH67,"")</f>
        <v/>
      </c>
      <c r="HT67" s="95" t="str">
        <f>IF(AND(ent!$M$30=2,$BJ67&lt;&gt;""),$BI67+$BJ67,"")</f>
        <v/>
      </c>
      <c r="HU67" s="95" t="str">
        <f>IF(AND(ent!$M$31=2,$BL67&lt;&gt;""),$BK67+$BL67,"")</f>
        <v/>
      </c>
      <c r="HV67" s="124">
        <f t="shared" ref="HV67:HV91" si="143">SUM(FM67:GP67)</f>
        <v>2421.3000000000002</v>
      </c>
      <c r="HW67" s="124">
        <f t="shared" ref="HW67:HW91" si="144">SUM(GR67:HU67)</f>
        <v>2080.3999999999996</v>
      </c>
      <c r="HX67" s="95">
        <f t="shared" ref="HX67:HX91" si="145">INT(HV67/3600)*10000+INT(MOD(HV67,3600)/60)*100+MOD(HV67,60)</f>
        <v>4021.3</v>
      </c>
      <c r="HY67" s="95">
        <f t="shared" ref="HY67:HY91" si="146">INT(HW67/3600)*10000+INT(MOD(HW67,3600)/60)*100+MOD(HW67,60)</f>
        <v>3440.3999999999996</v>
      </c>
    </row>
    <row r="68" spans="1:233">
      <c r="A68" s="75">
        <f>IF(stage!A68&lt;&gt;"",stage!A68,"")</f>
        <v>67</v>
      </c>
      <c r="B68" s="75" t="str">
        <f>IF(ent!E68&lt;&gt;"",ent!E68,"")</f>
        <v>塩田 卓史</v>
      </c>
      <c r="D68" s="75" t="str">
        <f>IF(ent!E68&lt;&gt;"",ent!H68,"")</f>
        <v>OP-1</v>
      </c>
      <c r="F68" s="95">
        <f>IF(stage!F68&lt;&gt;"",INT(stage!F68/100)*60+MOD(stage!F68,100),"")</f>
        <v>363.20000000000005</v>
      </c>
      <c r="H68" s="95">
        <f>IF(stage!H68&lt;&gt;"",INT(stage!H68/100)*60+MOD(stage!H68,100),"")</f>
        <v>616.29999999999995</v>
      </c>
      <c r="J68" s="95">
        <f>IF(stage!J68&lt;&gt;"",INT(stage!J68/100)*60+MOD(stage!J68,100),"")</f>
        <v>366.9</v>
      </c>
      <c r="L68" s="95">
        <f>IF(stage!L68&lt;&gt;"",INT(stage!L68/100)*60+MOD(stage!L68,100),"")</f>
        <v>367.29999999999995</v>
      </c>
      <c r="N68" s="95">
        <f>IF(stage!N68&lt;&gt;"",INT(stage!N68/100)*60+MOD(stage!N68,100),"")</f>
        <v>509.4</v>
      </c>
      <c r="P68" s="95">
        <f>IF(stage!P68&lt;&gt;"",INT(stage!P68/100)*60+MOD(stage!P68,100),"")</f>
        <v>363.20000000000005</v>
      </c>
      <c r="R68" s="95">
        <f>IF(stage!R68&lt;&gt;"",INT(stage!R68/100)*60+MOD(stage!R68,100),"")</f>
        <v>408.4</v>
      </c>
      <c r="T68" s="95">
        <f>IF(stage!T68&lt;&gt;"",INT(stage!T68/100)*60+MOD(stage!T68,100),"")</f>
        <v>277.8</v>
      </c>
      <c r="V68" s="95">
        <f>IF(stage!V68&lt;&gt;"",INT(stage!V68/100)*60+MOD(stage!V68,100),"")</f>
        <v>391.5</v>
      </c>
      <c r="X68" s="95">
        <f>IF(stage!X68&lt;&gt;"",INT(stage!X68/100)*60+MOD(stage!X68,100),"")</f>
        <v>401.6</v>
      </c>
      <c r="Z68" s="95">
        <f>IF(stage!Z68&lt;&gt;"",INT(stage!Z68/100)*60+MOD(stage!Z68,100),"")</f>
        <v>278.3</v>
      </c>
      <c r="AB68" s="95">
        <f>IF(stage!AB68&lt;&gt;"",INT(stage!AB68/100)*60+MOD(stage!AB68,100),"")</f>
        <v>370.29999999999995</v>
      </c>
      <c r="AD68" s="95" t="str">
        <f>IF(stage!AD68&lt;&gt;"",INT(stage!AD68/100)*60+MOD(stage!AD68,100),"")</f>
        <v/>
      </c>
      <c r="AF68" s="95" t="str">
        <f>IF(stage!AF68&lt;&gt;"",INT(stage!AF68/100)*60+MOD(stage!AF68,100),"")</f>
        <v/>
      </c>
      <c r="AH68" s="95" t="str">
        <f>IF(stage!AH68&lt;&gt;"",INT(stage!AH68/100)*60+MOD(stage!AH68,100),"")</f>
        <v/>
      </c>
      <c r="AJ68" s="95" t="str">
        <f>IF(stage!AJ68&lt;&gt;"",INT(stage!AJ68/100)*60+MOD(stage!AJ68,100),"")</f>
        <v/>
      </c>
      <c r="AL68" s="95" t="str">
        <f>IF(stage!AL68&lt;&gt;"",INT(stage!AL68/100)*60+MOD(stage!AL68,100),"")</f>
        <v/>
      </c>
      <c r="AN68" s="95" t="str">
        <f>IF(stage!AN68&lt;&gt;"",INT(stage!AN68/100)*60+MOD(stage!AN68,100),"")</f>
        <v/>
      </c>
      <c r="AP68" s="95" t="str">
        <f>IF(stage!AP68&lt;&gt;"",INT(stage!AP68/100)*60+MOD(stage!AP68,100),"")</f>
        <v/>
      </c>
      <c r="AR68" s="95" t="str">
        <f>IF(stage!AR68&lt;&gt;"",INT(stage!AR68/100)*60+MOD(stage!AR68,100),"")</f>
        <v/>
      </c>
      <c r="AT68" s="95" t="str">
        <f>IF(stage!AT68&lt;&gt;"",INT(stage!AT68/100)*60+MOD(stage!AT68,100),"")</f>
        <v/>
      </c>
      <c r="AV68" s="95" t="str">
        <f>IF(stage!AV68&lt;&gt;"",INT(stage!AV68/100)*60+MOD(stage!AV68,100),"")</f>
        <v/>
      </c>
      <c r="AX68" s="95" t="str">
        <f>IF(stage!AX68&lt;&gt;"",INT(stage!AX68/100)*60+MOD(stage!AX68,100),"")</f>
        <v/>
      </c>
      <c r="AZ68" s="95" t="str">
        <f>IF(stage!AZ68&lt;&gt;"",INT(stage!AZ68/100)*60+MOD(stage!AZ68,100),"")</f>
        <v/>
      </c>
      <c r="BB68" s="95" t="str">
        <f>IF(stage!BB68&lt;&gt;"",INT(stage!BB68/100)*60+MOD(stage!BB68,100),"")</f>
        <v/>
      </c>
      <c r="BD68" s="95" t="str">
        <f>IF(stage!BD68&lt;&gt;"",INT(stage!BD68/100)*60+MOD(stage!BD68,100),"")</f>
        <v/>
      </c>
      <c r="BF68" s="95" t="str">
        <f>IF(stage!BF68&lt;&gt;"",INT(stage!BF68/100)*60+MOD(stage!BF68,100),"")</f>
        <v/>
      </c>
      <c r="BH68" s="95" t="str">
        <f>IF(stage!BH68&lt;&gt;"",INT(stage!BH68/100)*60+MOD(stage!BH68,100),"")</f>
        <v/>
      </c>
      <c r="BJ68" s="95" t="str">
        <f>IF(stage!BJ68&lt;&gt;"",INT(stage!BJ68/100)*60+MOD(stage!BJ68,100),"")</f>
        <v/>
      </c>
      <c r="BL68" s="95" t="str">
        <f>IF(stage!BL68&lt;&gt;"",INT(stage!BL68/100)*60+MOD(stage!BL68,100),"")</f>
        <v/>
      </c>
      <c r="BO68" s="123">
        <f t="shared" si="74"/>
        <v>4714.2000000000007</v>
      </c>
      <c r="BP68" s="75">
        <f t="shared" si="75"/>
        <v>0</v>
      </c>
      <c r="BQ68" s="123">
        <f t="shared" si="76"/>
        <v>4714.2000000000007</v>
      </c>
      <c r="BR68" s="123"/>
      <c r="BS68" s="123">
        <f t="shared" si="77"/>
        <v>11834.2</v>
      </c>
      <c r="BT68" s="75">
        <f t="shared" si="78"/>
        <v>0</v>
      </c>
      <c r="BU68" s="123">
        <f t="shared" si="79"/>
        <v>11834.2</v>
      </c>
      <c r="BW68" s="75">
        <f t="shared" si="80"/>
        <v>12</v>
      </c>
      <c r="BX68" s="124">
        <f t="shared" si="81"/>
        <v>363.20000000000005</v>
      </c>
      <c r="BY68" s="124">
        <f t="shared" si="82"/>
        <v>616.29999999999995</v>
      </c>
      <c r="BZ68" s="124">
        <f t="shared" si="83"/>
        <v>366.9</v>
      </c>
      <c r="CA68" s="124">
        <f t="shared" si="84"/>
        <v>367.29999999999995</v>
      </c>
      <c r="CB68" s="124">
        <f t="shared" si="85"/>
        <v>509.4</v>
      </c>
      <c r="CC68" s="124">
        <f t="shared" si="86"/>
        <v>363.20000000000005</v>
      </c>
      <c r="CD68" s="124">
        <f t="shared" si="87"/>
        <v>408.4</v>
      </c>
      <c r="CE68" s="124">
        <f t="shared" si="88"/>
        <v>277.8</v>
      </c>
      <c r="CF68" s="124">
        <f t="shared" si="89"/>
        <v>391.5</v>
      </c>
      <c r="CG68" s="124">
        <f t="shared" si="90"/>
        <v>401.6</v>
      </c>
      <c r="CH68" s="124">
        <f t="shared" si="91"/>
        <v>278.3</v>
      </c>
      <c r="CI68" s="124">
        <f t="shared" si="92"/>
        <v>370.29999999999995</v>
      </c>
      <c r="CJ68" s="124" t="str">
        <f t="shared" si="93"/>
        <v/>
      </c>
      <c r="CK68" s="124" t="str">
        <f t="shared" si="94"/>
        <v/>
      </c>
      <c r="CL68" s="124" t="str">
        <f t="shared" si="95"/>
        <v/>
      </c>
      <c r="CM68" s="124" t="str">
        <f t="shared" si="96"/>
        <v/>
      </c>
      <c r="CN68" s="124" t="str">
        <f t="shared" si="97"/>
        <v/>
      </c>
      <c r="CO68" s="124" t="str">
        <f t="shared" si="98"/>
        <v/>
      </c>
      <c r="CP68" s="124" t="str">
        <f t="shared" si="99"/>
        <v/>
      </c>
      <c r="CQ68" s="124" t="str">
        <f t="shared" si="100"/>
        <v/>
      </c>
      <c r="CR68" s="124" t="str">
        <f t="shared" si="101"/>
        <v/>
      </c>
      <c r="CS68" s="124" t="str">
        <f t="shared" si="102"/>
        <v/>
      </c>
      <c r="CT68" s="124" t="str">
        <f t="shared" si="103"/>
        <v/>
      </c>
      <c r="CU68" s="124" t="str">
        <f t="shared" si="104"/>
        <v/>
      </c>
      <c r="CV68" s="124" t="str">
        <f t="shared" si="105"/>
        <v/>
      </c>
      <c r="CW68" s="124" t="str">
        <f t="shared" si="106"/>
        <v/>
      </c>
      <c r="CX68" s="124" t="str">
        <f t="shared" si="107"/>
        <v/>
      </c>
      <c r="CY68" s="124" t="str">
        <f t="shared" si="108"/>
        <v/>
      </c>
      <c r="CZ68" s="124" t="str">
        <f t="shared" si="109"/>
        <v/>
      </c>
      <c r="DA68" s="124" t="str">
        <f t="shared" si="110"/>
        <v/>
      </c>
      <c r="DC68" s="75">
        <f>COUNT($BX68:BX68)</f>
        <v>1</v>
      </c>
      <c r="DD68" s="75">
        <f>COUNT($BX68:BY68)</f>
        <v>2</v>
      </c>
      <c r="DE68" s="75">
        <f>COUNT($BX68:BZ68)</f>
        <v>3</v>
      </c>
      <c r="DF68" s="75">
        <f>COUNT($BX68:CA68)</f>
        <v>4</v>
      </c>
      <c r="DG68" s="75">
        <f>COUNT($BX68:CB68)</f>
        <v>5</v>
      </c>
      <c r="DH68" s="75">
        <f>COUNT($BX68:CC68)</f>
        <v>6</v>
      </c>
      <c r="DI68" s="75">
        <f>COUNT($BX68:CD68)</f>
        <v>7</v>
      </c>
      <c r="DJ68" s="75">
        <f>COUNT($BX68:CE68)</f>
        <v>8</v>
      </c>
      <c r="DK68" s="75">
        <f>COUNT($BX68:CF68)</f>
        <v>9</v>
      </c>
      <c r="DL68" s="75">
        <f>COUNT($BX68:CG68)</f>
        <v>10</v>
      </c>
      <c r="DM68" s="75">
        <f>COUNT($BX68:CH68)</f>
        <v>11</v>
      </c>
      <c r="DN68" s="75">
        <f>COUNT($BX68:CI68)</f>
        <v>12</v>
      </c>
      <c r="DO68" s="75">
        <f>COUNT($BX68:CJ68)</f>
        <v>12</v>
      </c>
      <c r="DP68" s="75">
        <f>COUNT($BX68:CK68)</f>
        <v>12</v>
      </c>
      <c r="DQ68" s="75">
        <f>COUNT($BX68:CL68)</f>
        <v>12</v>
      </c>
      <c r="DR68" s="75">
        <f>COUNT($BX68:CM68)</f>
        <v>12</v>
      </c>
      <c r="DS68" s="75">
        <f>COUNT($BX68:CN68)</f>
        <v>12</v>
      </c>
      <c r="DT68" s="75">
        <f>COUNT($BX68:CO68)</f>
        <v>12</v>
      </c>
      <c r="DU68" s="75">
        <f>COUNT($BX68:CP68)</f>
        <v>12</v>
      </c>
      <c r="DV68" s="75">
        <f>COUNT($BX68:CQ68)</f>
        <v>12</v>
      </c>
      <c r="DW68" s="75">
        <f>COUNT($BX68:CR68)</f>
        <v>12</v>
      </c>
      <c r="DX68" s="75">
        <f>COUNT($BX68:CS68)</f>
        <v>12</v>
      </c>
      <c r="DY68" s="75">
        <f>COUNT($BX68:CT68)</f>
        <v>12</v>
      </c>
      <c r="DZ68" s="75">
        <f>COUNT($BX68:CU68)</f>
        <v>12</v>
      </c>
      <c r="EA68" s="75">
        <f>COUNT($BX68:CV68)</f>
        <v>12</v>
      </c>
      <c r="EB68" s="75">
        <f>COUNT($BX68:CW68)</f>
        <v>12</v>
      </c>
      <c r="EC68" s="75">
        <f>COUNT($BX68:CX68)</f>
        <v>12</v>
      </c>
      <c r="ED68" s="75">
        <f>COUNT($BX68:CY68)</f>
        <v>12</v>
      </c>
      <c r="EE68" s="75">
        <f>COUNT($BX68:CZ68)</f>
        <v>12</v>
      </c>
      <c r="EF68" s="75">
        <f>COUNT($BX68:DA68)</f>
        <v>12</v>
      </c>
      <c r="EH68" s="75">
        <f t="shared" si="111"/>
        <v>1</v>
      </c>
      <c r="EI68" s="75">
        <f t="shared" si="112"/>
        <v>1</v>
      </c>
      <c r="EJ68" s="75">
        <f t="shared" si="113"/>
        <v>1</v>
      </c>
      <c r="EK68" s="75">
        <f t="shared" si="114"/>
        <v>1</v>
      </c>
      <c r="EL68" s="75">
        <f t="shared" si="115"/>
        <v>1</v>
      </c>
      <c r="EM68" s="75">
        <f t="shared" si="116"/>
        <v>1</v>
      </c>
      <c r="EN68" s="75">
        <f t="shared" si="117"/>
        <v>1</v>
      </c>
      <c r="EO68" s="75">
        <f t="shared" si="118"/>
        <v>1</v>
      </c>
      <c r="EP68" s="75">
        <f t="shared" si="119"/>
        <v>1</v>
      </c>
      <c r="EQ68" s="75">
        <f t="shared" si="120"/>
        <v>1</v>
      </c>
      <c r="ER68" s="75">
        <f t="shared" si="121"/>
        <v>1</v>
      </c>
      <c r="ES68" s="75">
        <f t="shared" si="122"/>
        <v>1</v>
      </c>
      <c r="ET68" s="75">
        <f t="shared" si="123"/>
        <v>0</v>
      </c>
      <c r="EU68" s="75">
        <f t="shared" si="124"/>
        <v>0</v>
      </c>
      <c r="EV68" s="75">
        <f t="shared" si="125"/>
        <v>0</v>
      </c>
      <c r="EW68" s="75">
        <f t="shared" si="126"/>
        <v>0</v>
      </c>
      <c r="EX68" s="75">
        <f t="shared" si="127"/>
        <v>0</v>
      </c>
      <c r="EY68" s="75">
        <f t="shared" si="128"/>
        <v>0</v>
      </c>
      <c r="EZ68" s="75">
        <f t="shared" si="129"/>
        <v>0</v>
      </c>
      <c r="FA68" s="75">
        <f t="shared" si="130"/>
        <v>0</v>
      </c>
      <c r="FB68" s="75">
        <f t="shared" si="131"/>
        <v>0</v>
      </c>
      <c r="FC68" s="75">
        <f t="shared" si="132"/>
        <v>0</v>
      </c>
      <c r="FD68" s="75">
        <f t="shared" si="133"/>
        <v>0</v>
      </c>
      <c r="FE68" s="75">
        <f t="shared" si="134"/>
        <v>0</v>
      </c>
      <c r="FF68" s="75">
        <f t="shared" si="135"/>
        <v>0</v>
      </c>
      <c r="FG68" s="75">
        <f t="shared" si="136"/>
        <v>0</v>
      </c>
      <c r="FH68" s="75">
        <f t="shared" si="137"/>
        <v>0</v>
      </c>
      <c r="FI68" s="75">
        <f t="shared" si="138"/>
        <v>0</v>
      </c>
      <c r="FJ68" s="75">
        <f t="shared" si="139"/>
        <v>0</v>
      </c>
      <c r="FK68" s="75">
        <f t="shared" si="140"/>
        <v>0</v>
      </c>
      <c r="FL68" s="75">
        <f t="shared" si="141"/>
        <v>6</v>
      </c>
      <c r="FM68" s="95">
        <f>IF(AND(ent!$M$2=1,$F68&lt;&gt;""),$E68+$F68,"")</f>
        <v>363.20000000000005</v>
      </c>
      <c r="FN68" s="95">
        <f>IF(AND(ent!$M$3=1,$H68&lt;&gt;""),$G68+$H68,"")</f>
        <v>616.29999999999995</v>
      </c>
      <c r="FO68" s="95">
        <f>IF(AND(ent!$M$4=1,$J68&lt;&gt;""),$I68+$J68,"")</f>
        <v>366.9</v>
      </c>
      <c r="FP68" s="95">
        <f>IF(AND(ent!$M$5=1,$L68&lt;&gt;""),$K68+$L68,"")</f>
        <v>367.29999999999995</v>
      </c>
      <c r="FQ68" s="95">
        <f>IF(AND(ent!$M$6=1,$N68&lt;&gt;""),$M68+$N68,"")</f>
        <v>509.4</v>
      </c>
      <c r="FR68" s="95">
        <f>IF(AND(ent!$M$7=1,$P68&lt;&gt;""),$O68+$P68,"")</f>
        <v>363.20000000000005</v>
      </c>
      <c r="FS68" s="95" t="str">
        <f>IF(AND(ent!$M$8=1,$R68&lt;&gt;""),$Q68+$R68,"")</f>
        <v/>
      </c>
      <c r="FT68" s="95" t="str">
        <f>IF(AND(ent!$M$9=1,$T68&lt;&gt;""),$S68+$T68,"")</f>
        <v/>
      </c>
      <c r="FU68" s="95" t="str">
        <f>IF(AND(ent!$M$10=1,$V68&lt;&gt;""),$U68+$V68,"")</f>
        <v/>
      </c>
      <c r="FV68" s="95" t="str">
        <f>IF(AND(ent!$M$11=1,$X68&lt;&gt;""),$W68+$X68,"")</f>
        <v/>
      </c>
      <c r="FW68" s="95" t="str">
        <f>IF(AND(ent!$M$12=1,$Z68&lt;&gt;""),$Y68+$Z68,"")</f>
        <v/>
      </c>
      <c r="FX68" s="95" t="str">
        <f>IF(AND(ent!$M$13=1,$AB68&lt;&gt;""),$AA68+$AB68,"")</f>
        <v/>
      </c>
      <c r="FY68" s="95" t="str">
        <f>IF(AND(ent!$M$14=1,$AD68&lt;&gt;""),$AC68+$AD68,"")</f>
        <v/>
      </c>
      <c r="FZ68" s="95" t="str">
        <f>IF(AND(ent!$M$15=1,$AF68&lt;&gt;""),$AE68+$AF68,"")</f>
        <v/>
      </c>
      <c r="GA68" s="95" t="str">
        <f>IF(AND(ent!$M$16=1,$AH68&lt;&gt;""),$AG68+$AH68,"")</f>
        <v/>
      </c>
      <c r="GB68" s="95" t="str">
        <f>IF(AND(ent!$M$17=1,$AJ68&lt;&gt;""),$AI68+$AJ68,"")</f>
        <v/>
      </c>
      <c r="GC68" s="95" t="str">
        <f>IF(AND(ent!$M$18=1,$AL68&lt;&gt;""),$AK68+$AL68,"")</f>
        <v/>
      </c>
      <c r="GD68" s="95" t="str">
        <f>IF(AND(ent!$M$19=1,$AN68&lt;&gt;""),$AM68+$AN68,"")</f>
        <v/>
      </c>
      <c r="GE68" s="95" t="str">
        <f>IF(AND(ent!$M$20=1,$AP68&lt;&gt;""),$AO68+$AP68,"")</f>
        <v/>
      </c>
      <c r="GF68" s="95" t="str">
        <f>IF(AND(ent!$M$21=1,$AR68&lt;&gt;""),$AQ68+$AR68,"")</f>
        <v/>
      </c>
      <c r="GG68" s="95" t="str">
        <f>IF(AND(ent!$M$22=1,$AT68&lt;&gt;""),$AS68+$AT68,"")</f>
        <v/>
      </c>
      <c r="GH68" s="95" t="str">
        <f>IF(AND(ent!$M$23=1,$AV68&lt;&gt;""),$AU68+$AV68,"")</f>
        <v/>
      </c>
      <c r="GI68" s="95" t="str">
        <f>IF(AND(ent!$M$24=1,$AX68&lt;&gt;""),$AW68+$AX68,"")</f>
        <v/>
      </c>
      <c r="GJ68" s="95" t="str">
        <f>IF(AND(ent!$M$25=1,$AZ68&lt;&gt;""),$AY68+$AZ68,"")</f>
        <v/>
      </c>
      <c r="GK68" s="95" t="str">
        <f>IF(AND(ent!$M$26=1,$BB68&lt;&gt;""),$BA68+$BB68,"")</f>
        <v/>
      </c>
      <c r="GL68" s="95" t="str">
        <f>IF(AND(ent!$M$27=1,$BD68&lt;&gt;""),$BC68+$BD68,"")</f>
        <v/>
      </c>
      <c r="GM68" s="95" t="str">
        <f>IF(AND(ent!$M$28=1,$BF68&lt;&gt;""),$BE68+$BF68,"")</f>
        <v/>
      </c>
      <c r="GN68" s="95" t="str">
        <f>IF(AND(ent!$M$29=1,$BH68&lt;&gt;""),$BG68+$BH68,"")</f>
        <v/>
      </c>
      <c r="GO68" s="95" t="str">
        <f>IF(AND(ent!$M$30=1,$BJ68&lt;&gt;""),$BI68+$BJ68,"")</f>
        <v/>
      </c>
      <c r="GP68" s="95" t="str">
        <f>IF(AND(ent!$M$31=1,$BL68&lt;&gt;""),$BK68+$BL68,"")</f>
        <v/>
      </c>
      <c r="GQ68" s="75">
        <f t="shared" si="142"/>
        <v>6</v>
      </c>
      <c r="GR68" s="95" t="str">
        <f>IF(AND(ent!$M$2=2,$F68&lt;&gt;""),$E68+$F68,"")</f>
        <v/>
      </c>
      <c r="GS68" s="95" t="str">
        <f>IF(AND(ent!$M$3=2,$H68&lt;&gt;""),$G68+$H68,"")</f>
        <v/>
      </c>
      <c r="GT68" s="95" t="str">
        <f>IF(AND(ent!$M$4=2,$J68&lt;&gt;""),$I68+$J68,"")</f>
        <v/>
      </c>
      <c r="GU68" s="95" t="str">
        <f>IF(AND(ent!$M$5=2,$L68&lt;&gt;""),$K68+$L68,"")</f>
        <v/>
      </c>
      <c r="GV68" s="95" t="str">
        <f>IF(AND(ent!$M$6=2,$N68&lt;&gt;""),$M68+$N68,"")</f>
        <v/>
      </c>
      <c r="GW68" s="95" t="str">
        <f>IF(AND(ent!$M$7=2,$P68&lt;&gt;""),$O68+$P68,"")</f>
        <v/>
      </c>
      <c r="GX68" s="95">
        <f>IF(AND(ent!$M$8=2,$R68&lt;&gt;""),$Q68+$R68,"")</f>
        <v>408.4</v>
      </c>
      <c r="GY68" s="95">
        <f>IF(AND(ent!$M$9=2,$T68&lt;&gt;""),$S68+$T68,"")</f>
        <v>277.8</v>
      </c>
      <c r="GZ68" s="95">
        <f>IF(AND(ent!$M$10=2,$V68&lt;&gt;""),$U68+$V68,"")</f>
        <v>391.5</v>
      </c>
      <c r="HA68" s="95">
        <f>IF(AND(ent!$M$11=2,$X68&lt;&gt;""),$W68+$X68,"")</f>
        <v>401.6</v>
      </c>
      <c r="HB68" s="95">
        <f>IF(AND(ent!$M$12=2,$Z68&lt;&gt;""),$Y68+$Z68,"")</f>
        <v>278.3</v>
      </c>
      <c r="HC68" s="95">
        <f>IF(AND(ent!$M$13=2,$AB68&lt;&gt;""),$AA68+$AB68,"")</f>
        <v>370.29999999999995</v>
      </c>
      <c r="HD68" s="95" t="str">
        <f>IF(AND(ent!$M$14=2,$AD68&lt;&gt;""),$AC68+$AD68,"")</f>
        <v/>
      </c>
      <c r="HE68" s="95" t="str">
        <f>IF(AND(ent!$M$15=2,$AF68&lt;&gt;""),$AE68+$AF68,"")</f>
        <v/>
      </c>
      <c r="HF68" s="95" t="str">
        <f>IF(AND(ent!$M$16=2,$AH68&lt;&gt;""),$AG68+$AH68,"")</f>
        <v/>
      </c>
      <c r="HG68" s="95" t="str">
        <f>IF(AND(ent!$M$17=2,$AJ68&lt;&gt;""),$AI68+$AJ68,"")</f>
        <v/>
      </c>
      <c r="HH68" s="95" t="str">
        <f>IF(AND(ent!$M$18=2,$AL68&lt;&gt;""),$AK68+$AL68,"")</f>
        <v/>
      </c>
      <c r="HI68" s="95" t="str">
        <f>IF(AND(ent!$M$19=2,$AN68&lt;&gt;""),$AM68+$AN68,"")</f>
        <v/>
      </c>
      <c r="HJ68" s="95" t="str">
        <f>IF(AND(ent!$M$20=2,$AP68&lt;&gt;""),$AO68+$AP68,"")</f>
        <v/>
      </c>
      <c r="HK68" s="95" t="str">
        <f>IF(AND(ent!$M$21=2,$AR68&lt;&gt;""),$AQ68+$AR68,"")</f>
        <v/>
      </c>
      <c r="HL68" s="95" t="str">
        <f>IF(AND(ent!$M$22=2,$AT68&lt;&gt;""),$AS68+$AT68,"")</f>
        <v/>
      </c>
      <c r="HM68" s="95" t="str">
        <f>IF(AND(ent!$M$23=2,$AV68&lt;&gt;""),$AU68+$AV68,"")</f>
        <v/>
      </c>
      <c r="HN68" s="95" t="str">
        <f>IF(AND(ent!$M$24=2,$AX68&lt;&gt;""),$AW68+$AX68,"")</f>
        <v/>
      </c>
      <c r="HO68" s="95" t="str">
        <f>IF(AND(ent!$M$25=2,$AZ68&lt;&gt;""),$AY68+$AZ68,"")</f>
        <v/>
      </c>
      <c r="HP68" s="95" t="str">
        <f>IF(AND(ent!$M$26=2,$BB68&lt;&gt;""),$BA68+$BB68,"")</f>
        <v/>
      </c>
      <c r="HQ68" s="95" t="str">
        <f>IF(AND(ent!$M$27=2,$BD68&lt;&gt;""),$BC68+$BD68,"")</f>
        <v/>
      </c>
      <c r="HR68" s="95" t="str">
        <f>IF(AND(ent!$M$28=2,$BF68&lt;&gt;""),$BE68+$BF68,"")</f>
        <v/>
      </c>
      <c r="HS68" s="95" t="str">
        <f>IF(AND(ent!$M$29=2,$BH68&lt;&gt;""),$BG68+$BH68,"")</f>
        <v/>
      </c>
      <c r="HT68" s="95" t="str">
        <f>IF(AND(ent!$M$30=2,$BJ68&lt;&gt;""),$BI68+$BJ68,"")</f>
        <v/>
      </c>
      <c r="HU68" s="95" t="str">
        <f>IF(AND(ent!$M$31=2,$BL68&lt;&gt;""),$BK68+$BL68,"")</f>
        <v/>
      </c>
      <c r="HV68" s="124">
        <f t="shared" si="143"/>
        <v>2586.3000000000002</v>
      </c>
      <c r="HW68" s="124">
        <f t="shared" si="144"/>
        <v>2127.9</v>
      </c>
      <c r="HX68" s="95">
        <f t="shared" si="145"/>
        <v>4306.3</v>
      </c>
      <c r="HY68" s="95">
        <f t="shared" si="146"/>
        <v>3527.9</v>
      </c>
    </row>
    <row r="69" spans="1:233">
      <c r="A69" s="75">
        <f>IF(stage!A69&lt;&gt;"",stage!A69,"")</f>
        <v>68</v>
      </c>
      <c r="B69" s="75" t="str">
        <f>IF(ent!E69&lt;&gt;"",ent!E69,"")</f>
        <v>石田 貴之</v>
      </c>
      <c r="D69" s="75" t="str">
        <f>IF(ent!E69&lt;&gt;"",ent!H69,"")</f>
        <v>OP-1</v>
      </c>
      <c r="F69" s="95">
        <f>IF(stage!F69&lt;&gt;"",INT(stage!F69/100)*60+MOD(stage!F69,100),"")</f>
        <v>369.1</v>
      </c>
      <c r="H69" s="95">
        <f>IF(stage!H69&lt;&gt;"",INT(stage!H69/100)*60+MOD(stage!H69,100),"")</f>
        <v>501.29999999999995</v>
      </c>
      <c r="J69" s="95">
        <f>IF(stage!J69&lt;&gt;"",INT(stage!J69/100)*60+MOD(stage!J69,100),"")</f>
        <v>365.20000000000005</v>
      </c>
      <c r="L69" s="95">
        <f>IF(stage!L69&lt;&gt;"",INT(stage!L69/100)*60+MOD(stage!L69,100),"")</f>
        <v>359.4</v>
      </c>
      <c r="N69" s="95">
        <f>IF(stage!N69&lt;&gt;"",INT(stage!N69/100)*60+MOD(stage!N69,100),"")</f>
        <v>492.29999999999995</v>
      </c>
      <c r="P69" s="95">
        <f>IF(stage!P69&lt;&gt;"",INT(stage!P69/100)*60+MOD(stage!P69,100),"")</f>
        <v>367</v>
      </c>
      <c r="R69" s="95">
        <f>IF(stage!R69&lt;&gt;"",INT(stage!R69/100)*60+MOD(stage!R69,100),"")</f>
        <v>407.9</v>
      </c>
      <c r="T69" s="95">
        <f>IF(stage!T69&lt;&gt;"",INT(stage!T69/100)*60+MOD(stage!T69,100),"")</f>
        <v>273.8</v>
      </c>
      <c r="V69" s="95">
        <f>IF(stage!V69&lt;&gt;"",INT(stage!V69/100)*60+MOD(stage!V69,100),"")</f>
        <v>384.5</v>
      </c>
      <c r="X69" s="95">
        <f>IF(stage!X69&lt;&gt;"",INT(stage!X69/100)*60+MOD(stage!X69,100),"")</f>
        <v>401.6</v>
      </c>
      <c r="Z69" s="95">
        <f>IF(stage!Z69&lt;&gt;"",INT(stage!Z69/100)*60+MOD(stage!Z69,100),"")</f>
        <v>271.39999999999998</v>
      </c>
      <c r="AB69" s="95">
        <f>IF(stage!AB69&lt;&gt;"",INT(stage!AB69/100)*60+MOD(stage!AB69,100),"")</f>
        <v>370.29999999999995</v>
      </c>
      <c r="AD69" s="95" t="str">
        <f>IF(stage!AD69&lt;&gt;"",INT(stage!AD69/100)*60+MOD(stage!AD69,100),"")</f>
        <v/>
      </c>
      <c r="AF69" s="95" t="str">
        <f>IF(stage!AF69&lt;&gt;"",INT(stage!AF69/100)*60+MOD(stage!AF69,100),"")</f>
        <v/>
      </c>
      <c r="AH69" s="95" t="str">
        <f>IF(stage!AH69&lt;&gt;"",INT(stage!AH69/100)*60+MOD(stage!AH69,100),"")</f>
        <v/>
      </c>
      <c r="AJ69" s="95" t="str">
        <f>IF(stage!AJ69&lt;&gt;"",INT(stage!AJ69/100)*60+MOD(stage!AJ69,100),"")</f>
        <v/>
      </c>
      <c r="AL69" s="95" t="str">
        <f>IF(stage!AL69&lt;&gt;"",INT(stage!AL69/100)*60+MOD(stage!AL69,100),"")</f>
        <v/>
      </c>
      <c r="AN69" s="95" t="str">
        <f>IF(stage!AN69&lt;&gt;"",INT(stage!AN69/100)*60+MOD(stage!AN69,100),"")</f>
        <v/>
      </c>
      <c r="AP69" s="95" t="str">
        <f>IF(stage!AP69&lt;&gt;"",INT(stage!AP69/100)*60+MOD(stage!AP69,100),"")</f>
        <v/>
      </c>
      <c r="AR69" s="95" t="str">
        <f>IF(stage!AR69&lt;&gt;"",INT(stage!AR69/100)*60+MOD(stage!AR69,100),"")</f>
        <v/>
      </c>
      <c r="AT69" s="95" t="str">
        <f>IF(stage!AT69&lt;&gt;"",INT(stage!AT69/100)*60+MOD(stage!AT69,100),"")</f>
        <v/>
      </c>
      <c r="AV69" s="95" t="str">
        <f>IF(stage!AV69&lt;&gt;"",INT(stage!AV69/100)*60+MOD(stage!AV69,100),"")</f>
        <v/>
      </c>
      <c r="AX69" s="95" t="str">
        <f>IF(stage!AX69&lt;&gt;"",INT(stage!AX69/100)*60+MOD(stage!AX69,100),"")</f>
        <v/>
      </c>
      <c r="AZ69" s="95" t="str">
        <f>IF(stage!AZ69&lt;&gt;"",INT(stage!AZ69/100)*60+MOD(stage!AZ69,100),"")</f>
        <v/>
      </c>
      <c r="BB69" s="95" t="str">
        <f>IF(stage!BB69&lt;&gt;"",INT(stage!BB69/100)*60+MOD(stage!BB69,100),"")</f>
        <v/>
      </c>
      <c r="BD69" s="95" t="str">
        <f>IF(stage!BD69&lt;&gt;"",INT(stage!BD69/100)*60+MOD(stage!BD69,100),"")</f>
        <v/>
      </c>
      <c r="BF69" s="95" t="str">
        <f>IF(stage!BF69&lt;&gt;"",INT(stage!BF69/100)*60+MOD(stage!BF69,100),"")</f>
        <v/>
      </c>
      <c r="BH69" s="95" t="str">
        <f>IF(stage!BH69&lt;&gt;"",INT(stage!BH69/100)*60+MOD(stage!BH69,100),"")</f>
        <v/>
      </c>
      <c r="BJ69" s="95" t="str">
        <f>IF(stage!BJ69&lt;&gt;"",INT(stage!BJ69/100)*60+MOD(stage!BJ69,100),"")</f>
        <v/>
      </c>
      <c r="BL69" s="95" t="str">
        <f>IF(stage!BL69&lt;&gt;"",INT(stage!BL69/100)*60+MOD(stage!BL69,100),"")</f>
        <v/>
      </c>
      <c r="BO69" s="123">
        <f t="shared" si="74"/>
        <v>4563.8</v>
      </c>
      <c r="BP69" s="75">
        <f t="shared" si="75"/>
        <v>0</v>
      </c>
      <c r="BQ69" s="123">
        <f t="shared" si="76"/>
        <v>4563.8</v>
      </c>
      <c r="BR69" s="123"/>
      <c r="BS69" s="123">
        <f t="shared" si="77"/>
        <v>11603.8</v>
      </c>
      <c r="BT69" s="75">
        <f t="shared" si="78"/>
        <v>0</v>
      </c>
      <c r="BU69" s="123">
        <f t="shared" si="79"/>
        <v>11603.8</v>
      </c>
      <c r="BW69" s="75">
        <f t="shared" si="80"/>
        <v>12</v>
      </c>
      <c r="BX69" s="124">
        <f t="shared" si="81"/>
        <v>369.1</v>
      </c>
      <c r="BY69" s="124">
        <f t="shared" si="82"/>
        <v>501.29999999999995</v>
      </c>
      <c r="BZ69" s="124">
        <f t="shared" si="83"/>
        <v>365.20000000000005</v>
      </c>
      <c r="CA69" s="124">
        <f t="shared" si="84"/>
        <v>359.4</v>
      </c>
      <c r="CB69" s="124">
        <f t="shared" si="85"/>
        <v>492.29999999999995</v>
      </c>
      <c r="CC69" s="124">
        <f t="shared" si="86"/>
        <v>367</v>
      </c>
      <c r="CD69" s="124">
        <f t="shared" si="87"/>
        <v>407.9</v>
      </c>
      <c r="CE69" s="124">
        <f t="shared" si="88"/>
        <v>273.8</v>
      </c>
      <c r="CF69" s="124">
        <f t="shared" si="89"/>
        <v>384.5</v>
      </c>
      <c r="CG69" s="124">
        <f t="shared" si="90"/>
        <v>401.6</v>
      </c>
      <c r="CH69" s="124">
        <f t="shared" si="91"/>
        <v>271.39999999999998</v>
      </c>
      <c r="CI69" s="124">
        <f t="shared" si="92"/>
        <v>370.29999999999995</v>
      </c>
      <c r="CJ69" s="124" t="str">
        <f t="shared" si="93"/>
        <v/>
      </c>
      <c r="CK69" s="124" t="str">
        <f t="shared" si="94"/>
        <v/>
      </c>
      <c r="CL69" s="124" t="str">
        <f t="shared" si="95"/>
        <v/>
      </c>
      <c r="CM69" s="124" t="str">
        <f t="shared" si="96"/>
        <v/>
      </c>
      <c r="CN69" s="124" t="str">
        <f t="shared" si="97"/>
        <v/>
      </c>
      <c r="CO69" s="124" t="str">
        <f t="shared" si="98"/>
        <v/>
      </c>
      <c r="CP69" s="124" t="str">
        <f t="shared" si="99"/>
        <v/>
      </c>
      <c r="CQ69" s="124" t="str">
        <f t="shared" si="100"/>
        <v/>
      </c>
      <c r="CR69" s="124" t="str">
        <f t="shared" si="101"/>
        <v/>
      </c>
      <c r="CS69" s="124" t="str">
        <f t="shared" si="102"/>
        <v/>
      </c>
      <c r="CT69" s="124" t="str">
        <f t="shared" si="103"/>
        <v/>
      </c>
      <c r="CU69" s="124" t="str">
        <f t="shared" si="104"/>
        <v/>
      </c>
      <c r="CV69" s="124" t="str">
        <f t="shared" si="105"/>
        <v/>
      </c>
      <c r="CW69" s="124" t="str">
        <f t="shared" si="106"/>
        <v/>
      </c>
      <c r="CX69" s="124" t="str">
        <f t="shared" si="107"/>
        <v/>
      </c>
      <c r="CY69" s="124" t="str">
        <f t="shared" si="108"/>
        <v/>
      </c>
      <c r="CZ69" s="124" t="str">
        <f t="shared" si="109"/>
        <v/>
      </c>
      <c r="DA69" s="124" t="str">
        <f t="shared" si="110"/>
        <v/>
      </c>
      <c r="DC69" s="75">
        <f>COUNT($BX69:BX69)</f>
        <v>1</v>
      </c>
      <c r="DD69" s="75">
        <f>COUNT($BX69:BY69)</f>
        <v>2</v>
      </c>
      <c r="DE69" s="75">
        <f>COUNT($BX69:BZ69)</f>
        <v>3</v>
      </c>
      <c r="DF69" s="75">
        <f>COUNT($BX69:CA69)</f>
        <v>4</v>
      </c>
      <c r="DG69" s="75">
        <f>COUNT($BX69:CB69)</f>
        <v>5</v>
      </c>
      <c r="DH69" s="75">
        <f>COUNT($BX69:CC69)</f>
        <v>6</v>
      </c>
      <c r="DI69" s="75">
        <f>COUNT($BX69:CD69)</f>
        <v>7</v>
      </c>
      <c r="DJ69" s="75">
        <f>COUNT($BX69:CE69)</f>
        <v>8</v>
      </c>
      <c r="DK69" s="75">
        <f>COUNT($BX69:CF69)</f>
        <v>9</v>
      </c>
      <c r="DL69" s="75">
        <f>COUNT($BX69:CG69)</f>
        <v>10</v>
      </c>
      <c r="DM69" s="75">
        <f>COUNT($BX69:CH69)</f>
        <v>11</v>
      </c>
      <c r="DN69" s="75">
        <f>COUNT($BX69:CI69)</f>
        <v>12</v>
      </c>
      <c r="DO69" s="75">
        <f>COUNT($BX69:CJ69)</f>
        <v>12</v>
      </c>
      <c r="DP69" s="75">
        <f>COUNT($BX69:CK69)</f>
        <v>12</v>
      </c>
      <c r="DQ69" s="75">
        <f>COUNT($BX69:CL69)</f>
        <v>12</v>
      </c>
      <c r="DR69" s="75">
        <f>COUNT($BX69:CM69)</f>
        <v>12</v>
      </c>
      <c r="DS69" s="75">
        <f>COUNT($BX69:CN69)</f>
        <v>12</v>
      </c>
      <c r="DT69" s="75">
        <f>COUNT($BX69:CO69)</f>
        <v>12</v>
      </c>
      <c r="DU69" s="75">
        <f>COUNT($BX69:CP69)</f>
        <v>12</v>
      </c>
      <c r="DV69" s="75">
        <f>COUNT($BX69:CQ69)</f>
        <v>12</v>
      </c>
      <c r="DW69" s="75">
        <f>COUNT($BX69:CR69)</f>
        <v>12</v>
      </c>
      <c r="DX69" s="75">
        <f>COUNT($BX69:CS69)</f>
        <v>12</v>
      </c>
      <c r="DY69" s="75">
        <f>COUNT($BX69:CT69)</f>
        <v>12</v>
      </c>
      <c r="DZ69" s="75">
        <f>COUNT($BX69:CU69)</f>
        <v>12</v>
      </c>
      <c r="EA69" s="75">
        <f>COUNT($BX69:CV69)</f>
        <v>12</v>
      </c>
      <c r="EB69" s="75">
        <f>COUNT($BX69:CW69)</f>
        <v>12</v>
      </c>
      <c r="EC69" s="75">
        <f>COUNT($BX69:CX69)</f>
        <v>12</v>
      </c>
      <c r="ED69" s="75">
        <f>COUNT($BX69:CY69)</f>
        <v>12</v>
      </c>
      <c r="EE69" s="75">
        <f>COUNT($BX69:CZ69)</f>
        <v>12</v>
      </c>
      <c r="EF69" s="75">
        <f>COUNT($BX69:DA69)</f>
        <v>12</v>
      </c>
      <c r="EH69" s="75">
        <f t="shared" si="111"/>
        <v>1</v>
      </c>
      <c r="EI69" s="75">
        <f t="shared" si="112"/>
        <v>1</v>
      </c>
      <c r="EJ69" s="75">
        <f t="shared" si="113"/>
        <v>1</v>
      </c>
      <c r="EK69" s="75">
        <f t="shared" si="114"/>
        <v>1</v>
      </c>
      <c r="EL69" s="75">
        <f t="shared" si="115"/>
        <v>1</v>
      </c>
      <c r="EM69" s="75">
        <f t="shared" si="116"/>
        <v>1</v>
      </c>
      <c r="EN69" s="75">
        <f t="shared" si="117"/>
        <v>1</v>
      </c>
      <c r="EO69" s="75">
        <f t="shared" si="118"/>
        <v>1</v>
      </c>
      <c r="EP69" s="75">
        <f t="shared" si="119"/>
        <v>1</v>
      </c>
      <c r="EQ69" s="75">
        <f t="shared" si="120"/>
        <v>1</v>
      </c>
      <c r="ER69" s="75">
        <f t="shared" si="121"/>
        <v>1</v>
      </c>
      <c r="ES69" s="75">
        <f t="shared" si="122"/>
        <v>1</v>
      </c>
      <c r="ET69" s="75">
        <f t="shared" si="123"/>
        <v>0</v>
      </c>
      <c r="EU69" s="75">
        <f t="shared" si="124"/>
        <v>0</v>
      </c>
      <c r="EV69" s="75">
        <f t="shared" si="125"/>
        <v>0</v>
      </c>
      <c r="EW69" s="75">
        <f t="shared" si="126"/>
        <v>0</v>
      </c>
      <c r="EX69" s="75">
        <f t="shared" si="127"/>
        <v>0</v>
      </c>
      <c r="EY69" s="75">
        <f t="shared" si="128"/>
        <v>0</v>
      </c>
      <c r="EZ69" s="75">
        <f t="shared" si="129"/>
        <v>0</v>
      </c>
      <c r="FA69" s="75">
        <f t="shared" si="130"/>
        <v>0</v>
      </c>
      <c r="FB69" s="75">
        <f t="shared" si="131"/>
        <v>0</v>
      </c>
      <c r="FC69" s="75">
        <f t="shared" si="132"/>
        <v>0</v>
      </c>
      <c r="FD69" s="75">
        <f t="shared" si="133"/>
        <v>0</v>
      </c>
      <c r="FE69" s="75">
        <f t="shared" si="134"/>
        <v>0</v>
      </c>
      <c r="FF69" s="75">
        <f t="shared" si="135"/>
        <v>0</v>
      </c>
      <c r="FG69" s="75">
        <f t="shared" si="136"/>
        <v>0</v>
      </c>
      <c r="FH69" s="75">
        <f t="shared" si="137"/>
        <v>0</v>
      </c>
      <c r="FI69" s="75">
        <f t="shared" si="138"/>
        <v>0</v>
      </c>
      <c r="FJ69" s="75">
        <f t="shared" si="139"/>
        <v>0</v>
      </c>
      <c r="FK69" s="75">
        <f t="shared" si="140"/>
        <v>0</v>
      </c>
      <c r="FL69" s="75">
        <f t="shared" si="141"/>
        <v>6</v>
      </c>
      <c r="FM69" s="95">
        <f>IF(AND(ent!$M$2=1,$F69&lt;&gt;""),$E69+$F69,"")</f>
        <v>369.1</v>
      </c>
      <c r="FN69" s="95">
        <f>IF(AND(ent!$M$3=1,$H69&lt;&gt;""),$G69+$H69,"")</f>
        <v>501.29999999999995</v>
      </c>
      <c r="FO69" s="95">
        <f>IF(AND(ent!$M$4=1,$J69&lt;&gt;""),$I69+$J69,"")</f>
        <v>365.20000000000005</v>
      </c>
      <c r="FP69" s="95">
        <f>IF(AND(ent!$M$5=1,$L69&lt;&gt;""),$K69+$L69,"")</f>
        <v>359.4</v>
      </c>
      <c r="FQ69" s="95">
        <f>IF(AND(ent!$M$6=1,$N69&lt;&gt;""),$M69+$N69,"")</f>
        <v>492.29999999999995</v>
      </c>
      <c r="FR69" s="95">
        <f>IF(AND(ent!$M$7=1,$P69&lt;&gt;""),$O69+$P69,"")</f>
        <v>367</v>
      </c>
      <c r="FS69" s="95" t="str">
        <f>IF(AND(ent!$M$8=1,$R69&lt;&gt;""),$Q69+$R69,"")</f>
        <v/>
      </c>
      <c r="FT69" s="95" t="str">
        <f>IF(AND(ent!$M$9=1,$T69&lt;&gt;""),$S69+$T69,"")</f>
        <v/>
      </c>
      <c r="FU69" s="95" t="str">
        <f>IF(AND(ent!$M$10=1,$V69&lt;&gt;""),$U69+$V69,"")</f>
        <v/>
      </c>
      <c r="FV69" s="95" t="str">
        <f>IF(AND(ent!$M$11=1,$X69&lt;&gt;""),$W69+$X69,"")</f>
        <v/>
      </c>
      <c r="FW69" s="95" t="str">
        <f>IF(AND(ent!$M$12=1,$Z69&lt;&gt;""),$Y69+$Z69,"")</f>
        <v/>
      </c>
      <c r="FX69" s="95" t="str">
        <f>IF(AND(ent!$M$13=1,$AB69&lt;&gt;""),$AA69+$AB69,"")</f>
        <v/>
      </c>
      <c r="FY69" s="95" t="str">
        <f>IF(AND(ent!$M$14=1,$AD69&lt;&gt;""),$AC69+$AD69,"")</f>
        <v/>
      </c>
      <c r="FZ69" s="95" t="str">
        <f>IF(AND(ent!$M$15=1,$AF69&lt;&gt;""),$AE69+$AF69,"")</f>
        <v/>
      </c>
      <c r="GA69" s="95" t="str">
        <f>IF(AND(ent!$M$16=1,$AH69&lt;&gt;""),$AG69+$AH69,"")</f>
        <v/>
      </c>
      <c r="GB69" s="95" t="str">
        <f>IF(AND(ent!$M$17=1,$AJ69&lt;&gt;""),$AI69+$AJ69,"")</f>
        <v/>
      </c>
      <c r="GC69" s="95" t="str">
        <f>IF(AND(ent!$M$18=1,$AL69&lt;&gt;""),$AK69+$AL69,"")</f>
        <v/>
      </c>
      <c r="GD69" s="95" t="str">
        <f>IF(AND(ent!$M$19=1,$AN69&lt;&gt;""),$AM69+$AN69,"")</f>
        <v/>
      </c>
      <c r="GE69" s="95" t="str">
        <f>IF(AND(ent!$M$20=1,$AP69&lt;&gt;""),$AO69+$AP69,"")</f>
        <v/>
      </c>
      <c r="GF69" s="95" t="str">
        <f>IF(AND(ent!$M$21=1,$AR69&lt;&gt;""),$AQ69+$AR69,"")</f>
        <v/>
      </c>
      <c r="GG69" s="95" t="str">
        <f>IF(AND(ent!$M$22=1,$AT69&lt;&gt;""),$AS69+$AT69,"")</f>
        <v/>
      </c>
      <c r="GH69" s="95" t="str">
        <f>IF(AND(ent!$M$23=1,$AV69&lt;&gt;""),$AU69+$AV69,"")</f>
        <v/>
      </c>
      <c r="GI69" s="95" t="str">
        <f>IF(AND(ent!$M$24=1,$AX69&lt;&gt;""),$AW69+$AX69,"")</f>
        <v/>
      </c>
      <c r="GJ69" s="95" t="str">
        <f>IF(AND(ent!$M$25=1,$AZ69&lt;&gt;""),$AY69+$AZ69,"")</f>
        <v/>
      </c>
      <c r="GK69" s="95" t="str">
        <f>IF(AND(ent!$M$26=1,$BB69&lt;&gt;""),$BA69+$BB69,"")</f>
        <v/>
      </c>
      <c r="GL69" s="95" t="str">
        <f>IF(AND(ent!$M$27=1,$BD69&lt;&gt;""),$BC69+$BD69,"")</f>
        <v/>
      </c>
      <c r="GM69" s="95" t="str">
        <f>IF(AND(ent!$M$28=1,$BF69&lt;&gt;""),$BE69+$BF69,"")</f>
        <v/>
      </c>
      <c r="GN69" s="95" t="str">
        <f>IF(AND(ent!$M$29=1,$BH69&lt;&gt;""),$BG69+$BH69,"")</f>
        <v/>
      </c>
      <c r="GO69" s="95" t="str">
        <f>IF(AND(ent!$M$30=1,$BJ69&lt;&gt;""),$BI69+$BJ69,"")</f>
        <v/>
      </c>
      <c r="GP69" s="95" t="str">
        <f>IF(AND(ent!$M$31=1,$BL69&lt;&gt;""),$BK69+$BL69,"")</f>
        <v/>
      </c>
      <c r="GQ69" s="75">
        <f t="shared" si="142"/>
        <v>6</v>
      </c>
      <c r="GR69" s="95" t="str">
        <f>IF(AND(ent!$M$2=2,$F69&lt;&gt;""),$E69+$F69,"")</f>
        <v/>
      </c>
      <c r="GS69" s="95" t="str">
        <f>IF(AND(ent!$M$3=2,$H69&lt;&gt;""),$G69+$H69,"")</f>
        <v/>
      </c>
      <c r="GT69" s="95" t="str">
        <f>IF(AND(ent!$M$4=2,$J69&lt;&gt;""),$I69+$J69,"")</f>
        <v/>
      </c>
      <c r="GU69" s="95" t="str">
        <f>IF(AND(ent!$M$5=2,$L69&lt;&gt;""),$K69+$L69,"")</f>
        <v/>
      </c>
      <c r="GV69" s="95" t="str">
        <f>IF(AND(ent!$M$6=2,$N69&lt;&gt;""),$M69+$N69,"")</f>
        <v/>
      </c>
      <c r="GW69" s="95" t="str">
        <f>IF(AND(ent!$M$7=2,$P69&lt;&gt;""),$O69+$P69,"")</f>
        <v/>
      </c>
      <c r="GX69" s="95">
        <f>IF(AND(ent!$M$8=2,$R69&lt;&gt;""),$Q69+$R69,"")</f>
        <v>407.9</v>
      </c>
      <c r="GY69" s="95">
        <f>IF(AND(ent!$M$9=2,$T69&lt;&gt;""),$S69+$T69,"")</f>
        <v>273.8</v>
      </c>
      <c r="GZ69" s="95">
        <f>IF(AND(ent!$M$10=2,$V69&lt;&gt;""),$U69+$V69,"")</f>
        <v>384.5</v>
      </c>
      <c r="HA69" s="95">
        <f>IF(AND(ent!$M$11=2,$X69&lt;&gt;""),$W69+$X69,"")</f>
        <v>401.6</v>
      </c>
      <c r="HB69" s="95">
        <f>IF(AND(ent!$M$12=2,$Z69&lt;&gt;""),$Y69+$Z69,"")</f>
        <v>271.39999999999998</v>
      </c>
      <c r="HC69" s="95">
        <f>IF(AND(ent!$M$13=2,$AB69&lt;&gt;""),$AA69+$AB69,"")</f>
        <v>370.29999999999995</v>
      </c>
      <c r="HD69" s="95" t="str">
        <f>IF(AND(ent!$M$14=2,$AD69&lt;&gt;""),$AC69+$AD69,"")</f>
        <v/>
      </c>
      <c r="HE69" s="95" t="str">
        <f>IF(AND(ent!$M$15=2,$AF69&lt;&gt;""),$AE69+$AF69,"")</f>
        <v/>
      </c>
      <c r="HF69" s="95" t="str">
        <f>IF(AND(ent!$M$16=2,$AH69&lt;&gt;""),$AG69+$AH69,"")</f>
        <v/>
      </c>
      <c r="HG69" s="95" t="str">
        <f>IF(AND(ent!$M$17=2,$AJ69&lt;&gt;""),$AI69+$AJ69,"")</f>
        <v/>
      </c>
      <c r="HH69" s="95" t="str">
        <f>IF(AND(ent!$M$18=2,$AL69&lt;&gt;""),$AK69+$AL69,"")</f>
        <v/>
      </c>
      <c r="HI69" s="95" t="str">
        <f>IF(AND(ent!$M$19=2,$AN69&lt;&gt;""),$AM69+$AN69,"")</f>
        <v/>
      </c>
      <c r="HJ69" s="95" t="str">
        <f>IF(AND(ent!$M$20=2,$AP69&lt;&gt;""),$AO69+$AP69,"")</f>
        <v/>
      </c>
      <c r="HK69" s="95" t="str">
        <f>IF(AND(ent!$M$21=2,$AR69&lt;&gt;""),$AQ69+$AR69,"")</f>
        <v/>
      </c>
      <c r="HL69" s="95" t="str">
        <f>IF(AND(ent!$M$22=2,$AT69&lt;&gt;""),$AS69+$AT69,"")</f>
        <v/>
      </c>
      <c r="HM69" s="95" t="str">
        <f>IF(AND(ent!$M$23=2,$AV69&lt;&gt;""),$AU69+$AV69,"")</f>
        <v/>
      </c>
      <c r="HN69" s="95" t="str">
        <f>IF(AND(ent!$M$24=2,$AX69&lt;&gt;""),$AW69+$AX69,"")</f>
        <v/>
      </c>
      <c r="HO69" s="95" t="str">
        <f>IF(AND(ent!$M$25=2,$AZ69&lt;&gt;""),$AY69+$AZ69,"")</f>
        <v/>
      </c>
      <c r="HP69" s="95" t="str">
        <f>IF(AND(ent!$M$26=2,$BB69&lt;&gt;""),$BA69+$BB69,"")</f>
        <v/>
      </c>
      <c r="HQ69" s="95" t="str">
        <f>IF(AND(ent!$M$27=2,$BD69&lt;&gt;""),$BC69+$BD69,"")</f>
        <v/>
      </c>
      <c r="HR69" s="95" t="str">
        <f>IF(AND(ent!$M$28=2,$BF69&lt;&gt;""),$BE69+$BF69,"")</f>
        <v/>
      </c>
      <c r="HS69" s="95" t="str">
        <f>IF(AND(ent!$M$29=2,$BH69&lt;&gt;""),$BG69+$BH69,"")</f>
        <v/>
      </c>
      <c r="HT69" s="95" t="str">
        <f>IF(AND(ent!$M$30=2,$BJ69&lt;&gt;""),$BI69+$BJ69,"")</f>
        <v/>
      </c>
      <c r="HU69" s="95" t="str">
        <f>IF(AND(ent!$M$31=2,$BL69&lt;&gt;""),$BK69+$BL69,"")</f>
        <v/>
      </c>
      <c r="HV69" s="124">
        <f t="shared" si="143"/>
        <v>2454.3000000000002</v>
      </c>
      <c r="HW69" s="124">
        <f t="shared" si="144"/>
        <v>2109.5</v>
      </c>
      <c r="HX69" s="95">
        <f t="shared" si="145"/>
        <v>4054.3</v>
      </c>
      <c r="HY69" s="95">
        <f t="shared" si="146"/>
        <v>3509.5</v>
      </c>
    </row>
    <row r="70" spans="1:233">
      <c r="A70" s="75">
        <f>IF(stage!A70&lt;&gt;"",stage!A70,"")</f>
        <v>69</v>
      </c>
      <c r="B70" s="75" t="str">
        <f>IF(ent!E70&lt;&gt;"",ent!E70,"")</f>
        <v>秋浜 鉱治</v>
      </c>
      <c r="D70" s="75" t="str">
        <f>IF(ent!E70&lt;&gt;"",ent!H70,"")</f>
        <v>OP-1</v>
      </c>
      <c r="F70" s="95">
        <f>IF(stage!F70&lt;&gt;"",INT(stage!F70/100)*60+MOD(stage!F70,100),"")</f>
        <v>356.79999999999995</v>
      </c>
      <c r="H70" s="95">
        <f>IF(stage!H70&lt;&gt;"",INT(stage!H70/100)*60+MOD(stage!H70,100),"")</f>
        <v>519.1</v>
      </c>
      <c r="J70" s="95">
        <f>IF(stage!J70&lt;&gt;"",INT(stage!J70/100)*60+MOD(stage!J70,100),"")</f>
        <v>376.70000000000005</v>
      </c>
      <c r="L70" s="95">
        <f>IF(stage!L70&lt;&gt;"",INT(stage!L70/100)*60+MOD(stage!L70,100),"")</f>
        <v>350.1</v>
      </c>
      <c r="N70" s="95">
        <f>IF(stage!N70&lt;&gt;"",INT(stage!N70/100)*60+MOD(stage!N70,100),"")</f>
        <v>529</v>
      </c>
      <c r="P70" s="95">
        <f>IF(stage!P70&lt;&gt;"",INT(stage!P70/100)*60+MOD(stage!P70,100),"")</f>
        <v>371</v>
      </c>
      <c r="R70" s="95">
        <f>IF(stage!R70&lt;&gt;"",INT(stage!R70/100)*60+MOD(stage!R70,100),"")</f>
        <v>379.6</v>
      </c>
      <c r="T70" s="95">
        <f>IF(stage!T70&lt;&gt;"",INT(stage!T70/100)*60+MOD(stage!T70,100),"")</f>
        <v>270.7</v>
      </c>
      <c r="V70" s="95">
        <f>IF(stage!V70&lt;&gt;"",INT(stage!V70/100)*60+MOD(stage!V70,100),"")</f>
        <v>392.9</v>
      </c>
      <c r="X70" s="95" t="str">
        <f>IF(stage!X70&lt;&gt;"",INT(stage!X70/100)*60+MOD(stage!X70,100),"")</f>
        <v/>
      </c>
      <c r="Z70" s="95" t="str">
        <f>IF(stage!Z70&lt;&gt;"",INT(stage!Z70/100)*60+MOD(stage!Z70,100),"")</f>
        <v/>
      </c>
      <c r="AB70" s="95" t="str">
        <f>IF(stage!AB70&lt;&gt;"",INT(stage!AB70/100)*60+MOD(stage!AB70,100),"")</f>
        <v/>
      </c>
      <c r="AD70" s="95" t="str">
        <f>IF(stage!AD70&lt;&gt;"",INT(stage!AD70/100)*60+MOD(stage!AD70,100),"")</f>
        <v/>
      </c>
      <c r="AF70" s="95" t="str">
        <f>IF(stage!AF70&lt;&gt;"",INT(stage!AF70/100)*60+MOD(stage!AF70,100),"")</f>
        <v/>
      </c>
      <c r="AH70" s="95" t="str">
        <f>IF(stage!AH70&lt;&gt;"",INT(stage!AH70/100)*60+MOD(stage!AH70,100),"")</f>
        <v/>
      </c>
      <c r="AJ70" s="95" t="str">
        <f>IF(stage!AJ70&lt;&gt;"",INT(stage!AJ70/100)*60+MOD(stage!AJ70,100),"")</f>
        <v/>
      </c>
      <c r="AL70" s="95" t="str">
        <f>IF(stage!AL70&lt;&gt;"",INT(stage!AL70/100)*60+MOD(stage!AL70,100),"")</f>
        <v/>
      </c>
      <c r="AN70" s="95" t="str">
        <f>IF(stage!AN70&lt;&gt;"",INT(stage!AN70/100)*60+MOD(stage!AN70,100),"")</f>
        <v/>
      </c>
      <c r="AP70" s="95" t="str">
        <f>IF(stage!AP70&lt;&gt;"",INT(stage!AP70/100)*60+MOD(stage!AP70,100),"")</f>
        <v/>
      </c>
      <c r="AR70" s="95" t="str">
        <f>IF(stage!AR70&lt;&gt;"",INT(stage!AR70/100)*60+MOD(stage!AR70,100),"")</f>
        <v/>
      </c>
      <c r="AT70" s="95" t="str">
        <f>IF(stage!AT70&lt;&gt;"",INT(stage!AT70/100)*60+MOD(stage!AT70,100),"")</f>
        <v/>
      </c>
      <c r="AV70" s="95" t="str">
        <f>IF(stage!AV70&lt;&gt;"",INT(stage!AV70/100)*60+MOD(stage!AV70,100),"")</f>
        <v/>
      </c>
      <c r="AX70" s="95" t="str">
        <f>IF(stage!AX70&lt;&gt;"",INT(stage!AX70/100)*60+MOD(stage!AX70,100),"")</f>
        <v/>
      </c>
      <c r="AZ70" s="95" t="str">
        <f>IF(stage!AZ70&lt;&gt;"",INT(stage!AZ70/100)*60+MOD(stage!AZ70,100),"")</f>
        <v/>
      </c>
      <c r="BB70" s="95" t="str">
        <f>IF(stage!BB70&lt;&gt;"",INT(stage!BB70/100)*60+MOD(stage!BB70,100),"")</f>
        <v/>
      </c>
      <c r="BD70" s="95" t="str">
        <f>IF(stage!BD70&lt;&gt;"",INT(stage!BD70/100)*60+MOD(stage!BD70,100),"")</f>
        <v/>
      </c>
      <c r="BF70" s="95" t="str">
        <f>IF(stage!BF70&lt;&gt;"",INT(stage!BF70/100)*60+MOD(stage!BF70,100),"")</f>
        <v/>
      </c>
      <c r="BH70" s="95" t="str">
        <f>IF(stage!BH70&lt;&gt;"",INT(stage!BH70/100)*60+MOD(stage!BH70,100),"")</f>
        <v/>
      </c>
      <c r="BJ70" s="95" t="str">
        <f>IF(stage!BJ70&lt;&gt;"",INT(stage!BJ70/100)*60+MOD(stage!BJ70,100),"")</f>
        <v/>
      </c>
      <c r="BL70" s="95" t="str">
        <f>IF(stage!BL70&lt;&gt;"",INT(stage!BL70/100)*60+MOD(stage!BL70,100),"")</f>
        <v/>
      </c>
      <c r="BO70" s="123">
        <f t="shared" si="74"/>
        <v>3545.8999999999996</v>
      </c>
      <c r="BP70" s="75">
        <f t="shared" si="75"/>
        <v>0</v>
      </c>
      <c r="BQ70" s="123">
        <f t="shared" si="76"/>
        <v>3545.8999999999996</v>
      </c>
      <c r="BR70" s="123"/>
      <c r="BS70" s="123">
        <f t="shared" si="77"/>
        <v>5905.9</v>
      </c>
      <c r="BT70" s="75">
        <f t="shared" si="78"/>
        <v>0</v>
      </c>
      <c r="BU70" s="123">
        <f t="shared" si="79"/>
        <v>5905.9</v>
      </c>
      <c r="BW70" s="75">
        <f t="shared" si="80"/>
        <v>9</v>
      </c>
      <c r="BX70" s="124">
        <f t="shared" si="81"/>
        <v>356.79999999999995</v>
      </c>
      <c r="BY70" s="124">
        <f t="shared" si="82"/>
        <v>519.1</v>
      </c>
      <c r="BZ70" s="124">
        <f t="shared" si="83"/>
        <v>376.70000000000005</v>
      </c>
      <c r="CA70" s="124">
        <f t="shared" si="84"/>
        <v>350.1</v>
      </c>
      <c r="CB70" s="124">
        <f t="shared" si="85"/>
        <v>529</v>
      </c>
      <c r="CC70" s="124">
        <f t="shared" si="86"/>
        <v>371</v>
      </c>
      <c r="CD70" s="124">
        <f t="shared" si="87"/>
        <v>379.6</v>
      </c>
      <c r="CE70" s="124">
        <f t="shared" si="88"/>
        <v>270.7</v>
      </c>
      <c r="CF70" s="124">
        <f t="shared" si="89"/>
        <v>392.9</v>
      </c>
      <c r="CG70" s="124" t="str">
        <f t="shared" si="90"/>
        <v/>
      </c>
      <c r="CH70" s="124" t="str">
        <f t="shared" si="91"/>
        <v/>
      </c>
      <c r="CI70" s="124" t="str">
        <f t="shared" si="92"/>
        <v/>
      </c>
      <c r="CJ70" s="124" t="str">
        <f t="shared" si="93"/>
        <v/>
      </c>
      <c r="CK70" s="124" t="str">
        <f t="shared" si="94"/>
        <v/>
      </c>
      <c r="CL70" s="124" t="str">
        <f t="shared" si="95"/>
        <v/>
      </c>
      <c r="CM70" s="124" t="str">
        <f t="shared" si="96"/>
        <v/>
      </c>
      <c r="CN70" s="124" t="str">
        <f t="shared" si="97"/>
        <v/>
      </c>
      <c r="CO70" s="124" t="str">
        <f t="shared" si="98"/>
        <v/>
      </c>
      <c r="CP70" s="124" t="str">
        <f t="shared" si="99"/>
        <v/>
      </c>
      <c r="CQ70" s="124" t="str">
        <f t="shared" si="100"/>
        <v/>
      </c>
      <c r="CR70" s="124" t="str">
        <f t="shared" si="101"/>
        <v/>
      </c>
      <c r="CS70" s="124" t="str">
        <f t="shared" si="102"/>
        <v/>
      </c>
      <c r="CT70" s="124" t="str">
        <f t="shared" si="103"/>
        <v/>
      </c>
      <c r="CU70" s="124" t="str">
        <f t="shared" si="104"/>
        <v/>
      </c>
      <c r="CV70" s="124" t="str">
        <f t="shared" si="105"/>
        <v/>
      </c>
      <c r="CW70" s="124" t="str">
        <f t="shared" si="106"/>
        <v/>
      </c>
      <c r="CX70" s="124" t="str">
        <f t="shared" si="107"/>
        <v/>
      </c>
      <c r="CY70" s="124" t="str">
        <f t="shared" si="108"/>
        <v/>
      </c>
      <c r="CZ70" s="124" t="str">
        <f t="shared" si="109"/>
        <v/>
      </c>
      <c r="DA70" s="124" t="str">
        <f t="shared" si="110"/>
        <v/>
      </c>
      <c r="DC70" s="75">
        <f>COUNT($BX70:BX70)</f>
        <v>1</v>
      </c>
      <c r="DD70" s="75">
        <f>COUNT($BX70:BY70)</f>
        <v>2</v>
      </c>
      <c r="DE70" s="75">
        <f>COUNT($BX70:BZ70)</f>
        <v>3</v>
      </c>
      <c r="DF70" s="75">
        <f>COUNT($BX70:CA70)</f>
        <v>4</v>
      </c>
      <c r="DG70" s="75">
        <f>COUNT($BX70:CB70)</f>
        <v>5</v>
      </c>
      <c r="DH70" s="75">
        <f>COUNT($BX70:CC70)</f>
        <v>6</v>
      </c>
      <c r="DI70" s="75">
        <f>COUNT($BX70:CD70)</f>
        <v>7</v>
      </c>
      <c r="DJ70" s="75">
        <f>COUNT($BX70:CE70)</f>
        <v>8</v>
      </c>
      <c r="DK70" s="75">
        <f>COUNT($BX70:CF70)</f>
        <v>9</v>
      </c>
      <c r="DL70" s="75">
        <f>COUNT($BX70:CG70)</f>
        <v>9</v>
      </c>
      <c r="DM70" s="75">
        <f>COUNT($BX70:CH70)</f>
        <v>9</v>
      </c>
      <c r="DN70" s="75">
        <f>COUNT($BX70:CI70)</f>
        <v>9</v>
      </c>
      <c r="DO70" s="75">
        <f>COUNT($BX70:CJ70)</f>
        <v>9</v>
      </c>
      <c r="DP70" s="75">
        <f>COUNT($BX70:CK70)</f>
        <v>9</v>
      </c>
      <c r="DQ70" s="75">
        <f>COUNT($BX70:CL70)</f>
        <v>9</v>
      </c>
      <c r="DR70" s="75">
        <f>COUNT($BX70:CM70)</f>
        <v>9</v>
      </c>
      <c r="DS70" s="75">
        <f>COUNT($BX70:CN70)</f>
        <v>9</v>
      </c>
      <c r="DT70" s="75">
        <f>COUNT($BX70:CO70)</f>
        <v>9</v>
      </c>
      <c r="DU70" s="75">
        <f>COUNT($BX70:CP70)</f>
        <v>9</v>
      </c>
      <c r="DV70" s="75">
        <f>COUNT($BX70:CQ70)</f>
        <v>9</v>
      </c>
      <c r="DW70" s="75">
        <f>COUNT($BX70:CR70)</f>
        <v>9</v>
      </c>
      <c r="DX70" s="75">
        <f>COUNT($BX70:CS70)</f>
        <v>9</v>
      </c>
      <c r="DY70" s="75">
        <f>COUNT($BX70:CT70)</f>
        <v>9</v>
      </c>
      <c r="DZ70" s="75">
        <f>COUNT($BX70:CU70)</f>
        <v>9</v>
      </c>
      <c r="EA70" s="75">
        <f>COUNT($BX70:CV70)</f>
        <v>9</v>
      </c>
      <c r="EB70" s="75">
        <f>COUNT($BX70:CW70)</f>
        <v>9</v>
      </c>
      <c r="EC70" s="75">
        <f>COUNT($BX70:CX70)</f>
        <v>9</v>
      </c>
      <c r="ED70" s="75">
        <f>COUNT($BX70:CY70)</f>
        <v>9</v>
      </c>
      <c r="EE70" s="75">
        <f>COUNT($BX70:CZ70)</f>
        <v>9</v>
      </c>
      <c r="EF70" s="75">
        <f>COUNT($BX70:DA70)</f>
        <v>9</v>
      </c>
      <c r="EH70" s="75">
        <f t="shared" si="111"/>
        <v>1</v>
      </c>
      <c r="EI70" s="75">
        <f t="shared" si="112"/>
        <v>1</v>
      </c>
      <c r="EJ70" s="75">
        <f t="shared" si="113"/>
        <v>1</v>
      </c>
      <c r="EK70" s="75">
        <f t="shared" si="114"/>
        <v>1</v>
      </c>
      <c r="EL70" s="75">
        <f t="shared" si="115"/>
        <v>1</v>
      </c>
      <c r="EM70" s="75">
        <f t="shared" si="116"/>
        <v>1</v>
      </c>
      <c r="EN70" s="75">
        <f t="shared" si="117"/>
        <v>1</v>
      </c>
      <c r="EO70" s="75">
        <f t="shared" si="118"/>
        <v>1</v>
      </c>
      <c r="EP70" s="75">
        <f t="shared" si="119"/>
        <v>1</v>
      </c>
      <c r="EQ70" s="75">
        <f t="shared" si="120"/>
        <v>0</v>
      </c>
      <c r="ER70" s="75">
        <f t="shared" si="121"/>
        <v>0</v>
      </c>
      <c r="ES70" s="75">
        <f t="shared" si="122"/>
        <v>0</v>
      </c>
      <c r="ET70" s="75">
        <f t="shared" si="123"/>
        <v>0</v>
      </c>
      <c r="EU70" s="75">
        <f t="shared" si="124"/>
        <v>0</v>
      </c>
      <c r="EV70" s="75">
        <f t="shared" si="125"/>
        <v>0</v>
      </c>
      <c r="EW70" s="75">
        <f t="shared" si="126"/>
        <v>0</v>
      </c>
      <c r="EX70" s="75">
        <f t="shared" si="127"/>
        <v>0</v>
      </c>
      <c r="EY70" s="75">
        <f t="shared" si="128"/>
        <v>0</v>
      </c>
      <c r="EZ70" s="75">
        <f t="shared" si="129"/>
        <v>0</v>
      </c>
      <c r="FA70" s="75">
        <f t="shared" si="130"/>
        <v>0</v>
      </c>
      <c r="FB70" s="75">
        <f t="shared" si="131"/>
        <v>0</v>
      </c>
      <c r="FC70" s="75">
        <f t="shared" si="132"/>
        <v>0</v>
      </c>
      <c r="FD70" s="75">
        <f t="shared" si="133"/>
        <v>0</v>
      </c>
      <c r="FE70" s="75">
        <f t="shared" si="134"/>
        <v>0</v>
      </c>
      <c r="FF70" s="75">
        <f t="shared" si="135"/>
        <v>0</v>
      </c>
      <c r="FG70" s="75">
        <f t="shared" si="136"/>
        <v>0</v>
      </c>
      <c r="FH70" s="75">
        <f t="shared" si="137"/>
        <v>0</v>
      </c>
      <c r="FI70" s="75">
        <f t="shared" si="138"/>
        <v>0</v>
      </c>
      <c r="FJ70" s="75">
        <f t="shared" si="139"/>
        <v>0</v>
      </c>
      <c r="FK70" s="75">
        <f t="shared" si="140"/>
        <v>0</v>
      </c>
      <c r="FL70" s="75">
        <f t="shared" si="141"/>
        <v>6</v>
      </c>
      <c r="FM70" s="95">
        <f>IF(AND(ent!$M$2=1,$F70&lt;&gt;""),$E70+$F70,"")</f>
        <v>356.79999999999995</v>
      </c>
      <c r="FN70" s="95">
        <f>IF(AND(ent!$M$3=1,$H70&lt;&gt;""),$G70+$H70,"")</f>
        <v>519.1</v>
      </c>
      <c r="FO70" s="95">
        <f>IF(AND(ent!$M$4=1,$J70&lt;&gt;""),$I70+$J70,"")</f>
        <v>376.70000000000005</v>
      </c>
      <c r="FP70" s="95">
        <f>IF(AND(ent!$M$5=1,$L70&lt;&gt;""),$K70+$L70,"")</f>
        <v>350.1</v>
      </c>
      <c r="FQ70" s="95">
        <f>IF(AND(ent!$M$6=1,$N70&lt;&gt;""),$M70+$N70,"")</f>
        <v>529</v>
      </c>
      <c r="FR70" s="95">
        <f>IF(AND(ent!$M$7=1,$P70&lt;&gt;""),$O70+$P70,"")</f>
        <v>371</v>
      </c>
      <c r="FS70" s="95" t="str">
        <f>IF(AND(ent!$M$8=1,$R70&lt;&gt;""),$Q70+$R70,"")</f>
        <v/>
      </c>
      <c r="FT70" s="95" t="str">
        <f>IF(AND(ent!$M$9=1,$T70&lt;&gt;""),$S70+$T70,"")</f>
        <v/>
      </c>
      <c r="FU70" s="95" t="str">
        <f>IF(AND(ent!$M$10=1,$V70&lt;&gt;""),$U70+$V70,"")</f>
        <v/>
      </c>
      <c r="FV70" s="95" t="str">
        <f>IF(AND(ent!$M$11=1,$X70&lt;&gt;""),$W70+$X70,"")</f>
        <v/>
      </c>
      <c r="FW70" s="95" t="str">
        <f>IF(AND(ent!$M$12=1,$Z70&lt;&gt;""),$Y70+$Z70,"")</f>
        <v/>
      </c>
      <c r="FX70" s="95" t="str">
        <f>IF(AND(ent!$M$13=1,$AB70&lt;&gt;""),$AA70+$AB70,"")</f>
        <v/>
      </c>
      <c r="FY70" s="95" t="str">
        <f>IF(AND(ent!$M$14=1,$AD70&lt;&gt;""),$AC70+$AD70,"")</f>
        <v/>
      </c>
      <c r="FZ70" s="95" t="str">
        <f>IF(AND(ent!$M$15=1,$AF70&lt;&gt;""),$AE70+$AF70,"")</f>
        <v/>
      </c>
      <c r="GA70" s="95" t="str">
        <f>IF(AND(ent!$M$16=1,$AH70&lt;&gt;""),$AG70+$AH70,"")</f>
        <v/>
      </c>
      <c r="GB70" s="95" t="str">
        <f>IF(AND(ent!$M$17=1,$AJ70&lt;&gt;""),$AI70+$AJ70,"")</f>
        <v/>
      </c>
      <c r="GC70" s="95" t="str">
        <f>IF(AND(ent!$M$18=1,$AL70&lt;&gt;""),$AK70+$AL70,"")</f>
        <v/>
      </c>
      <c r="GD70" s="95" t="str">
        <f>IF(AND(ent!$M$19=1,$AN70&lt;&gt;""),$AM70+$AN70,"")</f>
        <v/>
      </c>
      <c r="GE70" s="95" t="str">
        <f>IF(AND(ent!$M$20=1,$AP70&lt;&gt;""),$AO70+$AP70,"")</f>
        <v/>
      </c>
      <c r="GF70" s="95" t="str">
        <f>IF(AND(ent!$M$21=1,$AR70&lt;&gt;""),$AQ70+$AR70,"")</f>
        <v/>
      </c>
      <c r="GG70" s="95" t="str">
        <f>IF(AND(ent!$M$22=1,$AT70&lt;&gt;""),$AS70+$AT70,"")</f>
        <v/>
      </c>
      <c r="GH70" s="95" t="str">
        <f>IF(AND(ent!$M$23=1,$AV70&lt;&gt;""),$AU70+$AV70,"")</f>
        <v/>
      </c>
      <c r="GI70" s="95" t="str">
        <f>IF(AND(ent!$M$24=1,$AX70&lt;&gt;""),$AW70+$AX70,"")</f>
        <v/>
      </c>
      <c r="GJ70" s="95" t="str">
        <f>IF(AND(ent!$M$25=1,$AZ70&lt;&gt;""),$AY70+$AZ70,"")</f>
        <v/>
      </c>
      <c r="GK70" s="95" t="str">
        <f>IF(AND(ent!$M$26=1,$BB70&lt;&gt;""),$BA70+$BB70,"")</f>
        <v/>
      </c>
      <c r="GL70" s="95" t="str">
        <f>IF(AND(ent!$M$27=1,$BD70&lt;&gt;""),$BC70+$BD70,"")</f>
        <v/>
      </c>
      <c r="GM70" s="95" t="str">
        <f>IF(AND(ent!$M$28=1,$BF70&lt;&gt;""),$BE70+$BF70,"")</f>
        <v/>
      </c>
      <c r="GN70" s="95" t="str">
        <f>IF(AND(ent!$M$29=1,$BH70&lt;&gt;""),$BG70+$BH70,"")</f>
        <v/>
      </c>
      <c r="GO70" s="95" t="str">
        <f>IF(AND(ent!$M$30=1,$BJ70&lt;&gt;""),$BI70+$BJ70,"")</f>
        <v/>
      </c>
      <c r="GP70" s="95" t="str">
        <f>IF(AND(ent!$M$31=1,$BL70&lt;&gt;""),$BK70+$BL70,"")</f>
        <v/>
      </c>
      <c r="GQ70" s="75">
        <f t="shared" si="142"/>
        <v>3</v>
      </c>
      <c r="GR70" s="95" t="str">
        <f>IF(AND(ent!$M$2=2,$F70&lt;&gt;""),$E70+$F70,"")</f>
        <v/>
      </c>
      <c r="GS70" s="95" t="str">
        <f>IF(AND(ent!$M$3=2,$H70&lt;&gt;""),$G70+$H70,"")</f>
        <v/>
      </c>
      <c r="GT70" s="95" t="str">
        <f>IF(AND(ent!$M$4=2,$J70&lt;&gt;""),$I70+$J70,"")</f>
        <v/>
      </c>
      <c r="GU70" s="95" t="str">
        <f>IF(AND(ent!$M$5=2,$L70&lt;&gt;""),$K70+$L70,"")</f>
        <v/>
      </c>
      <c r="GV70" s="95" t="str">
        <f>IF(AND(ent!$M$6=2,$N70&lt;&gt;""),$M70+$N70,"")</f>
        <v/>
      </c>
      <c r="GW70" s="95" t="str">
        <f>IF(AND(ent!$M$7=2,$P70&lt;&gt;""),$O70+$P70,"")</f>
        <v/>
      </c>
      <c r="GX70" s="95">
        <f>IF(AND(ent!$M$8=2,$R70&lt;&gt;""),$Q70+$R70,"")</f>
        <v>379.6</v>
      </c>
      <c r="GY70" s="95">
        <f>IF(AND(ent!$M$9=2,$T70&lt;&gt;""),$S70+$T70,"")</f>
        <v>270.7</v>
      </c>
      <c r="GZ70" s="95">
        <f>IF(AND(ent!$M$10=2,$V70&lt;&gt;""),$U70+$V70,"")</f>
        <v>392.9</v>
      </c>
      <c r="HA70" s="95" t="str">
        <f>IF(AND(ent!$M$11=2,$X70&lt;&gt;""),$W70+$X70,"")</f>
        <v/>
      </c>
      <c r="HB70" s="95" t="str">
        <f>IF(AND(ent!$M$12=2,$Z70&lt;&gt;""),$Y70+$Z70,"")</f>
        <v/>
      </c>
      <c r="HC70" s="95" t="str">
        <f>IF(AND(ent!$M$13=2,$AB70&lt;&gt;""),$AA70+$AB70,"")</f>
        <v/>
      </c>
      <c r="HD70" s="95" t="str">
        <f>IF(AND(ent!$M$14=2,$AD70&lt;&gt;""),$AC70+$AD70,"")</f>
        <v/>
      </c>
      <c r="HE70" s="95" t="str">
        <f>IF(AND(ent!$M$15=2,$AF70&lt;&gt;""),$AE70+$AF70,"")</f>
        <v/>
      </c>
      <c r="HF70" s="95" t="str">
        <f>IF(AND(ent!$M$16=2,$AH70&lt;&gt;""),$AG70+$AH70,"")</f>
        <v/>
      </c>
      <c r="HG70" s="95" t="str">
        <f>IF(AND(ent!$M$17=2,$AJ70&lt;&gt;""),$AI70+$AJ70,"")</f>
        <v/>
      </c>
      <c r="HH70" s="95" t="str">
        <f>IF(AND(ent!$M$18=2,$AL70&lt;&gt;""),$AK70+$AL70,"")</f>
        <v/>
      </c>
      <c r="HI70" s="95" t="str">
        <f>IF(AND(ent!$M$19=2,$AN70&lt;&gt;""),$AM70+$AN70,"")</f>
        <v/>
      </c>
      <c r="HJ70" s="95" t="str">
        <f>IF(AND(ent!$M$20=2,$AP70&lt;&gt;""),$AO70+$AP70,"")</f>
        <v/>
      </c>
      <c r="HK70" s="95" t="str">
        <f>IF(AND(ent!$M$21=2,$AR70&lt;&gt;""),$AQ70+$AR70,"")</f>
        <v/>
      </c>
      <c r="HL70" s="95" t="str">
        <f>IF(AND(ent!$M$22=2,$AT70&lt;&gt;""),$AS70+$AT70,"")</f>
        <v/>
      </c>
      <c r="HM70" s="95" t="str">
        <f>IF(AND(ent!$M$23=2,$AV70&lt;&gt;""),$AU70+$AV70,"")</f>
        <v/>
      </c>
      <c r="HN70" s="95" t="str">
        <f>IF(AND(ent!$M$24=2,$AX70&lt;&gt;""),$AW70+$AX70,"")</f>
        <v/>
      </c>
      <c r="HO70" s="95" t="str">
        <f>IF(AND(ent!$M$25=2,$AZ70&lt;&gt;""),$AY70+$AZ70,"")</f>
        <v/>
      </c>
      <c r="HP70" s="95" t="str">
        <f>IF(AND(ent!$M$26=2,$BB70&lt;&gt;""),$BA70+$BB70,"")</f>
        <v/>
      </c>
      <c r="HQ70" s="95" t="str">
        <f>IF(AND(ent!$M$27=2,$BD70&lt;&gt;""),$BC70+$BD70,"")</f>
        <v/>
      </c>
      <c r="HR70" s="95" t="str">
        <f>IF(AND(ent!$M$28=2,$BF70&lt;&gt;""),$BE70+$BF70,"")</f>
        <v/>
      </c>
      <c r="HS70" s="95" t="str">
        <f>IF(AND(ent!$M$29=2,$BH70&lt;&gt;""),$BG70+$BH70,"")</f>
        <v/>
      </c>
      <c r="HT70" s="95" t="str">
        <f>IF(AND(ent!$M$30=2,$BJ70&lt;&gt;""),$BI70+$BJ70,"")</f>
        <v/>
      </c>
      <c r="HU70" s="95" t="str">
        <f>IF(AND(ent!$M$31=2,$BL70&lt;&gt;""),$BK70+$BL70,"")</f>
        <v/>
      </c>
      <c r="HV70" s="124">
        <f t="shared" si="143"/>
        <v>2502.6999999999998</v>
      </c>
      <c r="HW70" s="124">
        <f t="shared" si="144"/>
        <v>1043.1999999999998</v>
      </c>
      <c r="HX70" s="95">
        <f t="shared" si="145"/>
        <v>4142.7</v>
      </c>
      <c r="HY70" s="95">
        <f t="shared" si="146"/>
        <v>1723.1999999999998</v>
      </c>
    </row>
    <row r="71" spans="1:233">
      <c r="A71" s="75">
        <f>IF(stage!A71&lt;&gt;"",stage!A71,"")</f>
        <v>70</v>
      </c>
      <c r="B71" s="75" t="str">
        <f>IF(ent!E71&lt;&gt;"",ent!E71,"")</f>
        <v>小林 佑輝</v>
      </c>
      <c r="D71" s="75" t="str">
        <f>IF(ent!E71&lt;&gt;"",ent!H71,"")</f>
        <v>OP-1</v>
      </c>
      <c r="F71" s="95">
        <f>IF(stage!F71&lt;&gt;"",INT(stage!F71/100)*60+MOD(stage!F71,100),"")</f>
        <v>313.29999999999995</v>
      </c>
      <c r="H71" s="95">
        <f>IF(stage!H71&lt;&gt;"",INT(stage!H71/100)*60+MOD(stage!H71,100),"")</f>
        <v>436.9</v>
      </c>
      <c r="J71" s="95">
        <f>IF(stage!J71&lt;&gt;"",INT(stage!J71/100)*60+MOD(stage!J71,100),"")</f>
        <v>329</v>
      </c>
      <c r="L71" s="95">
        <f>IF(stage!L71&lt;&gt;"",INT(stage!L71/100)*60+MOD(stage!L71,100),"")</f>
        <v>322.5</v>
      </c>
      <c r="N71" s="95">
        <f>IF(stage!N71&lt;&gt;"",INT(stage!N71/100)*60+MOD(stage!N71,100),"")</f>
        <v>488.5</v>
      </c>
      <c r="P71" s="95">
        <f>IF(stage!P71&lt;&gt;"",INT(stage!P71/100)*60+MOD(stage!P71,100),"")</f>
        <v>330.79999999999995</v>
      </c>
      <c r="R71" s="95">
        <f>IF(stage!R71&lt;&gt;"",INT(stage!R71/100)*60+MOD(stage!R71,100),"")</f>
        <v>373</v>
      </c>
      <c r="T71" s="95">
        <f>IF(stage!T71&lt;&gt;"",INT(stage!T71/100)*60+MOD(stage!T71,100),"")</f>
        <v>260.39999999999998</v>
      </c>
      <c r="V71" s="95">
        <f>IF(stage!V71&lt;&gt;"",INT(stage!V71/100)*60+MOD(stage!V71,100),"")</f>
        <v>356.79999999999995</v>
      </c>
      <c r="X71" s="95">
        <f>IF(stage!X71&lt;&gt;"",INT(stage!X71/100)*60+MOD(stage!X71,100),"")</f>
        <v>358.1</v>
      </c>
      <c r="Z71" s="95">
        <f>IF(stage!Z71&lt;&gt;"",INT(stage!Z71/100)*60+MOD(stage!Z71,100),"")</f>
        <v>255.5</v>
      </c>
      <c r="AB71" s="95">
        <f>IF(stage!AB71&lt;&gt;"",INT(stage!AB71/100)*60+MOD(stage!AB71,100),"")</f>
        <v>370.29999999999995</v>
      </c>
      <c r="AD71" s="95" t="str">
        <f>IF(stage!AD71&lt;&gt;"",INT(stage!AD71/100)*60+MOD(stage!AD71,100),"")</f>
        <v/>
      </c>
      <c r="AF71" s="95" t="str">
        <f>IF(stage!AF71&lt;&gt;"",INT(stage!AF71/100)*60+MOD(stage!AF71,100),"")</f>
        <v/>
      </c>
      <c r="AH71" s="95" t="str">
        <f>IF(stage!AH71&lt;&gt;"",INT(stage!AH71/100)*60+MOD(stage!AH71,100),"")</f>
        <v/>
      </c>
      <c r="AJ71" s="95" t="str">
        <f>IF(stage!AJ71&lt;&gt;"",INT(stage!AJ71/100)*60+MOD(stage!AJ71,100),"")</f>
        <v/>
      </c>
      <c r="AL71" s="95" t="str">
        <f>IF(stage!AL71&lt;&gt;"",INT(stage!AL71/100)*60+MOD(stage!AL71,100),"")</f>
        <v/>
      </c>
      <c r="AN71" s="95" t="str">
        <f>IF(stage!AN71&lt;&gt;"",INT(stage!AN71/100)*60+MOD(stage!AN71,100),"")</f>
        <v/>
      </c>
      <c r="AP71" s="95" t="str">
        <f>IF(stage!AP71&lt;&gt;"",INT(stage!AP71/100)*60+MOD(stage!AP71,100),"")</f>
        <v/>
      </c>
      <c r="AR71" s="95" t="str">
        <f>IF(stage!AR71&lt;&gt;"",INT(stage!AR71/100)*60+MOD(stage!AR71,100),"")</f>
        <v/>
      </c>
      <c r="AT71" s="95" t="str">
        <f>IF(stage!AT71&lt;&gt;"",INT(stage!AT71/100)*60+MOD(stage!AT71,100),"")</f>
        <v/>
      </c>
      <c r="AV71" s="95" t="str">
        <f>IF(stage!AV71&lt;&gt;"",INT(stage!AV71/100)*60+MOD(stage!AV71,100),"")</f>
        <v/>
      </c>
      <c r="AX71" s="95" t="str">
        <f>IF(stage!AX71&lt;&gt;"",INT(stage!AX71/100)*60+MOD(stage!AX71,100),"")</f>
        <v/>
      </c>
      <c r="AZ71" s="95" t="str">
        <f>IF(stage!AZ71&lt;&gt;"",INT(stage!AZ71/100)*60+MOD(stage!AZ71,100),"")</f>
        <v/>
      </c>
      <c r="BB71" s="95" t="str">
        <f>IF(stage!BB71&lt;&gt;"",INT(stage!BB71/100)*60+MOD(stage!BB71,100),"")</f>
        <v/>
      </c>
      <c r="BD71" s="95" t="str">
        <f>IF(stage!BD71&lt;&gt;"",INT(stage!BD71/100)*60+MOD(stage!BD71,100),"")</f>
        <v/>
      </c>
      <c r="BF71" s="95" t="str">
        <f>IF(stage!BF71&lt;&gt;"",INT(stage!BF71/100)*60+MOD(stage!BF71,100),"")</f>
        <v/>
      </c>
      <c r="BH71" s="95" t="str">
        <f>IF(stage!BH71&lt;&gt;"",INT(stage!BH71/100)*60+MOD(stage!BH71,100),"")</f>
        <v/>
      </c>
      <c r="BJ71" s="95" t="str">
        <f>IF(stage!BJ71&lt;&gt;"",INT(stage!BJ71/100)*60+MOD(stage!BJ71,100),"")</f>
        <v/>
      </c>
      <c r="BL71" s="95" t="str">
        <f>IF(stage!BL71&lt;&gt;"",INT(stage!BL71/100)*60+MOD(stage!BL71,100),"")</f>
        <v/>
      </c>
      <c r="BO71" s="123">
        <f t="shared" si="74"/>
        <v>4195.0999999999995</v>
      </c>
      <c r="BP71" s="75">
        <f t="shared" si="75"/>
        <v>0</v>
      </c>
      <c r="BQ71" s="123">
        <f t="shared" si="76"/>
        <v>4195.0999999999995</v>
      </c>
      <c r="BR71" s="123"/>
      <c r="BS71" s="123">
        <f t="shared" si="77"/>
        <v>10955.099999999999</v>
      </c>
      <c r="BT71" s="75">
        <f t="shared" si="78"/>
        <v>0</v>
      </c>
      <c r="BU71" s="123">
        <f t="shared" si="79"/>
        <v>10955.099999999999</v>
      </c>
      <c r="BW71" s="75">
        <f t="shared" si="80"/>
        <v>12</v>
      </c>
      <c r="BX71" s="124">
        <f t="shared" si="81"/>
        <v>313.29999999999995</v>
      </c>
      <c r="BY71" s="124">
        <f t="shared" si="82"/>
        <v>436.9</v>
      </c>
      <c r="BZ71" s="124">
        <f t="shared" si="83"/>
        <v>329</v>
      </c>
      <c r="CA71" s="124">
        <f t="shared" si="84"/>
        <v>322.5</v>
      </c>
      <c r="CB71" s="124">
        <f t="shared" si="85"/>
        <v>488.5</v>
      </c>
      <c r="CC71" s="124">
        <f t="shared" si="86"/>
        <v>330.79999999999995</v>
      </c>
      <c r="CD71" s="124">
        <f t="shared" si="87"/>
        <v>373</v>
      </c>
      <c r="CE71" s="124">
        <f t="shared" si="88"/>
        <v>260.39999999999998</v>
      </c>
      <c r="CF71" s="124">
        <f t="shared" si="89"/>
        <v>356.79999999999995</v>
      </c>
      <c r="CG71" s="124">
        <f t="shared" si="90"/>
        <v>358.1</v>
      </c>
      <c r="CH71" s="124">
        <f t="shared" si="91"/>
        <v>255.5</v>
      </c>
      <c r="CI71" s="124">
        <f t="shared" si="92"/>
        <v>370.29999999999995</v>
      </c>
      <c r="CJ71" s="124" t="str">
        <f t="shared" si="93"/>
        <v/>
      </c>
      <c r="CK71" s="124" t="str">
        <f t="shared" si="94"/>
        <v/>
      </c>
      <c r="CL71" s="124" t="str">
        <f t="shared" si="95"/>
        <v/>
      </c>
      <c r="CM71" s="124" t="str">
        <f t="shared" si="96"/>
        <v/>
      </c>
      <c r="CN71" s="124" t="str">
        <f t="shared" si="97"/>
        <v/>
      </c>
      <c r="CO71" s="124" t="str">
        <f t="shared" si="98"/>
        <v/>
      </c>
      <c r="CP71" s="124" t="str">
        <f t="shared" si="99"/>
        <v/>
      </c>
      <c r="CQ71" s="124" t="str">
        <f t="shared" si="100"/>
        <v/>
      </c>
      <c r="CR71" s="124" t="str">
        <f t="shared" si="101"/>
        <v/>
      </c>
      <c r="CS71" s="124" t="str">
        <f t="shared" si="102"/>
        <v/>
      </c>
      <c r="CT71" s="124" t="str">
        <f t="shared" si="103"/>
        <v/>
      </c>
      <c r="CU71" s="124" t="str">
        <f t="shared" si="104"/>
        <v/>
      </c>
      <c r="CV71" s="124" t="str">
        <f t="shared" si="105"/>
        <v/>
      </c>
      <c r="CW71" s="124" t="str">
        <f t="shared" si="106"/>
        <v/>
      </c>
      <c r="CX71" s="124" t="str">
        <f t="shared" si="107"/>
        <v/>
      </c>
      <c r="CY71" s="124" t="str">
        <f t="shared" si="108"/>
        <v/>
      </c>
      <c r="CZ71" s="124" t="str">
        <f t="shared" si="109"/>
        <v/>
      </c>
      <c r="DA71" s="124" t="str">
        <f t="shared" si="110"/>
        <v/>
      </c>
      <c r="DC71" s="75">
        <f>COUNT($BX71:BX71)</f>
        <v>1</v>
      </c>
      <c r="DD71" s="75">
        <f>COUNT($BX71:BY71)</f>
        <v>2</v>
      </c>
      <c r="DE71" s="75">
        <f>COUNT($BX71:BZ71)</f>
        <v>3</v>
      </c>
      <c r="DF71" s="75">
        <f>COUNT($BX71:CA71)</f>
        <v>4</v>
      </c>
      <c r="DG71" s="75">
        <f>COUNT($BX71:CB71)</f>
        <v>5</v>
      </c>
      <c r="DH71" s="75">
        <f>COUNT($BX71:CC71)</f>
        <v>6</v>
      </c>
      <c r="DI71" s="75">
        <f>COUNT($BX71:CD71)</f>
        <v>7</v>
      </c>
      <c r="DJ71" s="75">
        <f>COUNT($BX71:CE71)</f>
        <v>8</v>
      </c>
      <c r="DK71" s="75">
        <f>COUNT($BX71:CF71)</f>
        <v>9</v>
      </c>
      <c r="DL71" s="75">
        <f>COUNT($BX71:CG71)</f>
        <v>10</v>
      </c>
      <c r="DM71" s="75">
        <f>COUNT($BX71:CH71)</f>
        <v>11</v>
      </c>
      <c r="DN71" s="75">
        <f>COUNT($BX71:CI71)</f>
        <v>12</v>
      </c>
      <c r="DO71" s="75">
        <f>COUNT($BX71:CJ71)</f>
        <v>12</v>
      </c>
      <c r="DP71" s="75">
        <f>COUNT($BX71:CK71)</f>
        <v>12</v>
      </c>
      <c r="DQ71" s="75">
        <f>COUNT($BX71:CL71)</f>
        <v>12</v>
      </c>
      <c r="DR71" s="75">
        <f>COUNT($BX71:CM71)</f>
        <v>12</v>
      </c>
      <c r="DS71" s="75">
        <f>COUNT($BX71:CN71)</f>
        <v>12</v>
      </c>
      <c r="DT71" s="75">
        <f>COUNT($BX71:CO71)</f>
        <v>12</v>
      </c>
      <c r="DU71" s="75">
        <f>COUNT($BX71:CP71)</f>
        <v>12</v>
      </c>
      <c r="DV71" s="75">
        <f>COUNT($BX71:CQ71)</f>
        <v>12</v>
      </c>
      <c r="DW71" s="75">
        <f>COUNT($BX71:CR71)</f>
        <v>12</v>
      </c>
      <c r="DX71" s="75">
        <f>COUNT($BX71:CS71)</f>
        <v>12</v>
      </c>
      <c r="DY71" s="75">
        <f>COUNT($BX71:CT71)</f>
        <v>12</v>
      </c>
      <c r="DZ71" s="75">
        <f>COUNT($BX71:CU71)</f>
        <v>12</v>
      </c>
      <c r="EA71" s="75">
        <f>COUNT($BX71:CV71)</f>
        <v>12</v>
      </c>
      <c r="EB71" s="75">
        <f>COUNT($BX71:CW71)</f>
        <v>12</v>
      </c>
      <c r="EC71" s="75">
        <f>COUNT($BX71:CX71)</f>
        <v>12</v>
      </c>
      <c r="ED71" s="75">
        <f>COUNT($BX71:CY71)</f>
        <v>12</v>
      </c>
      <c r="EE71" s="75">
        <f>COUNT($BX71:CZ71)</f>
        <v>12</v>
      </c>
      <c r="EF71" s="75">
        <f>COUNT($BX71:DA71)</f>
        <v>12</v>
      </c>
      <c r="EH71" s="75">
        <f t="shared" si="111"/>
        <v>1</v>
      </c>
      <c r="EI71" s="75">
        <f t="shared" si="112"/>
        <v>1</v>
      </c>
      <c r="EJ71" s="75">
        <f t="shared" si="113"/>
        <v>1</v>
      </c>
      <c r="EK71" s="75">
        <f t="shared" si="114"/>
        <v>1</v>
      </c>
      <c r="EL71" s="75">
        <f t="shared" si="115"/>
        <v>1</v>
      </c>
      <c r="EM71" s="75">
        <f t="shared" si="116"/>
        <v>1</v>
      </c>
      <c r="EN71" s="75">
        <f t="shared" si="117"/>
        <v>1</v>
      </c>
      <c r="EO71" s="75">
        <f t="shared" si="118"/>
        <v>1</v>
      </c>
      <c r="EP71" s="75">
        <f t="shared" si="119"/>
        <v>1</v>
      </c>
      <c r="EQ71" s="75">
        <f t="shared" si="120"/>
        <v>1</v>
      </c>
      <c r="ER71" s="75">
        <f t="shared" si="121"/>
        <v>1</v>
      </c>
      <c r="ES71" s="75">
        <f t="shared" si="122"/>
        <v>1</v>
      </c>
      <c r="ET71" s="75">
        <f t="shared" si="123"/>
        <v>0</v>
      </c>
      <c r="EU71" s="75">
        <f t="shared" si="124"/>
        <v>0</v>
      </c>
      <c r="EV71" s="75">
        <f t="shared" si="125"/>
        <v>0</v>
      </c>
      <c r="EW71" s="75">
        <f t="shared" si="126"/>
        <v>0</v>
      </c>
      <c r="EX71" s="75">
        <f t="shared" si="127"/>
        <v>0</v>
      </c>
      <c r="EY71" s="75">
        <f t="shared" si="128"/>
        <v>0</v>
      </c>
      <c r="EZ71" s="75">
        <f t="shared" si="129"/>
        <v>0</v>
      </c>
      <c r="FA71" s="75">
        <f t="shared" si="130"/>
        <v>0</v>
      </c>
      <c r="FB71" s="75">
        <f t="shared" si="131"/>
        <v>0</v>
      </c>
      <c r="FC71" s="75">
        <f t="shared" si="132"/>
        <v>0</v>
      </c>
      <c r="FD71" s="75">
        <f t="shared" si="133"/>
        <v>0</v>
      </c>
      <c r="FE71" s="75">
        <f t="shared" si="134"/>
        <v>0</v>
      </c>
      <c r="FF71" s="75">
        <f t="shared" si="135"/>
        <v>0</v>
      </c>
      <c r="FG71" s="75">
        <f t="shared" si="136"/>
        <v>0</v>
      </c>
      <c r="FH71" s="75">
        <f t="shared" si="137"/>
        <v>0</v>
      </c>
      <c r="FI71" s="75">
        <f t="shared" si="138"/>
        <v>0</v>
      </c>
      <c r="FJ71" s="75">
        <f t="shared" si="139"/>
        <v>0</v>
      </c>
      <c r="FK71" s="75">
        <f t="shared" si="140"/>
        <v>0</v>
      </c>
      <c r="FL71" s="75">
        <f t="shared" si="141"/>
        <v>6</v>
      </c>
      <c r="FM71" s="95">
        <f>IF(AND(ent!$M$2=1,$F71&lt;&gt;""),$E71+$F71,"")</f>
        <v>313.29999999999995</v>
      </c>
      <c r="FN71" s="95">
        <f>IF(AND(ent!$M$3=1,$H71&lt;&gt;""),$G71+$H71,"")</f>
        <v>436.9</v>
      </c>
      <c r="FO71" s="95">
        <f>IF(AND(ent!$M$4=1,$J71&lt;&gt;""),$I71+$J71,"")</f>
        <v>329</v>
      </c>
      <c r="FP71" s="95">
        <f>IF(AND(ent!$M$5=1,$L71&lt;&gt;""),$K71+$L71,"")</f>
        <v>322.5</v>
      </c>
      <c r="FQ71" s="95">
        <f>IF(AND(ent!$M$6=1,$N71&lt;&gt;""),$M71+$N71,"")</f>
        <v>488.5</v>
      </c>
      <c r="FR71" s="95">
        <f>IF(AND(ent!$M$7=1,$P71&lt;&gt;""),$O71+$P71,"")</f>
        <v>330.79999999999995</v>
      </c>
      <c r="FS71" s="95" t="str">
        <f>IF(AND(ent!$M$8=1,$R71&lt;&gt;""),$Q71+$R71,"")</f>
        <v/>
      </c>
      <c r="FT71" s="95" t="str">
        <f>IF(AND(ent!$M$9=1,$T71&lt;&gt;""),$S71+$T71,"")</f>
        <v/>
      </c>
      <c r="FU71" s="95" t="str">
        <f>IF(AND(ent!$M$10=1,$V71&lt;&gt;""),$U71+$V71,"")</f>
        <v/>
      </c>
      <c r="FV71" s="95" t="str">
        <f>IF(AND(ent!$M$11=1,$X71&lt;&gt;""),$W71+$X71,"")</f>
        <v/>
      </c>
      <c r="FW71" s="95" t="str">
        <f>IF(AND(ent!$M$12=1,$Z71&lt;&gt;""),$Y71+$Z71,"")</f>
        <v/>
      </c>
      <c r="FX71" s="95" t="str">
        <f>IF(AND(ent!$M$13=1,$AB71&lt;&gt;""),$AA71+$AB71,"")</f>
        <v/>
      </c>
      <c r="FY71" s="95" t="str">
        <f>IF(AND(ent!$M$14=1,$AD71&lt;&gt;""),$AC71+$AD71,"")</f>
        <v/>
      </c>
      <c r="FZ71" s="95" t="str">
        <f>IF(AND(ent!$M$15=1,$AF71&lt;&gt;""),$AE71+$AF71,"")</f>
        <v/>
      </c>
      <c r="GA71" s="95" t="str">
        <f>IF(AND(ent!$M$16=1,$AH71&lt;&gt;""),$AG71+$AH71,"")</f>
        <v/>
      </c>
      <c r="GB71" s="95" t="str">
        <f>IF(AND(ent!$M$17=1,$AJ71&lt;&gt;""),$AI71+$AJ71,"")</f>
        <v/>
      </c>
      <c r="GC71" s="95" t="str">
        <f>IF(AND(ent!$M$18=1,$AL71&lt;&gt;""),$AK71+$AL71,"")</f>
        <v/>
      </c>
      <c r="GD71" s="95" t="str">
        <f>IF(AND(ent!$M$19=1,$AN71&lt;&gt;""),$AM71+$AN71,"")</f>
        <v/>
      </c>
      <c r="GE71" s="95" t="str">
        <f>IF(AND(ent!$M$20=1,$AP71&lt;&gt;""),$AO71+$AP71,"")</f>
        <v/>
      </c>
      <c r="GF71" s="95" t="str">
        <f>IF(AND(ent!$M$21=1,$AR71&lt;&gt;""),$AQ71+$AR71,"")</f>
        <v/>
      </c>
      <c r="GG71" s="95" t="str">
        <f>IF(AND(ent!$M$22=1,$AT71&lt;&gt;""),$AS71+$AT71,"")</f>
        <v/>
      </c>
      <c r="GH71" s="95" t="str">
        <f>IF(AND(ent!$M$23=1,$AV71&lt;&gt;""),$AU71+$AV71,"")</f>
        <v/>
      </c>
      <c r="GI71" s="95" t="str">
        <f>IF(AND(ent!$M$24=1,$AX71&lt;&gt;""),$AW71+$AX71,"")</f>
        <v/>
      </c>
      <c r="GJ71" s="95" t="str">
        <f>IF(AND(ent!$M$25=1,$AZ71&lt;&gt;""),$AY71+$AZ71,"")</f>
        <v/>
      </c>
      <c r="GK71" s="95" t="str">
        <f>IF(AND(ent!$M$26=1,$BB71&lt;&gt;""),$BA71+$BB71,"")</f>
        <v/>
      </c>
      <c r="GL71" s="95" t="str">
        <f>IF(AND(ent!$M$27=1,$BD71&lt;&gt;""),$BC71+$BD71,"")</f>
        <v/>
      </c>
      <c r="GM71" s="95" t="str">
        <f>IF(AND(ent!$M$28=1,$BF71&lt;&gt;""),$BE71+$BF71,"")</f>
        <v/>
      </c>
      <c r="GN71" s="95" t="str">
        <f>IF(AND(ent!$M$29=1,$BH71&lt;&gt;""),$BG71+$BH71,"")</f>
        <v/>
      </c>
      <c r="GO71" s="95" t="str">
        <f>IF(AND(ent!$M$30=1,$BJ71&lt;&gt;""),$BI71+$BJ71,"")</f>
        <v/>
      </c>
      <c r="GP71" s="95" t="str">
        <f>IF(AND(ent!$M$31=1,$BL71&lt;&gt;""),$BK71+$BL71,"")</f>
        <v/>
      </c>
      <c r="GQ71" s="75">
        <f t="shared" si="142"/>
        <v>6</v>
      </c>
      <c r="GR71" s="95" t="str">
        <f>IF(AND(ent!$M$2=2,$F71&lt;&gt;""),$E71+$F71,"")</f>
        <v/>
      </c>
      <c r="GS71" s="95" t="str">
        <f>IF(AND(ent!$M$3=2,$H71&lt;&gt;""),$G71+$H71,"")</f>
        <v/>
      </c>
      <c r="GT71" s="95" t="str">
        <f>IF(AND(ent!$M$4=2,$J71&lt;&gt;""),$I71+$J71,"")</f>
        <v/>
      </c>
      <c r="GU71" s="95" t="str">
        <f>IF(AND(ent!$M$5=2,$L71&lt;&gt;""),$K71+$L71,"")</f>
        <v/>
      </c>
      <c r="GV71" s="95" t="str">
        <f>IF(AND(ent!$M$6=2,$N71&lt;&gt;""),$M71+$N71,"")</f>
        <v/>
      </c>
      <c r="GW71" s="95" t="str">
        <f>IF(AND(ent!$M$7=2,$P71&lt;&gt;""),$O71+$P71,"")</f>
        <v/>
      </c>
      <c r="GX71" s="95">
        <f>IF(AND(ent!$M$8=2,$R71&lt;&gt;""),$Q71+$R71,"")</f>
        <v>373</v>
      </c>
      <c r="GY71" s="95">
        <f>IF(AND(ent!$M$9=2,$T71&lt;&gt;""),$S71+$T71,"")</f>
        <v>260.39999999999998</v>
      </c>
      <c r="GZ71" s="95">
        <f>IF(AND(ent!$M$10=2,$V71&lt;&gt;""),$U71+$V71,"")</f>
        <v>356.79999999999995</v>
      </c>
      <c r="HA71" s="95">
        <f>IF(AND(ent!$M$11=2,$X71&lt;&gt;""),$W71+$X71,"")</f>
        <v>358.1</v>
      </c>
      <c r="HB71" s="95">
        <f>IF(AND(ent!$M$12=2,$Z71&lt;&gt;""),$Y71+$Z71,"")</f>
        <v>255.5</v>
      </c>
      <c r="HC71" s="95">
        <f>IF(AND(ent!$M$13=2,$AB71&lt;&gt;""),$AA71+$AB71,"")</f>
        <v>370.29999999999995</v>
      </c>
      <c r="HD71" s="95" t="str">
        <f>IF(AND(ent!$M$14=2,$AD71&lt;&gt;""),$AC71+$AD71,"")</f>
        <v/>
      </c>
      <c r="HE71" s="95" t="str">
        <f>IF(AND(ent!$M$15=2,$AF71&lt;&gt;""),$AE71+$AF71,"")</f>
        <v/>
      </c>
      <c r="HF71" s="95" t="str">
        <f>IF(AND(ent!$M$16=2,$AH71&lt;&gt;""),$AG71+$AH71,"")</f>
        <v/>
      </c>
      <c r="HG71" s="95" t="str">
        <f>IF(AND(ent!$M$17=2,$AJ71&lt;&gt;""),$AI71+$AJ71,"")</f>
        <v/>
      </c>
      <c r="HH71" s="95" t="str">
        <f>IF(AND(ent!$M$18=2,$AL71&lt;&gt;""),$AK71+$AL71,"")</f>
        <v/>
      </c>
      <c r="HI71" s="95" t="str">
        <f>IF(AND(ent!$M$19=2,$AN71&lt;&gt;""),$AM71+$AN71,"")</f>
        <v/>
      </c>
      <c r="HJ71" s="95" t="str">
        <f>IF(AND(ent!$M$20=2,$AP71&lt;&gt;""),$AO71+$AP71,"")</f>
        <v/>
      </c>
      <c r="HK71" s="95" t="str">
        <f>IF(AND(ent!$M$21=2,$AR71&lt;&gt;""),$AQ71+$AR71,"")</f>
        <v/>
      </c>
      <c r="HL71" s="95" t="str">
        <f>IF(AND(ent!$M$22=2,$AT71&lt;&gt;""),$AS71+$AT71,"")</f>
        <v/>
      </c>
      <c r="HM71" s="95" t="str">
        <f>IF(AND(ent!$M$23=2,$AV71&lt;&gt;""),$AU71+$AV71,"")</f>
        <v/>
      </c>
      <c r="HN71" s="95" t="str">
        <f>IF(AND(ent!$M$24=2,$AX71&lt;&gt;""),$AW71+$AX71,"")</f>
        <v/>
      </c>
      <c r="HO71" s="95" t="str">
        <f>IF(AND(ent!$M$25=2,$AZ71&lt;&gt;""),$AY71+$AZ71,"")</f>
        <v/>
      </c>
      <c r="HP71" s="95" t="str">
        <f>IF(AND(ent!$M$26=2,$BB71&lt;&gt;""),$BA71+$BB71,"")</f>
        <v/>
      </c>
      <c r="HQ71" s="95" t="str">
        <f>IF(AND(ent!$M$27=2,$BD71&lt;&gt;""),$BC71+$BD71,"")</f>
        <v/>
      </c>
      <c r="HR71" s="95" t="str">
        <f>IF(AND(ent!$M$28=2,$BF71&lt;&gt;""),$BE71+$BF71,"")</f>
        <v/>
      </c>
      <c r="HS71" s="95" t="str">
        <f>IF(AND(ent!$M$29=2,$BH71&lt;&gt;""),$BG71+$BH71,"")</f>
        <v/>
      </c>
      <c r="HT71" s="95" t="str">
        <f>IF(AND(ent!$M$30=2,$BJ71&lt;&gt;""),$BI71+$BJ71,"")</f>
        <v/>
      </c>
      <c r="HU71" s="95" t="str">
        <f>IF(AND(ent!$M$31=2,$BL71&lt;&gt;""),$BK71+$BL71,"")</f>
        <v/>
      </c>
      <c r="HV71" s="124">
        <f t="shared" si="143"/>
        <v>2221</v>
      </c>
      <c r="HW71" s="124">
        <f t="shared" si="144"/>
        <v>1974.1</v>
      </c>
      <c r="HX71" s="95">
        <f t="shared" si="145"/>
        <v>3701</v>
      </c>
      <c r="HY71" s="95">
        <f t="shared" si="146"/>
        <v>3254.1</v>
      </c>
    </row>
    <row r="72" spans="1:233">
      <c r="A72" s="75">
        <f>IF(stage!A72&lt;&gt;"",stage!A72,"")</f>
        <v>71</v>
      </c>
      <c r="B72" s="75" t="str">
        <f>IF(ent!E72&lt;&gt;"",ent!E72,"")</f>
        <v>氣谷 忍</v>
      </c>
      <c r="D72" s="75" t="str">
        <f>IF(ent!E72&lt;&gt;"",ent!H72,"")</f>
        <v>OP-1</v>
      </c>
      <c r="F72" s="95">
        <f>IF(stage!F72&lt;&gt;"",INT(stage!F72/100)*60+MOD(stage!F72,100),"")</f>
        <v>351.1</v>
      </c>
      <c r="H72" s="95">
        <f>IF(stage!H72&lt;&gt;"",INT(stage!H72/100)*60+MOD(stage!H72,100),"")</f>
        <v>475.70000000000005</v>
      </c>
      <c r="J72" s="95">
        <f>IF(stage!J72&lt;&gt;"",INT(stage!J72/100)*60+MOD(stage!J72,100),"")</f>
        <v>348.9</v>
      </c>
      <c r="L72" s="95">
        <f>IF(stage!L72&lt;&gt;"",INT(stage!L72/100)*60+MOD(stage!L72,100),"")</f>
        <v>348.5</v>
      </c>
      <c r="N72" s="95">
        <f>IF(stage!N72&lt;&gt;"",INT(stage!N72/100)*60+MOD(stage!N72,100),"")</f>
        <v>470.9</v>
      </c>
      <c r="P72" s="95">
        <f>IF(stage!P72&lt;&gt;"",INT(stage!P72/100)*60+MOD(stage!P72,100),"")</f>
        <v>347.9</v>
      </c>
      <c r="R72" s="95">
        <f>IF(stage!R72&lt;&gt;"",INT(stage!R72/100)*60+MOD(stage!R72,100),"")</f>
        <v>366.6</v>
      </c>
      <c r="T72" s="95">
        <f>IF(stage!T72&lt;&gt;"",INT(stage!T72/100)*60+MOD(stage!T72,100),"")</f>
        <v>263.39999999999998</v>
      </c>
      <c r="V72" s="95">
        <f>IF(stage!V72&lt;&gt;"",INT(stage!V72/100)*60+MOD(stage!V72,100),"")</f>
        <v>380.79999999999995</v>
      </c>
      <c r="X72" s="95">
        <f>IF(stage!X72&lt;&gt;"",INT(stage!X72/100)*60+MOD(stage!X72,100),"")</f>
        <v>379.20000000000005</v>
      </c>
      <c r="Z72" s="95">
        <f>IF(stage!Z72&lt;&gt;"",INT(stage!Z72/100)*60+MOD(stage!Z72,100),"")</f>
        <v>275.5</v>
      </c>
      <c r="AB72" s="95">
        <f>IF(stage!AB72&lt;&gt;"",INT(stage!AB72/100)*60+MOD(stage!AB72,100),"")</f>
        <v>370.29999999999995</v>
      </c>
      <c r="AD72" s="95" t="str">
        <f>IF(stage!AD72&lt;&gt;"",INT(stage!AD72/100)*60+MOD(stage!AD72,100),"")</f>
        <v/>
      </c>
      <c r="AF72" s="95" t="str">
        <f>IF(stage!AF72&lt;&gt;"",INT(stage!AF72/100)*60+MOD(stage!AF72,100),"")</f>
        <v/>
      </c>
      <c r="AH72" s="95" t="str">
        <f>IF(stage!AH72&lt;&gt;"",INT(stage!AH72/100)*60+MOD(stage!AH72,100),"")</f>
        <v/>
      </c>
      <c r="AJ72" s="95" t="str">
        <f>IF(stage!AJ72&lt;&gt;"",INT(stage!AJ72/100)*60+MOD(stage!AJ72,100),"")</f>
        <v/>
      </c>
      <c r="AL72" s="95" t="str">
        <f>IF(stage!AL72&lt;&gt;"",INT(stage!AL72/100)*60+MOD(stage!AL72,100),"")</f>
        <v/>
      </c>
      <c r="AN72" s="95" t="str">
        <f>IF(stage!AN72&lt;&gt;"",INT(stage!AN72/100)*60+MOD(stage!AN72,100),"")</f>
        <v/>
      </c>
      <c r="AP72" s="95" t="str">
        <f>IF(stage!AP72&lt;&gt;"",INT(stage!AP72/100)*60+MOD(stage!AP72,100),"")</f>
        <v/>
      </c>
      <c r="AR72" s="95" t="str">
        <f>IF(stage!AR72&lt;&gt;"",INT(stage!AR72/100)*60+MOD(stage!AR72,100),"")</f>
        <v/>
      </c>
      <c r="AT72" s="95" t="str">
        <f>IF(stage!AT72&lt;&gt;"",INT(stage!AT72/100)*60+MOD(stage!AT72,100),"")</f>
        <v/>
      </c>
      <c r="AV72" s="95" t="str">
        <f>IF(stage!AV72&lt;&gt;"",INT(stage!AV72/100)*60+MOD(stage!AV72,100),"")</f>
        <v/>
      </c>
      <c r="AX72" s="95" t="str">
        <f>IF(stage!AX72&lt;&gt;"",INT(stage!AX72/100)*60+MOD(stage!AX72,100),"")</f>
        <v/>
      </c>
      <c r="AZ72" s="95" t="str">
        <f>IF(stage!AZ72&lt;&gt;"",INT(stage!AZ72/100)*60+MOD(stage!AZ72,100),"")</f>
        <v/>
      </c>
      <c r="BB72" s="95" t="str">
        <f>IF(stage!BB72&lt;&gt;"",INT(stage!BB72/100)*60+MOD(stage!BB72,100),"")</f>
        <v/>
      </c>
      <c r="BD72" s="95" t="str">
        <f>IF(stage!BD72&lt;&gt;"",INT(stage!BD72/100)*60+MOD(stage!BD72,100),"")</f>
        <v/>
      </c>
      <c r="BF72" s="95" t="str">
        <f>IF(stage!BF72&lt;&gt;"",INT(stage!BF72/100)*60+MOD(stage!BF72,100),"")</f>
        <v/>
      </c>
      <c r="BH72" s="95" t="str">
        <f>IF(stage!BH72&lt;&gt;"",INT(stage!BH72/100)*60+MOD(stage!BH72,100),"")</f>
        <v/>
      </c>
      <c r="BJ72" s="95" t="str">
        <f>IF(stage!BJ72&lt;&gt;"",INT(stage!BJ72/100)*60+MOD(stage!BJ72,100),"")</f>
        <v/>
      </c>
      <c r="BL72" s="95" t="str">
        <f>IF(stage!BL72&lt;&gt;"",INT(stage!BL72/100)*60+MOD(stage!BL72,100),"")</f>
        <v/>
      </c>
      <c r="BO72" s="123">
        <f t="shared" si="74"/>
        <v>4378.8</v>
      </c>
      <c r="BP72" s="75">
        <f t="shared" si="75"/>
        <v>0</v>
      </c>
      <c r="BQ72" s="123">
        <f t="shared" si="76"/>
        <v>4378.8</v>
      </c>
      <c r="BR72" s="123"/>
      <c r="BS72" s="123">
        <f t="shared" si="77"/>
        <v>11258.8</v>
      </c>
      <c r="BT72" s="75">
        <f t="shared" si="78"/>
        <v>0</v>
      </c>
      <c r="BU72" s="123">
        <f t="shared" si="79"/>
        <v>11258.8</v>
      </c>
      <c r="BW72" s="75">
        <f t="shared" si="80"/>
        <v>12</v>
      </c>
      <c r="BX72" s="124">
        <f t="shared" si="81"/>
        <v>351.1</v>
      </c>
      <c r="BY72" s="124">
        <f t="shared" si="82"/>
        <v>475.70000000000005</v>
      </c>
      <c r="BZ72" s="124">
        <f t="shared" si="83"/>
        <v>348.9</v>
      </c>
      <c r="CA72" s="124">
        <f t="shared" si="84"/>
        <v>348.5</v>
      </c>
      <c r="CB72" s="124">
        <f t="shared" si="85"/>
        <v>470.9</v>
      </c>
      <c r="CC72" s="124">
        <f t="shared" si="86"/>
        <v>347.9</v>
      </c>
      <c r="CD72" s="124">
        <f t="shared" si="87"/>
        <v>366.6</v>
      </c>
      <c r="CE72" s="124">
        <f t="shared" si="88"/>
        <v>263.39999999999998</v>
      </c>
      <c r="CF72" s="124">
        <f t="shared" si="89"/>
        <v>380.79999999999995</v>
      </c>
      <c r="CG72" s="124">
        <f t="shared" si="90"/>
        <v>379.20000000000005</v>
      </c>
      <c r="CH72" s="124">
        <f t="shared" si="91"/>
        <v>275.5</v>
      </c>
      <c r="CI72" s="124">
        <f t="shared" si="92"/>
        <v>370.29999999999995</v>
      </c>
      <c r="CJ72" s="124" t="str">
        <f t="shared" si="93"/>
        <v/>
      </c>
      <c r="CK72" s="124" t="str">
        <f t="shared" si="94"/>
        <v/>
      </c>
      <c r="CL72" s="124" t="str">
        <f t="shared" si="95"/>
        <v/>
      </c>
      <c r="CM72" s="124" t="str">
        <f t="shared" si="96"/>
        <v/>
      </c>
      <c r="CN72" s="124" t="str">
        <f t="shared" si="97"/>
        <v/>
      </c>
      <c r="CO72" s="124" t="str">
        <f t="shared" si="98"/>
        <v/>
      </c>
      <c r="CP72" s="124" t="str">
        <f t="shared" si="99"/>
        <v/>
      </c>
      <c r="CQ72" s="124" t="str">
        <f t="shared" si="100"/>
        <v/>
      </c>
      <c r="CR72" s="124" t="str">
        <f t="shared" si="101"/>
        <v/>
      </c>
      <c r="CS72" s="124" t="str">
        <f t="shared" si="102"/>
        <v/>
      </c>
      <c r="CT72" s="124" t="str">
        <f t="shared" si="103"/>
        <v/>
      </c>
      <c r="CU72" s="124" t="str">
        <f t="shared" si="104"/>
        <v/>
      </c>
      <c r="CV72" s="124" t="str">
        <f t="shared" si="105"/>
        <v/>
      </c>
      <c r="CW72" s="124" t="str">
        <f t="shared" si="106"/>
        <v/>
      </c>
      <c r="CX72" s="124" t="str">
        <f t="shared" si="107"/>
        <v/>
      </c>
      <c r="CY72" s="124" t="str">
        <f t="shared" si="108"/>
        <v/>
      </c>
      <c r="CZ72" s="124" t="str">
        <f t="shared" si="109"/>
        <v/>
      </c>
      <c r="DA72" s="124" t="str">
        <f t="shared" si="110"/>
        <v/>
      </c>
      <c r="DC72" s="75">
        <f>COUNT($BX72:BX72)</f>
        <v>1</v>
      </c>
      <c r="DD72" s="75">
        <f>COUNT($BX72:BY72)</f>
        <v>2</v>
      </c>
      <c r="DE72" s="75">
        <f>COUNT($BX72:BZ72)</f>
        <v>3</v>
      </c>
      <c r="DF72" s="75">
        <f>COUNT($BX72:CA72)</f>
        <v>4</v>
      </c>
      <c r="DG72" s="75">
        <f>COUNT($BX72:CB72)</f>
        <v>5</v>
      </c>
      <c r="DH72" s="75">
        <f>COUNT($BX72:CC72)</f>
        <v>6</v>
      </c>
      <c r="DI72" s="75">
        <f>COUNT($BX72:CD72)</f>
        <v>7</v>
      </c>
      <c r="DJ72" s="75">
        <f>COUNT($BX72:CE72)</f>
        <v>8</v>
      </c>
      <c r="DK72" s="75">
        <f>COUNT($BX72:CF72)</f>
        <v>9</v>
      </c>
      <c r="DL72" s="75">
        <f>COUNT($BX72:CG72)</f>
        <v>10</v>
      </c>
      <c r="DM72" s="75">
        <f>COUNT($BX72:CH72)</f>
        <v>11</v>
      </c>
      <c r="DN72" s="75">
        <f>COUNT($BX72:CI72)</f>
        <v>12</v>
      </c>
      <c r="DO72" s="75">
        <f>COUNT($BX72:CJ72)</f>
        <v>12</v>
      </c>
      <c r="DP72" s="75">
        <f>COUNT($BX72:CK72)</f>
        <v>12</v>
      </c>
      <c r="DQ72" s="75">
        <f>COUNT($BX72:CL72)</f>
        <v>12</v>
      </c>
      <c r="DR72" s="75">
        <f>COUNT($BX72:CM72)</f>
        <v>12</v>
      </c>
      <c r="DS72" s="75">
        <f>COUNT($BX72:CN72)</f>
        <v>12</v>
      </c>
      <c r="DT72" s="75">
        <f>COUNT($BX72:CO72)</f>
        <v>12</v>
      </c>
      <c r="DU72" s="75">
        <f>COUNT($BX72:CP72)</f>
        <v>12</v>
      </c>
      <c r="DV72" s="75">
        <f>COUNT($BX72:CQ72)</f>
        <v>12</v>
      </c>
      <c r="DW72" s="75">
        <f>COUNT($BX72:CR72)</f>
        <v>12</v>
      </c>
      <c r="DX72" s="75">
        <f>COUNT($BX72:CS72)</f>
        <v>12</v>
      </c>
      <c r="DY72" s="75">
        <f>COUNT($BX72:CT72)</f>
        <v>12</v>
      </c>
      <c r="DZ72" s="75">
        <f>COUNT($BX72:CU72)</f>
        <v>12</v>
      </c>
      <c r="EA72" s="75">
        <f>COUNT($BX72:CV72)</f>
        <v>12</v>
      </c>
      <c r="EB72" s="75">
        <f>COUNT($BX72:CW72)</f>
        <v>12</v>
      </c>
      <c r="EC72" s="75">
        <f>COUNT($BX72:CX72)</f>
        <v>12</v>
      </c>
      <c r="ED72" s="75">
        <f>COUNT($BX72:CY72)</f>
        <v>12</v>
      </c>
      <c r="EE72" s="75">
        <f>COUNT($BX72:CZ72)</f>
        <v>12</v>
      </c>
      <c r="EF72" s="75">
        <f>COUNT($BX72:DA72)</f>
        <v>12</v>
      </c>
      <c r="EH72" s="75">
        <f t="shared" si="111"/>
        <v>1</v>
      </c>
      <c r="EI72" s="75">
        <f t="shared" si="112"/>
        <v>1</v>
      </c>
      <c r="EJ72" s="75">
        <f t="shared" si="113"/>
        <v>1</v>
      </c>
      <c r="EK72" s="75">
        <f t="shared" si="114"/>
        <v>1</v>
      </c>
      <c r="EL72" s="75">
        <f t="shared" si="115"/>
        <v>1</v>
      </c>
      <c r="EM72" s="75">
        <f t="shared" si="116"/>
        <v>1</v>
      </c>
      <c r="EN72" s="75">
        <f t="shared" si="117"/>
        <v>1</v>
      </c>
      <c r="EO72" s="75">
        <f t="shared" si="118"/>
        <v>1</v>
      </c>
      <c r="EP72" s="75">
        <f t="shared" si="119"/>
        <v>1</v>
      </c>
      <c r="EQ72" s="75">
        <f t="shared" si="120"/>
        <v>1</v>
      </c>
      <c r="ER72" s="75">
        <f t="shared" si="121"/>
        <v>1</v>
      </c>
      <c r="ES72" s="75">
        <f t="shared" si="122"/>
        <v>1</v>
      </c>
      <c r="ET72" s="75">
        <f t="shared" si="123"/>
        <v>0</v>
      </c>
      <c r="EU72" s="75">
        <f t="shared" si="124"/>
        <v>0</v>
      </c>
      <c r="EV72" s="75">
        <f t="shared" si="125"/>
        <v>0</v>
      </c>
      <c r="EW72" s="75">
        <f t="shared" si="126"/>
        <v>0</v>
      </c>
      <c r="EX72" s="75">
        <f t="shared" si="127"/>
        <v>0</v>
      </c>
      <c r="EY72" s="75">
        <f t="shared" si="128"/>
        <v>0</v>
      </c>
      <c r="EZ72" s="75">
        <f t="shared" si="129"/>
        <v>0</v>
      </c>
      <c r="FA72" s="75">
        <f t="shared" si="130"/>
        <v>0</v>
      </c>
      <c r="FB72" s="75">
        <f t="shared" si="131"/>
        <v>0</v>
      </c>
      <c r="FC72" s="75">
        <f t="shared" si="132"/>
        <v>0</v>
      </c>
      <c r="FD72" s="75">
        <f t="shared" si="133"/>
        <v>0</v>
      </c>
      <c r="FE72" s="75">
        <f t="shared" si="134"/>
        <v>0</v>
      </c>
      <c r="FF72" s="75">
        <f t="shared" si="135"/>
        <v>0</v>
      </c>
      <c r="FG72" s="75">
        <f t="shared" si="136"/>
        <v>0</v>
      </c>
      <c r="FH72" s="75">
        <f t="shared" si="137"/>
        <v>0</v>
      </c>
      <c r="FI72" s="75">
        <f t="shared" si="138"/>
        <v>0</v>
      </c>
      <c r="FJ72" s="75">
        <f t="shared" si="139"/>
        <v>0</v>
      </c>
      <c r="FK72" s="75">
        <f t="shared" si="140"/>
        <v>0</v>
      </c>
      <c r="FL72" s="75">
        <f t="shared" si="141"/>
        <v>6</v>
      </c>
      <c r="FM72" s="95">
        <f>IF(AND(ent!$M$2=1,$F72&lt;&gt;""),$E72+$F72,"")</f>
        <v>351.1</v>
      </c>
      <c r="FN72" s="95">
        <f>IF(AND(ent!$M$3=1,$H72&lt;&gt;""),$G72+$H72,"")</f>
        <v>475.70000000000005</v>
      </c>
      <c r="FO72" s="95">
        <f>IF(AND(ent!$M$4=1,$J72&lt;&gt;""),$I72+$J72,"")</f>
        <v>348.9</v>
      </c>
      <c r="FP72" s="95">
        <f>IF(AND(ent!$M$5=1,$L72&lt;&gt;""),$K72+$L72,"")</f>
        <v>348.5</v>
      </c>
      <c r="FQ72" s="95">
        <f>IF(AND(ent!$M$6=1,$N72&lt;&gt;""),$M72+$N72,"")</f>
        <v>470.9</v>
      </c>
      <c r="FR72" s="95">
        <f>IF(AND(ent!$M$7=1,$P72&lt;&gt;""),$O72+$P72,"")</f>
        <v>347.9</v>
      </c>
      <c r="FS72" s="95" t="str">
        <f>IF(AND(ent!$M$8=1,$R72&lt;&gt;""),$Q72+$R72,"")</f>
        <v/>
      </c>
      <c r="FT72" s="95" t="str">
        <f>IF(AND(ent!$M$9=1,$T72&lt;&gt;""),$S72+$T72,"")</f>
        <v/>
      </c>
      <c r="FU72" s="95" t="str">
        <f>IF(AND(ent!$M$10=1,$V72&lt;&gt;""),$U72+$V72,"")</f>
        <v/>
      </c>
      <c r="FV72" s="95" t="str">
        <f>IF(AND(ent!$M$11=1,$X72&lt;&gt;""),$W72+$X72,"")</f>
        <v/>
      </c>
      <c r="FW72" s="95" t="str">
        <f>IF(AND(ent!$M$12=1,$Z72&lt;&gt;""),$Y72+$Z72,"")</f>
        <v/>
      </c>
      <c r="FX72" s="95" t="str">
        <f>IF(AND(ent!$M$13=1,$AB72&lt;&gt;""),$AA72+$AB72,"")</f>
        <v/>
      </c>
      <c r="FY72" s="95" t="str">
        <f>IF(AND(ent!$M$14=1,$AD72&lt;&gt;""),$AC72+$AD72,"")</f>
        <v/>
      </c>
      <c r="FZ72" s="95" t="str">
        <f>IF(AND(ent!$M$15=1,$AF72&lt;&gt;""),$AE72+$AF72,"")</f>
        <v/>
      </c>
      <c r="GA72" s="95" t="str">
        <f>IF(AND(ent!$M$16=1,$AH72&lt;&gt;""),$AG72+$AH72,"")</f>
        <v/>
      </c>
      <c r="GB72" s="95" t="str">
        <f>IF(AND(ent!$M$17=1,$AJ72&lt;&gt;""),$AI72+$AJ72,"")</f>
        <v/>
      </c>
      <c r="GC72" s="95" t="str">
        <f>IF(AND(ent!$M$18=1,$AL72&lt;&gt;""),$AK72+$AL72,"")</f>
        <v/>
      </c>
      <c r="GD72" s="95" t="str">
        <f>IF(AND(ent!$M$19=1,$AN72&lt;&gt;""),$AM72+$AN72,"")</f>
        <v/>
      </c>
      <c r="GE72" s="95" t="str">
        <f>IF(AND(ent!$M$20=1,$AP72&lt;&gt;""),$AO72+$AP72,"")</f>
        <v/>
      </c>
      <c r="GF72" s="95" t="str">
        <f>IF(AND(ent!$M$21=1,$AR72&lt;&gt;""),$AQ72+$AR72,"")</f>
        <v/>
      </c>
      <c r="GG72" s="95" t="str">
        <f>IF(AND(ent!$M$22=1,$AT72&lt;&gt;""),$AS72+$AT72,"")</f>
        <v/>
      </c>
      <c r="GH72" s="95" t="str">
        <f>IF(AND(ent!$M$23=1,$AV72&lt;&gt;""),$AU72+$AV72,"")</f>
        <v/>
      </c>
      <c r="GI72" s="95" t="str">
        <f>IF(AND(ent!$M$24=1,$AX72&lt;&gt;""),$AW72+$AX72,"")</f>
        <v/>
      </c>
      <c r="GJ72" s="95" t="str">
        <f>IF(AND(ent!$M$25=1,$AZ72&lt;&gt;""),$AY72+$AZ72,"")</f>
        <v/>
      </c>
      <c r="GK72" s="95" t="str">
        <f>IF(AND(ent!$M$26=1,$BB72&lt;&gt;""),$BA72+$BB72,"")</f>
        <v/>
      </c>
      <c r="GL72" s="95" t="str">
        <f>IF(AND(ent!$M$27=1,$BD72&lt;&gt;""),$BC72+$BD72,"")</f>
        <v/>
      </c>
      <c r="GM72" s="95" t="str">
        <f>IF(AND(ent!$M$28=1,$BF72&lt;&gt;""),$BE72+$BF72,"")</f>
        <v/>
      </c>
      <c r="GN72" s="95" t="str">
        <f>IF(AND(ent!$M$29=1,$BH72&lt;&gt;""),$BG72+$BH72,"")</f>
        <v/>
      </c>
      <c r="GO72" s="95" t="str">
        <f>IF(AND(ent!$M$30=1,$BJ72&lt;&gt;""),$BI72+$BJ72,"")</f>
        <v/>
      </c>
      <c r="GP72" s="95" t="str">
        <f>IF(AND(ent!$M$31=1,$BL72&lt;&gt;""),$BK72+$BL72,"")</f>
        <v/>
      </c>
      <c r="GQ72" s="75">
        <f t="shared" si="142"/>
        <v>6</v>
      </c>
      <c r="GR72" s="95" t="str">
        <f>IF(AND(ent!$M$2=2,$F72&lt;&gt;""),$E72+$F72,"")</f>
        <v/>
      </c>
      <c r="GS72" s="95" t="str">
        <f>IF(AND(ent!$M$3=2,$H72&lt;&gt;""),$G72+$H72,"")</f>
        <v/>
      </c>
      <c r="GT72" s="95" t="str">
        <f>IF(AND(ent!$M$4=2,$J72&lt;&gt;""),$I72+$J72,"")</f>
        <v/>
      </c>
      <c r="GU72" s="95" t="str">
        <f>IF(AND(ent!$M$5=2,$L72&lt;&gt;""),$K72+$L72,"")</f>
        <v/>
      </c>
      <c r="GV72" s="95" t="str">
        <f>IF(AND(ent!$M$6=2,$N72&lt;&gt;""),$M72+$N72,"")</f>
        <v/>
      </c>
      <c r="GW72" s="95" t="str">
        <f>IF(AND(ent!$M$7=2,$P72&lt;&gt;""),$O72+$P72,"")</f>
        <v/>
      </c>
      <c r="GX72" s="95">
        <f>IF(AND(ent!$M$8=2,$R72&lt;&gt;""),$Q72+$R72,"")</f>
        <v>366.6</v>
      </c>
      <c r="GY72" s="95">
        <f>IF(AND(ent!$M$9=2,$T72&lt;&gt;""),$S72+$T72,"")</f>
        <v>263.39999999999998</v>
      </c>
      <c r="GZ72" s="95">
        <f>IF(AND(ent!$M$10=2,$V72&lt;&gt;""),$U72+$V72,"")</f>
        <v>380.79999999999995</v>
      </c>
      <c r="HA72" s="95">
        <f>IF(AND(ent!$M$11=2,$X72&lt;&gt;""),$W72+$X72,"")</f>
        <v>379.20000000000005</v>
      </c>
      <c r="HB72" s="95">
        <f>IF(AND(ent!$M$12=2,$Z72&lt;&gt;""),$Y72+$Z72,"")</f>
        <v>275.5</v>
      </c>
      <c r="HC72" s="95">
        <f>IF(AND(ent!$M$13=2,$AB72&lt;&gt;""),$AA72+$AB72,"")</f>
        <v>370.29999999999995</v>
      </c>
      <c r="HD72" s="95" t="str">
        <f>IF(AND(ent!$M$14=2,$AD72&lt;&gt;""),$AC72+$AD72,"")</f>
        <v/>
      </c>
      <c r="HE72" s="95" t="str">
        <f>IF(AND(ent!$M$15=2,$AF72&lt;&gt;""),$AE72+$AF72,"")</f>
        <v/>
      </c>
      <c r="HF72" s="95" t="str">
        <f>IF(AND(ent!$M$16=2,$AH72&lt;&gt;""),$AG72+$AH72,"")</f>
        <v/>
      </c>
      <c r="HG72" s="95" t="str">
        <f>IF(AND(ent!$M$17=2,$AJ72&lt;&gt;""),$AI72+$AJ72,"")</f>
        <v/>
      </c>
      <c r="HH72" s="95" t="str">
        <f>IF(AND(ent!$M$18=2,$AL72&lt;&gt;""),$AK72+$AL72,"")</f>
        <v/>
      </c>
      <c r="HI72" s="95" t="str">
        <f>IF(AND(ent!$M$19=2,$AN72&lt;&gt;""),$AM72+$AN72,"")</f>
        <v/>
      </c>
      <c r="HJ72" s="95" t="str">
        <f>IF(AND(ent!$M$20=2,$AP72&lt;&gt;""),$AO72+$AP72,"")</f>
        <v/>
      </c>
      <c r="HK72" s="95" t="str">
        <f>IF(AND(ent!$M$21=2,$AR72&lt;&gt;""),$AQ72+$AR72,"")</f>
        <v/>
      </c>
      <c r="HL72" s="95" t="str">
        <f>IF(AND(ent!$M$22=2,$AT72&lt;&gt;""),$AS72+$AT72,"")</f>
        <v/>
      </c>
      <c r="HM72" s="95" t="str">
        <f>IF(AND(ent!$M$23=2,$AV72&lt;&gt;""),$AU72+$AV72,"")</f>
        <v/>
      </c>
      <c r="HN72" s="95" t="str">
        <f>IF(AND(ent!$M$24=2,$AX72&lt;&gt;""),$AW72+$AX72,"")</f>
        <v/>
      </c>
      <c r="HO72" s="95" t="str">
        <f>IF(AND(ent!$M$25=2,$AZ72&lt;&gt;""),$AY72+$AZ72,"")</f>
        <v/>
      </c>
      <c r="HP72" s="95" t="str">
        <f>IF(AND(ent!$M$26=2,$BB72&lt;&gt;""),$BA72+$BB72,"")</f>
        <v/>
      </c>
      <c r="HQ72" s="95" t="str">
        <f>IF(AND(ent!$M$27=2,$BD72&lt;&gt;""),$BC72+$BD72,"")</f>
        <v/>
      </c>
      <c r="HR72" s="95" t="str">
        <f>IF(AND(ent!$M$28=2,$BF72&lt;&gt;""),$BE72+$BF72,"")</f>
        <v/>
      </c>
      <c r="HS72" s="95" t="str">
        <f>IF(AND(ent!$M$29=2,$BH72&lt;&gt;""),$BG72+$BH72,"")</f>
        <v/>
      </c>
      <c r="HT72" s="95" t="str">
        <f>IF(AND(ent!$M$30=2,$BJ72&lt;&gt;""),$BI72+$BJ72,"")</f>
        <v/>
      </c>
      <c r="HU72" s="95" t="str">
        <f>IF(AND(ent!$M$31=2,$BL72&lt;&gt;""),$BK72+$BL72,"")</f>
        <v/>
      </c>
      <c r="HV72" s="124">
        <f t="shared" si="143"/>
        <v>2343</v>
      </c>
      <c r="HW72" s="124">
        <f t="shared" si="144"/>
        <v>2035.8</v>
      </c>
      <c r="HX72" s="95">
        <f t="shared" si="145"/>
        <v>3903</v>
      </c>
      <c r="HY72" s="95">
        <f t="shared" si="146"/>
        <v>3355.8</v>
      </c>
    </row>
    <row r="73" spans="1:233">
      <c r="A73" s="75">
        <f>IF(stage!A73&lt;&gt;"",stage!A73,"")</f>
        <v>72</v>
      </c>
      <c r="B73" s="75" t="str">
        <f>IF(ent!E73&lt;&gt;"",ent!E73,"")</f>
        <v>大弥 保憲</v>
      </c>
      <c r="D73" s="75" t="str">
        <f>IF(ent!E73&lt;&gt;"",ent!H73,"")</f>
        <v>OP-1</v>
      </c>
      <c r="F73" s="95">
        <f>IF(stage!F73&lt;&gt;"",INT(stage!F73/100)*60+MOD(stage!F73,100),"")</f>
        <v>361.20000000000005</v>
      </c>
      <c r="H73" s="95" t="str">
        <f>IF(stage!H73&lt;&gt;"",INT(stage!H73/100)*60+MOD(stage!H73,100),"")</f>
        <v/>
      </c>
      <c r="J73" s="95" t="str">
        <f>IF(stage!J73&lt;&gt;"",INT(stage!J73/100)*60+MOD(stage!J73,100),"")</f>
        <v/>
      </c>
      <c r="L73" s="95" t="str">
        <f>IF(stage!L73&lt;&gt;"",INT(stage!L73/100)*60+MOD(stage!L73,100),"")</f>
        <v/>
      </c>
      <c r="N73" s="95" t="str">
        <f>IF(stage!N73&lt;&gt;"",INT(stage!N73/100)*60+MOD(stage!N73,100),"")</f>
        <v/>
      </c>
      <c r="P73" s="95" t="str">
        <f>IF(stage!P73&lt;&gt;"",INT(stage!P73/100)*60+MOD(stage!P73,100),"")</f>
        <v/>
      </c>
      <c r="R73" s="95">
        <f>IF(stage!R73&lt;&gt;"",INT(stage!R73/100)*60+MOD(stage!R73,100),"")</f>
        <v>394</v>
      </c>
      <c r="T73" s="95">
        <f>IF(stage!T73&lt;&gt;"",INT(stage!T73/100)*60+MOD(stage!T73,100),"")</f>
        <v>281.89999999999998</v>
      </c>
      <c r="V73" s="95">
        <f>IF(stage!V73&lt;&gt;"",INT(stage!V73/100)*60+MOD(stage!V73,100),"")</f>
        <v>385.79999999999995</v>
      </c>
      <c r="X73" s="95">
        <f>IF(stage!X73&lt;&gt;"",INT(stage!X73/100)*60+MOD(stage!X73,100),"")</f>
        <v>401.6</v>
      </c>
      <c r="Z73" s="95">
        <f>IF(stage!Z73&lt;&gt;"",INT(stage!Z73/100)*60+MOD(stage!Z73,100),"")</f>
        <v>283.2</v>
      </c>
      <c r="AB73" s="95">
        <f>IF(stage!AB73&lt;&gt;"",INT(stage!AB73/100)*60+MOD(stage!AB73,100),"")</f>
        <v>370.29999999999995</v>
      </c>
      <c r="AD73" s="95" t="str">
        <f>IF(stage!AD73&lt;&gt;"",INT(stage!AD73/100)*60+MOD(stage!AD73,100),"")</f>
        <v/>
      </c>
      <c r="AF73" s="95" t="str">
        <f>IF(stage!AF73&lt;&gt;"",INT(stage!AF73/100)*60+MOD(stage!AF73,100),"")</f>
        <v/>
      </c>
      <c r="AH73" s="95" t="str">
        <f>IF(stage!AH73&lt;&gt;"",INT(stage!AH73/100)*60+MOD(stage!AH73,100),"")</f>
        <v/>
      </c>
      <c r="AJ73" s="95" t="str">
        <f>IF(stage!AJ73&lt;&gt;"",INT(stage!AJ73/100)*60+MOD(stage!AJ73,100),"")</f>
        <v/>
      </c>
      <c r="AL73" s="95" t="str">
        <f>IF(stage!AL73&lt;&gt;"",INT(stage!AL73/100)*60+MOD(stage!AL73,100),"")</f>
        <v/>
      </c>
      <c r="AN73" s="95" t="str">
        <f>IF(stage!AN73&lt;&gt;"",INT(stage!AN73/100)*60+MOD(stage!AN73,100),"")</f>
        <v/>
      </c>
      <c r="AP73" s="95" t="str">
        <f>IF(stage!AP73&lt;&gt;"",INT(stage!AP73/100)*60+MOD(stage!AP73,100),"")</f>
        <v/>
      </c>
      <c r="AR73" s="95" t="str">
        <f>IF(stage!AR73&lt;&gt;"",INT(stage!AR73/100)*60+MOD(stage!AR73,100),"")</f>
        <v/>
      </c>
      <c r="AT73" s="95" t="str">
        <f>IF(stage!AT73&lt;&gt;"",INT(stage!AT73/100)*60+MOD(stage!AT73,100),"")</f>
        <v/>
      </c>
      <c r="AV73" s="95" t="str">
        <f>IF(stage!AV73&lt;&gt;"",INT(stage!AV73/100)*60+MOD(stage!AV73,100),"")</f>
        <v/>
      </c>
      <c r="AX73" s="95" t="str">
        <f>IF(stage!AX73&lt;&gt;"",INT(stage!AX73/100)*60+MOD(stage!AX73,100),"")</f>
        <v/>
      </c>
      <c r="AZ73" s="95" t="str">
        <f>IF(stage!AZ73&lt;&gt;"",INT(stage!AZ73/100)*60+MOD(stage!AZ73,100),"")</f>
        <v/>
      </c>
      <c r="BB73" s="95" t="str">
        <f>IF(stage!BB73&lt;&gt;"",INT(stage!BB73/100)*60+MOD(stage!BB73,100),"")</f>
        <v/>
      </c>
      <c r="BD73" s="95" t="str">
        <f>IF(stage!BD73&lt;&gt;"",INT(stage!BD73/100)*60+MOD(stage!BD73,100),"")</f>
        <v/>
      </c>
      <c r="BF73" s="95" t="str">
        <f>IF(stage!BF73&lt;&gt;"",INT(stage!BF73/100)*60+MOD(stage!BF73,100),"")</f>
        <v/>
      </c>
      <c r="BH73" s="95" t="str">
        <f>IF(stage!BH73&lt;&gt;"",INT(stage!BH73/100)*60+MOD(stage!BH73,100),"")</f>
        <v/>
      </c>
      <c r="BJ73" s="95" t="str">
        <f>IF(stage!BJ73&lt;&gt;"",INT(stage!BJ73/100)*60+MOD(stage!BJ73,100),"")</f>
        <v/>
      </c>
      <c r="BL73" s="95" t="str">
        <f>IF(stage!BL73&lt;&gt;"",INT(stage!BL73/100)*60+MOD(stage!BL73,100),"")</f>
        <v/>
      </c>
      <c r="BO73" s="123">
        <f t="shared" si="74"/>
        <v>2478</v>
      </c>
      <c r="BP73" s="75">
        <f t="shared" si="75"/>
        <v>0</v>
      </c>
      <c r="BQ73" s="123">
        <f t="shared" si="76"/>
        <v>2478</v>
      </c>
      <c r="BR73" s="123"/>
      <c r="BS73" s="123">
        <f t="shared" si="77"/>
        <v>4118</v>
      </c>
      <c r="BT73" s="75">
        <f t="shared" si="78"/>
        <v>0</v>
      </c>
      <c r="BU73" s="123">
        <f t="shared" si="79"/>
        <v>4118</v>
      </c>
      <c r="BW73" s="75">
        <f t="shared" si="80"/>
        <v>7</v>
      </c>
      <c r="BX73" s="124">
        <f t="shared" si="81"/>
        <v>361.20000000000005</v>
      </c>
      <c r="BY73" s="124" t="str">
        <f t="shared" si="82"/>
        <v/>
      </c>
      <c r="BZ73" s="124" t="str">
        <f t="shared" si="83"/>
        <v/>
      </c>
      <c r="CA73" s="124" t="str">
        <f t="shared" si="84"/>
        <v/>
      </c>
      <c r="CB73" s="124" t="str">
        <f t="shared" si="85"/>
        <v/>
      </c>
      <c r="CC73" s="124" t="str">
        <f t="shared" si="86"/>
        <v/>
      </c>
      <c r="CD73" s="124">
        <f t="shared" si="87"/>
        <v>394</v>
      </c>
      <c r="CE73" s="124">
        <f t="shared" si="88"/>
        <v>281.89999999999998</v>
      </c>
      <c r="CF73" s="124">
        <f t="shared" si="89"/>
        <v>385.79999999999995</v>
      </c>
      <c r="CG73" s="124">
        <f t="shared" si="90"/>
        <v>401.6</v>
      </c>
      <c r="CH73" s="124">
        <f t="shared" si="91"/>
        <v>283.2</v>
      </c>
      <c r="CI73" s="124">
        <f t="shared" si="92"/>
        <v>370.29999999999995</v>
      </c>
      <c r="CJ73" s="124" t="str">
        <f t="shared" si="93"/>
        <v/>
      </c>
      <c r="CK73" s="124" t="str">
        <f t="shared" si="94"/>
        <v/>
      </c>
      <c r="CL73" s="124" t="str">
        <f t="shared" si="95"/>
        <v/>
      </c>
      <c r="CM73" s="124" t="str">
        <f t="shared" si="96"/>
        <v/>
      </c>
      <c r="CN73" s="124" t="str">
        <f t="shared" si="97"/>
        <v/>
      </c>
      <c r="CO73" s="124" t="str">
        <f t="shared" si="98"/>
        <v/>
      </c>
      <c r="CP73" s="124" t="str">
        <f t="shared" si="99"/>
        <v/>
      </c>
      <c r="CQ73" s="124" t="str">
        <f t="shared" si="100"/>
        <v/>
      </c>
      <c r="CR73" s="124" t="str">
        <f t="shared" si="101"/>
        <v/>
      </c>
      <c r="CS73" s="124" t="str">
        <f t="shared" si="102"/>
        <v/>
      </c>
      <c r="CT73" s="124" t="str">
        <f t="shared" si="103"/>
        <v/>
      </c>
      <c r="CU73" s="124" t="str">
        <f t="shared" si="104"/>
        <v/>
      </c>
      <c r="CV73" s="124" t="str">
        <f t="shared" si="105"/>
        <v/>
      </c>
      <c r="CW73" s="124" t="str">
        <f t="shared" si="106"/>
        <v/>
      </c>
      <c r="CX73" s="124" t="str">
        <f t="shared" si="107"/>
        <v/>
      </c>
      <c r="CY73" s="124" t="str">
        <f t="shared" si="108"/>
        <v/>
      </c>
      <c r="CZ73" s="124" t="str">
        <f t="shared" si="109"/>
        <v/>
      </c>
      <c r="DA73" s="124" t="str">
        <f t="shared" si="110"/>
        <v/>
      </c>
      <c r="DC73" s="75">
        <f>COUNT($BX73:BX73)</f>
        <v>1</v>
      </c>
      <c r="DD73" s="75">
        <f>COUNT($BX73:BY73)</f>
        <v>1</v>
      </c>
      <c r="DE73" s="75">
        <f>COUNT($BX73:BZ73)</f>
        <v>1</v>
      </c>
      <c r="DF73" s="75">
        <f>COUNT($BX73:CA73)</f>
        <v>1</v>
      </c>
      <c r="DG73" s="75">
        <f>COUNT($BX73:CB73)</f>
        <v>1</v>
      </c>
      <c r="DH73" s="75">
        <f>COUNT($BX73:CC73)</f>
        <v>1</v>
      </c>
      <c r="DI73" s="75">
        <f>COUNT($BX73:CD73)</f>
        <v>2</v>
      </c>
      <c r="DJ73" s="75">
        <f>COUNT($BX73:CE73)</f>
        <v>3</v>
      </c>
      <c r="DK73" s="75">
        <f>COUNT($BX73:CF73)</f>
        <v>4</v>
      </c>
      <c r="DL73" s="75">
        <f>COUNT($BX73:CG73)</f>
        <v>5</v>
      </c>
      <c r="DM73" s="75">
        <f>COUNT($BX73:CH73)</f>
        <v>6</v>
      </c>
      <c r="DN73" s="75">
        <f>COUNT($BX73:CI73)</f>
        <v>7</v>
      </c>
      <c r="DO73" s="75">
        <f>COUNT($BX73:CJ73)</f>
        <v>7</v>
      </c>
      <c r="DP73" s="75">
        <f>COUNT($BX73:CK73)</f>
        <v>7</v>
      </c>
      <c r="DQ73" s="75">
        <f>COUNT($BX73:CL73)</f>
        <v>7</v>
      </c>
      <c r="DR73" s="75">
        <f>COUNT($BX73:CM73)</f>
        <v>7</v>
      </c>
      <c r="DS73" s="75">
        <f>COUNT($BX73:CN73)</f>
        <v>7</v>
      </c>
      <c r="DT73" s="75">
        <f>COUNT($BX73:CO73)</f>
        <v>7</v>
      </c>
      <c r="DU73" s="75">
        <f>COUNT($BX73:CP73)</f>
        <v>7</v>
      </c>
      <c r="DV73" s="75">
        <f>COUNT($BX73:CQ73)</f>
        <v>7</v>
      </c>
      <c r="DW73" s="75">
        <f>COUNT($BX73:CR73)</f>
        <v>7</v>
      </c>
      <c r="DX73" s="75">
        <f>COUNT($BX73:CS73)</f>
        <v>7</v>
      </c>
      <c r="DY73" s="75">
        <f>COUNT($BX73:CT73)</f>
        <v>7</v>
      </c>
      <c r="DZ73" s="75">
        <f>COUNT($BX73:CU73)</f>
        <v>7</v>
      </c>
      <c r="EA73" s="75">
        <f>COUNT($BX73:CV73)</f>
        <v>7</v>
      </c>
      <c r="EB73" s="75">
        <f>COUNT($BX73:CW73)</f>
        <v>7</v>
      </c>
      <c r="EC73" s="75">
        <f>COUNT($BX73:CX73)</f>
        <v>7</v>
      </c>
      <c r="ED73" s="75">
        <f>COUNT($BX73:CY73)</f>
        <v>7</v>
      </c>
      <c r="EE73" s="75">
        <f>COUNT($BX73:CZ73)</f>
        <v>7</v>
      </c>
      <c r="EF73" s="75">
        <f>COUNT($BX73:DA73)</f>
        <v>7</v>
      </c>
      <c r="EH73" s="75">
        <f t="shared" si="111"/>
        <v>1</v>
      </c>
      <c r="EI73" s="75">
        <f t="shared" si="112"/>
        <v>0</v>
      </c>
      <c r="EJ73" s="75">
        <f t="shared" si="113"/>
        <v>0</v>
      </c>
      <c r="EK73" s="75">
        <f t="shared" si="114"/>
        <v>0</v>
      </c>
      <c r="EL73" s="75">
        <f t="shared" si="115"/>
        <v>0</v>
      </c>
      <c r="EM73" s="75">
        <f t="shared" si="116"/>
        <v>0</v>
      </c>
      <c r="EN73" s="75">
        <f t="shared" si="117"/>
        <v>0</v>
      </c>
      <c r="EO73" s="75">
        <f t="shared" si="118"/>
        <v>0</v>
      </c>
      <c r="EP73" s="75">
        <f t="shared" si="119"/>
        <v>0</v>
      </c>
      <c r="EQ73" s="75">
        <f t="shared" si="120"/>
        <v>0</v>
      </c>
      <c r="ER73" s="75">
        <f t="shared" si="121"/>
        <v>0</v>
      </c>
      <c r="ES73" s="75">
        <f t="shared" si="122"/>
        <v>0</v>
      </c>
      <c r="ET73" s="75">
        <f t="shared" si="123"/>
        <v>0</v>
      </c>
      <c r="EU73" s="75">
        <f t="shared" si="124"/>
        <v>0</v>
      </c>
      <c r="EV73" s="75">
        <f t="shared" si="125"/>
        <v>0</v>
      </c>
      <c r="EW73" s="75">
        <f t="shared" si="126"/>
        <v>0</v>
      </c>
      <c r="EX73" s="75">
        <f t="shared" si="127"/>
        <v>0</v>
      </c>
      <c r="EY73" s="75">
        <f t="shared" si="128"/>
        <v>0</v>
      </c>
      <c r="EZ73" s="75">
        <f t="shared" si="129"/>
        <v>0</v>
      </c>
      <c r="FA73" s="75">
        <f t="shared" si="130"/>
        <v>0</v>
      </c>
      <c r="FB73" s="75">
        <f t="shared" si="131"/>
        <v>0</v>
      </c>
      <c r="FC73" s="75">
        <f t="shared" si="132"/>
        <v>0</v>
      </c>
      <c r="FD73" s="75">
        <f t="shared" si="133"/>
        <v>0</v>
      </c>
      <c r="FE73" s="75">
        <f t="shared" si="134"/>
        <v>0</v>
      </c>
      <c r="FF73" s="75">
        <f t="shared" si="135"/>
        <v>0</v>
      </c>
      <c r="FG73" s="75">
        <f t="shared" si="136"/>
        <v>0</v>
      </c>
      <c r="FH73" s="75">
        <f t="shared" si="137"/>
        <v>0</v>
      </c>
      <c r="FI73" s="75">
        <f t="shared" si="138"/>
        <v>0</v>
      </c>
      <c r="FJ73" s="75">
        <f t="shared" si="139"/>
        <v>0</v>
      </c>
      <c r="FK73" s="75">
        <f t="shared" si="140"/>
        <v>0</v>
      </c>
      <c r="FL73" s="75">
        <f t="shared" si="141"/>
        <v>1</v>
      </c>
      <c r="FM73" s="95">
        <f>IF(AND(ent!$M$2=1,$F73&lt;&gt;""),$E73+$F73,"")</f>
        <v>361.20000000000005</v>
      </c>
      <c r="FN73" s="95" t="str">
        <f>IF(AND(ent!$M$3=1,$H73&lt;&gt;""),$G73+$H73,"")</f>
        <v/>
      </c>
      <c r="FO73" s="95" t="str">
        <f>IF(AND(ent!$M$4=1,$J73&lt;&gt;""),$I73+$J73,"")</f>
        <v/>
      </c>
      <c r="FP73" s="95" t="str">
        <f>IF(AND(ent!$M$5=1,$L73&lt;&gt;""),$K73+$L73,"")</f>
        <v/>
      </c>
      <c r="FQ73" s="95" t="str">
        <f>IF(AND(ent!$M$6=1,$N73&lt;&gt;""),$M73+$N73,"")</f>
        <v/>
      </c>
      <c r="FR73" s="95" t="str">
        <f>IF(AND(ent!$M$7=1,$P73&lt;&gt;""),$O73+$P73,"")</f>
        <v/>
      </c>
      <c r="FS73" s="95" t="str">
        <f>IF(AND(ent!$M$8=1,$R73&lt;&gt;""),$Q73+$R73,"")</f>
        <v/>
      </c>
      <c r="FT73" s="95" t="str">
        <f>IF(AND(ent!$M$9=1,$T73&lt;&gt;""),$S73+$T73,"")</f>
        <v/>
      </c>
      <c r="FU73" s="95" t="str">
        <f>IF(AND(ent!$M$10=1,$V73&lt;&gt;""),$U73+$V73,"")</f>
        <v/>
      </c>
      <c r="FV73" s="95" t="str">
        <f>IF(AND(ent!$M$11=1,$X73&lt;&gt;""),$W73+$X73,"")</f>
        <v/>
      </c>
      <c r="FW73" s="95" t="str">
        <f>IF(AND(ent!$M$12=1,$Z73&lt;&gt;""),$Y73+$Z73,"")</f>
        <v/>
      </c>
      <c r="FX73" s="95" t="str">
        <f>IF(AND(ent!$M$13=1,$AB73&lt;&gt;""),$AA73+$AB73,"")</f>
        <v/>
      </c>
      <c r="FY73" s="95" t="str">
        <f>IF(AND(ent!$M$14=1,$AD73&lt;&gt;""),$AC73+$AD73,"")</f>
        <v/>
      </c>
      <c r="FZ73" s="95" t="str">
        <f>IF(AND(ent!$M$15=1,$AF73&lt;&gt;""),$AE73+$AF73,"")</f>
        <v/>
      </c>
      <c r="GA73" s="95" t="str">
        <f>IF(AND(ent!$M$16=1,$AH73&lt;&gt;""),$AG73+$AH73,"")</f>
        <v/>
      </c>
      <c r="GB73" s="95" t="str">
        <f>IF(AND(ent!$M$17=1,$AJ73&lt;&gt;""),$AI73+$AJ73,"")</f>
        <v/>
      </c>
      <c r="GC73" s="95" t="str">
        <f>IF(AND(ent!$M$18=1,$AL73&lt;&gt;""),$AK73+$AL73,"")</f>
        <v/>
      </c>
      <c r="GD73" s="95" t="str">
        <f>IF(AND(ent!$M$19=1,$AN73&lt;&gt;""),$AM73+$AN73,"")</f>
        <v/>
      </c>
      <c r="GE73" s="95" t="str">
        <f>IF(AND(ent!$M$20=1,$AP73&lt;&gt;""),$AO73+$AP73,"")</f>
        <v/>
      </c>
      <c r="GF73" s="95" t="str">
        <f>IF(AND(ent!$M$21=1,$AR73&lt;&gt;""),$AQ73+$AR73,"")</f>
        <v/>
      </c>
      <c r="GG73" s="95" t="str">
        <f>IF(AND(ent!$M$22=1,$AT73&lt;&gt;""),$AS73+$AT73,"")</f>
        <v/>
      </c>
      <c r="GH73" s="95" t="str">
        <f>IF(AND(ent!$M$23=1,$AV73&lt;&gt;""),$AU73+$AV73,"")</f>
        <v/>
      </c>
      <c r="GI73" s="95" t="str">
        <f>IF(AND(ent!$M$24=1,$AX73&lt;&gt;""),$AW73+$AX73,"")</f>
        <v/>
      </c>
      <c r="GJ73" s="95" t="str">
        <f>IF(AND(ent!$M$25=1,$AZ73&lt;&gt;""),$AY73+$AZ73,"")</f>
        <v/>
      </c>
      <c r="GK73" s="95" t="str">
        <f>IF(AND(ent!$M$26=1,$BB73&lt;&gt;""),$BA73+$BB73,"")</f>
        <v/>
      </c>
      <c r="GL73" s="95" t="str">
        <f>IF(AND(ent!$M$27=1,$BD73&lt;&gt;""),$BC73+$BD73,"")</f>
        <v/>
      </c>
      <c r="GM73" s="95" t="str">
        <f>IF(AND(ent!$M$28=1,$BF73&lt;&gt;""),$BE73+$BF73,"")</f>
        <v/>
      </c>
      <c r="GN73" s="95" t="str">
        <f>IF(AND(ent!$M$29=1,$BH73&lt;&gt;""),$BG73+$BH73,"")</f>
        <v/>
      </c>
      <c r="GO73" s="95" t="str">
        <f>IF(AND(ent!$M$30=1,$BJ73&lt;&gt;""),$BI73+$BJ73,"")</f>
        <v/>
      </c>
      <c r="GP73" s="95" t="str">
        <f>IF(AND(ent!$M$31=1,$BL73&lt;&gt;""),$BK73+$BL73,"")</f>
        <v/>
      </c>
      <c r="GQ73" s="75">
        <f t="shared" si="142"/>
        <v>6</v>
      </c>
      <c r="GR73" s="95" t="str">
        <f>IF(AND(ent!$M$2=2,$F73&lt;&gt;""),$E73+$F73,"")</f>
        <v/>
      </c>
      <c r="GS73" s="95" t="str">
        <f>IF(AND(ent!$M$3=2,$H73&lt;&gt;""),$G73+$H73,"")</f>
        <v/>
      </c>
      <c r="GT73" s="95" t="str">
        <f>IF(AND(ent!$M$4=2,$J73&lt;&gt;""),$I73+$J73,"")</f>
        <v/>
      </c>
      <c r="GU73" s="95" t="str">
        <f>IF(AND(ent!$M$5=2,$L73&lt;&gt;""),$K73+$L73,"")</f>
        <v/>
      </c>
      <c r="GV73" s="95" t="str">
        <f>IF(AND(ent!$M$6=2,$N73&lt;&gt;""),$M73+$N73,"")</f>
        <v/>
      </c>
      <c r="GW73" s="95" t="str">
        <f>IF(AND(ent!$M$7=2,$P73&lt;&gt;""),$O73+$P73,"")</f>
        <v/>
      </c>
      <c r="GX73" s="95">
        <f>IF(AND(ent!$M$8=2,$R73&lt;&gt;""),$Q73+$R73,"")</f>
        <v>394</v>
      </c>
      <c r="GY73" s="95">
        <f>IF(AND(ent!$M$9=2,$T73&lt;&gt;""),$S73+$T73,"")</f>
        <v>281.89999999999998</v>
      </c>
      <c r="GZ73" s="95">
        <f>IF(AND(ent!$M$10=2,$V73&lt;&gt;""),$U73+$V73,"")</f>
        <v>385.79999999999995</v>
      </c>
      <c r="HA73" s="95">
        <f>IF(AND(ent!$M$11=2,$X73&lt;&gt;""),$W73+$X73,"")</f>
        <v>401.6</v>
      </c>
      <c r="HB73" s="95">
        <f>IF(AND(ent!$M$12=2,$Z73&lt;&gt;""),$Y73+$Z73,"")</f>
        <v>283.2</v>
      </c>
      <c r="HC73" s="95">
        <f>IF(AND(ent!$M$13=2,$AB73&lt;&gt;""),$AA73+$AB73,"")</f>
        <v>370.29999999999995</v>
      </c>
      <c r="HD73" s="95" t="str">
        <f>IF(AND(ent!$M$14=2,$AD73&lt;&gt;""),$AC73+$AD73,"")</f>
        <v/>
      </c>
      <c r="HE73" s="95" t="str">
        <f>IF(AND(ent!$M$15=2,$AF73&lt;&gt;""),$AE73+$AF73,"")</f>
        <v/>
      </c>
      <c r="HF73" s="95" t="str">
        <f>IF(AND(ent!$M$16=2,$AH73&lt;&gt;""),$AG73+$AH73,"")</f>
        <v/>
      </c>
      <c r="HG73" s="95" t="str">
        <f>IF(AND(ent!$M$17=2,$AJ73&lt;&gt;""),$AI73+$AJ73,"")</f>
        <v/>
      </c>
      <c r="HH73" s="95" t="str">
        <f>IF(AND(ent!$M$18=2,$AL73&lt;&gt;""),$AK73+$AL73,"")</f>
        <v/>
      </c>
      <c r="HI73" s="95" t="str">
        <f>IF(AND(ent!$M$19=2,$AN73&lt;&gt;""),$AM73+$AN73,"")</f>
        <v/>
      </c>
      <c r="HJ73" s="95" t="str">
        <f>IF(AND(ent!$M$20=2,$AP73&lt;&gt;""),$AO73+$AP73,"")</f>
        <v/>
      </c>
      <c r="HK73" s="95" t="str">
        <f>IF(AND(ent!$M$21=2,$AR73&lt;&gt;""),$AQ73+$AR73,"")</f>
        <v/>
      </c>
      <c r="HL73" s="95" t="str">
        <f>IF(AND(ent!$M$22=2,$AT73&lt;&gt;""),$AS73+$AT73,"")</f>
        <v/>
      </c>
      <c r="HM73" s="95" t="str">
        <f>IF(AND(ent!$M$23=2,$AV73&lt;&gt;""),$AU73+$AV73,"")</f>
        <v/>
      </c>
      <c r="HN73" s="95" t="str">
        <f>IF(AND(ent!$M$24=2,$AX73&lt;&gt;""),$AW73+$AX73,"")</f>
        <v/>
      </c>
      <c r="HO73" s="95" t="str">
        <f>IF(AND(ent!$M$25=2,$AZ73&lt;&gt;""),$AY73+$AZ73,"")</f>
        <v/>
      </c>
      <c r="HP73" s="95" t="str">
        <f>IF(AND(ent!$M$26=2,$BB73&lt;&gt;""),$BA73+$BB73,"")</f>
        <v/>
      </c>
      <c r="HQ73" s="95" t="str">
        <f>IF(AND(ent!$M$27=2,$BD73&lt;&gt;""),$BC73+$BD73,"")</f>
        <v/>
      </c>
      <c r="HR73" s="95" t="str">
        <f>IF(AND(ent!$M$28=2,$BF73&lt;&gt;""),$BE73+$BF73,"")</f>
        <v/>
      </c>
      <c r="HS73" s="95" t="str">
        <f>IF(AND(ent!$M$29=2,$BH73&lt;&gt;""),$BG73+$BH73,"")</f>
        <v/>
      </c>
      <c r="HT73" s="95" t="str">
        <f>IF(AND(ent!$M$30=2,$BJ73&lt;&gt;""),$BI73+$BJ73,"")</f>
        <v/>
      </c>
      <c r="HU73" s="95" t="str">
        <f>IF(AND(ent!$M$31=2,$BL73&lt;&gt;""),$BK73+$BL73,"")</f>
        <v/>
      </c>
      <c r="HV73" s="124">
        <f t="shared" si="143"/>
        <v>361.20000000000005</v>
      </c>
      <c r="HW73" s="124">
        <f t="shared" si="144"/>
        <v>2116.7999999999997</v>
      </c>
      <c r="HX73" s="95">
        <f t="shared" si="145"/>
        <v>601.20000000000005</v>
      </c>
      <c r="HY73" s="95">
        <f t="shared" si="146"/>
        <v>3516.7999999999997</v>
      </c>
    </row>
    <row r="74" spans="1:233">
      <c r="A74" s="75">
        <f>IF(stage!A74&lt;&gt;"",stage!A74,"")</f>
        <v>73</v>
      </c>
      <c r="B74" s="75" t="str">
        <f>IF(ent!E74&lt;&gt;"",ent!E74,"")</f>
        <v>加治 秀一</v>
      </c>
      <c r="D74" s="75" t="str">
        <f>IF(ent!E74&lt;&gt;"",ent!H74,"")</f>
        <v>OP-1</v>
      </c>
      <c r="F74" s="95" t="str">
        <f>IF(stage!F74&lt;&gt;"",INT(stage!F74/100)*60+MOD(stage!F74,100),"")</f>
        <v/>
      </c>
      <c r="H74" s="95" t="str">
        <f>IF(stage!H74&lt;&gt;"",INT(stage!H74/100)*60+MOD(stage!H74,100),"")</f>
        <v/>
      </c>
      <c r="J74" s="95" t="str">
        <f>IF(stage!J74&lt;&gt;"",INT(stage!J74/100)*60+MOD(stage!J74,100),"")</f>
        <v/>
      </c>
      <c r="L74" s="95" t="str">
        <f>IF(stage!L74&lt;&gt;"",INT(stage!L74/100)*60+MOD(stage!L74,100),"")</f>
        <v/>
      </c>
      <c r="N74" s="95" t="str">
        <f>IF(stage!N74&lt;&gt;"",INT(stage!N74/100)*60+MOD(stage!N74,100),"")</f>
        <v/>
      </c>
      <c r="P74" s="95" t="str">
        <f>IF(stage!P74&lt;&gt;"",INT(stage!P74/100)*60+MOD(stage!P74,100),"")</f>
        <v/>
      </c>
      <c r="R74" s="95" t="str">
        <f>IF(stage!R74&lt;&gt;"",INT(stage!R74/100)*60+MOD(stage!R74,100),"")</f>
        <v/>
      </c>
      <c r="T74" s="95" t="str">
        <f>IF(stage!T74&lt;&gt;"",INT(stage!T74/100)*60+MOD(stage!T74,100),"")</f>
        <v/>
      </c>
      <c r="V74" s="95" t="str">
        <f>IF(stage!V74&lt;&gt;"",INT(stage!V74/100)*60+MOD(stage!V74,100),"")</f>
        <v/>
      </c>
      <c r="X74" s="95" t="str">
        <f>IF(stage!X74&lt;&gt;"",INT(stage!X74/100)*60+MOD(stage!X74,100),"")</f>
        <v/>
      </c>
      <c r="Z74" s="95" t="str">
        <f>IF(stage!Z74&lt;&gt;"",INT(stage!Z74/100)*60+MOD(stage!Z74,100),"")</f>
        <v/>
      </c>
      <c r="AB74" s="95" t="str">
        <f>IF(stage!AB74&lt;&gt;"",INT(stage!AB74/100)*60+MOD(stage!AB74,100),"")</f>
        <v/>
      </c>
      <c r="AD74" s="95" t="str">
        <f>IF(stage!AD74&lt;&gt;"",INT(stage!AD74/100)*60+MOD(stage!AD74,100),"")</f>
        <v/>
      </c>
      <c r="AF74" s="95" t="str">
        <f>IF(stage!AF74&lt;&gt;"",INT(stage!AF74/100)*60+MOD(stage!AF74,100),"")</f>
        <v/>
      </c>
      <c r="AH74" s="95" t="str">
        <f>IF(stage!AH74&lt;&gt;"",INT(stage!AH74/100)*60+MOD(stage!AH74,100),"")</f>
        <v/>
      </c>
      <c r="AJ74" s="95" t="str">
        <f>IF(stage!AJ74&lt;&gt;"",INT(stage!AJ74/100)*60+MOD(stage!AJ74,100),"")</f>
        <v/>
      </c>
      <c r="AL74" s="95" t="str">
        <f>IF(stage!AL74&lt;&gt;"",INT(stage!AL74/100)*60+MOD(stage!AL74,100),"")</f>
        <v/>
      </c>
      <c r="AN74" s="95" t="str">
        <f>IF(stage!AN74&lt;&gt;"",INT(stage!AN74/100)*60+MOD(stage!AN74,100),"")</f>
        <v/>
      </c>
      <c r="AP74" s="95" t="str">
        <f>IF(stage!AP74&lt;&gt;"",INT(stage!AP74/100)*60+MOD(stage!AP74,100),"")</f>
        <v/>
      </c>
      <c r="AR74" s="95" t="str">
        <f>IF(stage!AR74&lt;&gt;"",INT(stage!AR74/100)*60+MOD(stage!AR74,100),"")</f>
        <v/>
      </c>
      <c r="AT74" s="95" t="str">
        <f>IF(stage!AT74&lt;&gt;"",INT(stage!AT74/100)*60+MOD(stage!AT74,100),"")</f>
        <v/>
      </c>
      <c r="AV74" s="95" t="str">
        <f>IF(stage!AV74&lt;&gt;"",INT(stage!AV74/100)*60+MOD(stage!AV74,100),"")</f>
        <v/>
      </c>
      <c r="AX74" s="95" t="str">
        <f>IF(stage!AX74&lt;&gt;"",INT(stage!AX74/100)*60+MOD(stage!AX74,100),"")</f>
        <v/>
      </c>
      <c r="AZ74" s="95" t="str">
        <f>IF(stage!AZ74&lt;&gt;"",INT(stage!AZ74/100)*60+MOD(stage!AZ74,100),"")</f>
        <v/>
      </c>
      <c r="BB74" s="95" t="str">
        <f>IF(stage!BB74&lt;&gt;"",INT(stage!BB74/100)*60+MOD(stage!BB74,100),"")</f>
        <v/>
      </c>
      <c r="BD74" s="95" t="str">
        <f>IF(stage!BD74&lt;&gt;"",INT(stage!BD74/100)*60+MOD(stage!BD74,100),"")</f>
        <v/>
      </c>
      <c r="BF74" s="95" t="str">
        <f>IF(stage!BF74&lt;&gt;"",INT(stage!BF74/100)*60+MOD(stage!BF74,100),"")</f>
        <v/>
      </c>
      <c r="BH74" s="95" t="str">
        <f>IF(stage!BH74&lt;&gt;"",INT(stage!BH74/100)*60+MOD(stage!BH74,100),"")</f>
        <v/>
      </c>
      <c r="BJ74" s="95" t="str">
        <f>IF(stage!BJ74&lt;&gt;"",INT(stage!BJ74/100)*60+MOD(stage!BJ74,100),"")</f>
        <v/>
      </c>
      <c r="BL74" s="95" t="str">
        <f>IF(stage!BL74&lt;&gt;"",INT(stage!BL74/100)*60+MOD(stage!BL74,100),"")</f>
        <v/>
      </c>
      <c r="BO74" s="123">
        <f t="shared" si="74"/>
        <v>0</v>
      </c>
      <c r="BP74" s="75">
        <f t="shared" si="75"/>
        <v>0</v>
      </c>
      <c r="BQ74" s="123">
        <f t="shared" si="76"/>
        <v>0</v>
      </c>
      <c r="BR74" s="123"/>
      <c r="BS74" s="123">
        <f t="shared" si="77"/>
        <v>0</v>
      </c>
      <c r="BT74" s="75">
        <f t="shared" si="78"/>
        <v>0</v>
      </c>
      <c r="BU74" s="123">
        <f t="shared" si="79"/>
        <v>0</v>
      </c>
      <c r="BW74" s="75">
        <f t="shared" si="80"/>
        <v>0</v>
      </c>
      <c r="BX74" s="124" t="str">
        <f t="shared" si="81"/>
        <v/>
      </c>
      <c r="BY74" s="124" t="str">
        <f t="shared" si="82"/>
        <v/>
      </c>
      <c r="BZ74" s="124" t="str">
        <f t="shared" si="83"/>
        <v/>
      </c>
      <c r="CA74" s="124" t="str">
        <f t="shared" si="84"/>
        <v/>
      </c>
      <c r="CB74" s="124" t="str">
        <f t="shared" si="85"/>
        <v/>
      </c>
      <c r="CC74" s="124" t="str">
        <f t="shared" si="86"/>
        <v/>
      </c>
      <c r="CD74" s="124" t="str">
        <f t="shared" si="87"/>
        <v/>
      </c>
      <c r="CE74" s="124" t="str">
        <f t="shared" si="88"/>
        <v/>
      </c>
      <c r="CF74" s="124" t="str">
        <f t="shared" si="89"/>
        <v/>
      </c>
      <c r="CG74" s="124" t="str">
        <f t="shared" si="90"/>
        <v/>
      </c>
      <c r="CH74" s="124" t="str">
        <f t="shared" si="91"/>
        <v/>
      </c>
      <c r="CI74" s="124" t="str">
        <f t="shared" si="92"/>
        <v/>
      </c>
      <c r="CJ74" s="124" t="str">
        <f t="shared" si="93"/>
        <v/>
      </c>
      <c r="CK74" s="124" t="str">
        <f t="shared" si="94"/>
        <v/>
      </c>
      <c r="CL74" s="124" t="str">
        <f t="shared" si="95"/>
        <v/>
      </c>
      <c r="CM74" s="124" t="str">
        <f t="shared" si="96"/>
        <v/>
      </c>
      <c r="CN74" s="124" t="str">
        <f t="shared" si="97"/>
        <v/>
      </c>
      <c r="CO74" s="124" t="str">
        <f t="shared" si="98"/>
        <v/>
      </c>
      <c r="CP74" s="124" t="str">
        <f t="shared" si="99"/>
        <v/>
      </c>
      <c r="CQ74" s="124" t="str">
        <f t="shared" si="100"/>
        <v/>
      </c>
      <c r="CR74" s="124" t="str">
        <f t="shared" si="101"/>
        <v/>
      </c>
      <c r="CS74" s="124" t="str">
        <f t="shared" si="102"/>
        <v/>
      </c>
      <c r="CT74" s="124" t="str">
        <f t="shared" si="103"/>
        <v/>
      </c>
      <c r="CU74" s="124" t="str">
        <f t="shared" si="104"/>
        <v/>
      </c>
      <c r="CV74" s="124" t="str">
        <f t="shared" si="105"/>
        <v/>
      </c>
      <c r="CW74" s="124" t="str">
        <f t="shared" si="106"/>
        <v/>
      </c>
      <c r="CX74" s="124" t="str">
        <f t="shared" si="107"/>
        <v/>
      </c>
      <c r="CY74" s="124" t="str">
        <f t="shared" si="108"/>
        <v/>
      </c>
      <c r="CZ74" s="124" t="str">
        <f t="shared" si="109"/>
        <v/>
      </c>
      <c r="DA74" s="124" t="str">
        <f t="shared" si="110"/>
        <v/>
      </c>
      <c r="DC74" s="75">
        <f>COUNT($BX74:BX74)</f>
        <v>0</v>
      </c>
      <c r="DD74" s="75">
        <f>COUNT($BX74:BY74)</f>
        <v>0</v>
      </c>
      <c r="DE74" s="75">
        <f>COUNT($BX74:BZ74)</f>
        <v>0</v>
      </c>
      <c r="DF74" s="75">
        <f>COUNT($BX74:CA74)</f>
        <v>0</v>
      </c>
      <c r="DG74" s="75">
        <f>COUNT($BX74:CB74)</f>
        <v>0</v>
      </c>
      <c r="DH74" s="75">
        <f>COUNT($BX74:CC74)</f>
        <v>0</v>
      </c>
      <c r="DI74" s="75">
        <f>COUNT($BX74:CD74)</f>
        <v>0</v>
      </c>
      <c r="DJ74" s="75">
        <f>COUNT($BX74:CE74)</f>
        <v>0</v>
      </c>
      <c r="DK74" s="75">
        <f>COUNT($BX74:CF74)</f>
        <v>0</v>
      </c>
      <c r="DL74" s="75">
        <f>COUNT($BX74:CG74)</f>
        <v>0</v>
      </c>
      <c r="DM74" s="75">
        <f>COUNT($BX74:CH74)</f>
        <v>0</v>
      </c>
      <c r="DN74" s="75">
        <f>COUNT($BX74:CI74)</f>
        <v>0</v>
      </c>
      <c r="DO74" s="75">
        <f>COUNT($BX74:CJ74)</f>
        <v>0</v>
      </c>
      <c r="DP74" s="75">
        <f>COUNT($BX74:CK74)</f>
        <v>0</v>
      </c>
      <c r="DQ74" s="75">
        <f>COUNT($BX74:CL74)</f>
        <v>0</v>
      </c>
      <c r="DR74" s="75">
        <f>COUNT($BX74:CM74)</f>
        <v>0</v>
      </c>
      <c r="DS74" s="75">
        <f>COUNT($BX74:CN74)</f>
        <v>0</v>
      </c>
      <c r="DT74" s="75">
        <f>COUNT($BX74:CO74)</f>
        <v>0</v>
      </c>
      <c r="DU74" s="75">
        <f>COUNT($BX74:CP74)</f>
        <v>0</v>
      </c>
      <c r="DV74" s="75">
        <f>COUNT($BX74:CQ74)</f>
        <v>0</v>
      </c>
      <c r="DW74" s="75">
        <f>COUNT($BX74:CR74)</f>
        <v>0</v>
      </c>
      <c r="DX74" s="75">
        <f>COUNT($BX74:CS74)</f>
        <v>0</v>
      </c>
      <c r="DY74" s="75">
        <f>COUNT($BX74:CT74)</f>
        <v>0</v>
      </c>
      <c r="DZ74" s="75">
        <f>COUNT($BX74:CU74)</f>
        <v>0</v>
      </c>
      <c r="EA74" s="75">
        <f>COUNT($BX74:CV74)</f>
        <v>0</v>
      </c>
      <c r="EB74" s="75">
        <f>COUNT($BX74:CW74)</f>
        <v>0</v>
      </c>
      <c r="EC74" s="75">
        <f>COUNT($BX74:CX74)</f>
        <v>0</v>
      </c>
      <c r="ED74" s="75">
        <f>COUNT($BX74:CY74)</f>
        <v>0</v>
      </c>
      <c r="EE74" s="75">
        <f>COUNT($BX74:CZ74)</f>
        <v>0</v>
      </c>
      <c r="EF74" s="75">
        <f>COUNT($BX74:DA74)</f>
        <v>0</v>
      </c>
      <c r="EH74" s="75">
        <f t="shared" si="111"/>
        <v>0</v>
      </c>
      <c r="EI74" s="75">
        <f t="shared" si="112"/>
        <v>0</v>
      </c>
      <c r="EJ74" s="75">
        <f t="shared" si="113"/>
        <v>0</v>
      </c>
      <c r="EK74" s="75">
        <f t="shared" si="114"/>
        <v>0</v>
      </c>
      <c r="EL74" s="75">
        <f t="shared" si="115"/>
        <v>0</v>
      </c>
      <c r="EM74" s="75">
        <f t="shared" si="116"/>
        <v>0</v>
      </c>
      <c r="EN74" s="75">
        <f t="shared" si="117"/>
        <v>0</v>
      </c>
      <c r="EO74" s="75">
        <f t="shared" si="118"/>
        <v>0</v>
      </c>
      <c r="EP74" s="75">
        <f t="shared" si="119"/>
        <v>0</v>
      </c>
      <c r="EQ74" s="75">
        <f t="shared" si="120"/>
        <v>0</v>
      </c>
      <c r="ER74" s="75">
        <f t="shared" si="121"/>
        <v>0</v>
      </c>
      <c r="ES74" s="75">
        <f t="shared" si="122"/>
        <v>0</v>
      </c>
      <c r="ET74" s="75">
        <f t="shared" si="123"/>
        <v>0</v>
      </c>
      <c r="EU74" s="75">
        <f t="shared" si="124"/>
        <v>0</v>
      </c>
      <c r="EV74" s="75">
        <f t="shared" si="125"/>
        <v>0</v>
      </c>
      <c r="EW74" s="75">
        <f t="shared" si="126"/>
        <v>0</v>
      </c>
      <c r="EX74" s="75">
        <f t="shared" si="127"/>
        <v>0</v>
      </c>
      <c r="EY74" s="75">
        <f t="shared" si="128"/>
        <v>0</v>
      </c>
      <c r="EZ74" s="75">
        <f t="shared" si="129"/>
        <v>0</v>
      </c>
      <c r="FA74" s="75">
        <f t="shared" si="130"/>
        <v>0</v>
      </c>
      <c r="FB74" s="75">
        <f t="shared" si="131"/>
        <v>0</v>
      </c>
      <c r="FC74" s="75">
        <f t="shared" si="132"/>
        <v>0</v>
      </c>
      <c r="FD74" s="75">
        <f t="shared" si="133"/>
        <v>0</v>
      </c>
      <c r="FE74" s="75">
        <f t="shared" si="134"/>
        <v>0</v>
      </c>
      <c r="FF74" s="75">
        <f t="shared" si="135"/>
        <v>0</v>
      </c>
      <c r="FG74" s="75">
        <f t="shared" si="136"/>
        <v>0</v>
      </c>
      <c r="FH74" s="75">
        <f t="shared" si="137"/>
        <v>0</v>
      </c>
      <c r="FI74" s="75">
        <f t="shared" si="138"/>
        <v>0</v>
      </c>
      <c r="FJ74" s="75">
        <f t="shared" si="139"/>
        <v>0</v>
      </c>
      <c r="FK74" s="75">
        <f t="shared" si="140"/>
        <v>0</v>
      </c>
      <c r="FL74" s="75">
        <f t="shared" si="141"/>
        <v>0</v>
      </c>
      <c r="FM74" s="95" t="str">
        <f>IF(AND(ent!$M$2=1,$F74&lt;&gt;""),$E74+$F74,"")</f>
        <v/>
      </c>
      <c r="FN74" s="95" t="str">
        <f>IF(AND(ent!$M$3=1,$H74&lt;&gt;""),$G74+$H74,"")</f>
        <v/>
      </c>
      <c r="FO74" s="95" t="str">
        <f>IF(AND(ent!$M$4=1,$J74&lt;&gt;""),$I74+$J74,"")</f>
        <v/>
      </c>
      <c r="FP74" s="95" t="str">
        <f>IF(AND(ent!$M$5=1,$L74&lt;&gt;""),$K74+$L74,"")</f>
        <v/>
      </c>
      <c r="FQ74" s="95" t="str">
        <f>IF(AND(ent!$M$6=1,$N74&lt;&gt;""),$M74+$N74,"")</f>
        <v/>
      </c>
      <c r="FR74" s="95" t="str">
        <f>IF(AND(ent!$M$7=1,$P74&lt;&gt;""),$O74+$P74,"")</f>
        <v/>
      </c>
      <c r="FS74" s="95" t="str">
        <f>IF(AND(ent!$M$8=1,$R74&lt;&gt;""),$Q74+$R74,"")</f>
        <v/>
      </c>
      <c r="FT74" s="95" t="str">
        <f>IF(AND(ent!$M$9=1,$T74&lt;&gt;""),$S74+$T74,"")</f>
        <v/>
      </c>
      <c r="FU74" s="95" t="str">
        <f>IF(AND(ent!$M$10=1,$V74&lt;&gt;""),$U74+$V74,"")</f>
        <v/>
      </c>
      <c r="FV74" s="95" t="str">
        <f>IF(AND(ent!$M$11=1,$X74&lt;&gt;""),$W74+$X74,"")</f>
        <v/>
      </c>
      <c r="FW74" s="95" t="str">
        <f>IF(AND(ent!$M$12=1,$Z74&lt;&gt;""),$Y74+$Z74,"")</f>
        <v/>
      </c>
      <c r="FX74" s="95" t="str">
        <f>IF(AND(ent!$M$13=1,$AB74&lt;&gt;""),$AA74+$AB74,"")</f>
        <v/>
      </c>
      <c r="FY74" s="95" t="str">
        <f>IF(AND(ent!$M$14=1,$AD74&lt;&gt;""),$AC74+$AD74,"")</f>
        <v/>
      </c>
      <c r="FZ74" s="95" t="str">
        <f>IF(AND(ent!$M$15=1,$AF74&lt;&gt;""),$AE74+$AF74,"")</f>
        <v/>
      </c>
      <c r="GA74" s="95" t="str">
        <f>IF(AND(ent!$M$16=1,$AH74&lt;&gt;""),$AG74+$AH74,"")</f>
        <v/>
      </c>
      <c r="GB74" s="95" t="str">
        <f>IF(AND(ent!$M$17=1,$AJ74&lt;&gt;""),$AI74+$AJ74,"")</f>
        <v/>
      </c>
      <c r="GC74" s="95" t="str">
        <f>IF(AND(ent!$M$18=1,$AL74&lt;&gt;""),$AK74+$AL74,"")</f>
        <v/>
      </c>
      <c r="GD74" s="95" t="str">
        <f>IF(AND(ent!$M$19=1,$AN74&lt;&gt;""),$AM74+$AN74,"")</f>
        <v/>
      </c>
      <c r="GE74" s="95" t="str">
        <f>IF(AND(ent!$M$20=1,$AP74&lt;&gt;""),$AO74+$AP74,"")</f>
        <v/>
      </c>
      <c r="GF74" s="95" t="str">
        <f>IF(AND(ent!$M$21=1,$AR74&lt;&gt;""),$AQ74+$AR74,"")</f>
        <v/>
      </c>
      <c r="GG74" s="95" t="str">
        <f>IF(AND(ent!$M$22=1,$AT74&lt;&gt;""),$AS74+$AT74,"")</f>
        <v/>
      </c>
      <c r="GH74" s="95" t="str">
        <f>IF(AND(ent!$M$23=1,$AV74&lt;&gt;""),$AU74+$AV74,"")</f>
        <v/>
      </c>
      <c r="GI74" s="95" t="str">
        <f>IF(AND(ent!$M$24=1,$AX74&lt;&gt;""),$AW74+$AX74,"")</f>
        <v/>
      </c>
      <c r="GJ74" s="95" t="str">
        <f>IF(AND(ent!$M$25=1,$AZ74&lt;&gt;""),$AY74+$AZ74,"")</f>
        <v/>
      </c>
      <c r="GK74" s="95" t="str">
        <f>IF(AND(ent!$M$26=1,$BB74&lt;&gt;""),$BA74+$BB74,"")</f>
        <v/>
      </c>
      <c r="GL74" s="95" t="str">
        <f>IF(AND(ent!$M$27=1,$BD74&lt;&gt;""),$BC74+$BD74,"")</f>
        <v/>
      </c>
      <c r="GM74" s="95" t="str">
        <f>IF(AND(ent!$M$28=1,$BF74&lt;&gt;""),$BE74+$BF74,"")</f>
        <v/>
      </c>
      <c r="GN74" s="95" t="str">
        <f>IF(AND(ent!$M$29=1,$BH74&lt;&gt;""),$BG74+$BH74,"")</f>
        <v/>
      </c>
      <c r="GO74" s="95" t="str">
        <f>IF(AND(ent!$M$30=1,$BJ74&lt;&gt;""),$BI74+$BJ74,"")</f>
        <v/>
      </c>
      <c r="GP74" s="95" t="str">
        <f>IF(AND(ent!$M$31=1,$BL74&lt;&gt;""),$BK74+$BL74,"")</f>
        <v/>
      </c>
      <c r="GQ74" s="75">
        <f t="shared" si="142"/>
        <v>0</v>
      </c>
      <c r="GR74" s="95" t="str">
        <f>IF(AND(ent!$M$2=2,$F74&lt;&gt;""),$E74+$F74,"")</f>
        <v/>
      </c>
      <c r="GS74" s="95" t="str">
        <f>IF(AND(ent!$M$3=2,$H74&lt;&gt;""),$G74+$H74,"")</f>
        <v/>
      </c>
      <c r="GT74" s="95" t="str">
        <f>IF(AND(ent!$M$4=2,$J74&lt;&gt;""),$I74+$J74,"")</f>
        <v/>
      </c>
      <c r="GU74" s="95" t="str">
        <f>IF(AND(ent!$M$5=2,$L74&lt;&gt;""),$K74+$L74,"")</f>
        <v/>
      </c>
      <c r="GV74" s="95" t="str">
        <f>IF(AND(ent!$M$6=2,$N74&lt;&gt;""),$M74+$N74,"")</f>
        <v/>
      </c>
      <c r="GW74" s="95" t="str">
        <f>IF(AND(ent!$M$7=2,$P74&lt;&gt;""),$O74+$P74,"")</f>
        <v/>
      </c>
      <c r="GX74" s="95" t="str">
        <f>IF(AND(ent!$M$8=2,$R74&lt;&gt;""),$Q74+$R74,"")</f>
        <v/>
      </c>
      <c r="GY74" s="95" t="str">
        <f>IF(AND(ent!$M$9=2,$T74&lt;&gt;""),$S74+$T74,"")</f>
        <v/>
      </c>
      <c r="GZ74" s="95" t="str">
        <f>IF(AND(ent!$M$10=2,$V74&lt;&gt;""),$U74+$V74,"")</f>
        <v/>
      </c>
      <c r="HA74" s="95" t="str">
        <f>IF(AND(ent!$M$11=2,$X74&lt;&gt;""),$W74+$X74,"")</f>
        <v/>
      </c>
      <c r="HB74" s="95" t="str">
        <f>IF(AND(ent!$M$12=2,$Z74&lt;&gt;""),$Y74+$Z74,"")</f>
        <v/>
      </c>
      <c r="HC74" s="95" t="str">
        <f>IF(AND(ent!$M$13=2,$AB74&lt;&gt;""),$AA74+$AB74,"")</f>
        <v/>
      </c>
      <c r="HD74" s="95" t="str">
        <f>IF(AND(ent!$M$14=2,$AD74&lt;&gt;""),$AC74+$AD74,"")</f>
        <v/>
      </c>
      <c r="HE74" s="95" t="str">
        <f>IF(AND(ent!$M$15=2,$AF74&lt;&gt;""),$AE74+$AF74,"")</f>
        <v/>
      </c>
      <c r="HF74" s="95" t="str">
        <f>IF(AND(ent!$M$16=2,$AH74&lt;&gt;""),$AG74+$AH74,"")</f>
        <v/>
      </c>
      <c r="HG74" s="95" t="str">
        <f>IF(AND(ent!$M$17=2,$AJ74&lt;&gt;""),$AI74+$AJ74,"")</f>
        <v/>
      </c>
      <c r="HH74" s="95" t="str">
        <f>IF(AND(ent!$M$18=2,$AL74&lt;&gt;""),$AK74+$AL74,"")</f>
        <v/>
      </c>
      <c r="HI74" s="95" t="str">
        <f>IF(AND(ent!$M$19=2,$AN74&lt;&gt;""),$AM74+$AN74,"")</f>
        <v/>
      </c>
      <c r="HJ74" s="95" t="str">
        <f>IF(AND(ent!$M$20=2,$AP74&lt;&gt;""),$AO74+$AP74,"")</f>
        <v/>
      </c>
      <c r="HK74" s="95" t="str">
        <f>IF(AND(ent!$M$21=2,$AR74&lt;&gt;""),$AQ74+$AR74,"")</f>
        <v/>
      </c>
      <c r="HL74" s="95" t="str">
        <f>IF(AND(ent!$M$22=2,$AT74&lt;&gt;""),$AS74+$AT74,"")</f>
        <v/>
      </c>
      <c r="HM74" s="95" t="str">
        <f>IF(AND(ent!$M$23=2,$AV74&lt;&gt;""),$AU74+$AV74,"")</f>
        <v/>
      </c>
      <c r="HN74" s="95" t="str">
        <f>IF(AND(ent!$M$24=2,$AX74&lt;&gt;""),$AW74+$AX74,"")</f>
        <v/>
      </c>
      <c r="HO74" s="95" t="str">
        <f>IF(AND(ent!$M$25=2,$AZ74&lt;&gt;""),$AY74+$AZ74,"")</f>
        <v/>
      </c>
      <c r="HP74" s="95" t="str">
        <f>IF(AND(ent!$M$26=2,$BB74&lt;&gt;""),$BA74+$BB74,"")</f>
        <v/>
      </c>
      <c r="HQ74" s="95" t="str">
        <f>IF(AND(ent!$M$27=2,$BD74&lt;&gt;""),$BC74+$BD74,"")</f>
        <v/>
      </c>
      <c r="HR74" s="95" t="str">
        <f>IF(AND(ent!$M$28=2,$BF74&lt;&gt;""),$BE74+$BF74,"")</f>
        <v/>
      </c>
      <c r="HS74" s="95" t="str">
        <f>IF(AND(ent!$M$29=2,$BH74&lt;&gt;""),$BG74+$BH74,"")</f>
        <v/>
      </c>
      <c r="HT74" s="95" t="str">
        <f>IF(AND(ent!$M$30=2,$BJ74&lt;&gt;""),$BI74+$BJ74,"")</f>
        <v/>
      </c>
      <c r="HU74" s="95" t="str">
        <f>IF(AND(ent!$M$31=2,$BL74&lt;&gt;""),$BK74+$BL74,"")</f>
        <v/>
      </c>
      <c r="HV74" s="124">
        <f t="shared" si="143"/>
        <v>0</v>
      </c>
      <c r="HW74" s="124">
        <f t="shared" si="144"/>
        <v>0</v>
      </c>
      <c r="HX74" s="95">
        <f t="shared" si="145"/>
        <v>0</v>
      </c>
      <c r="HY74" s="95">
        <f t="shared" si="146"/>
        <v>0</v>
      </c>
    </row>
    <row r="75" spans="1:233">
      <c r="A75" s="75">
        <f>IF(stage!A75&lt;&gt;"",stage!A75,"")</f>
        <v>74</v>
      </c>
      <c r="B75" s="75" t="str">
        <f>IF(ent!E75&lt;&gt;"",ent!E75,"")</f>
        <v>伊藤 はづき</v>
      </c>
      <c r="D75" s="75" t="str">
        <f>IF(ent!E75&lt;&gt;"",ent!H75,"")</f>
        <v>OP-1</v>
      </c>
      <c r="F75" s="95">
        <f>IF(stage!F75&lt;&gt;"",INT(stage!F75/100)*60+MOD(stage!F75,100),"")</f>
        <v>368.9</v>
      </c>
      <c r="H75" s="95">
        <f>IF(stage!H75&lt;&gt;"",INT(stage!H75/100)*60+MOD(stage!H75,100),"")</f>
        <v>538.1</v>
      </c>
      <c r="J75" s="95">
        <f>IF(stage!J75&lt;&gt;"",INT(stage!J75/100)*60+MOD(stage!J75,100),"")</f>
        <v>399.4</v>
      </c>
      <c r="L75" s="95">
        <f>IF(stage!L75&lt;&gt;"",INT(stage!L75/100)*60+MOD(stage!L75,100),"")</f>
        <v>369.79999999999995</v>
      </c>
      <c r="N75" s="95">
        <f>IF(stage!N75&lt;&gt;"",INT(stage!N75/100)*60+MOD(stage!N75,100),"")</f>
        <v>517.79999999999995</v>
      </c>
      <c r="P75" s="95">
        <f>IF(stage!P75&lt;&gt;"",INT(stage!P75/100)*60+MOD(stage!P75,100),"")</f>
        <v>389.70000000000005</v>
      </c>
      <c r="R75" s="95">
        <f>IF(stage!R75&lt;&gt;"",INT(stage!R75/100)*60+MOD(stage!R75,100),"")</f>
        <v>425.5</v>
      </c>
      <c r="T75" s="95">
        <f>IF(stage!T75&lt;&gt;"",INT(stage!T75/100)*60+MOD(stage!T75,100),"")</f>
        <v>288.89999999999998</v>
      </c>
      <c r="V75" s="95">
        <f>IF(stage!V75&lt;&gt;"",INT(stage!V75/100)*60+MOD(stage!V75,100),"")</f>
        <v>396</v>
      </c>
      <c r="X75" s="95">
        <f>IF(stage!X75&lt;&gt;"",INT(stage!X75/100)*60+MOD(stage!X75,100),"")</f>
        <v>401.6</v>
      </c>
      <c r="Z75" s="95">
        <f>IF(stage!Z75&lt;&gt;"",INT(stage!Z75/100)*60+MOD(stage!Z75,100),"")</f>
        <v>298.39999999999998</v>
      </c>
      <c r="AB75" s="95">
        <f>IF(stage!AB75&lt;&gt;"",INT(stage!AB75/100)*60+MOD(stage!AB75,100),"")</f>
        <v>370.29999999999995</v>
      </c>
      <c r="AD75" s="95" t="str">
        <f>IF(stage!AD75&lt;&gt;"",INT(stage!AD75/100)*60+MOD(stage!AD75,100),"")</f>
        <v/>
      </c>
      <c r="AF75" s="95" t="str">
        <f>IF(stage!AF75&lt;&gt;"",INT(stage!AF75/100)*60+MOD(stage!AF75,100),"")</f>
        <v/>
      </c>
      <c r="AH75" s="95" t="str">
        <f>IF(stage!AH75&lt;&gt;"",INT(stage!AH75/100)*60+MOD(stage!AH75,100),"")</f>
        <v/>
      </c>
      <c r="AJ75" s="95" t="str">
        <f>IF(stage!AJ75&lt;&gt;"",INT(stage!AJ75/100)*60+MOD(stage!AJ75,100),"")</f>
        <v/>
      </c>
      <c r="AL75" s="95" t="str">
        <f>IF(stage!AL75&lt;&gt;"",INT(stage!AL75/100)*60+MOD(stage!AL75,100),"")</f>
        <v/>
      </c>
      <c r="AN75" s="95" t="str">
        <f>IF(stage!AN75&lt;&gt;"",INT(stage!AN75/100)*60+MOD(stage!AN75,100),"")</f>
        <v/>
      </c>
      <c r="AP75" s="95" t="str">
        <f>IF(stage!AP75&lt;&gt;"",INT(stage!AP75/100)*60+MOD(stage!AP75,100),"")</f>
        <v/>
      </c>
      <c r="AR75" s="95" t="str">
        <f>IF(stage!AR75&lt;&gt;"",INT(stage!AR75/100)*60+MOD(stage!AR75,100),"")</f>
        <v/>
      </c>
      <c r="AT75" s="95" t="str">
        <f>IF(stage!AT75&lt;&gt;"",INT(stage!AT75/100)*60+MOD(stage!AT75,100),"")</f>
        <v/>
      </c>
      <c r="AV75" s="95" t="str">
        <f>IF(stage!AV75&lt;&gt;"",INT(stage!AV75/100)*60+MOD(stage!AV75,100),"")</f>
        <v/>
      </c>
      <c r="AX75" s="95" t="str">
        <f>IF(stage!AX75&lt;&gt;"",INT(stage!AX75/100)*60+MOD(stage!AX75,100),"")</f>
        <v/>
      </c>
      <c r="AZ75" s="95" t="str">
        <f>IF(stage!AZ75&lt;&gt;"",INT(stage!AZ75/100)*60+MOD(stage!AZ75,100),"")</f>
        <v/>
      </c>
      <c r="BB75" s="95" t="str">
        <f>IF(stage!BB75&lt;&gt;"",INT(stage!BB75/100)*60+MOD(stage!BB75,100),"")</f>
        <v/>
      </c>
      <c r="BD75" s="95" t="str">
        <f>IF(stage!BD75&lt;&gt;"",INT(stage!BD75/100)*60+MOD(stage!BD75,100),"")</f>
        <v/>
      </c>
      <c r="BF75" s="95" t="str">
        <f>IF(stage!BF75&lt;&gt;"",INT(stage!BF75/100)*60+MOD(stage!BF75,100),"")</f>
        <v/>
      </c>
      <c r="BH75" s="95" t="str">
        <f>IF(stage!BH75&lt;&gt;"",INT(stage!BH75/100)*60+MOD(stage!BH75,100),"")</f>
        <v/>
      </c>
      <c r="BJ75" s="95" t="str">
        <f>IF(stage!BJ75&lt;&gt;"",INT(stage!BJ75/100)*60+MOD(stage!BJ75,100),"")</f>
        <v/>
      </c>
      <c r="BL75" s="95" t="str">
        <f>IF(stage!BL75&lt;&gt;"",INT(stage!BL75/100)*60+MOD(stage!BL75,100),"")</f>
        <v/>
      </c>
      <c r="BO75" s="123">
        <f t="shared" si="74"/>
        <v>4764.3999999999996</v>
      </c>
      <c r="BP75" s="75">
        <f t="shared" si="75"/>
        <v>0</v>
      </c>
      <c r="BQ75" s="123">
        <f t="shared" si="76"/>
        <v>4764.3999999999996</v>
      </c>
      <c r="BR75" s="123"/>
      <c r="BS75" s="123">
        <f t="shared" si="77"/>
        <v>11924.4</v>
      </c>
      <c r="BT75" s="75">
        <f t="shared" si="78"/>
        <v>0</v>
      </c>
      <c r="BU75" s="123">
        <f t="shared" si="79"/>
        <v>11924.4</v>
      </c>
      <c r="BW75" s="75">
        <f t="shared" si="80"/>
        <v>12</v>
      </c>
      <c r="BX75" s="124">
        <f t="shared" si="81"/>
        <v>368.9</v>
      </c>
      <c r="BY75" s="124">
        <f t="shared" si="82"/>
        <v>538.1</v>
      </c>
      <c r="BZ75" s="124">
        <f t="shared" si="83"/>
        <v>399.4</v>
      </c>
      <c r="CA75" s="124">
        <f t="shared" si="84"/>
        <v>369.79999999999995</v>
      </c>
      <c r="CB75" s="124">
        <f t="shared" si="85"/>
        <v>517.79999999999995</v>
      </c>
      <c r="CC75" s="124">
        <f t="shared" si="86"/>
        <v>389.70000000000005</v>
      </c>
      <c r="CD75" s="124">
        <f t="shared" si="87"/>
        <v>425.5</v>
      </c>
      <c r="CE75" s="124">
        <f t="shared" si="88"/>
        <v>288.89999999999998</v>
      </c>
      <c r="CF75" s="124">
        <f t="shared" si="89"/>
        <v>396</v>
      </c>
      <c r="CG75" s="124">
        <f t="shared" si="90"/>
        <v>401.6</v>
      </c>
      <c r="CH75" s="124">
        <f t="shared" si="91"/>
        <v>298.39999999999998</v>
      </c>
      <c r="CI75" s="124">
        <f t="shared" si="92"/>
        <v>370.29999999999995</v>
      </c>
      <c r="CJ75" s="124" t="str">
        <f t="shared" si="93"/>
        <v/>
      </c>
      <c r="CK75" s="124" t="str">
        <f t="shared" si="94"/>
        <v/>
      </c>
      <c r="CL75" s="124" t="str">
        <f t="shared" si="95"/>
        <v/>
      </c>
      <c r="CM75" s="124" t="str">
        <f t="shared" si="96"/>
        <v/>
      </c>
      <c r="CN75" s="124" t="str">
        <f t="shared" si="97"/>
        <v/>
      </c>
      <c r="CO75" s="124" t="str">
        <f t="shared" si="98"/>
        <v/>
      </c>
      <c r="CP75" s="124" t="str">
        <f t="shared" si="99"/>
        <v/>
      </c>
      <c r="CQ75" s="124" t="str">
        <f t="shared" si="100"/>
        <v/>
      </c>
      <c r="CR75" s="124" t="str">
        <f t="shared" si="101"/>
        <v/>
      </c>
      <c r="CS75" s="124" t="str">
        <f t="shared" si="102"/>
        <v/>
      </c>
      <c r="CT75" s="124" t="str">
        <f t="shared" si="103"/>
        <v/>
      </c>
      <c r="CU75" s="124" t="str">
        <f t="shared" si="104"/>
        <v/>
      </c>
      <c r="CV75" s="124" t="str">
        <f t="shared" si="105"/>
        <v/>
      </c>
      <c r="CW75" s="124" t="str">
        <f t="shared" si="106"/>
        <v/>
      </c>
      <c r="CX75" s="124" t="str">
        <f t="shared" si="107"/>
        <v/>
      </c>
      <c r="CY75" s="124" t="str">
        <f t="shared" si="108"/>
        <v/>
      </c>
      <c r="CZ75" s="124" t="str">
        <f t="shared" si="109"/>
        <v/>
      </c>
      <c r="DA75" s="124" t="str">
        <f t="shared" si="110"/>
        <v/>
      </c>
      <c r="DC75" s="75">
        <f>COUNT($BX75:BX75)</f>
        <v>1</v>
      </c>
      <c r="DD75" s="75">
        <f>COUNT($BX75:BY75)</f>
        <v>2</v>
      </c>
      <c r="DE75" s="75">
        <f>COUNT($BX75:BZ75)</f>
        <v>3</v>
      </c>
      <c r="DF75" s="75">
        <f>COUNT($BX75:CA75)</f>
        <v>4</v>
      </c>
      <c r="DG75" s="75">
        <f>COUNT($BX75:CB75)</f>
        <v>5</v>
      </c>
      <c r="DH75" s="75">
        <f>COUNT($BX75:CC75)</f>
        <v>6</v>
      </c>
      <c r="DI75" s="75">
        <f>COUNT($BX75:CD75)</f>
        <v>7</v>
      </c>
      <c r="DJ75" s="75">
        <f>COUNT($BX75:CE75)</f>
        <v>8</v>
      </c>
      <c r="DK75" s="75">
        <f>COUNT($BX75:CF75)</f>
        <v>9</v>
      </c>
      <c r="DL75" s="75">
        <f>COUNT($BX75:CG75)</f>
        <v>10</v>
      </c>
      <c r="DM75" s="75">
        <f>COUNT($BX75:CH75)</f>
        <v>11</v>
      </c>
      <c r="DN75" s="75">
        <f>COUNT($BX75:CI75)</f>
        <v>12</v>
      </c>
      <c r="DO75" s="75">
        <f>COUNT($BX75:CJ75)</f>
        <v>12</v>
      </c>
      <c r="DP75" s="75">
        <f>COUNT($BX75:CK75)</f>
        <v>12</v>
      </c>
      <c r="DQ75" s="75">
        <f>COUNT($BX75:CL75)</f>
        <v>12</v>
      </c>
      <c r="DR75" s="75">
        <f>COUNT($BX75:CM75)</f>
        <v>12</v>
      </c>
      <c r="DS75" s="75">
        <f>COUNT($BX75:CN75)</f>
        <v>12</v>
      </c>
      <c r="DT75" s="75">
        <f>COUNT($BX75:CO75)</f>
        <v>12</v>
      </c>
      <c r="DU75" s="75">
        <f>COUNT($BX75:CP75)</f>
        <v>12</v>
      </c>
      <c r="DV75" s="75">
        <f>COUNT($BX75:CQ75)</f>
        <v>12</v>
      </c>
      <c r="DW75" s="75">
        <f>COUNT($BX75:CR75)</f>
        <v>12</v>
      </c>
      <c r="DX75" s="75">
        <f>COUNT($BX75:CS75)</f>
        <v>12</v>
      </c>
      <c r="DY75" s="75">
        <f>COUNT($BX75:CT75)</f>
        <v>12</v>
      </c>
      <c r="DZ75" s="75">
        <f>COUNT($BX75:CU75)</f>
        <v>12</v>
      </c>
      <c r="EA75" s="75">
        <f>COUNT($BX75:CV75)</f>
        <v>12</v>
      </c>
      <c r="EB75" s="75">
        <f>COUNT($BX75:CW75)</f>
        <v>12</v>
      </c>
      <c r="EC75" s="75">
        <f>COUNT($BX75:CX75)</f>
        <v>12</v>
      </c>
      <c r="ED75" s="75">
        <f>COUNT($BX75:CY75)</f>
        <v>12</v>
      </c>
      <c r="EE75" s="75">
        <f>COUNT($BX75:CZ75)</f>
        <v>12</v>
      </c>
      <c r="EF75" s="75">
        <f>COUNT($BX75:DA75)</f>
        <v>12</v>
      </c>
      <c r="EH75" s="75">
        <f t="shared" si="111"/>
        <v>1</v>
      </c>
      <c r="EI75" s="75">
        <f t="shared" si="112"/>
        <v>1</v>
      </c>
      <c r="EJ75" s="75">
        <f t="shared" si="113"/>
        <v>1</v>
      </c>
      <c r="EK75" s="75">
        <f t="shared" si="114"/>
        <v>1</v>
      </c>
      <c r="EL75" s="75">
        <f t="shared" si="115"/>
        <v>1</v>
      </c>
      <c r="EM75" s="75">
        <f t="shared" si="116"/>
        <v>1</v>
      </c>
      <c r="EN75" s="75">
        <f t="shared" si="117"/>
        <v>1</v>
      </c>
      <c r="EO75" s="75">
        <f t="shared" si="118"/>
        <v>1</v>
      </c>
      <c r="EP75" s="75">
        <f t="shared" si="119"/>
        <v>1</v>
      </c>
      <c r="EQ75" s="75">
        <f t="shared" si="120"/>
        <v>1</v>
      </c>
      <c r="ER75" s="75">
        <f t="shared" si="121"/>
        <v>1</v>
      </c>
      <c r="ES75" s="75">
        <f t="shared" si="122"/>
        <v>1</v>
      </c>
      <c r="ET75" s="75">
        <f t="shared" si="123"/>
        <v>0</v>
      </c>
      <c r="EU75" s="75">
        <f t="shared" si="124"/>
        <v>0</v>
      </c>
      <c r="EV75" s="75">
        <f t="shared" si="125"/>
        <v>0</v>
      </c>
      <c r="EW75" s="75">
        <f t="shared" si="126"/>
        <v>0</v>
      </c>
      <c r="EX75" s="75">
        <f t="shared" si="127"/>
        <v>0</v>
      </c>
      <c r="EY75" s="75">
        <f t="shared" si="128"/>
        <v>0</v>
      </c>
      <c r="EZ75" s="75">
        <f t="shared" si="129"/>
        <v>0</v>
      </c>
      <c r="FA75" s="75">
        <f t="shared" si="130"/>
        <v>0</v>
      </c>
      <c r="FB75" s="75">
        <f t="shared" si="131"/>
        <v>0</v>
      </c>
      <c r="FC75" s="75">
        <f t="shared" si="132"/>
        <v>0</v>
      </c>
      <c r="FD75" s="75">
        <f t="shared" si="133"/>
        <v>0</v>
      </c>
      <c r="FE75" s="75">
        <f t="shared" si="134"/>
        <v>0</v>
      </c>
      <c r="FF75" s="75">
        <f t="shared" si="135"/>
        <v>0</v>
      </c>
      <c r="FG75" s="75">
        <f t="shared" si="136"/>
        <v>0</v>
      </c>
      <c r="FH75" s="75">
        <f t="shared" si="137"/>
        <v>0</v>
      </c>
      <c r="FI75" s="75">
        <f t="shared" si="138"/>
        <v>0</v>
      </c>
      <c r="FJ75" s="75">
        <f t="shared" si="139"/>
        <v>0</v>
      </c>
      <c r="FK75" s="75">
        <f t="shared" si="140"/>
        <v>0</v>
      </c>
      <c r="FL75" s="75">
        <f t="shared" si="141"/>
        <v>6</v>
      </c>
      <c r="FM75" s="95">
        <f>IF(AND(ent!$M$2=1,$F75&lt;&gt;""),$E75+$F75,"")</f>
        <v>368.9</v>
      </c>
      <c r="FN75" s="95">
        <f>IF(AND(ent!$M$3=1,$H75&lt;&gt;""),$G75+$H75,"")</f>
        <v>538.1</v>
      </c>
      <c r="FO75" s="95">
        <f>IF(AND(ent!$M$4=1,$J75&lt;&gt;""),$I75+$J75,"")</f>
        <v>399.4</v>
      </c>
      <c r="FP75" s="95">
        <f>IF(AND(ent!$M$5=1,$L75&lt;&gt;""),$K75+$L75,"")</f>
        <v>369.79999999999995</v>
      </c>
      <c r="FQ75" s="95">
        <f>IF(AND(ent!$M$6=1,$N75&lt;&gt;""),$M75+$N75,"")</f>
        <v>517.79999999999995</v>
      </c>
      <c r="FR75" s="95">
        <f>IF(AND(ent!$M$7=1,$P75&lt;&gt;""),$O75+$P75,"")</f>
        <v>389.70000000000005</v>
      </c>
      <c r="FS75" s="95" t="str">
        <f>IF(AND(ent!$M$8=1,$R75&lt;&gt;""),$Q75+$R75,"")</f>
        <v/>
      </c>
      <c r="FT75" s="95" t="str">
        <f>IF(AND(ent!$M$9=1,$T75&lt;&gt;""),$S75+$T75,"")</f>
        <v/>
      </c>
      <c r="FU75" s="95" t="str">
        <f>IF(AND(ent!$M$10=1,$V75&lt;&gt;""),$U75+$V75,"")</f>
        <v/>
      </c>
      <c r="FV75" s="95" t="str">
        <f>IF(AND(ent!$M$11=1,$X75&lt;&gt;""),$W75+$X75,"")</f>
        <v/>
      </c>
      <c r="FW75" s="95" t="str">
        <f>IF(AND(ent!$M$12=1,$Z75&lt;&gt;""),$Y75+$Z75,"")</f>
        <v/>
      </c>
      <c r="FX75" s="95" t="str">
        <f>IF(AND(ent!$M$13=1,$AB75&lt;&gt;""),$AA75+$AB75,"")</f>
        <v/>
      </c>
      <c r="FY75" s="95" t="str">
        <f>IF(AND(ent!$M$14=1,$AD75&lt;&gt;""),$AC75+$AD75,"")</f>
        <v/>
      </c>
      <c r="FZ75" s="95" t="str">
        <f>IF(AND(ent!$M$15=1,$AF75&lt;&gt;""),$AE75+$AF75,"")</f>
        <v/>
      </c>
      <c r="GA75" s="95" t="str">
        <f>IF(AND(ent!$M$16=1,$AH75&lt;&gt;""),$AG75+$AH75,"")</f>
        <v/>
      </c>
      <c r="GB75" s="95" t="str">
        <f>IF(AND(ent!$M$17=1,$AJ75&lt;&gt;""),$AI75+$AJ75,"")</f>
        <v/>
      </c>
      <c r="GC75" s="95" t="str">
        <f>IF(AND(ent!$M$18=1,$AL75&lt;&gt;""),$AK75+$AL75,"")</f>
        <v/>
      </c>
      <c r="GD75" s="95" t="str">
        <f>IF(AND(ent!$M$19=1,$AN75&lt;&gt;""),$AM75+$AN75,"")</f>
        <v/>
      </c>
      <c r="GE75" s="95" t="str">
        <f>IF(AND(ent!$M$20=1,$AP75&lt;&gt;""),$AO75+$AP75,"")</f>
        <v/>
      </c>
      <c r="GF75" s="95" t="str">
        <f>IF(AND(ent!$M$21=1,$AR75&lt;&gt;""),$AQ75+$AR75,"")</f>
        <v/>
      </c>
      <c r="GG75" s="95" t="str">
        <f>IF(AND(ent!$M$22=1,$AT75&lt;&gt;""),$AS75+$AT75,"")</f>
        <v/>
      </c>
      <c r="GH75" s="95" t="str">
        <f>IF(AND(ent!$M$23=1,$AV75&lt;&gt;""),$AU75+$AV75,"")</f>
        <v/>
      </c>
      <c r="GI75" s="95" t="str">
        <f>IF(AND(ent!$M$24=1,$AX75&lt;&gt;""),$AW75+$AX75,"")</f>
        <v/>
      </c>
      <c r="GJ75" s="95" t="str">
        <f>IF(AND(ent!$M$25=1,$AZ75&lt;&gt;""),$AY75+$AZ75,"")</f>
        <v/>
      </c>
      <c r="GK75" s="95" t="str">
        <f>IF(AND(ent!$M$26=1,$BB75&lt;&gt;""),$BA75+$BB75,"")</f>
        <v/>
      </c>
      <c r="GL75" s="95" t="str">
        <f>IF(AND(ent!$M$27=1,$BD75&lt;&gt;""),$BC75+$BD75,"")</f>
        <v/>
      </c>
      <c r="GM75" s="95" t="str">
        <f>IF(AND(ent!$M$28=1,$BF75&lt;&gt;""),$BE75+$BF75,"")</f>
        <v/>
      </c>
      <c r="GN75" s="95" t="str">
        <f>IF(AND(ent!$M$29=1,$BH75&lt;&gt;""),$BG75+$BH75,"")</f>
        <v/>
      </c>
      <c r="GO75" s="95" t="str">
        <f>IF(AND(ent!$M$30=1,$BJ75&lt;&gt;""),$BI75+$BJ75,"")</f>
        <v/>
      </c>
      <c r="GP75" s="95" t="str">
        <f>IF(AND(ent!$M$31=1,$BL75&lt;&gt;""),$BK75+$BL75,"")</f>
        <v/>
      </c>
      <c r="GQ75" s="75">
        <f t="shared" si="142"/>
        <v>6</v>
      </c>
      <c r="GR75" s="95" t="str">
        <f>IF(AND(ent!$M$2=2,$F75&lt;&gt;""),$E75+$F75,"")</f>
        <v/>
      </c>
      <c r="GS75" s="95" t="str">
        <f>IF(AND(ent!$M$3=2,$H75&lt;&gt;""),$G75+$H75,"")</f>
        <v/>
      </c>
      <c r="GT75" s="95" t="str">
        <f>IF(AND(ent!$M$4=2,$J75&lt;&gt;""),$I75+$J75,"")</f>
        <v/>
      </c>
      <c r="GU75" s="95" t="str">
        <f>IF(AND(ent!$M$5=2,$L75&lt;&gt;""),$K75+$L75,"")</f>
        <v/>
      </c>
      <c r="GV75" s="95" t="str">
        <f>IF(AND(ent!$M$6=2,$N75&lt;&gt;""),$M75+$N75,"")</f>
        <v/>
      </c>
      <c r="GW75" s="95" t="str">
        <f>IF(AND(ent!$M$7=2,$P75&lt;&gt;""),$O75+$P75,"")</f>
        <v/>
      </c>
      <c r="GX75" s="95">
        <f>IF(AND(ent!$M$8=2,$R75&lt;&gt;""),$Q75+$R75,"")</f>
        <v>425.5</v>
      </c>
      <c r="GY75" s="95">
        <f>IF(AND(ent!$M$9=2,$T75&lt;&gt;""),$S75+$T75,"")</f>
        <v>288.89999999999998</v>
      </c>
      <c r="GZ75" s="95">
        <f>IF(AND(ent!$M$10=2,$V75&lt;&gt;""),$U75+$V75,"")</f>
        <v>396</v>
      </c>
      <c r="HA75" s="95">
        <f>IF(AND(ent!$M$11=2,$X75&lt;&gt;""),$W75+$X75,"")</f>
        <v>401.6</v>
      </c>
      <c r="HB75" s="95">
        <f>IF(AND(ent!$M$12=2,$Z75&lt;&gt;""),$Y75+$Z75,"")</f>
        <v>298.39999999999998</v>
      </c>
      <c r="HC75" s="95">
        <f>IF(AND(ent!$M$13=2,$AB75&lt;&gt;""),$AA75+$AB75,"")</f>
        <v>370.29999999999995</v>
      </c>
      <c r="HD75" s="95" t="str">
        <f>IF(AND(ent!$M$14=2,$AD75&lt;&gt;""),$AC75+$AD75,"")</f>
        <v/>
      </c>
      <c r="HE75" s="95" t="str">
        <f>IF(AND(ent!$M$15=2,$AF75&lt;&gt;""),$AE75+$AF75,"")</f>
        <v/>
      </c>
      <c r="HF75" s="95" t="str">
        <f>IF(AND(ent!$M$16=2,$AH75&lt;&gt;""),$AG75+$AH75,"")</f>
        <v/>
      </c>
      <c r="HG75" s="95" t="str">
        <f>IF(AND(ent!$M$17=2,$AJ75&lt;&gt;""),$AI75+$AJ75,"")</f>
        <v/>
      </c>
      <c r="HH75" s="95" t="str">
        <f>IF(AND(ent!$M$18=2,$AL75&lt;&gt;""),$AK75+$AL75,"")</f>
        <v/>
      </c>
      <c r="HI75" s="95" t="str">
        <f>IF(AND(ent!$M$19=2,$AN75&lt;&gt;""),$AM75+$AN75,"")</f>
        <v/>
      </c>
      <c r="HJ75" s="95" t="str">
        <f>IF(AND(ent!$M$20=2,$AP75&lt;&gt;""),$AO75+$AP75,"")</f>
        <v/>
      </c>
      <c r="HK75" s="95" t="str">
        <f>IF(AND(ent!$M$21=2,$AR75&lt;&gt;""),$AQ75+$AR75,"")</f>
        <v/>
      </c>
      <c r="HL75" s="95" t="str">
        <f>IF(AND(ent!$M$22=2,$AT75&lt;&gt;""),$AS75+$AT75,"")</f>
        <v/>
      </c>
      <c r="HM75" s="95" t="str">
        <f>IF(AND(ent!$M$23=2,$AV75&lt;&gt;""),$AU75+$AV75,"")</f>
        <v/>
      </c>
      <c r="HN75" s="95" t="str">
        <f>IF(AND(ent!$M$24=2,$AX75&lt;&gt;""),$AW75+$AX75,"")</f>
        <v/>
      </c>
      <c r="HO75" s="95" t="str">
        <f>IF(AND(ent!$M$25=2,$AZ75&lt;&gt;""),$AY75+$AZ75,"")</f>
        <v/>
      </c>
      <c r="HP75" s="95" t="str">
        <f>IF(AND(ent!$M$26=2,$BB75&lt;&gt;""),$BA75+$BB75,"")</f>
        <v/>
      </c>
      <c r="HQ75" s="95" t="str">
        <f>IF(AND(ent!$M$27=2,$BD75&lt;&gt;""),$BC75+$BD75,"")</f>
        <v/>
      </c>
      <c r="HR75" s="95" t="str">
        <f>IF(AND(ent!$M$28=2,$BF75&lt;&gt;""),$BE75+$BF75,"")</f>
        <v/>
      </c>
      <c r="HS75" s="95" t="str">
        <f>IF(AND(ent!$M$29=2,$BH75&lt;&gt;""),$BG75+$BH75,"")</f>
        <v/>
      </c>
      <c r="HT75" s="95" t="str">
        <f>IF(AND(ent!$M$30=2,$BJ75&lt;&gt;""),$BI75+$BJ75,"")</f>
        <v/>
      </c>
      <c r="HU75" s="95" t="str">
        <f>IF(AND(ent!$M$31=2,$BL75&lt;&gt;""),$BK75+$BL75,"")</f>
        <v/>
      </c>
      <c r="HV75" s="124">
        <f t="shared" si="143"/>
        <v>2583.6999999999998</v>
      </c>
      <c r="HW75" s="124">
        <f t="shared" si="144"/>
        <v>2180.6999999999998</v>
      </c>
      <c r="HX75" s="95">
        <f t="shared" si="145"/>
        <v>4303.7</v>
      </c>
      <c r="HY75" s="95">
        <f t="shared" si="146"/>
        <v>3620.7</v>
      </c>
    </row>
    <row r="76" spans="1:233">
      <c r="A76" s="75">
        <f>IF(stage!A76&lt;&gt;"",stage!A76,"")</f>
        <v>75</v>
      </c>
      <c r="B76" s="75" t="str">
        <f>IF(ent!E76&lt;&gt;"",ent!E76,"")</f>
        <v>隅田 修</v>
      </c>
      <c r="D76" s="75" t="str">
        <f>IF(ent!E76&lt;&gt;"",ent!H76,"")</f>
        <v>OP-1</v>
      </c>
      <c r="F76" s="95">
        <f>IF(stage!F76&lt;&gt;"",INT(stage!F76/100)*60+MOD(stage!F76,100),"")</f>
        <v>369.29999999999995</v>
      </c>
      <c r="H76" s="95">
        <f>IF(stage!H76&lt;&gt;"",INT(stage!H76/100)*60+MOD(stage!H76,100),"")</f>
        <v>517.20000000000005</v>
      </c>
      <c r="J76" s="95">
        <f>IF(stage!J76&lt;&gt;"",INT(stage!J76/100)*60+MOD(stage!J76,100),"")</f>
        <v>373.9</v>
      </c>
      <c r="L76" s="95">
        <f>IF(stage!L76&lt;&gt;"",INT(stage!L76/100)*60+MOD(stage!L76,100),"")</f>
        <v>369.20000000000005</v>
      </c>
      <c r="N76" s="95" t="str">
        <f>IF(stage!N76&lt;&gt;"",INT(stage!N76/100)*60+MOD(stage!N76,100),"")</f>
        <v/>
      </c>
      <c r="P76" s="95" t="str">
        <f>IF(stage!P76&lt;&gt;"",INT(stage!P76/100)*60+MOD(stage!P76,100),"")</f>
        <v/>
      </c>
      <c r="R76" s="95">
        <f>IF(stage!R76&lt;&gt;"",INT(stage!R76/100)*60+MOD(stage!R76,100),"")</f>
        <v>410.1</v>
      </c>
      <c r="T76" s="95">
        <f>IF(stage!T76&lt;&gt;"",INT(stage!T76/100)*60+MOD(stage!T76,100),"")</f>
        <v>282.5</v>
      </c>
      <c r="V76" s="95">
        <f>IF(stage!V76&lt;&gt;"",INT(stage!V76/100)*60+MOD(stage!V76,100),"")</f>
        <v>397</v>
      </c>
      <c r="X76" s="95">
        <f>IF(stage!X76&lt;&gt;"",INT(stage!X76/100)*60+MOD(stage!X76,100),"")</f>
        <v>401.6</v>
      </c>
      <c r="Z76" s="95">
        <f>IF(stage!Z76&lt;&gt;"",INT(stage!Z76/100)*60+MOD(stage!Z76,100),"")</f>
        <v>293.5</v>
      </c>
      <c r="AB76" s="95">
        <f>IF(stage!AB76&lt;&gt;"",INT(stage!AB76/100)*60+MOD(stage!AB76,100),"")</f>
        <v>370.29999999999995</v>
      </c>
      <c r="AD76" s="95" t="str">
        <f>IF(stage!AD76&lt;&gt;"",INT(stage!AD76/100)*60+MOD(stage!AD76,100),"")</f>
        <v/>
      </c>
      <c r="AF76" s="95" t="str">
        <f>IF(stage!AF76&lt;&gt;"",INT(stage!AF76/100)*60+MOD(stage!AF76,100),"")</f>
        <v/>
      </c>
      <c r="AH76" s="95" t="str">
        <f>IF(stage!AH76&lt;&gt;"",INT(stage!AH76/100)*60+MOD(stage!AH76,100),"")</f>
        <v/>
      </c>
      <c r="AJ76" s="95" t="str">
        <f>IF(stage!AJ76&lt;&gt;"",INT(stage!AJ76/100)*60+MOD(stage!AJ76,100),"")</f>
        <v/>
      </c>
      <c r="AL76" s="95" t="str">
        <f>IF(stage!AL76&lt;&gt;"",INT(stage!AL76/100)*60+MOD(stage!AL76,100),"")</f>
        <v/>
      </c>
      <c r="AN76" s="95" t="str">
        <f>IF(stage!AN76&lt;&gt;"",INT(stage!AN76/100)*60+MOD(stage!AN76,100),"")</f>
        <v/>
      </c>
      <c r="AP76" s="95" t="str">
        <f>IF(stage!AP76&lt;&gt;"",INT(stage!AP76/100)*60+MOD(stage!AP76,100),"")</f>
        <v/>
      </c>
      <c r="AR76" s="95" t="str">
        <f>IF(stage!AR76&lt;&gt;"",INT(stage!AR76/100)*60+MOD(stage!AR76,100),"")</f>
        <v/>
      </c>
      <c r="AT76" s="95" t="str">
        <f>IF(stage!AT76&lt;&gt;"",INT(stage!AT76/100)*60+MOD(stage!AT76,100),"")</f>
        <v/>
      </c>
      <c r="AV76" s="95" t="str">
        <f>IF(stage!AV76&lt;&gt;"",INT(stage!AV76/100)*60+MOD(stage!AV76,100),"")</f>
        <v/>
      </c>
      <c r="AX76" s="95" t="str">
        <f>IF(stage!AX76&lt;&gt;"",INT(stage!AX76/100)*60+MOD(stage!AX76,100),"")</f>
        <v/>
      </c>
      <c r="AZ76" s="95" t="str">
        <f>IF(stage!AZ76&lt;&gt;"",INT(stage!AZ76/100)*60+MOD(stage!AZ76,100),"")</f>
        <v/>
      </c>
      <c r="BB76" s="95" t="str">
        <f>IF(stage!BB76&lt;&gt;"",INT(stage!BB76/100)*60+MOD(stage!BB76,100),"")</f>
        <v/>
      </c>
      <c r="BD76" s="95" t="str">
        <f>IF(stage!BD76&lt;&gt;"",INT(stage!BD76/100)*60+MOD(stage!BD76,100),"")</f>
        <v/>
      </c>
      <c r="BF76" s="95" t="str">
        <f>IF(stage!BF76&lt;&gt;"",INT(stage!BF76/100)*60+MOD(stage!BF76,100),"")</f>
        <v/>
      </c>
      <c r="BH76" s="95" t="str">
        <f>IF(stage!BH76&lt;&gt;"",INT(stage!BH76/100)*60+MOD(stage!BH76,100),"")</f>
        <v/>
      </c>
      <c r="BJ76" s="95" t="str">
        <f>IF(stage!BJ76&lt;&gt;"",INT(stage!BJ76/100)*60+MOD(stage!BJ76,100),"")</f>
        <v/>
      </c>
      <c r="BL76" s="95" t="str">
        <f>IF(stage!BL76&lt;&gt;"",INT(stage!BL76/100)*60+MOD(stage!BL76,100),"")</f>
        <v/>
      </c>
      <c r="BO76" s="123">
        <f t="shared" si="74"/>
        <v>3784.6000000000004</v>
      </c>
      <c r="BP76" s="75">
        <f t="shared" si="75"/>
        <v>0</v>
      </c>
      <c r="BQ76" s="123">
        <f t="shared" si="76"/>
        <v>3784.6000000000004</v>
      </c>
      <c r="BR76" s="123"/>
      <c r="BS76" s="123">
        <f t="shared" si="77"/>
        <v>10304.6</v>
      </c>
      <c r="BT76" s="75">
        <f t="shared" si="78"/>
        <v>0</v>
      </c>
      <c r="BU76" s="123">
        <f t="shared" si="79"/>
        <v>10304.6</v>
      </c>
      <c r="BW76" s="75">
        <f t="shared" si="80"/>
        <v>10</v>
      </c>
      <c r="BX76" s="124">
        <f t="shared" si="81"/>
        <v>369.29999999999995</v>
      </c>
      <c r="BY76" s="124">
        <f t="shared" si="82"/>
        <v>517.20000000000005</v>
      </c>
      <c r="BZ76" s="124">
        <f t="shared" si="83"/>
        <v>373.9</v>
      </c>
      <c r="CA76" s="124">
        <f t="shared" si="84"/>
        <v>369.20000000000005</v>
      </c>
      <c r="CB76" s="124" t="str">
        <f t="shared" si="85"/>
        <v/>
      </c>
      <c r="CC76" s="124" t="str">
        <f t="shared" si="86"/>
        <v/>
      </c>
      <c r="CD76" s="124">
        <f t="shared" si="87"/>
        <v>410.1</v>
      </c>
      <c r="CE76" s="124">
        <f t="shared" si="88"/>
        <v>282.5</v>
      </c>
      <c r="CF76" s="124">
        <f t="shared" si="89"/>
        <v>397</v>
      </c>
      <c r="CG76" s="124">
        <f t="shared" si="90"/>
        <v>401.6</v>
      </c>
      <c r="CH76" s="124">
        <f t="shared" si="91"/>
        <v>293.5</v>
      </c>
      <c r="CI76" s="124">
        <f t="shared" si="92"/>
        <v>370.29999999999995</v>
      </c>
      <c r="CJ76" s="124" t="str">
        <f t="shared" si="93"/>
        <v/>
      </c>
      <c r="CK76" s="124" t="str">
        <f t="shared" si="94"/>
        <v/>
      </c>
      <c r="CL76" s="124" t="str">
        <f t="shared" si="95"/>
        <v/>
      </c>
      <c r="CM76" s="124" t="str">
        <f t="shared" si="96"/>
        <v/>
      </c>
      <c r="CN76" s="124" t="str">
        <f t="shared" si="97"/>
        <v/>
      </c>
      <c r="CO76" s="124" t="str">
        <f t="shared" si="98"/>
        <v/>
      </c>
      <c r="CP76" s="124" t="str">
        <f t="shared" si="99"/>
        <v/>
      </c>
      <c r="CQ76" s="124" t="str">
        <f t="shared" si="100"/>
        <v/>
      </c>
      <c r="CR76" s="124" t="str">
        <f t="shared" si="101"/>
        <v/>
      </c>
      <c r="CS76" s="124" t="str">
        <f t="shared" si="102"/>
        <v/>
      </c>
      <c r="CT76" s="124" t="str">
        <f t="shared" si="103"/>
        <v/>
      </c>
      <c r="CU76" s="124" t="str">
        <f t="shared" si="104"/>
        <v/>
      </c>
      <c r="CV76" s="124" t="str">
        <f t="shared" si="105"/>
        <v/>
      </c>
      <c r="CW76" s="124" t="str">
        <f t="shared" si="106"/>
        <v/>
      </c>
      <c r="CX76" s="124" t="str">
        <f t="shared" si="107"/>
        <v/>
      </c>
      <c r="CY76" s="124" t="str">
        <f t="shared" si="108"/>
        <v/>
      </c>
      <c r="CZ76" s="124" t="str">
        <f t="shared" si="109"/>
        <v/>
      </c>
      <c r="DA76" s="124" t="str">
        <f t="shared" si="110"/>
        <v/>
      </c>
      <c r="DC76" s="75">
        <f>COUNT($BX76:BX76)</f>
        <v>1</v>
      </c>
      <c r="DD76" s="75">
        <f>COUNT($BX76:BY76)</f>
        <v>2</v>
      </c>
      <c r="DE76" s="75">
        <f>COUNT($BX76:BZ76)</f>
        <v>3</v>
      </c>
      <c r="DF76" s="75">
        <f>COUNT($BX76:CA76)</f>
        <v>4</v>
      </c>
      <c r="DG76" s="75">
        <f>COUNT($BX76:CB76)</f>
        <v>4</v>
      </c>
      <c r="DH76" s="75">
        <f>COUNT($BX76:CC76)</f>
        <v>4</v>
      </c>
      <c r="DI76" s="75">
        <f>COUNT($BX76:CD76)</f>
        <v>5</v>
      </c>
      <c r="DJ76" s="75">
        <f>COUNT($BX76:CE76)</f>
        <v>6</v>
      </c>
      <c r="DK76" s="75">
        <f>COUNT($BX76:CF76)</f>
        <v>7</v>
      </c>
      <c r="DL76" s="75">
        <f>COUNT($BX76:CG76)</f>
        <v>8</v>
      </c>
      <c r="DM76" s="75">
        <f>COUNT($BX76:CH76)</f>
        <v>9</v>
      </c>
      <c r="DN76" s="75">
        <f>COUNT($BX76:CI76)</f>
        <v>10</v>
      </c>
      <c r="DO76" s="75">
        <f>COUNT($BX76:CJ76)</f>
        <v>10</v>
      </c>
      <c r="DP76" s="75">
        <f>COUNT($BX76:CK76)</f>
        <v>10</v>
      </c>
      <c r="DQ76" s="75">
        <f>COUNT($BX76:CL76)</f>
        <v>10</v>
      </c>
      <c r="DR76" s="75">
        <f>COUNT($BX76:CM76)</f>
        <v>10</v>
      </c>
      <c r="DS76" s="75">
        <f>COUNT($BX76:CN76)</f>
        <v>10</v>
      </c>
      <c r="DT76" s="75">
        <f>COUNT($BX76:CO76)</f>
        <v>10</v>
      </c>
      <c r="DU76" s="75">
        <f>COUNT($BX76:CP76)</f>
        <v>10</v>
      </c>
      <c r="DV76" s="75">
        <f>COUNT($BX76:CQ76)</f>
        <v>10</v>
      </c>
      <c r="DW76" s="75">
        <f>COUNT($BX76:CR76)</f>
        <v>10</v>
      </c>
      <c r="DX76" s="75">
        <f>COUNT($BX76:CS76)</f>
        <v>10</v>
      </c>
      <c r="DY76" s="75">
        <f>COUNT($BX76:CT76)</f>
        <v>10</v>
      </c>
      <c r="DZ76" s="75">
        <f>COUNT($BX76:CU76)</f>
        <v>10</v>
      </c>
      <c r="EA76" s="75">
        <f>COUNT($BX76:CV76)</f>
        <v>10</v>
      </c>
      <c r="EB76" s="75">
        <f>COUNT($BX76:CW76)</f>
        <v>10</v>
      </c>
      <c r="EC76" s="75">
        <f>COUNT($BX76:CX76)</f>
        <v>10</v>
      </c>
      <c r="ED76" s="75">
        <f>COUNT($BX76:CY76)</f>
        <v>10</v>
      </c>
      <c r="EE76" s="75">
        <f>COUNT($BX76:CZ76)</f>
        <v>10</v>
      </c>
      <c r="EF76" s="75">
        <f>COUNT($BX76:DA76)</f>
        <v>10</v>
      </c>
      <c r="EH76" s="75">
        <f t="shared" si="111"/>
        <v>1</v>
      </c>
      <c r="EI76" s="75">
        <f t="shared" si="112"/>
        <v>1</v>
      </c>
      <c r="EJ76" s="75">
        <f t="shared" si="113"/>
        <v>1</v>
      </c>
      <c r="EK76" s="75">
        <f t="shared" si="114"/>
        <v>1</v>
      </c>
      <c r="EL76" s="75">
        <f t="shared" si="115"/>
        <v>0</v>
      </c>
      <c r="EM76" s="75">
        <f t="shared" si="116"/>
        <v>0</v>
      </c>
      <c r="EN76" s="75">
        <f t="shared" si="117"/>
        <v>0</v>
      </c>
      <c r="EO76" s="75">
        <f t="shared" si="118"/>
        <v>0</v>
      </c>
      <c r="EP76" s="75">
        <f t="shared" si="119"/>
        <v>0</v>
      </c>
      <c r="EQ76" s="75">
        <f t="shared" si="120"/>
        <v>0</v>
      </c>
      <c r="ER76" s="75">
        <f t="shared" si="121"/>
        <v>0</v>
      </c>
      <c r="ES76" s="75">
        <f t="shared" si="122"/>
        <v>0</v>
      </c>
      <c r="ET76" s="75">
        <f t="shared" si="123"/>
        <v>0</v>
      </c>
      <c r="EU76" s="75">
        <f t="shared" si="124"/>
        <v>0</v>
      </c>
      <c r="EV76" s="75">
        <f t="shared" si="125"/>
        <v>0</v>
      </c>
      <c r="EW76" s="75">
        <f t="shared" si="126"/>
        <v>0</v>
      </c>
      <c r="EX76" s="75">
        <f t="shared" si="127"/>
        <v>0</v>
      </c>
      <c r="EY76" s="75">
        <f t="shared" si="128"/>
        <v>0</v>
      </c>
      <c r="EZ76" s="75">
        <f t="shared" si="129"/>
        <v>0</v>
      </c>
      <c r="FA76" s="75">
        <f t="shared" si="130"/>
        <v>0</v>
      </c>
      <c r="FB76" s="75">
        <f t="shared" si="131"/>
        <v>0</v>
      </c>
      <c r="FC76" s="75">
        <f t="shared" si="132"/>
        <v>0</v>
      </c>
      <c r="FD76" s="75">
        <f t="shared" si="133"/>
        <v>0</v>
      </c>
      <c r="FE76" s="75">
        <f t="shared" si="134"/>
        <v>0</v>
      </c>
      <c r="FF76" s="75">
        <f t="shared" si="135"/>
        <v>0</v>
      </c>
      <c r="FG76" s="75">
        <f t="shared" si="136"/>
        <v>0</v>
      </c>
      <c r="FH76" s="75">
        <f t="shared" si="137"/>
        <v>0</v>
      </c>
      <c r="FI76" s="75">
        <f t="shared" si="138"/>
        <v>0</v>
      </c>
      <c r="FJ76" s="75">
        <f t="shared" si="139"/>
        <v>0</v>
      </c>
      <c r="FK76" s="75">
        <f t="shared" si="140"/>
        <v>0</v>
      </c>
      <c r="FL76" s="75">
        <f t="shared" si="141"/>
        <v>4</v>
      </c>
      <c r="FM76" s="95">
        <f>IF(AND(ent!$M$2=1,$F76&lt;&gt;""),$E76+$F76,"")</f>
        <v>369.29999999999995</v>
      </c>
      <c r="FN76" s="95">
        <f>IF(AND(ent!$M$3=1,$H76&lt;&gt;""),$G76+$H76,"")</f>
        <v>517.20000000000005</v>
      </c>
      <c r="FO76" s="95">
        <f>IF(AND(ent!$M$4=1,$J76&lt;&gt;""),$I76+$J76,"")</f>
        <v>373.9</v>
      </c>
      <c r="FP76" s="95">
        <f>IF(AND(ent!$M$5=1,$L76&lt;&gt;""),$K76+$L76,"")</f>
        <v>369.20000000000005</v>
      </c>
      <c r="FQ76" s="95" t="str">
        <f>IF(AND(ent!$M$6=1,$N76&lt;&gt;""),$M76+$N76,"")</f>
        <v/>
      </c>
      <c r="FR76" s="95" t="str">
        <f>IF(AND(ent!$M$7=1,$P76&lt;&gt;""),$O76+$P76,"")</f>
        <v/>
      </c>
      <c r="FS76" s="95" t="str">
        <f>IF(AND(ent!$M$8=1,$R76&lt;&gt;""),$Q76+$R76,"")</f>
        <v/>
      </c>
      <c r="FT76" s="95" t="str">
        <f>IF(AND(ent!$M$9=1,$T76&lt;&gt;""),$S76+$T76,"")</f>
        <v/>
      </c>
      <c r="FU76" s="95" t="str">
        <f>IF(AND(ent!$M$10=1,$V76&lt;&gt;""),$U76+$V76,"")</f>
        <v/>
      </c>
      <c r="FV76" s="95" t="str">
        <f>IF(AND(ent!$M$11=1,$X76&lt;&gt;""),$W76+$X76,"")</f>
        <v/>
      </c>
      <c r="FW76" s="95" t="str">
        <f>IF(AND(ent!$M$12=1,$Z76&lt;&gt;""),$Y76+$Z76,"")</f>
        <v/>
      </c>
      <c r="FX76" s="95" t="str">
        <f>IF(AND(ent!$M$13=1,$AB76&lt;&gt;""),$AA76+$AB76,"")</f>
        <v/>
      </c>
      <c r="FY76" s="95" t="str">
        <f>IF(AND(ent!$M$14=1,$AD76&lt;&gt;""),$AC76+$AD76,"")</f>
        <v/>
      </c>
      <c r="FZ76" s="95" t="str">
        <f>IF(AND(ent!$M$15=1,$AF76&lt;&gt;""),$AE76+$AF76,"")</f>
        <v/>
      </c>
      <c r="GA76" s="95" t="str">
        <f>IF(AND(ent!$M$16=1,$AH76&lt;&gt;""),$AG76+$AH76,"")</f>
        <v/>
      </c>
      <c r="GB76" s="95" t="str">
        <f>IF(AND(ent!$M$17=1,$AJ76&lt;&gt;""),$AI76+$AJ76,"")</f>
        <v/>
      </c>
      <c r="GC76" s="95" t="str">
        <f>IF(AND(ent!$M$18=1,$AL76&lt;&gt;""),$AK76+$AL76,"")</f>
        <v/>
      </c>
      <c r="GD76" s="95" t="str">
        <f>IF(AND(ent!$M$19=1,$AN76&lt;&gt;""),$AM76+$AN76,"")</f>
        <v/>
      </c>
      <c r="GE76" s="95" t="str">
        <f>IF(AND(ent!$M$20=1,$AP76&lt;&gt;""),$AO76+$AP76,"")</f>
        <v/>
      </c>
      <c r="GF76" s="95" t="str">
        <f>IF(AND(ent!$M$21=1,$AR76&lt;&gt;""),$AQ76+$AR76,"")</f>
        <v/>
      </c>
      <c r="GG76" s="95" t="str">
        <f>IF(AND(ent!$M$22=1,$AT76&lt;&gt;""),$AS76+$AT76,"")</f>
        <v/>
      </c>
      <c r="GH76" s="95" t="str">
        <f>IF(AND(ent!$M$23=1,$AV76&lt;&gt;""),$AU76+$AV76,"")</f>
        <v/>
      </c>
      <c r="GI76" s="95" t="str">
        <f>IF(AND(ent!$M$24=1,$AX76&lt;&gt;""),$AW76+$AX76,"")</f>
        <v/>
      </c>
      <c r="GJ76" s="95" t="str">
        <f>IF(AND(ent!$M$25=1,$AZ76&lt;&gt;""),$AY76+$AZ76,"")</f>
        <v/>
      </c>
      <c r="GK76" s="95" t="str">
        <f>IF(AND(ent!$M$26=1,$BB76&lt;&gt;""),$BA76+$BB76,"")</f>
        <v/>
      </c>
      <c r="GL76" s="95" t="str">
        <f>IF(AND(ent!$M$27=1,$BD76&lt;&gt;""),$BC76+$BD76,"")</f>
        <v/>
      </c>
      <c r="GM76" s="95" t="str">
        <f>IF(AND(ent!$M$28=1,$BF76&lt;&gt;""),$BE76+$BF76,"")</f>
        <v/>
      </c>
      <c r="GN76" s="95" t="str">
        <f>IF(AND(ent!$M$29=1,$BH76&lt;&gt;""),$BG76+$BH76,"")</f>
        <v/>
      </c>
      <c r="GO76" s="95" t="str">
        <f>IF(AND(ent!$M$30=1,$BJ76&lt;&gt;""),$BI76+$BJ76,"")</f>
        <v/>
      </c>
      <c r="GP76" s="95" t="str">
        <f>IF(AND(ent!$M$31=1,$BL76&lt;&gt;""),$BK76+$BL76,"")</f>
        <v/>
      </c>
      <c r="GQ76" s="75">
        <f t="shared" si="142"/>
        <v>6</v>
      </c>
      <c r="GR76" s="95" t="str">
        <f>IF(AND(ent!$M$2=2,$F76&lt;&gt;""),$E76+$F76,"")</f>
        <v/>
      </c>
      <c r="GS76" s="95" t="str">
        <f>IF(AND(ent!$M$3=2,$H76&lt;&gt;""),$G76+$H76,"")</f>
        <v/>
      </c>
      <c r="GT76" s="95" t="str">
        <f>IF(AND(ent!$M$4=2,$J76&lt;&gt;""),$I76+$J76,"")</f>
        <v/>
      </c>
      <c r="GU76" s="95" t="str">
        <f>IF(AND(ent!$M$5=2,$L76&lt;&gt;""),$K76+$L76,"")</f>
        <v/>
      </c>
      <c r="GV76" s="95" t="str">
        <f>IF(AND(ent!$M$6=2,$N76&lt;&gt;""),$M76+$N76,"")</f>
        <v/>
      </c>
      <c r="GW76" s="95" t="str">
        <f>IF(AND(ent!$M$7=2,$P76&lt;&gt;""),$O76+$P76,"")</f>
        <v/>
      </c>
      <c r="GX76" s="95">
        <f>IF(AND(ent!$M$8=2,$R76&lt;&gt;""),$Q76+$R76,"")</f>
        <v>410.1</v>
      </c>
      <c r="GY76" s="95">
        <f>IF(AND(ent!$M$9=2,$T76&lt;&gt;""),$S76+$T76,"")</f>
        <v>282.5</v>
      </c>
      <c r="GZ76" s="95">
        <f>IF(AND(ent!$M$10=2,$V76&lt;&gt;""),$U76+$V76,"")</f>
        <v>397</v>
      </c>
      <c r="HA76" s="95">
        <f>IF(AND(ent!$M$11=2,$X76&lt;&gt;""),$W76+$X76,"")</f>
        <v>401.6</v>
      </c>
      <c r="HB76" s="95">
        <f>IF(AND(ent!$M$12=2,$Z76&lt;&gt;""),$Y76+$Z76,"")</f>
        <v>293.5</v>
      </c>
      <c r="HC76" s="95">
        <f>IF(AND(ent!$M$13=2,$AB76&lt;&gt;""),$AA76+$AB76,"")</f>
        <v>370.29999999999995</v>
      </c>
      <c r="HD76" s="95" t="str">
        <f>IF(AND(ent!$M$14=2,$AD76&lt;&gt;""),$AC76+$AD76,"")</f>
        <v/>
      </c>
      <c r="HE76" s="95" t="str">
        <f>IF(AND(ent!$M$15=2,$AF76&lt;&gt;""),$AE76+$AF76,"")</f>
        <v/>
      </c>
      <c r="HF76" s="95" t="str">
        <f>IF(AND(ent!$M$16=2,$AH76&lt;&gt;""),$AG76+$AH76,"")</f>
        <v/>
      </c>
      <c r="HG76" s="95" t="str">
        <f>IF(AND(ent!$M$17=2,$AJ76&lt;&gt;""),$AI76+$AJ76,"")</f>
        <v/>
      </c>
      <c r="HH76" s="95" t="str">
        <f>IF(AND(ent!$M$18=2,$AL76&lt;&gt;""),$AK76+$AL76,"")</f>
        <v/>
      </c>
      <c r="HI76" s="95" t="str">
        <f>IF(AND(ent!$M$19=2,$AN76&lt;&gt;""),$AM76+$AN76,"")</f>
        <v/>
      </c>
      <c r="HJ76" s="95" t="str">
        <f>IF(AND(ent!$M$20=2,$AP76&lt;&gt;""),$AO76+$AP76,"")</f>
        <v/>
      </c>
      <c r="HK76" s="95" t="str">
        <f>IF(AND(ent!$M$21=2,$AR76&lt;&gt;""),$AQ76+$AR76,"")</f>
        <v/>
      </c>
      <c r="HL76" s="95" t="str">
        <f>IF(AND(ent!$M$22=2,$AT76&lt;&gt;""),$AS76+$AT76,"")</f>
        <v/>
      </c>
      <c r="HM76" s="95" t="str">
        <f>IF(AND(ent!$M$23=2,$AV76&lt;&gt;""),$AU76+$AV76,"")</f>
        <v/>
      </c>
      <c r="HN76" s="95" t="str">
        <f>IF(AND(ent!$M$24=2,$AX76&lt;&gt;""),$AW76+$AX76,"")</f>
        <v/>
      </c>
      <c r="HO76" s="95" t="str">
        <f>IF(AND(ent!$M$25=2,$AZ76&lt;&gt;""),$AY76+$AZ76,"")</f>
        <v/>
      </c>
      <c r="HP76" s="95" t="str">
        <f>IF(AND(ent!$M$26=2,$BB76&lt;&gt;""),$BA76+$BB76,"")</f>
        <v/>
      </c>
      <c r="HQ76" s="95" t="str">
        <f>IF(AND(ent!$M$27=2,$BD76&lt;&gt;""),$BC76+$BD76,"")</f>
        <v/>
      </c>
      <c r="HR76" s="95" t="str">
        <f>IF(AND(ent!$M$28=2,$BF76&lt;&gt;""),$BE76+$BF76,"")</f>
        <v/>
      </c>
      <c r="HS76" s="95" t="str">
        <f>IF(AND(ent!$M$29=2,$BH76&lt;&gt;""),$BG76+$BH76,"")</f>
        <v/>
      </c>
      <c r="HT76" s="95" t="str">
        <f>IF(AND(ent!$M$30=2,$BJ76&lt;&gt;""),$BI76+$BJ76,"")</f>
        <v/>
      </c>
      <c r="HU76" s="95" t="str">
        <f>IF(AND(ent!$M$31=2,$BL76&lt;&gt;""),$BK76+$BL76,"")</f>
        <v/>
      </c>
      <c r="HV76" s="124">
        <f t="shared" si="143"/>
        <v>1629.6000000000001</v>
      </c>
      <c r="HW76" s="124">
        <f t="shared" si="144"/>
        <v>2155</v>
      </c>
      <c r="HX76" s="95">
        <f t="shared" si="145"/>
        <v>2709.6000000000004</v>
      </c>
      <c r="HY76" s="95">
        <f t="shared" si="146"/>
        <v>3555</v>
      </c>
    </row>
    <row r="77" spans="1:233">
      <c r="A77" s="75">
        <f>IF(stage!A77&lt;&gt;"",stage!A77,"")</f>
        <v>76</v>
      </c>
      <c r="B77" s="75" t="str">
        <f>IF(ent!E77&lt;&gt;"",ent!E77,"")</f>
        <v>山本 泰士</v>
      </c>
      <c r="D77" s="75" t="str">
        <f>IF(ent!E77&lt;&gt;"",ent!H77,"")</f>
        <v>OP-1</v>
      </c>
      <c r="F77" s="95">
        <f>IF(stage!F77&lt;&gt;"",INT(stage!F77/100)*60+MOD(stage!F77,100),"")</f>
        <v>390.70000000000005</v>
      </c>
      <c r="H77" s="95">
        <f>IF(stage!H77&lt;&gt;"",INT(stage!H77/100)*60+MOD(stage!H77,100),"")</f>
        <v>550.5</v>
      </c>
      <c r="J77" s="95">
        <f>IF(stage!J77&lt;&gt;"",INT(stage!J77/100)*60+MOD(stage!J77,100),"")</f>
        <v>394.29999999999995</v>
      </c>
      <c r="L77" s="95">
        <f>IF(stage!L77&lt;&gt;"",INT(stage!L77/100)*60+MOD(stage!L77,100),"")</f>
        <v>391</v>
      </c>
      <c r="N77" s="95">
        <f>IF(stage!N77&lt;&gt;"",INT(stage!N77/100)*60+MOD(stage!N77,100),"")</f>
        <v>543.5</v>
      </c>
      <c r="P77" s="95">
        <f>IF(stage!P77&lt;&gt;"",INT(stage!P77/100)*60+MOD(stage!P77,100),"")</f>
        <v>402.5</v>
      </c>
      <c r="R77" s="95">
        <f>IF(stage!R77&lt;&gt;"",INT(stage!R77/100)*60+MOD(stage!R77,100),"")</f>
        <v>450.1</v>
      </c>
      <c r="T77" s="95">
        <f>IF(stage!T77&lt;&gt;"",INT(stage!T77/100)*60+MOD(stage!T77,100),"")</f>
        <v>307.5</v>
      </c>
      <c r="V77" s="95">
        <f>IF(stage!V77&lt;&gt;"",INT(stage!V77/100)*60+MOD(stage!V77,100),"")</f>
        <v>429</v>
      </c>
      <c r="X77" s="95">
        <f>IF(stage!X77&lt;&gt;"",INT(stage!X77/100)*60+MOD(stage!X77,100),"")</f>
        <v>401.6</v>
      </c>
      <c r="Z77" s="95">
        <f>IF(stage!Z77&lt;&gt;"",INT(stage!Z77/100)*60+MOD(stage!Z77,100),"")</f>
        <v>309.8</v>
      </c>
      <c r="AB77" s="95">
        <f>IF(stage!AB77&lt;&gt;"",INT(stage!AB77/100)*60+MOD(stage!AB77,100),"")</f>
        <v>370.29999999999995</v>
      </c>
      <c r="AD77" s="95" t="str">
        <f>IF(stage!AD77&lt;&gt;"",INT(stage!AD77/100)*60+MOD(stage!AD77,100),"")</f>
        <v/>
      </c>
      <c r="AF77" s="95" t="str">
        <f>IF(stage!AF77&lt;&gt;"",INT(stage!AF77/100)*60+MOD(stage!AF77,100),"")</f>
        <v/>
      </c>
      <c r="AH77" s="95" t="str">
        <f>IF(stage!AH77&lt;&gt;"",INT(stage!AH77/100)*60+MOD(stage!AH77,100),"")</f>
        <v/>
      </c>
      <c r="AJ77" s="95" t="str">
        <f>IF(stage!AJ77&lt;&gt;"",INT(stage!AJ77/100)*60+MOD(stage!AJ77,100),"")</f>
        <v/>
      </c>
      <c r="AL77" s="95" t="str">
        <f>IF(stage!AL77&lt;&gt;"",INT(stage!AL77/100)*60+MOD(stage!AL77,100),"")</f>
        <v/>
      </c>
      <c r="AN77" s="95" t="str">
        <f>IF(stage!AN77&lt;&gt;"",INT(stage!AN77/100)*60+MOD(stage!AN77,100),"")</f>
        <v/>
      </c>
      <c r="AP77" s="95" t="str">
        <f>IF(stage!AP77&lt;&gt;"",INT(stage!AP77/100)*60+MOD(stage!AP77,100),"")</f>
        <v/>
      </c>
      <c r="AR77" s="95" t="str">
        <f>IF(stage!AR77&lt;&gt;"",INT(stage!AR77/100)*60+MOD(stage!AR77,100),"")</f>
        <v/>
      </c>
      <c r="AT77" s="95" t="str">
        <f>IF(stage!AT77&lt;&gt;"",INT(stage!AT77/100)*60+MOD(stage!AT77,100),"")</f>
        <v/>
      </c>
      <c r="AV77" s="95" t="str">
        <f>IF(stage!AV77&lt;&gt;"",INT(stage!AV77/100)*60+MOD(stage!AV77,100),"")</f>
        <v/>
      </c>
      <c r="AX77" s="95" t="str">
        <f>IF(stage!AX77&lt;&gt;"",INT(stage!AX77/100)*60+MOD(stage!AX77,100),"")</f>
        <v/>
      </c>
      <c r="AZ77" s="95" t="str">
        <f>IF(stage!AZ77&lt;&gt;"",INT(stage!AZ77/100)*60+MOD(stage!AZ77,100),"")</f>
        <v/>
      </c>
      <c r="BB77" s="95" t="str">
        <f>IF(stage!BB77&lt;&gt;"",INT(stage!BB77/100)*60+MOD(stage!BB77,100),"")</f>
        <v/>
      </c>
      <c r="BD77" s="95" t="str">
        <f>IF(stage!BD77&lt;&gt;"",INT(stage!BD77/100)*60+MOD(stage!BD77,100),"")</f>
        <v/>
      </c>
      <c r="BF77" s="95" t="str">
        <f>IF(stage!BF77&lt;&gt;"",INT(stage!BF77/100)*60+MOD(stage!BF77,100),"")</f>
        <v/>
      </c>
      <c r="BH77" s="95" t="str">
        <f>IF(stage!BH77&lt;&gt;"",INT(stage!BH77/100)*60+MOD(stage!BH77,100),"")</f>
        <v/>
      </c>
      <c r="BJ77" s="95" t="str">
        <f>IF(stage!BJ77&lt;&gt;"",INT(stage!BJ77/100)*60+MOD(stage!BJ77,100),"")</f>
        <v/>
      </c>
      <c r="BL77" s="95" t="str">
        <f>IF(stage!BL77&lt;&gt;"",INT(stage!BL77/100)*60+MOD(stage!BL77,100),"")</f>
        <v/>
      </c>
      <c r="BO77" s="123">
        <f t="shared" si="74"/>
        <v>4940.8</v>
      </c>
      <c r="BP77" s="75">
        <f t="shared" si="75"/>
        <v>0</v>
      </c>
      <c r="BQ77" s="123">
        <f t="shared" si="76"/>
        <v>4940.8</v>
      </c>
      <c r="BR77" s="123"/>
      <c r="BS77" s="123">
        <f t="shared" si="77"/>
        <v>12220.8</v>
      </c>
      <c r="BT77" s="75">
        <f t="shared" si="78"/>
        <v>0</v>
      </c>
      <c r="BU77" s="123">
        <f t="shared" si="79"/>
        <v>12220.8</v>
      </c>
      <c r="BW77" s="75">
        <f t="shared" si="80"/>
        <v>12</v>
      </c>
      <c r="BX77" s="124">
        <f t="shared" si="81"/>
        <v>390.70000000000005</v>
      </c>
      <c r="BY77" s="124">
        <f t="shared" si="82"/>
        <v>550.5</v>
      </c>
      <c r="BZ77" s="124">
        <f t="shared" si="83"/>
        <v>394.29999999999995</v>
      </c>
      <c r="CA77" s="124">
        <f t="shared" si="84"/>
        <v>391</v>
      </c>
      <c r="CB77" s="124">
        <f t="shared" si="85"/>
        <v>543.5</v>
      </c>
      <c r="CC77" s="124">
        <f t="shared" si="86"/>
        <v>402.5</v>
      </c>
      <c r="CD77" s="124">
        <f t="shared" si="87"/>
        <v>450.1</v>
      </c>
      <c r="CE77" s="124">
        <f t="shared" si="88"/>
        <v>307.5</v>
      </c>
      <c r="CF77" s="124">
        <f t="shared" si="89"/>
        <v>429</v>
      </c>
      <c r="CG77" s="124">
        <f t="shared" si="90"/>
        <v>401.6</v>
      </c>
      <c r="CH77" s="124">
        <f t="shared" si="91"/>
        <v>309.8</v>
      </c>
      <c r="CI77" s="124">
        <f t="shared" si="92"/>
        <v>370.29999999999995</v>
      </c>
      <c r="CJ77" s="124" t="str">
        <f t="shared" si="93"/>
        <v/>
      </c>
      <c r="CK77" s="124" t="str">
        <f t="shared" si="94"/>
        <v/>
      </c>
      <c r="CL77" s="124" t="str">
        <f t="shared" si="95"/>
        <v/>
      </c>
      <c r="CM77" s="124" t="str">
        <f t="shared" si="96"/>
        <v/>
      </c>
      <c r="CN77" s="124" t="str">
        <f t="shared" si="97"/>
        <v/>
      </c>
      <c r="CO77" s="124" t="str">
        <f t="shared" si="98"/>
        <v/>
      </c>
      <c r="CP77" s="124" t="str">
        <f t="shared" si="99"/>
        <v/>
      </c>
      <c r="CQ77" s="124" t="str">
        <f t="shared" si="100"/>
        <v/>
      </c>
      <c r="CR77" s="124" t="str">
        <f t="shared" si="101"/>
        <v/>
      </c>
      <c r="CS77" s="124" t="str">
        <f t="shared" si="102"/>
        <v/>
      </c>
      <c r="CT77" s="124" t="str">
        <f t="shared" si="103"/>
        <v/>
      </c>
      <c r="CU77" s="124" t="str">
        <f t="shared" si="104"/>
        <v/>
      </c>
      <c r="CV77" s="124" t="str">
        <f t="shared" si="105"/>
        <v/>
      </c>
      <c r="CW77" s="124" t="str">
        <f t="shared" si="106"/>
        <v/>
      </c>
      <c r="CX77" s="124" t="str">
        <f t="shared" si="107"/>
        <v/>
      </c>
      <c r="CY77" s="124" t="str">
        <f t="shared" si="108"/>
        <v/>
      </c>
      <c r="CZ77" s="124" t="str">
        <f t="shared" si="109"/>
        <v/>
      </c>
      <c r="DA77" s="124" t="str">
        <f t="shared" si="110"/>
        <v/>
      </c>
      <c r="DC77" s="75">
        <f>COUNT($BX77:BX77)</f>
        <v>1</v>
      </c>
      <c r="DD77" s="75">
        <f>COUNT($BX77:BY77)</f>
        <v>2</v>
      </c>
      <c r="DE77" s="75">
        <f>COUNT($BX77:BZ77)</f>
        <v>3</v>
      </c>
      <c r="DF77" s="75">
        <f>COUNT($BX77:CA77)</f>
        <v>4</v>
      </c>
      <c r="DG77" s="75">
        <f>COUNT($BX77:CB77)</f>
        <v>5</v>
      </c>
      <c r="DH77" s="75">
        <f>COUNT($BX77:CC77)</f>
        <v>6</v>
      </c>
      <c r="DI77" s="75">
        <f>COUNT($BX77:CD77)</f>
        <v>7</v>
      </c>
      <c r="DJ77" s="75">
        <f>COUNT($BX77:CE77)</f>
        <v>8</v>
      </c>
      <c r="DK77" s="75">
        <f>COUNT($BX77:CF77)</f>
        <v>9</v>
      </c>
      <c r="DL77" s="75">
        <f>COUNT($BX77:CG77)</f>
        <v>10</v>
      </c>
      <c r="DM77" s="75">
        <f>COUNT($BX77:CH77)</f>
        <v>11</v>
      </c>
      <c r="DN77" s="75">
        <f>COUNT($BX77:CI77)</f>
        <v>12</v>
      </c>
      <c r="DO77" s="75">
        <f>COUNT($BX77:CJ77)</f>
        <v>12</v>
      </c>
      <c r="DP77" s="75">
        <f>COUNT($BX77:CK77)</f>
        <v>12</v>
      </c>
      <c r="DQ77" s="75">
        <f>COUNT($BX77:CL77)</f>
        <v>12</v>
      </c>
      <c r="DR77" s="75">
        <f>COUNT($BX77:CM77)</f>
        <v>12</v>
      </c>
      <c r="DS77" s="75">
        <f>COUNT($BX77:CN77)</f>
        <v>12</v>
      </c>
      <c r="DT77" s="75">
        <f>COUNT($BX77:CO77)</f>
        <v>12</v>
      </c>
      <c r="DU77" s="75">
        <f>COUNT($BX77:CP77)</f>
        <v>12</v>
      </c>
      <c r="DV77" s="75">
        <f>COUNT($BX77:CQ77)</f>
        <v>12</v>
      </c>
      <c r="DW77" s="75">
        <f>COUNT($BX77:CR77)</f>
        <v>12</v>
      </c>
      <c r="DX77" s="75">
        <f>COUNT($BX77:CS77)</f>
        <v>12</v>
      </c>
      <c r="DY77" s="75">
        <f>COUNT($BX77:CT77)</f>
        <v>12</v>
      </c>
      <c r="DZ77" s="75">
        <f>COUNT($BX77:CU77)</f>
        <v>12</v>
      </c>
      <c r="EA77" s="75">
        <f>COUNT($BX77:CV77)</f>
        <v>12</v>
      </c>
      <c r="EB77" s="75">
        <f>COUNT($BX77:CW77)</f>
        <v>12</v>
      </c>
      <c r="EC77" s="75">
        <f>COUNT($BX77:CX77)</f>
        <v>12</v>
      </c>
      <c r="ED77" s="75">
        <f>COUNT($BX77:CY77)</f>
        <v>12</v>
      </c>
      <c r="EE77" s="75">
        <f>COUNT($BX77:CZ77)</f>
        <v>12</v>
      </c>
      <c r="EF77" s="75">
        <f>COUNT($BX77:DA77)</f>
        <v>12</v>
      </c>
      <c r="EH77" s="75">
        <f t="shared" si="111"/>
        <v>1</v>
      </c>
      <c r="EI77" s="75">
        <f t="shared" si="112"/>
        <v>1</v>
      </c>
      <c r="EJ77" s="75">
        <f t="shared" si="113"/>
        <v>1</v>
      </c>
      <c r="EK77" s="75">
        <f t="shared" si="114"/>
        <v>1</v>
      </c>
      <c r="EL77" s="75">
        <f t="shared" si="115"/>
        <v>1</v>
      </c>
      <c r="EM77" s="75">
        <f t="shared" si="116"/>
        <v>1</v>
      </c>
      <c r="EN77" s="75">
        <f t="shared" si="117"/>
        <v>1</v>
      </c>
      <c r="EO77" s="75">
        <f t="shared" si="118"/>
        <v>1</v>
      </c>
      <c r="EP77" s="75">
        <f t="shared" si="119"/>
        <v>1</v>
      </c>
      <c r="EQ77" s="75">
        <f t="shared" si="120"/>
        <v>1</v>
      </c>
      <c r="ER77" s="75">
        <f t="shared" si="121"/>
        <v>1</v>
      </c>
      <c r="ES77" s="75">
        <f t="shared" si="122"/>
        <v>1</v>
      </c>
      <c r="ET77" s="75">
        <f t="shared" si="123"/>
        <v>0</v>
      </c>
      <c r="EU77" s="75">
        <f t="shared" si="124"/>
        <v>0</v>
      </c>
      <c r="EV77" s="75">
        <f t="shared" si="125"/>
        <v>0</v>
      </c>
      <c r="EW77" s="75">
        <f t="shared" si="126"/>
        <v>0</v>
      </c>
      <c r="EX77" s="75">
        <f t="shared" si="127"/>
        <v>0</v>
      </c>
      <c r="EY77" s="75">
        <f t="shared" si="128"/>
        <v>0</v>
      </c>
      <c r="EZ77" s="75">
        <f t="shared" si="129"/>
        <v>0</v>
      </c>
      <c r="FA77" s="75">
        <f t="shared" si="130"/>
        <v>0</v>
      </c>
      <c r="FB77" s="75">
        <f t="shared" si="131"/>
        <v>0</v>
      </c>
      <c r="FC77" s="75">
        <f t="shared" si="132"/>
        <v>0</v>
      </c>
      <c r="FD77" s="75">
        <f t="shared" si="133"/>
        <v>0</v>
      </c>
      <c r="FE77" s="75">
        <f t="shared" si="134"/>
        <v>0</v>
      </c>
      <c r="FF77" s="75">
        <f t="shared" si="135"/>
        <v>0</v>
      </c>
      <c r="FG77" s="75">
        <f t="shared" si="136"/>
        <v>0</v>
      </c>
      <c r="FH77" s="75">
        <f t="shared" si="137"/>
        <v>0</v>
      </c>
      <c r="FI77" s="75">
        <f t="shared" si="138"/>
        <v>0</v>
      </c>
      <c r="FJ77" s="75">
        <f t="shared" si="139"/>
        <v>0</v>
      </c>
      <c r="FK77" s="75">
        <f t="shared" si="140"/>
        <v>0</v>
      </c>
      <c r="FL77" s="75">
        <f t="shared" si="141"/>
        <v>6</v>
      </c>
      <c r="FM77" s="95">
        <f>IF(AND(ent!$M$2=1,$F77&lt;&gt;""),$E77+$F77,"")</f>
        <v>390.70000000000005</v>
      </c>
      <c r="FN77" s="95">
        <f>IF(AND(ent!$M$3=1,$H77&lt;&gt;""),$G77+$H77,"")</f>
        <v>550.5</v>
      </c>
      <c r="FO77" s="95">
        <f>IF(AND(ent!$M$4=1,$J77&lt;&gt;""),$I77+$J77,"")</f>
        <v>394.29999999999995</v>
      </c>
      <c r="FP77" s="95">
        <f>IF(AND(ent!$M$5=1,$L77&lt;&gt;""),$K77+$L77,"")</f>
        <v>391</v>
      </c>
      <c r="FQ77" s="95">
        <f>IF(AND(ent!$M$6=1,$N77&lt;&gt;""),$M77+$N77,"")</f>
        <v>543.5</v>
      </c>
      <c r="FR77" s="95">
        <f>IF(AND(ent!$M$7=1,$P77&lt;&gt;""),$O77+$P77,"")</f>
        <v>402.5</v>
      </c>
      <c r="FS77" s="95" t="str">
        <f>IF(AND(ent!$M$8=1,$R77&lt;&gt;""),$Q77+$R77,"")</f>
        <v/>
      </c>
      <c r="FT77" s="95" t="str">
        <f>IF(AND(ent!$M$9=1,$T77&lt;&gt;""),$S77+$T77,"")</f>
        <v/>
      </c>
      <c r="FU77" s="95" t="str">
        <f>IF(AND(ent!$M$10=1,$V77&lt;&gt;""),$U77+$V77,"")</f>
        <v/>
      </c>
      <c r="FV77" s="95" t="str">
        <f>IF(AND(ent!$M$11=1,$X77&lt;&gt;""),$W77+$X77,"")</f>
        <v/>
      </c>
      <c r="FW77" s="95" t="str">
        <f>IF(AND(ent!$M$12=1,$Z77&lt;&gt;""),$Y77+$Z77,"")</f>
        <v/>
      </c>
      <c r="FX77" s="95" t="str">
        <f>IF(AND(ent!$M$13=1,$AB77&lt;&gt;""),$AA77+$AB77,"")</f>
        <v/>
      </c>
      <c r="FY77" s="95" t="str">
        <f>IF(AND(ent!$M$14=1,$AD77&lt;&gt;""),$AC77+$AD77,"")</f>
        <v/>
      </c>
      <c r="FZ77" s="95" t="str">
        <f>IF(AND(ent!$M$15=1,$AF77&lt;&gt;""),$AE77+$AF77,"")</f>
        <v/>
      </c>
      <c r="GA77" s="95" t="str">
        <f>IF(AND(ent!$M$16=1,$AH77&lt;&gt;""),$AG77+$AH77,"")</f>
        <v/>
      </c>
      <c r="GB77" s="95" t="str">
        <f>IF(AND(ent!$M$17=1,$AJ77&lt;&gt;""),$AI77+$AJ77,"")</f>
        <v/>
      </c>
      <c r="GC77" s="95" t="str">
        <f>IF(AND(ent!$M$18=1,$AL77&lt;&gt;""),$AK77+$AL77,"")</f>
        <v/>
      </c>
      <c r="GD77" s="95" t="str">
        <f>IF(AND(ent!$M$19=1,$AN77&lt;&gt;""),$AM77+$AN77,"")</f>
        <v/>
      </c>
      <c r="GE77" s="95" t="str">
        <f>IF(AND(ent!$M$20=1,$AP77&lt;&gt;""),$AO77+$AP77,"")</f>
        <v/>
      </c>
      <c r="GF77" s="95" t="str">
        <f>IF(AND(ent!$M$21=1,$AR77&lt;&gt;""),$AQ77+$AR77,"")</f>
        <v/>
      </c>
      <c r="GG77" s="95" t="str">
        <f>IF(AND(ent!$M$22=1,$AT77&lt;&gt;""),$AS77+$AT77,"")</f>
        <v/>
      </c>
      <c r="GH77" s="95" t="str">
        <f>IF(AND(ent!$M$23=1,$AV77&lt;&gt;""),$AU77+$AV77,"")</f>
        <v/>
      </c>
      <c r="GI77" s="95" t="str">
        <f>IF(AND(ent!$M$24=1,$AX77&lt;&gt;""),$AW77+$AX77,"")</f>
        <v/>
      </c>
      <c r="GJ77" s="95" t="str">
        <f>IF(AND(ent!$M$25=1,$AZ77&lt;&gt;""),$AY77+$AZ77,"")</f>
        <v/>
      </c>
      <c r="GK77" s="95" t="str">
        <f>IF(AND(ent!$M$26=1,$BB77&lt;&gt;""),$BA77+$BB77,"")</f>
        <v/>
      </c>
      <c r="GL77" s="95" t="str">
        <f>IF(AND(ent!$M$27=1,$BD77&lt;&gt;""),$BC77+$BD77,"")</f>
        <v/>
      </c>
      <c r="GM77" s="95" t="str">
        <f>IF(AND(ent!$M$28=1,$BF77&lt;&gt;""),$BE77+$BF77,"")</f>
        <v/>
      </c>
      <c r="GN77" s="95" t="str">
        <f>IF(AND(ent!$M$29=1,$BH77&lt;&gt;""),$BG77+$BH77,"")</f>
        <v/>
      </c>
      <c r="GO77" s="95" t="str">
        <f>IF(AND(ent!$M$30=1,$BJ77&lt;&gt;""),$BI77+$BJ77,"")</f>
        <v/>
      </c>
      <c r="GP77" s="95" t="str">
        <f>IF(AND(ent!$M$31=1,$BL77&lt;&gt;""),$BK77+$BL77,"")</f>
        <v/>
      </c>
      <c r="GQ77" s="75">
        <f t="shared" si="142"/>
        <v>6</v>
      </c>
      <c r="GR77" s="95" t="str">
        <f>IF(AND(ent!$M$2=2,$F77&lt;&gt;""),$E77+$F77,"")</f>
        <v/>
      </c>
      <c r="GS77" s="95" t="str">
        <f>IF(AND(ent!$M$3=2,$H77&lt;&gt;""),$G77+$H77,"")</f>
        <v/>
      </c>
      <c r="GT77" s="95" t="str">
        <f>IF(AND(ent!$M$4=2,$J77&lt;&gt;""),$I77+$J77,"")</f>
        <v/>
      </c>
      <c r="GU77" s="95" t="str">
        <f>IF(AND(ent!$M$5=2,$L77&lt;&gt;""),$K77+$L77,"")</f>
        <v/>
      </c>
      <c r="GV77" s="95" t="str">
        <f>IF(AND(ent!$M$6=2,$N77&lt;&gt;""),$M77+$N77,"")</f>
        <v/>
      </c>
      <c r="GW77" s="95" t="str">
        <f>IF(AND(ent!$M$7=2,$P77&lt;&gt;""),$O77+$P77,"")</f>
        <v/>
      </c>
      <c r="GX77" s="95">
        <f>IF(AND(ent!$M$8=2,$R77&lt;&gt;""),$Q77+$R77,"")</f>
        <v>450.1</v>
      </c>
      <c r="GY77" s="95">
        <f>IF(AND(ent!$M$9=2,$T77&lt;&gt;""),$S77+$T77,"")</f>
        <v>307.5</v>
      </c>
      <c r="GZ77" s="95">
        <f>IF(AND(ent!$M$10=2,$V77&lt;&gt;""),$U77+$V77,"")</f>
        <v>429</v>
      </c>
      <c r="HA77" s="95">
        <f>IF(AND(ent!$M$11=2,$X77&lt;&gt;""),$W77+$X77,"")</f>
        <v>401.6</v>
      </c>
      <c r="HB77" s="95">
        <f>IF(AND(ent!$M$12=2,$Z77&lt;&gt;""),$Y77+$Z77,"")</f>
        <v>309.8</v>
      </c>
      <c r="HC77" s="95">
        <f>IF(AND(ent!$M$13=2,$AB77&lt;&gt;""),$AA77+$AB77,"")</f>
        <v>370.29999999999995</v>
      </c>
      <c r="HD77" s="95" t="str">
        <f>IF(AND(ent!$M$14=2,$AD77&lt;&gt;""),$AC77+$AD77,"")</f>
        <v/>
      </c>
      <c r="HE77" s="95" t="str">
        <f>IF(AND(ent!$M$15=2,$AF77&lt;&gt;""),$AE77+$AF77,"")</f>
        <v/>
      </c>
      <c r="HF77" s="95" t="str">
        <f>IF(AND(ent!$M$16=2,$AH77&lt;&gt;""),$AG77+$AH77,"")</f>
        <v/>
      </c>
      <c r="HG77" s="95" t="str">
        <f>IF(AND(ent!$M$17=2,$AJ77&lt;&gt;""),$AI77+$AJ77,"")</f>
        <v/>
      </c>
      <c r="HH77" s="95" t="str">
        <f>IF(AND(ent!$M$18=2,$AL77&lt;&gt;""),$AK77+$AL77,"")</f>
        <v/>
      </c>
      <c r="HI77" s="95" t="str">
        <f>IF(AND(ent!$M$19=2,$AN77&lt;&gt;""),$AM77+$AN77,"")</f>
        <v/>
      </c>
      <c r="HJ77" s="95" t="str">
        <f>IF(AND(ent!$M$20=2,$AP77&lt;&gt;""),$AO77+$AP77,"")</f>
        <v/>
      </c>
      <c r="HK77" s="95" t="str">
        <f>IF(AND(ent!$M$21=2,$AR77&lt;&gt;""),$AQ77+$AR77,"")</f>
        <v/>
      </c>
      <c r="HL77" s="95" t="str">
        <f>IF(AND(ent!$M$22=2,$AT77&lt;&gt;""),$AS77+$AT77,"")</f>
        <v/>
      </c>
      <c r="HM77" s="95" t="str">
        <f>IF(AND(ent!$M$23=2,$AV77&lt;&gt;""),$AU77+$AV77,"")</f>
        <v/>
      </c>
      <c r="HN77" s="95" t="str">
        <f>IF(AND(ent!$M$24=2,$AX77&lt;&gt;""),$AW77+$AX77,"")</f>
        <v/>
      </c>
      <c r="HO77" s="95" t="str">
        <f>IF(AND(ent!$M$25=2,$AZ77&lt;&gt;""),$AY77+$AZ77,"")</f>
        <v/>
      </c>
      <c r="HP77" s="95" t="str">
        <f>IF(AND(ent!$M$26=2,$BB77&lt;&gt;""),$BA77+$BB77,"")</f>
        <v/>
      </c>
      <c r="HQ77" s="95" t="str">
        <f>IF(AND(ent!$M$27=2,$BD77&lt;&gt;""),$BC77+$BD77,"")</f>
        <v/>
      </c>
      <c r="HR77" s="95" t="str">
        <f>IF(AND(ent!$M$28=2,$BF77&lt;&gt;""),$BE77+$BF77,"")</f>
        <v/>
      </c>
      <c r="HS77" s="95" t="str">
        <f>IF(AND(ent!$M$29=2,$BH77&lt;&gt;""),$BG77+$BH77,"")</f>
        <v/>
      </c>
      <c r="HT77" s="95" t="str">
        <f>IF(AND(ent!$M$30=2,$BJ77&lt;&gt;""),$BI77+$BJ77,"")</f>
        <v/>
      </c>
      <c r="HU77" s="95" t="str">
        <f>IF(AND(ent!$M$31=2,$BL77&lt;&gt;""),$BK77+$BL77,"")</f>
        <v/>
      </c>
      <c r="HV77" s="124">
        <f t="shared" si="143"/>
        <v>2672.5</v>
      </c>
      <c r="HW77" s="124">
        <f t="shared" si="144"/>
        <v>2268.2999999999997</v>
      </c>
      <c r="HX77" s="95">
        <f t="shared" si="145"/>
        <v>4432.5</v>
      </c>
      <c r="HY77" s="95">
        <f t="shared" si="146"/>
        <v>3748.2999999999997</v>
      </c>
    </row>
    <row r="78" spans="1:233">
      <c r="A78" s="75">
        <f>IF(stage!A78&lt;&gt;"",stage!A78,"")</f>
        <v>77</v>
      </c>
      <c r="B78" s="75" t="str">
        <f>IF(ent!E78&lt;&gt;"",ent!E78,"")</f>
        <v>赤鹿 保生</v>
      </c>
      <c r="D78" s="75" t="str">
        <f>IF(ent!E78&lt;&gt;"",ent!H78,"")</f>
        <v>OP-1</v>
      </c>
      <c r="F78" s="95" t="str">
        <f>IF(stage!F78&lt;&gt;"",INT(stage!F78/100)*60+MOD(stage!F78,100),"")</f>
        <v/>
      </c>
      <c r="H78" s="95" t="str">
        <f>IF(stage!H78&lt;&gt;"",INT(stage!H78/100)*60+MOD(stage!H78,100),"")</f>
        <v/>
      </c>
      <c r="J78" s="95" t="str">
        <f>IF(stage!J78&lt;&gt;"",INT(stage!J78/100)*60+MOD(stage!J78,100),"")</f>
        <v/>
      </c>
      <c r="L78" s="95" t="str">
        <f>IF(stage!L78&lt;&gt;"",INT(stage!L78/100)*60+MOD(stage!L78,100),"")</f>
        <v/>
      </c>
      <c r="N78" s="95" t="str">
        <f>IF(stage!N78&lt;&gt;"",INT(stage!N78/100)*60+MOD(stage!N78,100),"")</f>
        <v/>
      </c>
      <c r="P78" s="95" t="str">
        <f>IF(stage!P78&lt;&gt;"",INT(stage!P78/100)*60+MOD(stage!P78,100),"")</f>
        <v/>
      </c>
      <c r="R78" s="95" t="str">
        <f>IF(stage!R78&lt;&gt;"",INT(stage!R78/100)*60+MOD(stage!R78,100),"")</f>
        <v/>
      </c>
      <c r="T78" s="95" t="str">
        <f>IF(stage!T78&lt;&gt;"",INT(stage!T78/100)*60+MOD(stage!T78,100),"")</f>
        <v/>
      </c>
      <c r="V78" s="95" t="str">
        <f>IF(stage!V78&lt;&gt;"",INT(stage!V78/100)*60+MOD(stage!V78,100),"")</f>
        <v/>
      </c>
      <c r="X78" s="95" t="str">
        <f>IF(stage!X78&lt;&gt;"",INT(stage!X78/100)*60+MOD(stage!X78,100),"")</f>
        <v/>
      </c>
      <c r="Z78" s="95" t="str">
        <f>IF(stage!Z78&lt;&gt;"",INT(stage!Z78/100)*60+MOD(stage!Z78,100),"")</f>
        <v/>
      </c>
      <c r="AB78" s="95" t="str">
        <f>IF(stage!AB78&lt;&gt;"",INT(stage!AB78/100)*60+MOD(stage!AB78,100),"")</f>
        <v/>
      </c>
      <c r="AD78" s="95" t="str">
        <f>IF(stage!AD78&lt;&gt;"",INT(stage!AD78/100)*60+MOD(stage!AD78,100),"")</f>
        <v/>
      </c>
      <c r="AF78" s="95" t="str">
        <f>IF(stage!AF78&lt;&gt;"",INT(stage!AF78/100)*60+MOD(stage!AF78,100),"")</f>
        <v/>
      </c>
      <c r="AH78" s="95" t="str">
        <f>IF(stage!AH78&lt;&gt;"",INT(stage!AH78/100)*60+MOD(stage!AH78,100),"")</f>
        <v/>
      </c>
      <c r="AJ78" s="95" t="str">
        <f>IF(stage!AJ78&lt;&gt;"",INT(stage!AJ78/100)*60+MOD(stage!AJ78,100),"")</f>
        <v/>
      </c>
      <c r="AL78" s="95" t="str">
        <f>IF(stage!AL78&lt;&gt;"",INT(stage!AL78/100)*60+MOD(stage!AL78,100),"")</f>
        <v/>
      </c>
      <c r="AN78" s="95" t="str">
        <f>IF(stage!AN78&lt;&gt;"",INT(stage!AN78/100)*60+MOD(stage!AN78,100),"")</f>
        <v/>
      </c>
      <c r="AP78" s="95" t="str">
        <f>IF(stage!AP78&lt;&gt;"",INT(stage!AP78/100)*60+MOD(stage!AP78,100),"")</f>
        <v/>
      </c>
      <c r="AR78" s="95" t="str">
        <f>IF(stage!AR78&lt;&gt;"",INT(stage!AR78/100)*60+MOD(stage!AR78,100),"")</f>
        <v/>
      </c>
      <c r="AT78" s="95" t="str">
        <f>IF(stage!AT78&lt;&gt;"",INT(stage!AT78/100)*60+MOD(stage!AT78,100),"")</f>
        <v/>
      </c>
      <c r="AV78" s="95" t="str">
        <f>IF(stage!AV78&lt;&gt;"",INT(stage!AV78/100)*60+MOD(stage!AV78,100),"")</f>
        <v/>
      </c>
      <c r="AX78" s="95" t="str">
        <f>IF(stage!AX78&lt;&gt;"",INT(stage!AX78/100)*60+MOD(stage!AX78,100),"")</f>
        <v/>
      </c>
      <c r="AZ78" s="95" t="str">
        <f>IF(stage!AZ78&lt;&gt;"",INT(stage!AZ78/100)*60+MOD(stage!AZ78,100),"")</f>
        <v/>
      </c>
      <c r="BB78" s="95" t="str">
        <f>IF(stage!BB78&lt;&gt;"",INT(stage!BB78/100)*60+MOD(stage!BB78,100),"")</f>
        <v/>
      </c>
      <c r="BD78" s="95" t="str">
        <f>IF(stage!BD78&lt;&gt;"",INT(stage!BD78/100)*60+MOD(stage!BD78,100),"")</f>
        <v/>
      </c>
      <c r="BF78" s="95" t="str">
        <f>IF(stage!BF78&lt;&gt;"",INT(stage!BF78/100)*60+MOD(stage!BF78,100),"")</f>
        <v/>
      </c>
      <c r="BH78" s="95" t="str">
        <f>IF(stage!BH78&lt;&gt;"",INT(stage!BH78/100)*60+MOD(stage!BH78,100),"")</f>
        <v/>
      </c>
      <c r="BJ78" s="95" t="str">
        <f>IF(stage!BJ78&lt;&gt;"",INT(stage!BJ78/100)*60+MOD(stage!BJ78,100),"")</f>
        <v/>
      </c>
      <c r="BL78" s="95" t="str">
        <f>IF(stage!BL78&lt;&gt;"",INT(stage!BL78/100)*60+MOD(stage!BL78,100),"")</f>
        <v/>
      </c>
      <c r="BO78" s="123">
        <f t="shared" si="74"/>
        <v>0</v>
      </c>
      <c r="BP78" s="75">
        <f t="shared" si="75"/>
        <v>0</v>
      </c>
      <c r="BQ78" s="123">
        <f t="shared" si="76"/>
        <v>0</v>
      </c>
      <c r="BR78" s="123"/>
      <c r="BS78" s="123">
        <f t="shared" si="77"/>
        <v>0</v>
      </c>
      <c r="BT78" s="75">
        <f t="shared" si="78"/>
        <v>0</v>
      </c>
      <c r="BU78" s="123">
        <f t="shared" si="79"/>
        <v>0</v>
      </c>
      <c r="BW78" s="75">
        <f t="shared" si="80"/>
        <v>0</v>
      </c>
      <c r="BX78" s="124" t="str">
        <f t="shared" si="81"/>
        <v/>
      </c>
      <c r="BY78" s="124" t="str">
        <f t="shared" si="82"/>
        <v/>
      </c>
      <c r="BZ78" s="124" t="str">
        <f t="shared" si="83"/>
        <v/>
      </c>
      <c r="CA78" s="124" t="str">
        <f t="shared" si="84"/>
        <v/>
      </c>
      <c r="CB78" s="124" t="str">
        <f t="shared" si="85"/>
        <v/>
      </c>
      <c r="CC78" s="124" t="str">
        <f t="shared" si="86"/>
        <v/>
      </c>
      <c r="CD78" s="124" t="str">
        <f t="shared" si="87"/>
        <v/>
      </c>
      <c r="CE78" s="124" t="str">
        <f t="shared" si="88"/>
        <v/>
      </c>
      <c r="CF78" s="124" t="str">
        <f t="shared" si="89"/>
        <v/>
      </c>
      <c r="CG78" s="124" t="str">
        <f t="shared" si="90"/>
        <v/>
      </c>
      <c r="CH78" s="124" t="str">
        <f t="shared" si="91"/>
        <v/>
      </c>
      <c r="CI78" s="124" t="str">
        <f t="shared" si="92"/>
        <v/>
      </c>
      <c r="CJ78" s="124" t="str">
        <f t="shared" si="93"/>
        <v/>
      </c>
      <c r="CK78" s="124" t="str">
        <f t="shared" si="94"/>
        <v/>
      </c>
      <c r="CL78" s="124" t="str">
        <f t="shared" si="95"/>
        <v/>
      </c>
      <c r="CM78" s="124" t="str">
        <f t="shared" si="96"/>
        <v/>
      </c>
      <c r="CN78" s="124" t="str">
        <f t="shared" si="97"/>
        <v/>
      </c>
      <c r="CO78" s="124" t="str">
        <f t="shared" si="98"/>
        <v/>
      </c>
      <c r="CP78" s="124" t="str">
        <f t="shared" si="99"/>
        <v/>
      </c>
      <c r="CQ78" s="124" t="str">
        <f t="shared" si="100"/>
        <v/>
      </c>
      <c r="CR78" s="124" t="str">
        <f t="shared" si="101"/>
        <v/>
      </c>
      <c r="CS78" s="124" t="str">
        <f t="shared" si="102"/>
        <v/>
      </c>
      <c r="CT78" s="124" t="str">
        <f t="shared" si="103"/>
        <v/>
      </c>
      <c r="CU78" s="124" t="str">
        <f t="shared" si="104"/>
        <v/>
      </c>
      <c r="CV78" s="124" t="str">
        <f t="shared" si="105"/>
        <v/>
      </c>
      <c r="CW78" s="124" t="str">
        <f t="shared" si="106"/>
        <v/>
      </c>
      <c r="CX78" s="124" t="str">
        <f t="shared" si="107"/>
        <v/>
      </c>
      <c r="CY78" s="124" t="str">
        <f t="shared" si="108"/>
        <v/>
      </c>
      <c r="CZ78" s="124" t="str">
        <f t="shared" si="109"/>
        <v/>
      </c>
      <c r="DA78" s="124" t="str">
        <f t="shared" si="110"/>
        <v/>
      </c>
      <c r="DC78" s="75">
        <f>COUNT($BX78:BX78)</f>
        <v>0</v>
      </c>
      <c r="DD78" s="75">
        <f>COUNT($BX78:BY78)</f>
        <v>0</v>
      </c>
      <c r="DE78" s="75">
        <f>COUNT($BX78:BZ78)</f>
        <v>0</v>
      </c>
      <c r="DF78" s="75">
        <f>COUNT($BX78:CA78)</f>
        <v>0</v>
      </c>
      <c r="DG78" s="75">
        <f>COUNT($BX78:CB78)</f>
        <v>0</v>
      </c>
      <c r="DH78" s="75">
        <f>COUNT($BX78:CC78)</f>
        <v>0</v>
      </c>
      <c r="DI78" s="75">
        <f>COUNT($BX78:CD78)</f>
        <v>0</v>
      </c>
      <c r="DJ78" s="75">
        <f>COUNT($BX78:CE78)</f>
        <v>0</v>
      </c>
      <c r="DK78" s="75">
        <f>COUNT($BX78:CF78)</f>
        <v>0</v>
      </c>
      <c r="DL78" s="75">
        <f>COUNT($BX78:CG78)</f>
        <v>0</v>
      </c>
      <c r="DM78" s="75">
        <f>COUNT($BX78:CH78)</f>
        <v>0</v>
      </c>
      <c r="DN78" s="75">
        <f>COUNT($BX78:CI78)</f>
        <v>0</v>
      </c>
      <c r="DO78" s="75">
        <f>COUNT($BX78:CJ78)</f>
        <v>0</v>
      </c>
      <c r="DP78" s="75">
        <f>COUNT($BX78:CK78)</f>
        <v>0</v>
      </c>
      <c r="DQ78" s="75">
        <f>COUNT($BX78:CL78)</f>
        <v>0</v>
      </c>
      <c r="DR78" s="75">
        <f>COUNT($BX78:CM78)</f>
        <v>0</v>
      </c>
      <c r="DS78" s="75">
        <f>COUNT($BX78:CN78)</f>
        <v>0</v>
      </c>
      <c r="DT78" s="75">
        <f>COUNT($BX78:CO78)</f>
        <v>0</v>
      </c>
      <c r="DU78" s="75">
        <f>COUNT($BX78:CP78)</f>
        <v>0</v>
      </c>
      <c r="DV78" s="75">
        <f>COUNT($BX78:CQ78)</f>
        <v>0</v>
      </c>
      <c r="DW78" s="75">
        <f>COUNT($BX78:CR78)</f>
        <v>0</v>
      </c>
      <c r="DX78" s="75">
        <f>COUNT($BX78:CS78)</f>
        <v>0</v>
      </c>
      <c r="DY78" s="75">
        <f>COUNT($BX78:CT78)</f>
        <v>0</v>
      </c>
      <c r="DZ78" s="75">
        <f>COUNT($BX78:CU78)</f>
        <v>0</v>
      </c>
      <c r="EA78" s="75">
        <f>COUNT($BX78:CV78)</f>
        <v>0</v>
      </c>
      <c r="EB78" s="75">
        <f>COUNT($BX78:CW78)</f>
        <v>0</v>
      </c>
      <c r="EC78" s="75">
        <f>COUNT($BX78:CX78)</f>
        <v>0</v>
      </c>
      <c r="ED78" s="75">
        <f>COUNT($BX78:CY78)</f>
        <v>0</v>
      </c>
      <c r="EE78" s="75">
        <f>COUNT($BX78:CZ78)</f>
        <v>0</v>
      </c>
      <c r="EF78" s="75">
        <f>COUNT($BX78:DA78)</f>
        <v>0</v>
      </c>
      <c r="EH78" s="75">
        <f t="shared" si="111"/>
        <v>0</v>
      </c>
      <c r="EI78" s="75">
        <f t="shared" si="112"/>
        <v>0</v>
      </c>
      <c r="EJ78" s="75">
        <f t="shared" si="113"/>
        <v>0</v>
      </c>
      <c r="EK78" s="75">
        <f t="shared" si="114"/>
        <v>0</v>
      </c>
      <c r="EL78" s="75">
        <f t="shared" si="115"/>
        <v>0</v>
      </c>
      <c r="EM78" s="75">
        <f t="shared" si="116"/>
        <v>0</v>
      </c>
      <c r="EN78" s="75">
        <f t="shared" si="117"/>
        <v>0</v>
      </c>
      <c r="EO78" s="75">
        <f t="shared" si="118"/>
        <v>0</v>
      </c>
      <c r="EP78" s="75">
        <f t="shared" si="119"/>
        <v>0</v>
      </c>
      <c r="EQ78" s="75">
        <f t="shared" si="120"/>
        <v>0</v>
      </c>
      <c r="ER78" s="75">
        <f t="shared" si="121"/>
        <v>0</v>
      </c>
      <c r="ES78" s="75">
        <f t="shared" si="122"/>
        <v>0</v>
      </c>
      <c r="ET78" s="75">
        <f t="shared" si="123"/>
        <v>0</v>
      </c>
      <c r="EU78" s="75">
        <f t="shared" si="124"/>
        <v>0</v>
      </c>
      <c r="EV78" s="75">
        <f t="shared" si="125"/>
        <v>0</v>
      </c>
      <c r="EW78" s="75">
        <f t="shared" si="126"/>
        <v>0</v>
      </c>
      <c r="EX78" s="75">
        <f t="shared" si="127"/>
        <v>0</v>
      </c>
      <c r="EY78" s="75">
        <f t="shared" si="128"/>
        <v>0</v>
      </c>
      <c r="EZ78" s="75">
        <f t="shared" si="129"/>
        <v>0</v>
      </c>
      <c r="FA78" s="75">
        <f t="shared" si="130"/>
        <v>0</v>
      </c>
      <c r="FB78" s="75">
        <f t="shared" si="131"/>
        <v>0</v>
      </c>
      <c r="FC78" s="75">
        <f t="shared" si="132"/>
        <v>0</v>
      </c>
      <c r="FD78" s="75">
        <f t="shared" si="133"/>
        <v>0</v>
      </c>
      <c r="FE78" s="75">
        <f t="shared" si="134"/>
        <v>0</v>
      </c>
      <c r="FF78" s="75">
        <f t="shared" si="135"/>
        <v>0</v>
      </c>
      <c r="FG78" s="75">
        <f t="shared" si="136"/>
        <v>0</v>
      </c>
      <c r="FH78" s="75">
        <f t="shared" si="137"/>
        <v>0</v>
      </c>
      <c r="FI78" s="75">
        <f t="shared" si="138"/>
        <v>0</v>
      </c>
      <c r="FJ78" s="75">
        <f t="shared" si="139"/>
        <v>0</v>
      </c>
      <c r="FK78" s="75">
        <f t="shared" si="140"/>
        <v>0</v>
      </c>
      <c r="FL78" s="75">
        <f t="shared" si="141"/>
        <v>0</v>
      </c>
      <c r="FM78" s="95" t="str">
        <f>IF(AND(ent!$M$2=1,$F78&lt;&gt;""),$E78+$F78,"")</f>
        <v/>
      </c>
      <c r="FN78" s="95" t="str">
        <f>IF(AND(ent!$M$3=1,$H78&lt;&gt;""),$G78+$H78,"")</f>
        <v/>
      </c>
      <c r="FO78" s="95" t="str">
        <f>IF(AND(ent!$M$4=1,$J78&lt;&gt;""),$I78+$J78,"")</f>
        <v/>
      </c>
      <c r="FP78" s="95" t="str">
        <f>IF(AND(ent!$M$5=1,$L78&lt;&gt;""),$K78+$L78,"")</f>
        <v/>
      </c>
      <c r="FQ78" s="95" t="str">
        <f>IF(AND(ent!$M$6=1,$N78&lt;&gt;""),$M78+$N78,"")</f>
        <v/>
      </c>
      <c r="FR78" s="95" t="str">
        <f>IF(AND(ent!$M$7=1,$P78&lt;&gt;""),$O78+$P78,"")</f>
        <v/>
      </c>
      <c r="FS78" s="95" t="str">
        <f>IF(AND(ent!$M$8=1,$R78&lt;&gt;""),$Q78+$R78,"")</f>
        <v/>
      </c>
      <c r="FT78" s="95" t="str">
        <f>IF(AND(ent!$M$9=1,$T78&lt;&gt;""),$S78+$T78,"")</f>
        <v/>
      </c>
      <c r="FU78" s="95" t="str">
        <f>IF(AND(ent!$M$10=1,$V78&lt;&gt;""),$U78+$V78,"")</f>
        <v/>
      </c>
      <c r="FV78" s="95" t="str">
        <f>IF(AND(ent!$M$11=1,$X78&lt;&gt;""),$W78+$X78,"")</f>
        <v/>
      </c>
      <c r="FW78" s="95" t="str">
        <f>IF(AND(ent!$M$12=1,$Z78&lt;&gt;""),$Y78+$Z78,"")</f>
        <v/>
      </c>
      <c r="FX78" s="95" t="str">
        <f>IF(AND(ent!$M$13=1,$AB78&lt;&gt;""),$AA78+$AB78,"")</f>
        <v/>
      </c>
      <c r="FY78" s="95" t="str">
        <f>IF(AND(ent!$M$14=1,$AD78&lt;&gt;""),$AC78+$AD78,"")</f>
        <v/>
      </c>
      <c r="FZ78" s="95" t="str">
        <f>IF(AND(ent!$M$15=1,$AF78&lt;&gt;""),$AE78+$AF78,"")</f>
        <v/>
      </c>
      <c r="GA78" s="95" t="str">
        <f>IF(AND(ent!$M$16=1,$AH78&lt;&gt;""),$AG78+$AH78,"")</f>
        <v/>
      </c>
      <c r="GB78" s="95" t="str">
        <f>IF(AND(ent!$M$17=1,$AJ78&lt;&gt;""),$AI78+$AJ78,"")</f>
        <v/>
      </c>
      <c r="GC78" s="95" t="str">
        <f>IF(AND(ent!$M$18=1,$AL78&lt;&gt;""),$AK78+$AL78,"")</f>
        <v/>
      </c>
      <c r="GD78" s="95" t="str">
        <f>IF(AND(ent!$M$19=1,$AN78&lt;&gt;""),$AM78+$AN78,"")</f>
        <v/>
      </c>
      <c r="GE78" s="95" t="str">
        <f>IF(AND(ent!$M$20=1,$AP78&lt;&gt;""),$AO78+$AP78,"")</f>
        <v/>
      </c>
      <c r="GF78" s="95" t="str">
        <f>IF(AND(ent!$M$21=1,$AR78&lt;&gt;""),$AQ78+$AR78,"")</f>
        <v/>
      </c>
      <c r="GG78" s="95" t="str">
        <f>IF(AND(ent!$M$22=1,$AT78&lt;&gt;""),$AS78+$AT78,"")</f>
        <v/>
      </c>
      <c r="GH78" s="95" t="str">
        <f>IF(AND(ent!$M$23=1,$AV78&lt;&gt;""),$AU78+$AV78,"")</f>
        <v/>
      </c>
      <c r="GI78" s="95" t="str">
        <f>IF(AND(ent!$M$24=1,$AX78&lt;&gt;""),$AW78+$AX78,"")</f>
        <v/>
      </c>
      <c r="GJ78" s="95" t="str">
        <f>IF(AND(ent!$M$25=1,$AZ78&lt;&gt;""),$AY78+$AZ78,"")</f>
        <v/>
      </c>
      <c r="GK78" s="95" t="str">
        <f>IF(AND(ent!$M$26=1,$BB78&lt;&gt;""),$BA78+$BB78,"")</f>
        <v/>
      </c>
      <c r="GL78" s="95" t="str">
        <f>IF(AND(ent!$M$27=1,$BD78&lt;&gt;""),$BC78+$BD78,"")</f>
        <v/>
      </c>
      <c r="GM78" s="95" t="str">
        <f>IF(AND(ent!$M$28=1,$BF78&lt;&gt;""),$BE78+$BF78,"")</f>
        <v/>
      </c>
      <c r="GN78" s="95" t="str">
        <f>IF(AND(ent!$M$29=1,$BH78&lt;&gt;""),$BG78+$BH78,"")</f>
        <v/>
      </c>
      <c r="GO78" s="95" t="str">
        <f>IF(AND(ent!$M$30=1,$BJ78&lt;&gt;""),$BI78+$BJ78,"")</f>
        <v/>
      </c>
      <c r="GP78" s="95" t="str">
        <f>IF(AND(ent!$M$31=1,$BL78&lt;&gt;""),$BK78+$BL78,"")</f>
        <v/>
      </c>
      <c r="GQ78" s="75">
        <f t="shared" si="142"/>
        <v>0</v>
      </c>
      <c r="GR78" s="95" t="str">
        <f>IF(AND(ent!$M$2=2,$F78&lt;&gt;""),$E78+$F78,"")</f>
        <v/>
      </c>
      <c r="GS78" s="95" t="str">
        <f>IF(AND(ent!$M$3=2,$H78&lt;&gt;""),$G78+$H78,"")</f>
        <v/>
      </c>
      <c r="GT78" s="95" t="str">
        <f>IF(AND(ent!$M$4=2,$J78&lt;&gt;""),$I78+$J78,"")</f>
        <v/>
      </c>
      <c r="GU78" s="95" t="str">
        <f>IF(AND(ent!$M$5=2,$L78&lt;&gt;""),$K78+$L78,"")</f>
        <v/>
      </c>
      <c r="GV78" s="95" t="str">
        <f>IF(AND(ent!$M$6=2,$N78&lt;&gt;""),$M78+$N78,"")</f>
        <v/>
      </c>
      <c r="GW78" s="95" t="str">
        <f>IF(AND(ent!$M$7=2,$P78&lt;&gt;""),$O78+$P78,"")</f>
        <v/>
      </c>
      <c r="GX78" s="95" t="str">
        <f>IF(AND(ent!$M$8=2,$R78&lt;&gt;""),$Q78+$R78,"")</f>
        <v/>
      </c>
      <c r="GY78" s="95" t="str">
        <f>IF(AND(ent!$M$9=2,$T78&lt;&gt;""),$S78+$T78,"")</f>
        <v/>
      </c>
      <c r="GZ78" s="95" t="str">
        <f>IF(AND(ent!$M$10=2,$V78&lt;&gt;""),$U78+$V78,"")</f>
        <v/>
      </c>
      <c r="HA78" s="95" t="str">
        <f>IF(AND(ent!$M$11=2,$X78&lt;&gt;""),$W78+$X78,"")</f>
        <v/>
      </c>
      <c r="HB78" s="95" t="str">
        <f>IF(AND(ent!$M$12=2,$Z78&lt;&gt;""),$Y78+$Z78,"")</f>
        <v/>
      </c>
      <c r="HC78" s="95" t="str">
        <f>IF(AND(ent!$M$13=2,$AB78&lt;&gt;""),$AA78+$AB78,"")</f>
        <v/>
      </c>
      <c r="HD78" s="95" t="str">
        <f>IF(AND(ent!$M$14=2,$AD78&lt;&gt;""),$AC78+$AD78,"")</f>
        <v/>
      </c>
      <c r="HE78" s="95" t="str">
        <f>IF(AND(ent!$M$15=2,$AF78&lt;&gt;""),$AE78+$AF78,"")</f>
        <v/>
      </c>
      <c r="HF78" s="95" t="str">
        <f>IF(AND(ent!$M$16=2,$AH78&lt;&gt;""),$AG78+$AH78,"")</f>
        <v/>
      </c>
      <c r="HG78" s="95" t="str">
        <f>IF(AND(ent!$M$17=2,$AJ78&lt;&gt;""),$AI78+$AJ78,"")</f>
        <v/>
      </c>
      <c r="HH78" s="95" t="str">
        <f>IF(AND(ent!$M$18=2,$AL78&lt;&gt;""),$AK78+$AL78,"")</f>
        <v/>
      </c>
      <c r="HI78" s="95" t="str">
        <f>IF(AND(ent!$M$19=2,$AN78&lt;&gt;""),$AM78+$AN78,"")</f>
        <v/>
      </c>
      <c r="HJ78" s="95" t="str">
        <f>IF(AND(ent!$M$20=2,$AP78&lt;&gt;""),$AO78+$AP78,"")</f>
        <v/>
      </c>
      <c r="HK78" s="95" t="str">
        <f>IF(AND(ent!$M$21=2,$AR78&lt;&gt;""),$AQ78+$AR78,"")</f>
        <v/>
      </c>
      <c r="HL78" s="95" t="str">
        <f>IF(AND(ent!$M$22=2,$AT78&lt;&gt;""),$AS78+$AT78,"")</f>
        <v/>
      </c>
      <c r="HM78" s="95" t="str">
        <f>IF(AND(ent!$M$23=2,$AV78&lt;&gt;""),$AU78+$AV78,"")</f>
        <v/>
      </c>
      <c r="HN78" s="95" t="str">
        <f>IF(AND(ent!$M$24=2,$AX78&lt;&gt;""),$AW78+$AX78,"")</f>
        <v/>
      </c>
      <c r="HO78" s="95" t="str">
        <f>IF(AND(ent!$M$25=2,$AZ78&lt;&gt;""),$AY78+$AZ78,"")</f>
        <v/>
      </c>
      <c r="HP78" s="95" t="str">
        <f>IF(AND(ent!$M$26=2,$BB78&lt;&gt;""),$BA78+$BB78,"")</f>
        <v/>
      </c>
      <c r="HQ78" s="95" t="str">
        <f>IF(AND(ent!$M$27=2,$BD78&lt;&gt;""),$BC78+$BD78,"")</f>
        <v/>
      </c>
      <c r="HR78" s="95" t="str">
        <f>IF(AND(ent!$M$28=2,$BF78&lt;&gt;""),$BE78+$BF78,"")</f>
        <v/>
      </c>
      <c r="HS78" s="95" t="str">
        <f>IF(AND(ent!$M$29=2,$BH78&lt;&gt;""),$BG78+$BH78,"")</f>
        <v/>
      </c>
      <c r="HT78" s="95" t="str">
        <f>IF(AND(ent!$M$30=2,$BJ78&lt;&gt;""),$BI78+$BJ78,"")</f>
        <v/>
      </c>
      <c r="HU78" s="95" t="str">
        <f>IF(AND(ent!$M$31=2,$BL78&lt;&gt;""),$BK78+$BL78,"")</f>
        <v/>
      </c>
      <c r="HV78" s="124">
        <f t="shared" si="143"/>
        <v>0</v>
      </c>
      <c r="HW78" s="124">
        <f t="shared" si="144"/>
        <v>0</v>
      </c>
      <c r="HX78" s="95">
        <f t="shared" si="145"/>
        <v>0</v>
      </c>
      <c r="HY78" s="95">
        <f t="shared" si="146"/>
        <v>0</v>
      </c>
    </row>
    <row r="79" spans="1:233">
      <c r="A79" s="75" t="str">
        <f>IF(stage!A79&lt;&gt;"",stage!A79,"")</f>
        <v/>
      </c>
      <c r="B79" s="75" t="str">
        <f>IF(ent!E79&lt;&gt;"",ent!E79,"")</f>
        <v/>
      </c>
      <c r="D79" s="75" t="str">
        <f>IF(ent!E79&lt;&gt;"",ent!H79,"")</f>
        <v/>
      </c>
      <c r="F79" s="95" t="str">
        <f>IF(stage!F79&lt;&gt;"",INT(stage!F79/100)*60+MOD(stage!F79,100),"")</f>
        <v/>
      </c>
      <c r="H79" s="95" t="str">
        <f>IF(stage!H79&lt;&gt;"",INT(stage!H79/100)*60+MOD(stage!H79,100),"")</f>
        <v/>
      </c>
      <c r="J79" s="95" t="str">
        <f>IF(stage!J79&lt;&gt;"",INT(stage!J79/100)*60+MOD(stage!J79,100),"")</f>
        <v/>
      </c>
      <c r="L79" s="95" t="str">
        <f>IF(stage!L79&lt;&gt;"",INT(stage!L79/100)*60+MOD(stage!L79,100),"")</f>
        <v/>
      </c>
      <c r="N79" s="95" t="str">
        <f>IF(stage!N79&lt;&gt;"",INT(stage!N79/100)*60+MOD(stage!N79,100),"")</f>
        <v/>
      </c>
      <c r="P79" s="95" t="str">
        <f>IF(stage!P79&lt;&gt;"",INT(stage!P79/100)*60+MOD(stage!P79,100),"")</f>
        <v/>
      </c>
      <c r="R79" s="95" t="str">
        <f>IF(stage!R79&lt;&gt;"",INT(stage!R79/100)*60+MOD(stage!R79,100),"")</f>
        <v/>
      </c>
      <c r="T79" s="95" t="str">
        <f>IF(stage!T79&lt;&gt;"",INT(stage!T79/100)*60+MOD(stage!T79,100),"")</f>
        <v/>
      </c>
      <c r="V79" s="95" t="str">
        <f>IF(stage!V79&lt;&gt;"",INT(stage!V79/100)*60+MOD(stage!V79,100),"")</f>
        <v/>
      </c>
      <c r="X79" s="95" t="str">
        <f>IF(stage!X79&lt;&gt;"",INT(stage!X79/100)*60+MOD(stage!X79,100),"")</f>
        <v/>
      </c>
      <c r="Z79" s="95" t="str">
        <f>IF(stage!Z79&lt;&gt;"",INT(stage!Z79/100)*60+MOD(stage!Z79,100),"")</f>
        <v/>
      </c>
      <c r="AB79" s="95" t="str">
        <f>IF(stage!AB79&lt;&gt;"",INT(stage!AB79/100)*60+MOD(stage!AB79,100),"")</f>
        <v/>
      </c>
      <c r="AD79" s="95" t="str">
        <f>IF(stage!AD79&lt;&gt;"",INT(stage!AD79/100)*60+MOD(stage!AD79,100),"")</f>
        <v/>
      </c>
      <c r="AF79" s="95" t="str">
        <f>IF(stage!AF79&lt;&gt;"",INT(stage!AF79/100)*60+MOD(stage!AF79,100),"")</f>
        <v/>
      </c>
      <c r="AH79" s="95" t="str">
        <f>IF(stage!AH79&lt;&gt;"",INT(stage!AH79/100)*60+MOD(stage!AH79,100),"")</f>
        <v/>
      </c>
      <c r="AJ79" s="95" t="str">
        <f>IF(stage!AJ79&lt;&gt;"",INT(stage!AJ79/100)*60+MOD(stage!AJ79,100),"")</f>
        <v/>
      </c>
      <c r="AL79" s="95" t="str">
        <f>IF(stage!AL79&lt;&gt;"",INT(stage!AL79/100)*60+MOD(stage!AL79,100),"")</f>
        <v/>
      </c>
      <c r="AN79" s="95" t="str">
        <f>IF(stage!AN79&lt;&gt;"",INT(stage!AN79/100)*60+MOD(stage!AN79,100),"")</f>
        <v/>
      </c>
      <c r="AP79" s="95" t="str">
        <f>IF(stage!AP79&lt;&gt;"",INT(stage!AP79/100)*60+MOD(stage!AP79,100),"")</f>
        <v/>
      </c>
      <c r="AR79" s="95" t="str">
        <f>IF(stage!AR79&lt;&gt;"",INT(stage!AR79/100)*60+MOD(stage!AR79,100),"")</f>
        <v/>
      </c>
      <c r="AT79" s="95" t="str">
        <f>IF(stage!AT79&lt;&gt;"",INT(stage!AT79/100)*60+MOD(stage!AT79,100),"")</f>
        <v/>
      </c>
      <c r="AV79" s="95" t="str">
        <f>IF(stage!AV79&lt;&gt;"",INT(stage!AV79/100)*60+MOD(stage!AV79,100),"")</f>
        <v/>
      </c>
      <c r="AX79" s="95" t="str">
        <f>IF(stage!AX79&lt;&gt;"",INT(stage!AX79/100)*60+MOD(stage!AX79,100),"")</f>
        <v/>
      </c>
      <c r="AZ79" s="95" t="str">
        <f>IF(stage!AZ79&lt;&gt;"",INT(stage!AZ79/100)*60+MOD(stage!AZ79,100),"")</f>
        <v/>
      </c>
      <c r="BB79" s="95" t="str">
        <f>IF(stage!BB79&lt;&gt;"",INT(stage!BB79/100)*60+MOD(stage!BB79,100),"")</f>
        <v/>
      </c>
      <c r="BD79" s="95" t="str">
        <f>IF(stage!BD79&lt;&gt;"",INT(stage!BD79/100)*60+MOD(stage!BD79,100),"")</f>
        <v/>
      </c>
      <c r="BF79" s="95" t="str">
        <f>IF(stage!BF79&lt;&gt;"",INT(stage!BF79/100)*60+MOD(stage!BF79,100),"")</f>
        <v/>
      </c>
      <c r="BH79" s="95" t="str">
        <f>IF(stage!BH79&lt;&gt;"",INT(stage!BH79/100)*60+MOD(stage!BH79,100),"")</f>
        <v/>
      </c>
      <c r="BJ79" s="95" t="str">
        <f>IF(stage!BJ79&lt;&gt;"",INT(stage!BJ79/100)*60+MOD(stage!BJ79,100),"")</f>
        <v/>
      </c>
      <c r="BL79" s="95" t="str">
        <f>IF(stage!BL79&lt;&gt;"",INT(stage!BL79/100)*60+MOD(stage!BL79,100),"")</f>
        <v/>
      </c>
      <c r="BO79" s="123">
        <f t="shared" si="74"/>
        <v>0</v>
      </c>
      <c r="BP79" s="75">
        <f t="shared" si="75"/>
        <v>0</v>
      </c>
      <c r="BQ79" s="123">
        <f t="shared" si="76"/>
        <v>0</v>
      </c>
      <c r="BR79" s="123"/>
      <c r="BS79" s="123">
        <f t="shared" si="77"/>
        <v>0</v>
      </c>
      <c r="BT79" s="75">
        <f t="shared" si="78"/>
        <v>0</v>
      </c>
      <c r="BU79" s="123">
        <f t="shared" si="79"/>
        <v>0</v>
      </c>
      <c r="BW79" s="75">
        <f t="shared" si="80"/>
        <v>0</v>
      </c>
      <c r="BX79" s="124" t="str">
        <f t="shared" si="81"/>
        <v/>
      </c>
      <c r="BY79" s="124" t="str">
        <f t="shared" si="82"/>
        <v/>
      </c>
      <c r="BZ79" s="124" t="str">
        <f t="shared" si="83"/>
        <v/>
      </c>
      <c r="CA79" s="124" t="str">
        <f t="shared" si="84"/>
        <v/>
      </c>
      <c r="CB79" s="124" t="str">
        <f t="shared" si="85"/>
        <v/>
      </c>
      <c r="CC79" s="124" t="str">
        <f t="shared" si="86"/>
        <v/>
      </c>
      <c r="CD79" s="124" t="str">
        <f t="shared" si="87"/>
        <v/>
      </c>
      <c r="CE79" s="124" t="str">
        <f t="shared" si="88"/>
        <v/>
      </c>
      <c r="CF79" s="124" t="str">
        <f t="shared" si="89"/>
        <v/>
      </c>
      <c r="CG79" s="124" t="str">
        <f t="shared" si="90"/>
        <v/>
      </c>
      <c r="CH79" s="124" t="str">
        <f t="shared" si="91"/>
        <v/>
      </c>
      <c r="CI79" s="124" t="str">
        <f t="shared" si="92"/>
        <v/>
      </c>
      <c r="CJ79" s="124" t="str">
        <f t="shared" si="93"/>
        <v/>
      </c>
      <c r="CK79" s="124" t="str">
        <f t="shared" si="94"/>
        <v/>
      </c>
      <c r="CL79" s="124" t="str">
        <f t="shared" si="95"/>
        <v/>
      </c>
      <c r="CM79" s="124" t="str">
        <f t="shared" si="96"/>
        <v/>
      </c>
      <c r="CN79" s="124" t="str">
        <f t="shared" si="97"/>
        <v/>
      </c>
      <c r="CO79" s="124" t="str">
        <f t="shared" si="98"/>
        <v/>
      </c>
      <c r="CP79" s="124" t="str">
        <f t="shared" si="99"/>
        <v/>
      </c>
      <c r="CQ79" s="124" t="str">
        <f t="shared" si="100"/>
        <v/>
      </c>
      <c r="CR79" s="124" t="str">
        <f t="shared" si="101"/>
        <v/>
      </c>
      <c r="CS79" s="124" t="str">
        <f t="shared" si="102"/>
        <v/>
      </c>
      <c r="CT79" s="124" t="str">
        <f t="shared" si="103"/>
        <v/>
      </c>
      <c r="CU79" s="124" t="str">
        <f t="shared" si="104"/>
        <v/>
      </c>
      <c r="CV79" s="124" t="str">
        <f t="shared" si="105"/>
        <v/>
      </c>
      <c r="CW79" s="124" t="str">
        <f t="shared" si="106"/>
        <v/>
      </c>
      <c r="CX79" s="124" t="str">
        <f t="shared" si="107"/>
        <v/>
      </c>
      <c r="CY79" s="124" t="str">
        <f t="shared" si="108"/>
        <v/>
      </c>
      <c r="CZ79" s="124" t="str">
        <f t="shared" si="109"/>
        <v/>
      </c>
      <c r="DA79" s="124" t="str">
        <f t="shared" si="110"/>
        <v/>
      </c>
      <c r="DC79" s="75">
        <f>COUNT($BX79:BX79)</f>
        <v>0</v>
      </c>
      <c r="DD79" s="75">
        <f>COUNT($BX79:BY79)</f>
        <v>0</v>
      </c>
      <c r="DE79" s="75">
        <f>COUNT($BX79:BZ79)</f>
        <v>0</v>
      </c>
      <c r="DF79" s="75">
        <f>COUNT($BX79:CA79)</f>
        <v>0</v>
      </c>
      <c r="DG79" s="75">
        <f>COUNT($BX79:CB79)</f>
        <v>0</v>
      </c>
      <c r="DH79" s="75">
        <f>COUNT($BX79:CC79)</f>
        <v>0</v>
      </c>
      <c r="DI79" s="75">
        <f>COUNT($BX79:CD79)</f>
        <v>0</v>
      </c>
      <c r="DJ79" s="75">
        <f>COUNT($BX79:CE79)</f>
        <v>0</v>
      </c>
      <c r="DK79" s="75">
        <f>COUNT($BX79:CF79)</f>
        <v>0</v>
      </c>
      <c r="DL79" s="75">
        <f>COUNT($BX79:CG79)</f>
        <v>0</v>
      </c>
      <c r="DM79" s="75">
        <f>COUNT($BX79:CH79)</f>
        <v>0</v>
      </c>
      <c r="DN79" s="75">
        <f>COUNT($BX79:CI79)</f>
        <v>0</v>
      </c>
      <c r="DO79" s="75">
        <f>COUNT($BX79:CJ79)</f>
        <v>0</v>
      </c>
      <c r="DP79" s="75">
        <f>COUNT($BX79:CK79)</f>
        <v>0</v>
      </c>
      <c r="DQ79" s="75">
        <f>COUNT($BX79:CL79)</f>
        <v>0</v>
      </c>
      <c r="DR79" s="75">
        <f>COUNT($BX79:CM79)</f>
        <v>0</v>
      </c>
      <c r="DS79" s="75">
        <f>COUNT($BX79:CN79)</f>
        <v>0</v>
      </c>
      <c r="DT79" s="75">
        <f>COUNT($BX79:CO79)</f>
        <v>0</v>
      </c>
      <c r="DU79" s="75">
        <f>COUNT($BX79:CP79)</f>
        <v>0</v>
      </c>
      <c r="DV79" s="75">
        <f>COUNT($BX79:CQ79)</f>
        <v>0</v>
      </c>
      <c r="DW79" s="75">
        <f>COUNT($BX79:CR79)</f>
        <v>0</v>
      </c>
      <c r="DX79" s="75">
        <f>COUNT($BX79:CS79)</f>
        <v>0</v>
      </c>
      <c r="DY79" s="75">
        <f>COUNT($BX79:CT79)</f>
        <v>0</v>
      </c>
      <c r="DZ79" s="75">
        <f>COUNT($BX79:CU79)</f>
        <v>0</v>
      </c>
      <c r="EA79" s="75">
        <f>COUNT($BX79:CV79)</f>
        <v>0</v>
      </c>
      <c r="EB79" s="75">
        <f>COUNT($BX79:CW79)</f>
        <v>0</v>
      </c>
      <c r="EC79" s="75">
        <f>COUNT($BX79:CX79)</f>
        <v>0</v>
      </c>
      <c r="ED79" s="75">
        <f>COUNT($BX79:CY79)</f>
        <v>0</v>
      </c>
      <c r="EE79" s="75">
        <f>COUNT($BX79:CZ79)</f>
        <v>0</v>
      </c>
      <c r="EF79" s="75">
        <f>COUNT($BX79:DA79)</f>
        <v>0</v>
      </c>
      <c r="EH79" s="75">
        <f t="shared" si="111"/>
        <v>0</v>
      </c>
      <c r="EI79" s="75">
        <f t="shared" si="112"/>
        <v>0</v>
      </c>
      <c r="EJ79" s="75">
        <f t="shared" si="113"/>
        <v>0</v>
      </c>
      <c r="EK79" s="75">
        <f t="shared" si="114"/>
        <v>0</v>
      </c>
      <c r="EL79" s="75">
        <f t="shared" si="115"/>
        <v>0</v>
      </c>
      <c r="EM79" s="75">
        <f t="shared" si="116"/>
        <v>0</v>
      </c>
      <c r="EN79" s="75">
        <f t="shared" si="117"/>
        <v>0</v>
      </c>
      <c r="EO79" s="75">
        <f t="shared" si="118"/>
        <v>0</v>
      </c>
      <c r="EP79" s="75">
        <f t="shared" si="119"/>
        <v>0</v>
      </c>
      <c r="EQ79" s="75">
        <f t="shared" si="120"/>
        <v>0</v>
      </c>
      <c r="ER79" s="75">
        <f t="shared" si="121"/>
        <v>0</v>
      </c>
      <c r="ES79" s="75">
        <f t="shared" si="122"/>
        <v>0</v>
      </c>
      <c r="ET79" s="75">
        <f t="shared" si="123"/>
        <v>0</v>
      </c>
      <c r="EU79" s="75">
        <f t="shared" si="124"/>
        <v>0</v>
      </c>
      <c r="EV79" s="75">
        <f t="shared" si="125"/>
        <v>0</v>
      </c>
      <c r="EW79" s="75">
        <f t="shared" si="126"/>
        <v>0</v>
      </c>
      <c r="EX79" s="75">
        <f t="shared" si="127"/>
        <v>0</v>
      </c>
      <c r="EY79" s="75">
        <f t="shared" si="128"/>
        <v>0</v>
      </c>
      <c r="EZ79" s="75">
        <f t="shared" si="129"/>
        <v>0</v>
      </c>
      <c r="FA79" s="75">
        <f t="shared" si="130"/>
        <v>0</v>
      </c>
      <c r="FB79" s="75">
        <f t="shared" si="131"/>
        <v>0</v>
      </c>
      <c r="FC79" s="75">
        <f t="shared" si="132"/>
        <v>0</v>
      </c>
      <c r="FD79" s="75">
        <f t="shared" si="133"/>
        <v>0</v>
      </c>
      <c r="FE79" s="75">
        <f t="shared" si="134"/>
        <v>0</v>
      </c>
      <c r="FF79" s="75">
        <f t="shared" si="135"/>
        <v>0</v>
      </c>
      <c r="FG79" s="75">
        <f t="shared" si="136"/>
        <v>0</v>
      </c>
      <c r="FH79" s="75">
        <f t="shared" si="137"/>
        <v>0</v>
      </c>
      <c r="FI79" s="75">
        <f t="shared" si="138"/>
        <v>0</v>
      </c>
      <c r="FJ79" s="75">
        <f t="shared" si="139"/>
        <v>0</v>
      </c>
      <c r="FK79" s="75">
        <f t="shared" si="140"/>
        <v>0</v>
      </c>
      <c r="FL79" s="75">
        <f t="shared" si="141"/>
        <v>0</v>
      </c>
      <c r="FM79" s="95" t="str">
        <f>IF(AND(ent!$M$2=1,$F79&lt;&gt;""),$E79+$F79,"")</f>
        <v/>
      </c>
      <c r="FN79" s="95" t="str">
        <f>IF(AND(ent!$M$3=1,$H79&lt;&gt;""),$G79+$H79,"")</f>
        <v/>
      </c>
      <c r="FO79" s="95" t="str">
        <f>IF(AND(ent!$M$4=1,$J79&lt;&gt;""),$I79+$J79,"")</f>
        <v/>
      </c>
      <c r="FP79" s="95" t="str">
        <f>IF(AND(ent!$M$5=1,$L79&lt;&gt;""),$K79+$L79,"")</f>
        <v/>
      </c>
      <c r="FQ79" s="95" t="str">
        <f>IF(AND(ent!$M$6=1,$N79&lt;&gt;""),$M79+$N79,"")</f>
        <v/>
      </c>
      <c r="FR79" s="95" t="str">
        <f>IF(AND(ent!$M$7=1,$P79&lt;&gt;""),$O79+$P79,"")</f>
        <v/>
      </c>
      <c r="FS79" s="95" t="str">
        <f>IF(AND(ent!$M$8=1,$R79&lt;&gt;""),$Q79+$R79,"")</f>
        <v/>
      </c>
      <c r="FT79" s="95" t="str">
        <f>IF(AND(ent!$M$9=1,$T79&lt;&gt;""),$S79+$T79,"")</f>
        <v/>
      </c>
      <c r="FU79" s="95" t="str">
        <f>IF(AND(ent!$M$10=1,$V79&lt;&gt;""),$U79+$V79,"")</f>
        <v/>
      </c>
      <c r="FV79" s="95" t="str">
        <f>IF(AND(ent!$M$11=1,$X79&lt;&gt;""),$W79+$X79,"")</f>
        <v/>
      </c>
      <c r="FW79" s="95" t="str">
        <f>IF(AND(ent!$M$12=1,$Z79&lt;&gt;""),$Y79+$Z79,"")</f>
        <v/>
      </c>
      <c r="FX79" s="95" t="str">
        <f>IF(AND(ent!$M$13=1,$AB79&lt;&gt;""),$AA79+$AB79,"")</f>
        <v/>
      </c>
      <c r="FY79" s="95" t="str">
        <f>IF(AND(ent!$M$14=1,$AD79&lt;&gt;""),$AC79+$AD79,"")</f>
        <v/>
      </c>
      <c r="FZ79" s="95" t="str">
        <f>IF(AND(ent!$M$15=1,$AF79&lt;&gt;""),$AE79+$AF79,"")</f>
        <v/>
      </c>
      <c r="GA79" s="95" t="str">
        <f>IF(AND(ent!$M$16=1,$AH79&lt;&gt;""),$AG79+$AH79,"")</f>
        <v/>
      </c>
      <c r="GB79" s="95" t="str">
        <f>IF(AND(ent!$M$17=1,$AJ79&lt;&gt;""),$AI79+$AJ79,"")</f>
        <v/>
      </c>
      <c r="GC79" s="95" t="str">
        <f>IF(AND(ent!$M$18=1,$AL79&lt;&gt;""),$AK79+$AL79,"")</f>
        <v/>
      </c>
      <c r="GD79" s="95" t="str">
        <f>IF(AND(ent!$M$19=1,$AN79&lt;&gt;""),$AM79+$AN79,"")</f>
        <v/>
      </c>
      <c r="GE79" s="95" t="str">
        <f>IF(AND(ent!$M$20=1,$AP79&lt;&gt;""),$AO79+$AP79,"")</f>
        <v/>
      </c>
      <c r="GF79" s="95" t="str">
        <f>IF(AND(ent!$M$21=1,$AR79&lt;&gt;""),$AQ79+$AR79,"")</f>
        <v/>
      </c>
      <c r="GG79" s="95" t="str">
        <f>IF(AND(ent!$M$22=1,$AT79&lt;&gt;""),$AS79+$AT79,"")</f>
        <v/>
      </c>
      <c r="GH79" s="95" t="str">
        <f>IF(AND(ent!$M$23=1,$AV79&lt;&gt;""),$AU79+$AV79,"")</f>
        <v/>
      </c>
      <c r="GI79" s="95" t="str">
        <f>IF(AND(ent!$M$24=1,$AX79&lt;&gt;""),$AW79+$AX79,"")</f>
        <v/>
      </c>
      <c r="GJ79" s="95" t="str">
        <f>IF(AND(ent!$M$25=1,$AZ79&lt;&gt;""),$AY79+$AZ79,"")</f>
        <v/>
      </c>
      <c r="GK79" s="95" t="str">
        <f>IF(AND(ent!$M$26=1,$BB79&lt;&gt;""),$BA79+$BB79,"")</f>
        <v/>
      </c>
      <c r="GL79" s="95" t="str">
        <f>IF(AND(ent!$M$27=1,$BD79&lt;&gt;""),$BC79+$BD79,"")</f>
        <v/>
      </c>
      <c r="GM79" s="95" t="str">
        <f>IF(AND(ent!$M$28=1,$BF79&lt;&gt;""),$BE79+$BF79,"")</f>
        <v/>
      </c>
      <c r="GN79" s="95" t="str">
        <f>IF(AND(ent!$M$29=1,$BH79&lt;&gt;""),$BG79+$BH79,"")</f>
        <v/>
      </c>
      <c r="GO79" s="95" t="str">
        <f>IF(AND(ent!$M$30=1,$BJ79&lt;&gt;""),$BI79+$BJ79,"")</f>
        <v/>
      </c>
      <c r="GP79" s="95" t="str">
        <f>IF(AND(ent!$M$31=1,$BL79&lt;&gt;""),$BK79+$BL79,"")</f>
        <v/>
      </c>
      <c r="GQ79" s="75">
        <f t="shared" si="142"/>
        <v>0</v>
      </c>
      <c r="GR79" s="95" t="str">
        <f>IF(AND(ent!$M$2=2,$F79&lt;&gt;""),$E79+$F79,"")</f>
        <v/>
      </c>
      <c r="GS79" s="95" t="str">
        <f>IF(AND(ent!$M$3=2,$H79&lt;&gt;""),$G79+$H79,"")</f>
        <v/>
      </c>
      <c r="GT79" s="95" t="str">
        <f>IF(AND(ent!$M$4=2,$J79&lt;&gt;""),$I79+$J79,"")</f>
        <v/>
      </c>
      <c r="GU79" s="95" t="str">
        <f>IF(AND(ent!$M$5=2,$L79&lt;&gt;""),$K79+$L79,"")</f>
        <v/>
      </c>
      <c r="GV79" s="95" t="str">
        <f>IF(AND(ent!$M$6=2,$N79&lt;&gt;""),$M79+$N79,"")</f>
        <v/>
      </c>
      <c r="GW79" s="95" t="str">
        <f>IF(AND(ent!$M$7=2,$P79&lt;&gt;""),$O79+$P79,"")</f>
        <v/>
      </c>
      <c r="GX79" s="95" t="str">
        <f>IF(AND(ent!$M$8=2,$R79&lt;&gt;""),$Q79+$R79,"")</f>
        <v/>
      </c>
      <c r="GY79" s="95" t="str">
        <f>IF(AND(ent!$M$9=2,$T79&lt;&gt;""),$S79+$T79,"")</f>
        <v/>
      </c>
      <c r="GZ79" s="95" t="str">
        <f>IF(AND(ent!$M$10=2,$V79&lt;&gt;""),$U79+$V79,"")</f>
        <v/>
      </c>
      <c r="HA79" s="95" t="str">
        <f>IF(AND(ent!$M$11=2,$X79&lt;&gt;""),$W79+$X79,"")</f>
        <v/>
      </c>
      <c r="HB79" s="95" t="str">
        <f>IF(AND(ent!$M$12=2,$Z79&lt;&gt;""),$Y79+$Z79,"")</f>
        <v/>
      </c>
      <c r="HC79" s="95" t="str">
        <f>IF(AND(ent!$M$13=2,$AB79&lt;&gt;""),$AA79+$AB79,"")</f>
        <v/>
      </c>
      <c r="HD79" s="95" t="str">
        <f>IF(AND(ent!$M$14=2,$AD79&lt;&gt;""),$AC79+$AD79,"")</f>
        <v/>
      </c>
      <c r="HE79" s="95" t="str">
        <f>IF(AND(ent!$M$15=2,$AF79&lt;&gt;""),$AE79+$AF79,"")</f>
        <v/>
      </c>
      <c r="HF79" s="95" t="str">
        <f>IF(AND(ent!$M$16=2,$AH79&lt;&gt;""),$AG79+$AH79,"")</f>
        <v/>
      </c>
      <c r="HG79" s="95" t="str">
        <f>IF(AND(ent!$M$17=2,$AJ79&lt;&gt;""),$AI79+$AJ79,"")</f>
        <v/>
      </c>
      <c r="HH79" s="95" t="str">
        <f>IF(AND(ent!$M$18=2,$AL79&lt;&gt;""),$AK79+$AL79,"")</f>
        <v/>
      </c>
      <c r="HI79" s="95" t="str">
        <f>IF(AND(ent!$M$19=2,$AN79&lt;&gt;""),$AM79+$AN79,"")</f>
        <v/>
      </c>
      <c r="HJ79" s="95" t="str">
        <f>IF(AND(ent!$M$20=2,$AP79&lt;&gt;""),$AO79+$AP79,"")</f>
        <v/>
      </c>
      <c r="HK79" s="95" t="str">
        <f>IF(AND(ent!$M$21=2,$AR79&lt;&gt;""),$AQ79+$AR79,"")</f>
        <v/>
      </c>
      <c r="HL79" s="95" t="str">
        <f>IF(AND(ent!$M$22=2,$AT79&lt;&gt;""),$AS79+$AT79,"")</f>
        <v/>
      </c>
      <c r="HM79" s="95" t="str">
        <f>IF(AND(ent!$M$23=2,$AV79&lt;&gt;""),$AU79+$AV79,"")</f>
        <v/>
      </c>
      <c r="HN79" s="95" t="str">
        <f>IF(AND(ent!$M$24=2,$AX79&lt;&gt;""),$AW79+$AX79,"")</f>
        <v/>
      </c>
      <c r="HO79" s="95" t="str">
        <f>IF(AND(ent!$M$25=2,$AZ79&lt;&gt;""),$AY79+$AZ79,"")</f>
        <v/>
      </c>
      <c r="HP79" s="95" t="str">
        <f>IF(AND(ent!$M$26=2,$BB79&lt;&gt;""),$BA79+$BB79,"")</f>
        <v/>
      </c>
      <c r="HQ79" s="95" t="str">
        <f>IF(AND(ent!$M$27=2,$BD79&lt;&gt;""),$BC79+$BD79,"")</f>
        <v/>
      </c>
      <c r="HR79" s="95" t="str">
        <f>IF(AND(ent!$M$28=2,$BF79&lt;&gt;""),$BE79+$BF79,"")</f>
        <v/>
      </c>
      <c r="HS79" s="95" t="str">
        <f>IF(AND(ent!$M$29=2,$BH79&lt;&gt;""),$BG79+$BH79,"")</f>
        <v/>
      </c>
      <c r="HT79" s="95" t="str">
        <f>IF(AND(ent!$M$30=2,$BJ79&lt;&gt;""),$BI79+$BJ79,"")</f>
        <v/>
      </c>
      <c r="HU79" s="95" t="str">
        <f>IF(AND(ent!$M$31=2,$BL79&lt;&gt;""),$BK79+$BL79,"")</f>
        <v/>
      </c>
      <c r="HV79" s="124">
        <f t="shared" si="143"/>
        <v>0</v>
      </c>
      <c r="HW79" s="124">
        <f t="shared" si="144"/>
        <v>0</v>
      </c>
      <c r="HX79" s="95">
        <f t="shared" si="145"/>
        <v>0</v>
      </c>
      <c r="HY79" s="95">
        <f t="shared" si="146"/>
        <v>0</v>
      </c>
    </row>
    <row r="80" spans="1:233">
      <c r="A80" s="75" t="str">
        <f>IF(stage!A80&lt;&gt;"",stage!A80,"")</f>
        <v/>
      </c>
      <c r="B80" s="75" t="str">
        <f>IF(ent!E80&lt;&gt;"",ent!E80,"")</f>
        <v/>
      </c>
      <c r="D80" s="75" t="str">
        <f>IF(ent!E80&lt;&gt;"",ent!H80,"")</f>
        <v/>
      </c>
      <c r="F80" s="95" t="str">
        <f>IF(stage!F80&lt;&gt;"",INT(stage!F80/100)*60+MOD(stage!F80,100),"")</f>
        <v/>
      </c>
      <c r="H80" s="95" t="str">
        <f>IF(stage!H80&lt;&gt;"",INT(stage!H80/100)*60+MOD(stage!H80,100),"")</f>
        <v/>
      </c>
      <c r="J80" s="95" t="str">
        <f>IF(stage!J80&lt;&gt;"",INT(stage!J80/100)*60+MOD(stage!J80,100),"")</f>
        <v/>
      </c>
      <c r="L80" s="95" t="str">
        <f>IF(stage!L80&lt;&gt;"",INT(stage!L80/100)*60+MOD(stage!L80,100),"")</f>
        <v/>
      </c>
      <c r="N80" s="95" t="str">
        <f>IF(stage!N80&lt;&gt;"",INT(stage!N80/100)*60+MOD(stage!N80,100),"")</f>
        <v/>
      </c>
      <c r="P80" s="95" t="str">
        <f>IF(stage!P80&lt;&gt;"",INT(stage!P80/100)*60+MOD(stage!P80,100),"")</f>
        <v/>
      </c>
      <c r="R80" s="95" t="str">
        <f>IF(stage!R80&lt;&gt;"",INT(stage!R80/100)*60+MOD(stage!R80,100),"")</f>
        <v/>
      </c>
      <c r="T80" s="95" t="str">
        <f>IF(stage!T80&lt;&gt;"",INT(stage!T80/100)*60+MOD(stage!T80,100),"")</f>
        <v/>
      </c>
      <c r="V80" s="95" t="str">
        <f>IF(stage!V80&lt;&gt;"",INT(stage!V80/100)*60+MOD(stage!V80,100),"")</f>
        <v/>
      </c>
      <c r="X80" s="95" t="str">
        <f>IF(stage!X80&lt;&gt;"",INT(stage!X80/100)*60+MOD(stage!X80,100),"")</f>
        <v/>
      </c>
      <c r="Z80" s="95" t="str">
        <f>IF(stage!Z80&lt;&gt;"",INT(stage!Z80/100)*60+MOD(stage!Z80,100),"")</f>
        <v/>
      </c>
      <c r="AB80" s="95" t="str">
        <f>IF(stage!AB80&lt;&gt;"",INT(stage!AB80/100)*60+MOD(stage!AB80,100),"")</f>
        <v/>
      </c>
      <c r="AD80" s="95" t="str">
        <f>IF(stage!AD80&lt;&gt;"",INT(stage!AD80/100)*60+MOD(stage!AD80,100),"")</f>
        <v/>
      </c>
      <c r="AF80" s="95" t="str">
        <f>IF(stage!AF80&lt;&gt;"",INT(stage!AF80/100)*60+MOD(stage!AF80,100),"")</f>
        <v/>
      </c>
      <c r="AH80" s="95" t="str">
        <f>IF(stage!AH80&lt;&gt;"",INT(stage!AH80/100)*60+MOD(stage!AH80,100),"")</f>
        <v/>
      </c>
      <c r="AJ80" s="95" t="str">
        <f>IF(stage!AJ80&lt;&gt;"",INT(stage!AJ80/100)*60+MOD(stage!AJ80,100),"")</f>
        <v/>
      </c>
      <c r="AL80" s="95" t="str">
        <f>IF(stage!AL80&lt;&gt;"",INT(stage!AL80/100)*60+MOD(stage!AL80,100),"")</f>
        <v/>
      </c>
      <c r="AN80" s="95" t="str">
        <f>IF(stage!AN80&lt;&gt;"",INT(stage!AN80/100)*60+MOD(stage!AN80,100),"")</f>
        <v/>
      </c>
      <c r="AP80" s="95" t="str">
        <f>IF(stage!AP80&lt;&gt;"",INT(stage!AP80/100)*60+MOD(stage!AP80,100),"")</f>
        <v/>
      </c>
      <c r="AR80" s="95" t="str">
        <f>IF(stage!AR80&lt;&gt;"",INT(stage!AR80/100)*60+MOD(stage!AR80,100),"")</f>
        <v/>
      </c>
      <c r="AT80" s="95" t="str">
        <f>IF(stage!AT80&lt;&gt;"",INT(stage!AT80/100)*60+MOD(stage!AT80,100),"")</f>
        <v/>
      </c>
      <c r="AV80" s="95" t="str">
        <f>IF(stage!AV80&lt;&gt;"",INT(stage!AV80/100)*60+MOD(stage!AV80,100),"")</f>
        <v/>
      </c>
      <c r="AX80" s="95" t="str">
        <f>IF(stage!AX80&lt;&gt;"",INT(stage!AX80/100)*60+MOD(stage!AX80,100),"")</f>
        <v/>
      </c>
      <c r="AZ80" s="95" t="str">
        <f>IF(stage!AZ80&lt;&gt;"",INT(stage!AZ80/100)*60+MOD(stage!AZ80,100),"")</f>
        <v/>
      </c>
      <c r="BB80" s="95" t="str">
        <f>IF(stage!BB80&lt;&gt;"",INT(stage!BB80/100)*60+MOD(stage!BB80,100),"")</f>
        <v/>
      </c>
      <c r="BD80" s="95" t="str">
        <f>IF(stage!BD80&lt;&gt;"",INT(stage!BD80/100)*60+MOD(stage!BD80,100),"")</f>
        <v/>
      </c>
      <c r="BF80" s="95" t="str">
        <f>IF(stage!BF80&lt;&gt;"",INT(stage!BF80/100)*60+MOD(stage!BF80,100),"")</f>
        <v/>
      </c>
      <c r="BH80" s="95" t="str">
        <f>IF(stage!BH80&lt;&gt;"",INT(stage!BH80/100)*60+MOD(stage!BH80,100),"")</f>
        <v/>
      </c>
      <c r="BJ80" s="95" t="str">
        <f>IF(stage!BJ80&lt;&gt;"",INT(stage!BJ80/100)*60+MOD(stage!BJ80,100),"")</f>
        <v/>
      </c>
      <c r="BL80" s="95" t="str">
        <f>IF(stage!BL80&lt;&gt;"",INT(stage!BL80/100)*60+MOD(stage!BL80,100),"")</f>
        <v/>
      </c>
      <c r="BO80" s="123">
        <f t="shared" si="74"/>
        <v>0</v>
      </c>
      <c r="BP80" s="75">
        <f t="shared" si="75"/>
        <v>0</v>
      </c>
      <c r="BQ80" s="123">
        <f t="shared" si="76"/>
        <v>0</v>
      </c>
      <c r="BR80" s="123"/>
      <c r="BS80" s="123">
        <f t="shared" si="77"/>
        <v>0</v>
      </c>
      <c r="BT80" s="75">
        <f t="shared" si="78"/>
        <v>0</v>
      </c>
      <c r="BU80" s="123">
        <f t="shared" si="79"/>
        <v>0</v>
      </c>
      <c r="BW80" s="75">
        <f t="shared" si="80"/>
        <v>0</v>
      </c>
      <c r="BX80" s="124" t="str">
        <f t="shared" si="81"/>
        <v/>
      </c>
      <c r="BY80" s="124" t="str">
        <f t="shared" si="82"/>
        <v/>
      </c>
      <c r="BZ80" s="124" t="str">
        <f t="shared" si="83"/>
        <v/>
      </c>
      <c r="CA80" s="124" t="str">
        <f t="shared" si="84"/>
        <v/>
      </c>
      <c r="CB80" s="124" t="str">
        <f t="shared" si="85"/>
        <v/>
      </c>
      <c r="CC80" s="124" t="str">
        <f t="shared" si="86"/>
        <v/>
      </c>
      <c r="CD80" s="124" t="str">
        <f t="shared" si="87"/>
        <v/>
      </c>
      <c r="CE80" s="124" t="str">
        <f t="shared" si="88"/>
        <v/>
      </c>
      <c r="CF80" s="124" t="str">
        <f t="shared" si="89"/>
        <v/>
      </c>
      <c r="CG80" s="124" t="str">
        <f t="shared" si="90"/>
        <v/>
      </c>
      <c r="CH80" s="124" t="str">
        <f t="shared" si="91"/>
        <v/>
      </c>
      <c r="CI80" s="124" t="str">
        <f t="shared" si="92"/>
        <v/>
      </c>
      <c r="CJ80" s="124" t="str">
        <f t="shared" si="93"/>
        <v/>
      </c>
      <c r="CK80" s="124" t="str">
        <f t="shared" si="94"/>
        <v/>
      </c>
      <c r="CL80" s="124" t="str">
        <f t="shared" si="95"/>
        <v/>
      </c>
      <c r="CM80" s="124" t="str">
        <f t="shared" si="96"/>
        <v/>
      </c>
      <c r="CN80" s="124" t="str">
        <f t="shared" si="97"/>
        <v/>
      </c>
      <c r="CO80" s="124" t="str">
        <f t="shared" si="98"/>
        <v/>
      </c>
      <c r="CP80" s="124" t="str">
        <f t="shared" si="99"/>
        <v/>
      </c>
      <c r="CQ80" s="124" t="str">
        <f t="shared" si="100"/>
        <v/>
      </c>
      <c r="CR80" s="124" t="str">
        <f t="shared" si="101"/>
        <v/>
      </c>
      <c r="CS80" s="124" t="str">
        <f t="shared" si="102"/>
        <v/>
      </c>
      <c r="CT80" s="124" t="str">
        <f t="shared" si="103"/>
        <v/>
      </c>
      <c r="CU80" s="124" t="str">
        <f t="shared" si="104"/>
        <v/>
      </c>
      <c r="CV80" s="124" t="str">
        <f t="shared" si="105"/>
        <v/>
      </c>
      <c r="CW80" s="124" t="str">
        <f t="shared" si="106"/>
        <v/>
      </c>
      <c r="CX80" s="124" t="str">
        <f t="shared" si="107"/>
        <v/>
      </c>
      <c r="CY80" s="124" t="str">
        <f t="shared" si="108"/>
        <v/>
      </c>
      <c r="CZ80" s="124" t="str">
        <f t="shared" si="109"/>
        <v/>
      </c>
      <c r="DA80" s="124" t="str">
        <f t="shared" si="110"/>
        <v/>
      </c>
      <c r="DC80" s="75">
        <f>COUNT($BX80:BX80)</f>
        <v>0</v>
      </c>
      <c r="DD80" s="75">
        <f>COUNT($BX80:BY80)</f>
        <v>0</v>
      </c>
      <c r="DE80" s="75">
        <f>COUNT($BX80:BZ80)</f>
        <v>0</v>
      </c>
      <c r="DF80" s="75">
        <f>COUNT($BX80:CA80)</f>
        <v>0</v>
      </c>
      <c r="DG80" s="75">
        <f>COUNT($BX80:CB80)</f>
        <v>0</v>
      </c>
      <c r="DH80" s="75">
        <f>COUNT($BX80:CC80)</f>
        <v>0</v>
      </c>
      <c r="DI80" s="75">
        <f>COUNT($BX80:CD80)</f>
        <v>0</v>
      </c>
      <c r="DJ80" s="75">
        <f>COUNT($BX80:CE80)</f>
        <v>0</v>
      </c>
      <c r="DK80" s="75">
        <f>COUNT($BX80:CF80)</f>
        <v>0</v>
      </c>
      <c r="DL80" s="75">
        <f>COUNT($BX80:CG80)</f>
        <v>0</v>
      </c>
      <c r="DM80" s="75">
        <f>COUNT($BX80:CH80)</f>
        <v>0</v>
      </c>
      <c r="DN80" s="75">
        <f>COUNT($BX80:CI80)</f>
        <v>0</v>
      </c>
      <c r="DO80" s="75">
        <f>COUNT($BX80:CJ80)</f>
        <v>0</v>
      </c>
      <c r="DP80" s="75">
        <f>COUNT($BX80:CK80)</f>
        <v>0</v>
      </c>
      <c r="DQ80" s="75">
        <f>COUNT($BX80:CL80)</f>
        <v>0</v>
      </c>
      <c r="DR80" s="75">
        <f>COUNT($BX80:CM80)</f>
        <v>0</v>
      </c>
      <c r="DS80" s="75">
        <f>COUNT($BX80:CN80)</f>
        <v>0</v>
      </c>
      <c r="DT80" s="75">
        <f>COUNT($BX80:CO80)</f>
        <v>0</v>
      </c>
      <c r="DU80" s="75">
        <f>COUNT($BX80:CP80)</f>
        <v>0</v>
      </c>
      <c r="DV80" s="75">
        <f>COUNT($BX80:CQ80)</f>
        <v>0</v>
      </c>
      <c r="DW80" s="75">
        <f>COUNT($BX80:CR80)</f>
        <v>0</v>
      </c>
      <c r="DX80" s="75">
        <f>COUNT($BX80:CS80)</f>
        <v>0</v>
      </c>
      <c r="DY80" s="75">
        <f>COUNT($BX80:CT80)</f>
        <v>0</v>
      </c>
      <c r="DZ80" s="75">
        <f>COUNT($BX80:CU80)</f>
        <v>0</v>
      </c>
      <c r="EA80" s="75">
        <f>COUNT($BX80:CV80)</f>
        <v>0</v>
      </c>
      <c r="EB80" s="75">
        <f>COUNT($BX80:CW80)</f>
        <v>0</v>
      </c>
      <c r="EC80" s="75">
        <f>COUNT($BX80:CX80)</f>
        <v>0</v>
      </c>
      <c r="ED80" s="75">
        <f>COUNT($BX80:CY80)</f>
        <v>0</v>
      </c>
      <c r="EE80" s="75">
        <f>COUNT($BX80:CZ80)</f>
        <v>0</v>
      </c>
      <c r="EF80" s="75">
        <f>COUNT($BX80:DA80)</f>
        <v>0</v>
      </c>
      <c r="EH80" s="75">
        <f t="shared" si="111"/>
        <v>0</v>
      </c>
      <c r="EI80" s="75">
        <f t="shared" si="112"/>
        <v>0</v>
      </c>
      <c r="EJ80" s="75">
        <f t="shared" si="113"/>
        <v>0</v>
      </c>
      <c r="EK80" s="75">
        <f t="shared" si="114"/>
        <v>0</v>
      </c>
      <c r="EL80" s="75">
        <f t="shared" si="115"/>
        <v>0</v>
      </c>
      <c r="EM80" s="75">
        <f t="shared" si="116"/>
        <v>0</v>
      </c>
      <c r="EN80" s="75">
        <f t="shared" si="117"/>
        <v>0</v>
      </c>
      <c r="EO80" s="75">
        <f t="shared" si="118"/>
        <v>0</v>
      </c>
      <c r="EP80" s="75">
        <f t="shared" si="119"/>
        <v>0</v>
      </c>
      <c r="EQ80" s="75">
        <f t="shared" si="120"/>
        <v>0</v>
      </c>
      <c r="ER80" s="75">
        <f t="shared" si="121"/>
        <v>0</v>
      </c>
      <c r="ES80" s="75">
        <f t="shared" si="122"/>
        <v>0</v>
      </c>
      <c r="ET80" s="75">
        <f t="shared" si="123"/>
        <v>0</v>
      </c>
      <c r="EU80" s="75">
        <f t="shared" si="124"/>
        <v>0</v>
      </c>
      <c r="EV80" s="75">
        <f t="shared" si="125"/>
        <v>0</v>
      </c>
      <c r="EW80" s="75">
        <f t="shared" si="126"/>
        <v>0</v>
      </c>
      <c r="EX80" s="75">
        <f t="shared" si="127"/>
        <v>0</v>
      </c>
      <c r="EY80" s="75">
        <f t="shared" si="128"/>
        <v>0</v>
      </c>
      <c r="EZ80" s="75">
        <f t="shared" si="129"/>
        <v>0</v>
      </c>
      <c r="FA80" s="75">
        <f t="shared" si="130"/>
        <v>0</v>
      </c>
      <c r="FB80" s="75">
        <f t="shared" si="131"/>
        <v>0</v>
      </c>
      <c r="FC80" s="75">
        <f t="shared" si="132"/>
        <v>0</v>
      </c>
      <c r="FD80" s="75">
        <f t="shared" si="133"/>
        <v>0</v>
      </c>
      <c r="FE80" s="75">
        <f t="shared" si="134"/>
        <v>0</v>
      </c>
      <c r="FF80" s="75">
        <f t="shared" si="135"/>
        <v>0</v>
      </c>
      <c r="FG80" s="75">
        <f t="shared" si="136"/>
        <v>0</v>
      </c>
      <c r="FH80" s="75">
        <f t="shared" si="137"/>
        <v>0</v>
      </c>
      <c r="FI80" s="75">
        <f t="shared" si="138"/>
        <v>0</v>
      </c>
      <c r="FJ80" s="75">
        <f t="shared" si="139"/>
        <v>0</v>
      </c>
      <c r="FK80" s="75">
        <f t="shared" si="140"/>
        <v>0</v>
      </c>
      <c r="FL80" s="75">
        <f t="shared" si="141"/>
        <v>0</v>
      </c>
      <c r="FM80" s="95" t="str">
        <f>IF(AND(ent!$M$2=1,$F80&lt;&gt;""),$E80+$F80,"")</f>
        <v/>
      </c>
      <c r="FN80" s="95" t="str">
        <f>IF(AND(ent!$M$3=1,$H80&lt;&gt;""),$G80+$H80,"")</f>
        <v/>
      </c>
      <c r="FO80" s="95" t="str">
        <f>IF(AND(ent!$M$4=1,$J80&lt;&gt;""),$I80+$J80,"")</f>
        <v/>
      </c>
      <c r="FP80" s="95" t="str">
        <f>IF(AND(ent!$M$5=1,$L80&lt;&gt;""),$K80+$L80,"")</f>
        <v/>
      </c>
      <c r="FQ80" s="95" t="str">
        <f>IF(AND(ent!$M$6=1,$N80&lt;&gt;""),$M80+$N80,"")</f>
        <v/>
      </c>
      <c r="FR80" s="95" t="str">
        <f>IF(AND(ent!$M$7=1,$P80&lt;&gt;""),$O80+$P80,"")</f>
        <v/>
      </c>
      <c r="FS80" s="95" t="str">
        <f>IF(AND(ent!$M$8=1,$R80&lt;&gt;""),$Q80+$R80,"")</f>
        <v/>
      </c>
      <c r="FT80" s="95" t="str">
        <f>IF(AND(ent!$M$9=1,$T80&lt;&gt;""),$S80+$T80,"")</f>
        <v/>
      </c>
      <c r="FU80" s="95" t="str">
        <f>IF(AND(ent!$M$10=1,$V80&lt;&gt;""),$U80+$V80,"")</f>
        <v/>
      </c>
      <c r="FV80" s="95" t="str">
        <f>IF(AND(ent!$M$11=1,$X80&lt;&gt;""),$W80+$X80,"")</f>
        <v/>
      </c>
      <c r="FW80" s="95" t="str">
        <f>IF(AND(ent!$M$12=1,$Z80&lt;&gt;""),$Y80+$Z80,"")</f>
        <v/>
      </c>
      <c r="FX80" s="95" t="str">
        <f>IF(AND(ent!$M$13=1,$AB80&lt;&gt;""),$AA80+$AB80,"")</f>
        <v/>
      </c>
      <c r="FY80" s="95" t="str">
        <f>IF(AND(ent!$M$14=1,$AD80&lt;&gt;""),$AC80+$AD80,"")</f>
        <v/>
      </c>
      <c r="FZ80" s="95" t="str">
        <f>IF(AND(ent!$M$15=1,$AF80&lt;&gt;""),$AE80+$AF80,"")</f>
        <v/>
      </c>
      <c r="GA80" s="95" t="str">
        <f>IF(AND(ent!$M$16=1,$AH80&lt;&gt;""),$AG80+$AH80,"")</f>
        <v/>
      </c>
      <c r="GB80" s="95" t="str">
        <f>IF(AND(ent!$M$17=1,$AJ80&lt;&gt;""),$AI80+$AJ80,"")</f>
        <v/>
      </c>
      <c r="GC80" s="95" t="str">
        <f>IF(AND(ent!$M$18=1,$AL80&lt;&gt;""),$AK80+$AL80,"")</f>
        <v/>
      </c>
      <c r="GD80" s="95" t="str">
        <f>IF(AND(ent!$M$19=1,$AN80&lt;&gt;""),$AM80+$AN80,"")</f>
        <v/>
      </c>
      <c r="GE80" s="95" t="str">
        <f>IF(AND(ent!$M$20=1,$AP80&lt;&gt;""),$AO80+$AP80,"")</f>
        <v/>
      </c>
      <c r="GF80" s="95" t="str">
        <f>IF(AND(ent!$M$21=1,$AR80&lt;&gt;""),$AQ80+$AR80,"")</f>
        <v/>
      </c>
      <c r="GG80" s="95" t="str">
        <f>IF(AND(ent!$M$22=1,$AT80&lt;&gt;""),$AS80+$AT80,"")</f>
        <v/>
      </c>
      <c r="GH80" s="95" t="str">
        <f>IF(AND(ent!$M$23=1,$AV80&lt;&gt;""),$AU80+$AV80,"")</f>
        <v/>
      </c>
      <c r="GI80" s="95" t="str">
        <f>IF(AND(ent!$M$24=1,$AX80&lt;&gt;""),$AW80+$AX80,"")</f>
        <v/>
      </c>
      <c r="GJ80" s="95" t="str">
        <f>IF(AND(ent!$M$25=1,$AZ80&lt;&gt;""),$AY80+$AZ80,"")</f>
        <v/>
      </c>
      <c r="GK80" s="95" t="str">
        <f>IF(AND(ent!$M$26=1,$BB80&lt;&gt;""),$BA80+$BB80,"")</f>
        <v/>
      </c>
      <c r="GL80" s="95" t="str">
        <f>IF(AND(ent!$M$27=1,$BD80&lt;&gt;""),$BC80+$BD80,"")</f>
        <v/>
      </c>
      <c r="GM80" s="95" t="str">
        <f>IF(AND(ent!$M$28=1,$BF80&lt;&gt;""),$BE80+$BF80,"")</f>
        <v/>
      </c>
      <c r="GN80" s="95" t="str">
        <f>IF(AND(ent!$M$29=1,$BH80&lt;&gt;""),$BG80+$BH80,"")</f>
        <v/>
      </c>
      <c r="GO80" s="95" t="str">
        <f>IF(AND(ent!$M$30=1,$BJ80&lt;&gt;""),$BI80+$BJ80,"")</f>
        <v/>
      </c>
      <c r="GP80" s="95" t="str">
        <f>IF(AND(ent!$M$31=1,$BL80&lt;&gt;""),$BK80+$BL80,"")</f>
        <v/>
      </c>
      <c r="GQ80" s="75">
        <f t="shared" si="142"/>
        <v>0</v>
      </c>
      <c r="GR80" s="95" t="str">
        <f>IF(AND(ent!$M$2=2,$F80&lt;&gt;""),$E80+$F80,"")</f>
        <v/>
      </c>
      <c r="GS80" s="95" t="str">
        <f>IF(AND(ent!$M$3=2,$H80&lt;&gt;""),$G80+$H80,"")</f>
        <v/>
      </c>
      <c r="GT80" s="95" t="str">
        <f>IF(AND(ent!$M$4=2,$J80&lt;&gt;""),$I80+$J80,"")</f>
        <v/>
      </c>
      <c r="GU80" s="95" t="str">
        <f>IF(AND(ent!$M$5=2,$L80&lt;&gt;""),$K80+$L80,"")</f>
        <v/>
      </c>
      <c r="GV80" s="95" t="str">
        <f>IF(AND(ent!$M$6=2,$N80&lt;&gt;""),$M80+$N80,"")</f>
        <v/>
      </c>
      <c r="GW80" s="95" t="str">
        <f>IF(AND(ent!$M$7=2,$P80&lt;&gt;""),$O80+$P80,"")</f>
        <v/>
      </c>
      <c r="GX80" s="95" t="str">
        <f>IF(AND(ent!$M$8=2,$R80&lt;&gt;""),$Q80+$R80,"")</f>
        <v/>
      </c>
      <c r="GY80" s="95" t="str">
        <f>IF(AND(ent!$M$9=2,$T80&lt;&gt;""),$S80+$T80,"")</f>
        <v/>
      </c>
      <c r="GZ80" s="95" t="str">
        <f>IF(AND(ent!$M$10=2,$V80&lt;&gt;""),$U80+$V80,"")</f>
        <v/>
      </c>
      <c r="HA80" s="95" t="str">
        <f>IF(AND(ent!$M$11=2,$X80&lt;&gt;""),$W80+$X80,"")</f>
        <v/>
      </c>
      <c r="HB80" s="95" t="str">
        <f>IF(AND(ent!$M$12=2,$Z80&lt;&gt;""),$Y80+$Z80,"")</f>
        <v/>
      </c>
      <c r="HC80" s="95" t="str">
        <f>IF(AND(ent!$M$13=2,$AB80&lt;&gt;""),$AA80+$AB80,"")</f>
        <v/>
      </c>
      <c r="HD80" s="95" t="str">
        <f>IF(AND(ent!$M$14=2,$AD80&lt;&gt;""),$AC80+$AD80,"")</f>
        <v/>
      </c>
      <c r="HE80" s="95" t="str">
        <f>IF(AND(ent!$M$15=2,$AF80&lt;&gt;""),$AE80+$AF80,"")</f>
        <v/>
      </c>
      <c r="HF80" s="95" t="str">
        <f>IF(AND(ent!$M$16=2,$AH80&lt;&gt;""),$AG80+$AH80,"")</f>
        <v/>
      </c>
      <c r="HG80" s="95" t="str">
        <f>IF(AND(ent!$M$17=2,$AJ80&lt;&gt;""),$AI80+$AJ80,"")</f>
        <v/>
      </c>
      <c r="HH80" s="95" t="str">
        <f>IF(AND(ent!$M$18=2,$AL80&lt;&gt;""),$AK80+$AL80,"")</f>
        <v/>
      </c>
      <c r="HI80" s="95" t="str">
        <f>IF(AND(ent!$M$19=2,$AN80&lt;&gt;""),$AM80+$AN80,"")</f>
        <v/>
      </c>
      <c r="HJ80" s="95" t="str">
        <f>IF(AND(ent!$M$20=2,$AP80&lt;&gt;""),$AO80+$AP80,"")</f>
        <v/>
      </c>
      <c r="HK80" s="95" t="str">
        <f>IF(AND(ent!$M$21=2,$AR80&lt;&gt;""),$AQ80+$AR80,"")</f>
        <v/>
      </c>
      <c r="HL80" s="95" t="str">
        <f>IF(AND(ent!$M$22=2,$AT80&lt;&gt;""),$AS80+$AT80,"")</f>
        <v/>
      </c>
      <c r="HM80" s="95" t="str">
        <f>IF(AND(ent!$M$23=2,$AV80&lt;&gt;""),$AU80+$AV80,"")</f>
        <v/>
      </c>
      <c r="HN80" s="95" t="str">
        <f>IF(AND(ent!$M$24=2,$AX80&lt;&gt;""),$AW80+$AX80,"")</f>
        <v/>
      </c>
      <c r="HO80" s="95" t="str">
        <f>IF(AND(ent!$M$25=2,$AZ80&lt;&gt;""),$AY80+$AZ80,"")</f>
        <v/>
      </c>
      <c r="HP80" s="95" t="str">
        <f>IF(AND(ent!$M$26=2,$BB80&lt;&gt;""),$BA80+$BB80,"")</f>
        <v/>
      </c>
      <c r="HQ80" s="95" t="str">
        <f>IF(AND(ent!$M$27=2,$BD80&lt;&gt;""),$BC80+$BD80,"")</f>
        <v/>
      </c>
      <c r="HR80" s="95" t="str">
        <f>IF(AND(ent!$M$28=2,$BF80&lt;&gt;""),$BE80+$BF80,"")</f>
        <v/>
      </c>
      <c r="HS80" s="95" t="str">
        <f>IF(AND(ent!$M$29=2,$BH80&lt;&gt;""),$BG80+$BH80,"")</f>
        <v/>
      </c>
      <c r="HT80" s="95" t="str">
        <f>IF(AND(ent!$M$30=2,$BJ80&lt;&gt;""),$BI80+$BJ80,"")</f>
        <v/>
      </c>
      <c r="HU80" s="95" t="str">
        <f>IF(AND(ent!$M$31=2,$BL80&lt;&gt;""),$BK80+$BL80,"")</f>
        <v/>
      </c>
      <c r="HV80" s="124">
        <f t="shared" si="143"/>
        <v>0</v>
      </c>
      <c r="HW80" s="124">
        <f t="shared" si="144"/>
        <v>0</v>
      </c>
      <c r="HX80" s="95">
        <f t="shared" si="145"/>
        <v>0</v>
      </c>
      <c r="HY80" s="95">
        <f t="shared" si="146"/>
        <v>0</v>
      </c>
    </row>
    <row r="81" spans="1:233">
      <c r="A81" s="75" t="str">
        <f>IF(stage!A81&lt;&gt;"",stage!A81,"")</f>
        <v/>
      </c>
      <c r="B81" s="75" t="str">
        <f>IF(ent!E81&lt;&gt;"",ent!E81,"")</f>
        <v/>
      </c>
      <c r="D81" s="75" t="str">
        <f>IF(ent!E81&lt;&gt;"",ent!H81,"")</f>
        <v/>
      </c>
      <c r="F81" s="95" t="str">
        <f>IF(stage!F81&lt;&gt;"",INT(stage!F81/100)*60+MOD(stage!F81,100),"")</f>
        <v/>
      </c>
      <c r="H81" s="95" t="str">
        <f>IF(stage!H81&lt;&gt;"",INT(stage!H81/100)*60+MOD(stage!H81,100),"")</f>
        <v/>
      </c>
      <c r="J81" s="95" t="str">
        <f>IF(stage!J81&lt;&gt;"",INT(stage!J81/100)*60+MOD(stage!J81,100),"")</f>
        <v/>
      </c>
      <c r="L81" s="95" t="str">
        <f>IF(stage!L81&lt;&gt;"",INT(stage!L81/100)*60+MOD(stage!L81,100),"")</f>
        <v/>
      </c>
      <c r="N81" s="95" t="str">
        <f>IF(stage!N81&lt;&gt;"",INT(stage!N81/100)*60+MOD(stage!N81,100),"")</f>
        <v/>
      </c>
      <c r="P81" s="95" t="str">
        <f>IF(stage!P81&lt;&gt;"",INT(stage!P81/100)*60+MOD(stage!P81,100),"")</f>
        <v/>
      </c>
      <c r="R81" s="95" t="str">
        <f>IF(stage!R81&lt;&gt;"",INT(stage!R81/100)*60+MOD(stage!R81,100),"")</f>
        <v/>
      </c>
      <c r="T81" s="95" t="str">
        <f>IF(stage!T81&lt;&gt;"",INT(stage!T81/100)*60+MOD(stage!T81,100),"")</f>
        <v/>
      </c>
      <c r="V81" s="95" t="str">
        <f>IF(stage!V81&lt;&gt;"",INT(stage!V81/100)*60+MOD(stage!V81,100),"")</f>
        <v/>
      </c>
      <c r="X81" s="95" t="str">
        <f>IF(stage!X81&lt;&gt;"",INT(stage!X81/100)*60+MOD(stage!X81,100),"")</f>
        <v/>
      </c>
      <c r="Z81" s="95" t="str">
        <f>IF(stage!Z81&lt;&gt;"",INT(stage!Z81/100)*60+MOD(stage!Z81,100),"")</f>
        <v/>
      </c>
      <c r="AB81" s="95" t="str">
        <f>IF(stage!AB81&lt;&gt;"",INT(stage!AB81/100)*60+MOD(stage!AB81,100),"")</f>
        <v/>
      </c>
      <c r="AD81" s="95" t="str">
        <f>IF(stage!AD81&lt;&gt;"",INT(stage!AD81/100)*60+MOD(stage!AD81,100),"")</f>
        <v/>
      </c>
      <c r="AF81" s="95" t="str">
        <f>IF(stage!AF81&lt;&gt;"",INT(stage!AF81/100)*60+MOD(stage!AF81,100),"")</f>
        <v/>
      </c>
      <c r="AH81" s="95" t="str">
        <f>IF(stage!AH81&lt;&gt;"",INT(stage!AH81/100)*60+MOD(stage!AH81,100),"")</f>
        <v/>
      </c>
      <c r="AJ81" s="95" t="str">
        <f>IF(stage!AJ81&lt;&gt;"",INT(stage!AJ81/100)*60+MOD(stage!AJ81,100),"")</f>
        <v/>
      </c>
      <c r="AL81" s="95" t="str">
        <f>IF(stage!AL81&lt;&gt;"",INT(stage!AL81/100)*60+MOD(stage!AL81,100),"")</f>
        <v/>
      </c>
      <c r="AN81" s="95" t="str">
        <f>IF(stage!AN81&lt;&gt;"",INT(stage!AN81/100)*60+MOD(stage!AN81,100),"")</f>
        <v/>
      </c>
      <c r="AP81" s="95" t="str">
        <f>IF(stage!AP81&lt;&gt;"",INT(stage!AP81/100)*60+MOD(stage!AP81,100),"")</f>
        <v/>
      </c>
      <c r="AR81" s="95" t="str">
        <f>IF(stage!AR81&lt;&gt;"",INT(stage!AR81/100)*60+MOD(stage!AR81,100),"")</f>
        <v/>
      </c>
      <c r="AT81" s="95" t="str">
        <f>IF(stage!AT81&lt;&gt;"",INT(stage!AT81/100)*60+MOD(stage!AT81,100),"")</f>
        <v/>
      </c>
      <c r="AV81" s="95" t="str">
        <f>IF(stage!AV81&lt;&gt;"",INT(stage!AV81/100)*60+MOD(stage!AV81,100),"")</f>
        <v/>
      </c>
      <c r="AX81" s="95" t="str">
        <f>IF(stage!AX81&lt;&gt;"",INT(stage!AX81/100)*60+MOD(stage!AX81,100),"")</f>
        <v/>
      </c>
      <c r="AZ81" s="95" t="str">
        <f>IF(stage!AZ81&lt;&gt;"",INT(stage!AZ81/100)*60+MOD(stage!AZ81,100),"")</f>
        <v/>
      </c>
      <c r="BB81" s="95" t="str">
        <f>IF(stage!BB81&lt;&gt;"",INT(stage!BB81/100)*60+MOD(stage!BB81,100),"")</f>
        <v/>
      </c>
      <c r="BD81" s="95" t="str">
        <f>IF(stage!BD81&lt;&gt;"",INT(stage!BD81/100)*60+MOD(stage!BD81,100),"")</f>
        <v/>
      </c>
      <c r="BF81" s="95" t="str">
        <f>IF(stage!BF81&lt;&gt;"",INT(stage!BF81/100)*60+MOD(stage!BF81,100),"")</f>
        <v/>
      </c>
      <c r="BH81" s="95" t="str">
        <f>IF(stage!BH81&lt;&gt;"",INT(stage!BH81/100)*60+MOD(stage!BH81,100),"")</f>
        <v/>
      </c>
      <c r="BJ81" s="95" t="str">
        <f>IF(stage!BJ81&lt;&gt;"",INT(stage!BJ81/100)*60+MOD(stage!BJ81,100),"")</f>
        <v/>
      </c>
      <c r="BL81" s="95" t="str">
        <f>IF(stage!BL81&lt;&gt;"",INT(stage!BL81/100)*60+MOD(stage!BL81,100),"")</f>
        <v/>
      </c>
      <c r="BO81" s="123">
        <f t="shared" si="74"/>
        <v>0</v>
      </c>
      <c r="BP81" s="75">
        <f t="shared" si="75"/>
        <v>0</v>
      </c>
      <c r="BQ81" s="123">
        <f t="shared" si="76"/>
        <v>0</v>
      </c>
      <c r="BR81" s="123"/>
      <c r="BS81" s="123">
        <f t="shared" si="77"/>
        <v>0</v>
      </c>
      <c r="BT81" s="75">
        <f t="shared" si="78"/>
        <v>0</v>
      </c>
      <c r="BU81" s="123">
        <f t="shared" si="79"/>
        <v>0</v>
      </c>
      <c r="BW81" s="75">
        <f t="shared" si="80"/>
        <v>0</v>
      </c>
      <c r="BX81" s="124" t="str">
        <f t="shared" si="81"/>
        <v/>
      </c>
      <c r="BY81" s="124" t="str">
        <f t="shared" si="82"/>
        <v/>
      </c>
      <c r="BZ81" s="124" t="str">
        <f t="shared" si="83"/>
        <v/>
      </c>
      <c r="CA81" s="124" t="str">
        <f t="shared" si="84"/>
        <v/>
      </c>
      <c r="CB81" s="124" t="str">
        <f t="shared" si="85"/>
        <v/>
      </c>
      <c r="CC81" s="124" t="str">
        <f t="shared" si="86"/>
        <v/>
      </c>
      <c r="CD81" s="124" t="str">
        <f t="shared" si="87"/>
        <v/>
      </c>
      <c r="CE81" s="124" t="str">
        <f t="shared" si="88"/>
        <v/>
      </c>
      <c r="CF81" s="124" t="str">
        <f t="shared" si="89"/>
        <v/>
      </c>
      <c r="CG81" s="124" t="str">
        <f t="shared" si="90"/>
        <v/>
      </c>
      <c r="CH81" s="124" t="str">
        <f t="shared" si="91"/>
        <v/>
      </c>
      <c r="CI81" s="124" t="str">
        <f t="shared" si="92"/>
        <v/>
      </c>
      <c r="CJ81" s="124" t="str">
        <f t="shared" si="93"/>
        <v/>
      </c>
      <c r="CK81" s="124" t="str">
        <f t="shared" si="94"/>
        <v/>
      </c>
      <c r="CL81" s="124" t="str">
        <f t="shared" si="95"/>
        <v/>
      </c>
      <c r="CM81" s="124" t="str">
        <f t="shared" si="96"/>
        <v/>
      </c>
      <c r="CN81" s="124" t="str">
        <f t="shared" si="97"/>
        <v/>
      </c>
      <c r="CO81" s="124" t="str">
        <f t="shared" si="98"/>
        <v/>
      </c>
      <c r="CP81" s="124" t="str">
        <f t="shared" si="99"/>
        <v/>
      </c>
      <c r="CQ81" s="124" t="str">
        <f t="shared" si="100"/>
        <v/>
      </c>
      <c r="CR81" s="124" t="str">
        <f t="shared" si="101"/>
        <v/>
      </c>
      <c r="CS81" s="124" t="str">
        <f t="shared" si="102"/>
        <v/>
      </c>
      <c r="CT81" s="124" t="str">
        <f t="shared" si="103"/>
        <v/>
      </c>
      <c r="CU81" s="124" t="str">
        <f t="shared" si="104"/>
        <v/>
      </c>
      <c r="CV81" s="124" t="str">
        <f t="shared" si="105"/>
        <v/>
      </c>
      <c r="CW81" s="124" t="str">
        <f t="shared" si="106"/>
        <v/>
      </c>
      <c r="CX81" s="124" t="str">
        <f t="shared" si="107"/>
        <v/>
      </c>
      <c r="CY81" s="124" t="str">
        <f t="shared" si="108"/>
        <v/>
      </c>
      <c r="CZ81" s="124" t="str">
        <f t="shared" si="109"/>
        <v/>
      </c>
      <c r="DA81" s="124" t="str">
        <f t="shared" si="110"/>
        <v/>
      </c>
      <c r="DC81" s="75">
        <f>COUNT($BX81:BX81)</f>
        <v>0</v>
      </c>
      <c r="DD81" s="75">
        <f>COUNT($BX81:BY81)</f>
        <v>0</v>
      </c>
      <c r="DE81" s="75">
        <f>COUNT($BX81:BZ81)</f>
        <v>0</v>
      </c>
      <c r="DF81" s="75">
        <f>COUNT($BX81:CA81)</f>
        <v>0</v>
      </c>
      <c r="DG81" s="75">
        <f>COUNT($BX81:CB81)</f>
        <v>0</v>
      </c>
      <c r="DH81" s="75">
        <f>COUNT($BX81:CC81)</f>
        <v>0</v>
      </c>
      <c r="DI81" s="75">
        <f>COUNT($BX81:CD81)</f>
        <v>0</v>
      </c>
      <c r="DJ81" s="75">
        <f>COUNT($BX81:CE81)</f>
        <v>0</v>
      </c>
      <c r="DK81" s="75">
        <f>COUNT($BX81:CF81)</f>
        <v>0</v>
      </c>
      <c r="DL81" s="75">
        <f>COUNT($BX81:CG81)</f>
        <v>0</v>
      </c>
      <c r="DM81" s="75">
        <f>COUNT($BX81:CH81)</f>
        <v>0</v>
      </c>
      <c r="DN81" s="75">
        <f>COUNT($BX81:CI81)</f>
        <v>0</v>
      </c>
      <c r="DO81" s="75">
        <f>COUNT($BX81:CJ81)</f>
        <v>0</v>
      </c>
      <c r="DP81" s="75">
        <f>COUNT($BX81:CK81)</f>
        <v>0</v>
      </c>
      <c r="DQ81" s="75">
        <f>COUNT($BX81:CL81)</f>
        <v>0</v>
      </c>
      <c r="DR81" s="75">
        <f>COUNT($BX81:CM81)</f>
        <v>0</v>
      </c>
      <c r="DS81" s="75">
        <f>COUNT($BX81:CN81)</f>
        <v>0</v>
      </c>
      <c r="DT81" s="75">
        <f>COUNT($BX81:CO81)</f>
        <v>0</v>
      </c>
      <c r="DU81" s="75">
        <f>COUNT($BX81:CP81)</f>
        <v>0</v>
      </c>
      <c r="DV81" s="75">
        <f>COUNT($BX81:CQ81)</f>
        <v>0</v>
      </c>
      <c r="DW81" s="75">
        <f>COUNT($BX81:CR81)</f>
        <v>0</v>
      </c>
      <c r="DX81" s="75">
        <f>COUNT($BX81:CS81)</f>
        <v>0</v>
      </c>
      <c r="DY81" s="75">
        <f>COUNT($BX81:CT81)</f>
        <v>0</v>
      </c>
      <c r="DZ81" s="75">
        <f>COUNT($BX81:CU81)</f>
        <v>0</v>
      </c>
      <c r="EA81" s="75">
        <f>COUNT($BX81:CV81)</f>
        <v>0</v>
      </c>
      <c r="EB81" s="75">
        <f>COUNT($BX81:CW81)</f>
        <v>0</v>
      </c>
      <c r="EC81" s="75">
        <f>COUNT($BX81:CX81)</f>
        <v>0</v>
      </c>
      <c r="ED81" s="75">
        <f>COUNT($BX81:CY81)</f>
        <v>0</v>
      </c>
      <c r="EE81" s="75">
        <f>COUNT($BX81:CZ81)</f>
        <v>0</v>
      </c>
      <c r="EF81" s="75">
        <f>COUNT($BX81:DA81)</f>
        <v>0</v>
      </c>
      <c r="EH81" s="75">
        <f t="shared" si="111"/>
        <v>0</v>
      </c>
      <c r="EI81" s="75">
        <f t="shared" si="112"/>
        <v>0</v>
      </c>
      <c r="EJ81" s="75">
        <f t="shared" si="113"/>
        <v>0</v>
      </c>
      <c r="EK81" s="75">
        <f t="shared" si="114"/>
        <v>0</v>
      </c>
      <c r="EL81" s="75">
        <f t="shared" si="115"/>
        <v>0</v>
      </c>
      <c r="EM81" s="75">
        <f t="shared" si="116"/>
        <v>0</v>
      </c>
      <c r="EN81" s="75">
        <f t="shared" si="117"/>
        <v>0</v>
      </c>
      <c r="EO81" s="75">
        <f t="shared" si="118"/>
        <v>0</v>
      </c>
      <c r="EP81" s="75">
        <f t="shared" si="119"/>
        <v>0</v>
      </c>
      <c r="EQ81" s="75">
        <f t="shared" si="120"/>
        <v>0</v>
      </c>
      <c r="ER81" s="75">
        <f t="shared" si="121"/>
        <v>0</v>
      </c>
      <c r="ES81" s="75">
        <f t="shared" si="122"/>
        <v>0</v>
      </c>
      <c r="ET81" s="75">
        <f t="shared" si="123"/>
        <v>0</v>
      </c>
      <c r="EU81" s="75">
        <f t="shared" si="124"/>
        <v>0</v>
      </c>
      <c r="EV81" s="75">
        <f t="shared" si="125"/>
        <v>0</v>
      </c>
      <c r="EW81" s="75">
        <f t="shared" si="126"/>
        <v>0</v>
      </c>
      <c r="EX81" s="75">
        <f t="shared" si="127"/>
        <v>0</v>
      </c>
      <c r="EY81" s="75">
        <f t="shared" si="128"/>
        <v>0</v>
      </c>
      <c r="EZ81" s="75">
        <f t="shared" si="129"/>
        <v>0</v>
      </c>
      <c r="FA81" s="75">
        <f t="shared" si="130"/>
        <v>0</v>
      </c>
      <c r="FB81" s="75">
        <f t="shared" si="131"/>
        <v>0</v>
      </c>
      <c r="FC81" s="75">
        <f t="shared" si="132"/>
        <v>0</v>
      </c>
      <c r="FD81" s="75">
        <f t="shared" si="133"/>
        <v>0</v>
      </c>
      <c r="FE81" s="75">
        <f t="shared" si="134"/>
        <v>0</v>
      </c>
      <c r="FF81" s="75">
        <f t="shared" si="135"/>
        <v>0</v>
      </c>
      <c r="FG81" s="75">
        <f t="shared" si="136"/>
        <v>0</v>
      </c>
      <c r="FH81" s="75">
        <f t="shared" si="137"/>
        <v>0</v>
      </c>
      <c r="FI81" s="75">
        <f t="shared" si="138"/>
        <v>0</v>
      </c>
      <c r="FJ81" s="75">
        <f t="shared" si="139"/>
        <v>0</v>
      </c>
      <c r="FK81" s="75">
        <f t="shared" si="140"/>
        <v>0</v>
      </c>
      <c r="FL81" s="75">
        <f t="shared" si="141"/>
        <v>0</v>
      </c>
      <c r="FM81" s="95" t="str">
        <f>IF(AND(ent!$M$2=1,$F81&lt;&gt;""),$E81+$F81,"")</f>
        <v/>
      </c>
      <c r="FN81" s="95" t="str">
        <f>IF(AND(ent!$M$3=1,$H81&lt;&gt;""),$G81+$H81,"")</f>
        <v/>
      </c>
      <c r="FO81" s="95" t="str">
        <f>IF(AND(ent!$M$4=1,$J81&lt;&gt;""),$I81+$J81,"")</f>
        <v/>
      </c>
      <c r="FP81" s="95" t="str">
        <f>IF(AND(ent!$M$5=1,$L81&lt;&gt;""),$K81+$L81,"")</f>
        <v/>
      </c>
      <c r="FQ81" s="95" t="str">
        <f>IF(AND(ent!$M$6=1,$N81&lt;&gt;""),$M81+$N81,"")</f>
        <v/>
      </c>
      <c r="FR81" s="95" t="str">
        <f>IF(AND(ent!$M$7=1,$P81&lt;&gt;""),$O81+$P81,"")</f>
        <v/>
      </c>
      <c r="FS81" s="95" t="str">
        <f>IF(AND(ent!$M$8=1,$R81&lt;&gt;""),$Q81+$R81,"")</f>
        <v/>
      </c>
      <c r="FT81" s="95" t="str">
        <f>IF(AND(ent!$M$9=1,$T81&lt;&gt;""),$S81+$T81,"")</f>
        <v/>
      </c>
      <c r="FU81" s="95" t="str">
        <f>IF(AND(ent!$M$10=1,$V81&lt;&gt;""),$U81+$V81,"")</f>
        <v/>
      </c>
      <c r="FV81" s="95" t="str">
        <f>IF(AND(ent!$M$11=1,$X81&lt;&gt;""),$W81+$X81,"")</f>
        <v/>
      </c>
      <c r="FW81" s="95" t="str">
        <f>IF(AND(ent!$M$12=1,$Z81&lt;&gt;""),$Y81+$Z81,"")</f>
        <v/>
      </c>
      <c r="FX81" s="95" t="str">
        <f>IF(AND(ent!$M$13=1,$AB81&lt;&gt;""),$AA81+$AB81,"")</f>
        <v/>
      </c>
      <c r="FY81" s="95" t="str">
        <f>IF(AND(ent!$M$14=1,$AD81&lt;&gt;""),$AC81+$AD81,"")</f>
        <v/>
      </c>
      <c r="FZ81" s="95" t="str">
        <f>IF(AND(ent!$M$15=1,$AF81&lt;&gt;""),$AE81+$AF81,"")</f>
        <v/>
      </c>
      <c r="GA81" s="95" t="str">
        <f>IF(AND(ent!$M$16=1,$AH81&lt;&gt;""),$AG81+$AH81,"")</f>
        <v/>
      </c>
      <c r="GB81" s="95" t="str">
        <f>IF(AND(ent!$M$17=1,$AJ81&lt;&gt;""),$AI81+$AJ81,"")</f>
        <v/>
      </c>
      <c r="GC81" s="95" t="str">
        <f>IF(AND(ent!$M$18=1,$AL81&lt;&gt;""),$AK81+$AL81,"")</f>
        <v/>
      </c>
      <c r="GD81" s="95" t="str">
        <f>IF(AND(ent!$M$19=1,$AN81&lt;&gt;""),$AM81+$AN81,"")</f>
        <v/>
      </c>
      <c r="GE81" s="95" t="str">
        <f>IF(AND(ent!$M$20=1,$AP81&lt;&gt;""),$AO81+$AP81,"")</f>
        <v/>
      </c>
      <c r="GF81" s="95" t="str">
        <f>IF(AND(ent!$M$21=1,$AR81&lt;&gt;""),$AQ81+$AR81,"")</f>
        <v/>
      </c>
      <c r="GG81" s="95" t="str">
        <f>IF(AND(ent!$M$22=1,$AT81&lt;&gt;""),$AS81+$AT81,"")</f>
        <v/>
      </c>
      <c r="GH81" s="95" t="str">
        <f>IF(AND(ent!$M$23=1,$AV81&lt;&gt;""),$AU81+$AV81,"")</f>
        <v/>
      </c>
      <c r="GI81" s="95" t="str">
        <f>IF(AND(ent!$M$24=1,$AX81&lt;&gt;""),$AW81+$AX81,"")</f>
        <v/>
      </c>
      <c r="GJ81" s="95" t="str">
        <f>IF(AND(ent!$M$25=1,$AZ81&lt;&gt;""),$AY81+$AZ81,"")</f>
        <v/>
      </c>
      <c r="GK81" s="95" t="str">
        <f>IF(AND(ent!$M$26=1,$BB81&lt;&gt;""),$BA81+$BB81,"")</f>
        <v/>
      </c>
      <c r="GL81" s="95" t="str">
        <f>IF(AND(ent!$M$27=1,$BD81&lt;&gt;""),$BC81+$BD81,"")</f>
        <v/>
      </c>
      <c r="GM81" s="95" t="str">
        <f>IF(AND(ent!$M$28=1,$BF81&lt;&gt;""),$BE81+$BF81,"")</f>
        <v/>
      </c>
      <c r="GN81" s="95" t="str">
        <f>IF(AND(ent!$M$29=1,$BH81&lt;&gt;""),$BG81+$BH81,"")</f>
        <v/>
      </c>
      <c r="GO81" s="95" t="str">
        <f>IF(AND(ent!$M$30=1,$BJ81&lt;&gt;""),$BI81+$BJ81,"")</f>
        <v/>
      </c>
      <c r="GP81" s="95" t="str">
        <f>IF(AND(ent!$M$31=1,$BL81&lt;&gt;""),$BK81+$BL81,"")</f>
        <v/>
      </c>
      <c r="GQ81" s="75">
        <f t="shared" si="142"/>
        <v>0</v>
      </c>
      <c r="GR81" s="95" t="str">
        <f>IF(AND(ent!$M$2=2,$F81&lt;&gt;""),$E81+$F81,"")</f>
        <v/>
      </c>
      <c r="GS81" s="95" t="str">
        <f>IF(AND(ent!$M$3=2,$H81&lt;&gt;""),$G81+$H81,"")</f>
        <v/>
      </c>
      <c r="GT81" s="95" t="str">
        <f>IF(AND(ent!$M$4=2,$J81&lt;&gt;""),$I81+$J81,"")</f>
        <v/>
      </c>
      <c r="GU81" s="95" t="str">
        <f>IF(AND(ent!$M$5=2,$L81&lt;&gt;""),$K81+$L81,"")</f>
        <v/>
      </c>
      <c r="GV81" s="95" t="str">
        <f>IF(AND(ent!$M$6=2,$N81&lt;&gt;""),$M81+$N81,"")</f>
        <v/>
      </c>
      <c r="GW81" s="95" t="str">
        <f>IF(AND(ent!$M$7=2,$P81&lt;&gt;""),$O81+$P81,"")</f>
        <v/>
      </c>
      <c r="GX81" s="95" t="str">
        <f>IF(AND(ent!$M$8=2,$R81&lt;&gt;""),$Q81+$R81,"")</f>
        <v/>
      </c>
      <c r="GY81" s="95" t="str">
        <f>IF(AND(ent!$M$9=2,$T81&lt;&gt;""),$S81+$T81,"")</f>
        <v/>
      </c>
      <c r="GZ81" s="95" t="str">
        <f>IF(AND(ent!$M$10=2,$V81&lt;&gt;""),$U81+$V81,"")</f>
        <v/>
      </c>
      <c r="HA81" s="95" t="str">
        <f>IF(AND(ent!$M$11=2,$X81&lt;&gt;""),$W81+$X81,"")</f>
        <v/>
      </c>
      <c r="HB81" s="95" t="str">
        <f>IF(AND(ent!$M$12=2,$Z81&lt;&gt;""),$Y81+$Z81,"")</f>
        <v/>
      </c>
      <c r="HC81" s="95" t="str">
        <f>IF(AND(ent!$M$13=2,$AB81&lt;&gt;""),$AA81+$AB81,"")</f>
        <v/>
      </c>
      <c r="HD81" s="95" t="str">
        <f>IF(AND(ent!$M$14=2,$AD81&lt;&gt;""),$AC81+$AD81,"")</f>
        <v/>
      </c>
      <c r="HE81" s="95" t="str">
        <f>IF(AND(ent!$M$15=2,$AF81&lt;&gt;""),$AE81+$AF81,"")</f>
        <v/>
      </c>
      <c r="HF81" s="95" t="str">
        <f>IF(AND(ent!$M$16=2,$AH81&lt;&gt;""),$AG81+$AH81,"")</f>
        <v/>
      </c>
      <c r="HG81" s="95" t="str">
        <f>IF(AND(ent!$M$17=2,$AJ81&lt;&gt;""),$AI81+$AJ81,"")</f>
        <v/>
      </c>
      <c r="HH81" s="95" t="str">
        <f>IF(AND(ent!$M$18=2,$AL81&lt;&gt;""),$AK81+$AL81,"")</f>
        <v/>
      </c>
      <c r="HI81" s="95" t="str">
        <f>IF(AND(ent!$M$19=2,$AN81&lt;&gt;""),$AM81+$AN81,"")</f>
        <v/>
      </c>
      <c r="HJ81" s="95" t="str">
        <f>IF(AND(ent!$M$20=2,$AP81&lt;&gt;""),$AO81+$AP81,"")</f>
        <v/>
      </c>
      <c r="HK81" s="95" t="str">
        <f>IF(AND(ent!$M$21=2,$AR81&lt;&gt;""),$AQ81+$AR81,"")</f>
        <v/>
      </c>
      <c r="HL81" s="95" t="str">
        <f>IF(AND(ent!$M$22=2,$AT81&lt;&gt;""),$AS81+$AT81,"")</f>
        <v/>
      </c>
      <c r="HM81" s="95" t="str">
        <f>IF(AND(ent!$M$23=2,$AV81&lt;&gt;""),$AU81+$AV81,"")</f>
        <v/>
      </c>
      <c r="HN81" s="95" t="str">
        <f>IF(AND(ent!$M$24=2,$AX81&lt;&gt;""),$AW81+$AX81,"")</f>
        <v/>
      </c>
      <c r="HO81" s="95" t="str">
        <f>IF(AND(ent!$M$25=2,$AZ81&lt;&gt;""),$AY81+$AZ81,"")</f>
        <v/>
      </c>
      <c r="HP81" s="95" t="str">
        <f>IF(AND(ent!$M$26=2,$BB81&lt;&gt;""),$BA81+$BB81,"")</f>
        <v/>
      </c>
      <c r="HQ81" s="95" t="str">
        <f>IF(AND(ent!$M$27=2,$BD81&lt;&gt;""),$BC81+$BD81,"")</f>
        <v/>
      </c>
      <c r="HR81" s="95" t="str">
        <f>IF(AND(ent!$M$28=2,$BF81&lt;&gt;""),$BE81+$BF81,"")</f>
        <v/>
      </c>
      <c r="HS81" s="95" t="str">
        <f>IF(AND(ent!$M$29=2,$BH81&lt;&gt;""),$BG81+$BH81,"")</f>
        <v/>
      </c>
      <c r="HT81" s="95" t="str">
        <f>IF(AND(ent!$M$30=2,$BJ81&lt;&gt;""),$BI81+$BJ81,"")</f>
        <v/>
      </c>
      <c r="HU81" s="95" t="str">
        <f>IF(AND(ent!$M$31=2,$BL81&lt;&gt;""),$BK81+$BL81,"")</f>
        <v/>
      </c>
      <c r="HV81" s="124">
        <f t="shared" si="143"/>
        <v>0</v>
      </c>
      <c r="HW81" s="124">
        <f t="shared" si="144"/>
        <v>0</v>
      </c>
      <c r="HX81" s="95">
        <f t="shared" si="145"/>
        <v>0</v>
      </c>
      <c r="HY81" s="95">
        <f t="shared" si="146"/>
        <v>0</v>
      </c>
    </row>
    <row r="82" spans="1:233">
      <c r="A82" s="75" t="str">
        <f>IF(stage!A82&lt;&gt;"",stage!A82,"")</f>
        <v/>
      </c>
      <c r="B82" s="75" t="str">
        <f>IF(ent!E82&lt;&gt;"",ent!E82,"")</f>
        <v/>
      </c>
      <c r="D82" s="75" t="str">
        <f>IF(ent!E82&lt;&gt;"",ent!H82,"")</f>
        <v/>
      </c>
      <c r="F82" s="95" t="str">
        <f>IF(stage!F82&lt;&gt;"",INT(stage!F82/100)*60+MOD(stage!F82,100),"")</f>
        <v/>
      </c>
      <c r="H82" s="95" t="str">
        <f>IF(stage!H82&lt;&gt;"",INT(stage!H82/100)*60+MOD(stage!H82,100),"")</f>
        <v/>
      </c>
      <c r="J82" s="95" t="str">
        <f>IF(stage!J82&lt;&gt;"",INT(stage!J82/100)*60+MOD(stage!J82,100),"")</f>
        <v/>
      </c>
      <c r="L82" s="95" t="str">
        <f>IF(stage!L82&lt;&gt;"",INT(stage!L82/100)*60+MOD(stage!L82,100),"")</f>
        <v/>
      </c>
      <c r="N82" s="95" t="str">
        <f>IF(stage!N82&lt;&gt;"",INT(stage!N82/100)*60+MOD(stage!N82,100),"")</f>
        <v/>
      </c>
      <c r="P82" s="95" t="str">
        <f>IF(stage!P82&lt;&gt;"",INT(stage!P82/100)*60+MOD(stage!P82,100),"")</f>
        <v/>
      </c>
      <c r="R82" s="95" t="str">
        <f>IF(stage!R82&lt;&gt;"",INT(stage!R82/100)*60+MOD(stage!R82,100),"")</f>
        <v/>
      </c>
      <c r="T82" s="95" t="str">
        <f>IF(stage!T82&lt;&gt;"",INT(stage!T82/100)*60+MOD(stage!T82,100),"")</f>
        <v/>
      </c>
      <c r="V82" s="95" t="str">
        <f>IF(stage!V82&lt;&gt;"",INT(stage!V82/100)*60+MOD(stage!V82,100),"")</f>
        <v/>
      </c>
      <c r="X82" s="95" t="str">
        <f>IF(stage!X82&lt;&gt;"",INT(stage!X82/100)*60+MOD(stage!X82,100),"")</f>
        <v/>
      </c>
      <c r="Z82" s="95" t="str">
        <f>IF(stage!Z82&lt;&gt;"",INT(stage!Z82/100)*60+MOD(stage!Z82,100),"")</f>
        <v/>
      </c>
      <c r="AB82" s="95" t="str">
        <f>IF(stage!AB82&lt;&gt;"",INT(stage!AB82/100)*60+MOD(stage!AB82,100),"")</f>
        <v/>
      </c>
      <c r="AD82" s="95" t="str">
        <f>IF(stage!AD82&lt;&gt;"",INT(stage!AD82/100)*60+MOD(stage!AD82,100),"")</f>
        <v/>
      </c>
      <c r="AF82" s="95" t="str">
        <f>IF(stage!AF82&lt;&gt;"",INT(stage!AF82/100)*60+MOD(stage!AF82,100),"")</f>
        <v/>
      </c>
      <c r="AH82" s="95" t="str">
        <f>IF(stage!AH82&lt;&gt;"",INT(stage!AH82/100)*60+MOD(stage!AH82,100),"")</f>
        <v/>
      </c>
      <c r="AJ82" s="95" t="str">
        <f>IF(stage!AJ82&lt;&gt;"",INT(stage!AJ82/100)*60+MOD(stage!AJ82,100),"")</f>
        <v/>
      </c>
      <c r="AL82" s="95" t="str">
        <f>IF(stage!AL82&lt;&gt;"",INT(stage!AL82/100)*60+MOD(stage!AL82,100),"")</f>
        <v/>
      </c>
      <c r="AN82" s="95" t="str">
        <f>IF(stage!AN82&lt;&gt;"",INT(stage!AN82/100)*60+MOD(stage!AN82,100),"")</f>
        <v/>
      </c>
      <c r="AP82" s="95" t="str">
        <f>IF(stage!AP82&lt;&gt;"",INT(stage!AP82/100)*60+MOD(stage!AP82,100),"")</f>
        <v/>
      </c>
      <c r="AR82" s="95" t="str">
        <f>IF(stage!AR82&lt;&gt;"",INT(stage!AR82/100)*60+MOD(stage!AR82,100),"")</f>
        <v/>
      </c>
      <c r="AT82" s="95" t="str">
        <f>IF(stage!AT82&lt;&gt;"",INT(stage!AT82/100)*60+MOD(stage!AT82,100),"")</f>
        <v/>
      </c>
      <c r="AV82" s="95" t="str">
        <f>IF(stage!AV82&lt;&gt;"",INT(stage!AV82/100)*60+MOD(stage!AV82,100),"")</f>
        <v/>
      </c>
      <c r="AX82" s="95" t="str">
        <f>IF(stage!AX82&lt;&gt;"",INT(stage!AX82/100)*60+MOD(stage!AX82,100),"")</f>
        <v/>
      </c>
      <c r="AZ82" s="95" t="str">
        <f>IF(stage!AZ82&lt;&gt;"",INT(stage!AZ82/100)*60+MOD(stage!AZ82,100),"")</f>
        <v/>
      </c>
      <c r="BB82" s="95" t="str">
        <f>IF(stage!BB82&lt;&gt;"",INT(stage!BB82/100)*60+MOD(stage!BB82,100),"")</f>
        <v/>
      </c>
      <c r="BD82" s="95" t="str">
        <f>IF(stage!BD82&lt;&gt;"",INT(stage!BD82/100)*60+MOD(stage!BD82,100),"")</f>
        <v/>
      </c>
      <c r="BF82" s="95" t="str">
        <f>IF(stage!BF82&lt;&gt;"",INT(stage!BF82/100)*60+MOD(stage!BF82,100),"")</f>
        <v/>
      </c>
      <c r="BH82" s="95" t="str">
        <f>IF(stage!BH82&lt;&gt;"",INT(stage!BH82/100)*60+MOD(stage!BH82,100),"")</f>
        <v/>
      </c>
      <c r="BJ82" s="95" t="str">
        <f>IF(stage!BJ82&lt;&gt;"",INT(stage!BJ82/100)*60+MOD(stage!BJ82,100),"")</f>
        <v/>
      </c>
      <c r="BL82" s="95" t="str">
        <f>IF(stage!BL82&lt;&gt;"",INT(stage!BL82/100)*60+MOD(stage!BL82,100),"")</f>
        <v/>
      </c>
      <c r="BO82" s="123">
        <f t="shared" si="74"/>
        <v>0</v>
      </c>
      <c r="BP82" s="75">
        <f t="shared" si="75"/>
        <v>0</v>
      </c>
      <c r="BQ82" s="123">
        <f t="shared" si="76"/>
        <v>0</v>
      </c>
      <c r="BR82" s="123"/>
      <c r="BS82" s="123">
        <f t="shared" si="77"/>
        <v>0</v>
      </c>
      <c r="BT82" s="75">
        <f t="shared" si="78"/>
        <v>0</v>
      </c>
      <c r="BU82" s="123">
        <f t="shared" si="79"/>
        <v>0</v>
      </c>
      <c r="BW82" s="75">
        <f t="shared" si="80"/>
        <v>0</v>
      </c>
      <c r="BX82" s="124" t="str">
        <f t="shared" si="81"/>
        <v/>
      </c>
      <c r="BY82" s="124" t="str">
        <f t="shared" si="82"/>
        <v/>
      </c>
      <c r="BZ82" s="124" t="str">
        <f t="shared" si="83"/>
        <v/>
      </c>
      <c r="CA82" s="124" t="str">
        <f t="shared" si="84"/>
        <v/>
      </c>
      <c r="CB82" s="124" t="str">
        <f t="shared" si="85"/>
        <v/>
      </c>
      <c r="CC82" s="124" t="str">
        <f t="shared" si="86"/>
        <v/>
      </c>
      <c r="CD82" s="124" t="str">
        <f t="shared" si="87"/>
        <v/>
      </c>
      <c r="CE82" s="124" t="str">
        <f t="shared" si="88"/>
        <v/>
      </c>
      <c r="CF82" s="124" t="str">
        <f t="shared" si="89"/>
        <v/>
      </c>
      <c r="CG82" s="124" t="str">
        <f t="shared" si="90"/>
        <v/>
      </c>
      <c r="CH82" s="124" t="str">
        <f t="shared" si="91"/>
        <v/>
      </c>
      <c r="CI82" s="124" t="str">
        <f t="shared" si="92"/>
        <v/>
      </c>
      <c r="CJ82" s="124" t="str">
        <f t="shared" si="93"/>
        <v/>
      </c>
      <c r="CK82" s="124" t="str">
        <f t="shared" si="94"/>
        <v/>
      </c>
      <c r="CL82" s="124" t="str">
        <f t="shared" si="95"/>
        <v/>
      </c>
      <c r="CM82" s="124" t="str">
        <f t="shared" si="96"/>
        <v/>
      </c>
      <c r="CN82" s="124" t="str">
        <f t="shared" si="97"/>
        <v/>
      </c>
      <c r="CO82" s="124" t="str">
        <f t="shared" si="98"/>
        <v/>
      </c>
      <c r="CP82" s="124" t="str">
        <f t="shared" si="99"/>
        <v/>
      </c>
      <c r="CQ82" s="124" t="str">
        <f t="shared" si="100"/>
        <v/>
      </c>
      <c r="CR82" s="124" t="str">
        <f t="shared" si="101"/>
        <v/>
      </c>
      <c r="CS82" s="124" t="str">
        <f t="shared" si="102"/>
        <v/>
      </c>
      <c r="CT82" s="124" t="str">
        <f t="shared" si="103"/>
        <v/>
      </c>
      <c r="CU82" s="124" t="str">
        <f t="shared" si="104"/>
        <v/>
      </c>
      <c r="CV82" s="124" t="str">
        <f t="shared" si="105"/>
        <v/>
      </c>
      <c r="CW82" s="124" t="str">
        <f t="shared" si="106"/>
        <v/>
      </c>
      <c r="CX82" s="124" t="str">
        <f t="shared" si="107"/>
        <v/>
      </c>
      <c r="CY82" s="124" t="str">
        <f t="shared" si="108"/>
        <v/>
      </c>
      <c r="CZ82" s="124" t="str">
        <f t="shared" si="109"/>
        <v/>
      </c>
      <c r="DA82" s="124" t="str">
        <f t="shared" si="110"/>
        <v/>
      </c>
      <c r="DC82" s="75">
        <f>COUNT($BX82:BX82)</f>
        <v>0</v>
      </c>
      <c r="DD82" s="75">
        <f>COUNT($BX82:BY82)</f>
        <v>0</v>
      </c>
      <c r="DE82" s="75">
        <f>COUNT($BX82:BZ82)</f>
        <v>0</v>
      </c>
      <c r="DF82" s="75">
        <f>COUNT($BX82:CA82)</f>
        <v>0</v>
      </c>
      <c r="DG82" s="75">
        <f>COUNT($BX82:CB82)</f>
        <v>0</v>
      </c>
      <c r="DH82" s="75">
        <f>COUNT($BX82:CC82)</f>
        <v>0</v>
      </c>
      <c r="DI82" s="75">
        <f>COUNT($BX82:CD82)</f>
        <v>0</v>
      </c>
      <c r="DJ82" s="75">
        <f>COUNT($BX82:CE82)</f>
        <v>0</v>
      </c>
      <c r="DK82" s="75">
        <f>COUNT($BX82:CF82)</f>
        <v>0</v>
      </c>
      <c r="DL82" s="75">
        <f>COUNT($BX82:CG82)</f>
        <v>0</v>
      </c>
      <c r="DM82" s="75">
        <f>COUNT($BX82:CH82)</f>
        <v>0</v>
      </c>
      <c r="DN82" s="75">
        <f>COUNT($BX82:CI82)</f>
        <v>0</v>
      </c>
      <c r="DO82" s="75">
        <f>COUNT($BX82:CJ82)</f>
        <v>0</v>
      </c>
      <c r="DP82" s="75">
        <f>COUNT($BX82:CK82)</f>
        <v>0</v>
      </c>
      <c r="DQ82" s="75">
        <f>COUNT($BX82:CL82)</f>
        <v>0</v>
      </c>
      <c r="DR82" s="75">
        <f>COUNT($BX82:CM82)</f>
        <v>0</v>
      </c>
      <c r="DS82" s="75">
        <f>COUNT($BX82:CN82)</f>
        <v>0</v>
      </c>
      <c r="DT82" s="75">
        <f>COUNT($BX82:CO82)</f>
        <v>0</v>
      </c>
      <c r="DU82" s="75">
        <f>COUNT($BX82:CP82)</f>
        <v>0</v>
      </c>
      <c r="DV82" s="75">
        <f>COUNT($BX82:CQ82)</f>
        <v>0</v>
      </c>
      <c r="DW82" s="75">
        <f>COUNT($BX82:CR82)</f>
        <v>0</v>
      </c>
      <c r="DX82" s="75">
        <f>COUNT($BX82:CS82)</f>
        <v>0</v>
      </c>
      <c r="DY82" s="75">
        <f>COUNT($BX82:CT82)</f>
        <v>0</v>
      </c>
      <c r="DZ82" s="75">
        <f>COUNT($BX82:CU82)</f>
        <v>0</v>
      </c>
      <c r="EA82" s="75">
        <f>COUNT($BX82:CV82)</f>
        <v>0</v>
      </c>
      <c r="EB82" s="75">
        <f>COUNT($BX82:CW82)</f>
        <v>0</v>
      </c>
      <c r="EC82" s="75">
        <f>COUNT($BX82:CX82)</f>
        <v>0</v>
      </c>
      <c r="ED82" s="75">
        <f>COUNT($BX82:CY82)</f>
        <v>0</v>
      </c>
      <c r="EE82" s="75">
        <f>COUNT($BX82:CZ82)</f>
        <v>0</v>
      </c>
      <c r="EF82" s="75">
        <f>COUNT($BX82:DA82)</f>
        <v>0</v>
      </c>
      <c r="EH82" s="75">
        <f t="shared" si="111"/>
        <v>0</v>
      </c>
      <c r="EI82" s="75">
        <f t="shared" si="112"/>
        <v>0</v>
      </c>
      <c r="EJ82" s="75">
        <f t="shared" si="113"/>
        <v>0</v>
      </c>
      <c r="EK82" s="75">
        <f t="shared" si="114"/>
        <v>0</v>
      </c>
      <c r="EL82" s="75">
        <f t="shared" si="115"/>
        <v>0</v>
      </c>
      <c r="EM82" s="75">
        <f t="shared" si="116"/>
        <v>0</v>
      </c>
      <c r="EN82" s="75">
        <f t="shared" si="117"/>
        <v>0</v>
      </c>
      <c r="EO82" s="75">
        <f t="shared" si="118"/>
        <v>0</v>
      </c>
      <c r="EP82" s="75">
        <f t="shared" si="119"/>
        <v>0</v>
      </c>
      <c r="EQ82" s="75">
        <f t="shared" si="120"/>
        <v>0</v>
      </c>
      <c r="ER82" s="75">
        <f t="shared" si="121"/>
        <v>0</v>
      </c>
      <c r="ES82" s="75">
        <f t="shared" si="122"/>
        <v>0</v>
      </c>
      <c r="ET82" s="75">
        <f t="shared" si="123"/>
        <v>0</v>
      </c>
      <c r="EU82" s="75">
        <f t="shared" si="124"/>
        <v>0</v>
      </c>
      <c r="EV82" s="75">
        <f t="shared" si="125"/>
        <v>0</v>
      </c>
      <c r="EW82" s="75">
        <f t="shared" si="126"/>
        <v>0</v>
      </c>
      <c r="EX82" s="75">
        <f t="shared" si="127"/>
        <v>0</v>
      </c>
      <c r="EY82" s="75">
        <f t="shared" si="128"/>
        <v>0</v>
      </c>
      <c r="EZ82" s="75">
        <f t="shared" si="129"/>
        <v>0</v>
      </c>
      <c r="FA82" s="75">
        <f t="shared" si="130"/>
        <v>0</v>
      </c>
      <c r="FB82" s="75">
        <f t="shared" si="131"/>
        <v>0</v>
      </c>
      <c r="FC82" s="75">
        <f t="shared" si="132"/>
        <v>0</v>
      </c>
      <c r="FD82" s="75">
        <f t="shared" si="133"/>
        <v>0</v>
      </c>
      <c r="FE82" s="75">
        <f t="shared" si="134"/>
        <v>0</v>
      </c>
      <c r="FF82" s="75">
        <f t="shared" si="135"/>
        <v>0</v>
      </c>
      <c r="FG82" s="75">
        <f t="shared" si="136"/>
        <v>0</v>
      </c>
      <c r="FH82" s="75">
        <f t="shared" si="137"/>
        <v>0</v>
      </c>
      <c r="FI82" s="75">
        <f t="shared" si="138"/>
        <v>0</v>
      </c>
      <c r="FJ82" s="75">
        <f t="shared" si="139"/>
        <v>0</v>
      </c>
      <c r="FK82" s="75">
        <f t="shared" si="140"/>
        <v>0</v>
      </c>
      <c r="FL82" s="75">
        <f t="shared" si="141"/>
        <v>0</v>
      </c>
      <c r="FM82" s="95" t="str">
        <f>IF(AND(ent!$M$2=1,$F82&lt;&gt;""),$E82+$F82,"")</f>
        <v/>
      </c>
      <c r="FN82" s="95" t="str">
        <f>IF(AND(ent!$M$3=1,$H82&lt;&gt;""),$G82+$H82,"")</f>
        <v/>
      </c>
      <c r="FO82" s="95" t="str">
        <f>IF(AND(ent!$M$4=1,$J82&lt;&gt;""),$I82+$J82,"")</f>
        <v/>
      </c>
      <c r="FP82" s="95" t="str">
        <f>IF(AND(ent!$M$5=1,$L82&lt;&gt;""),$K82+$L82,"")</f>
        <v/>
      </c>
      <c r="FQ82" s="95" t="str">
        <f>IF(AND(ent!$M$6=1,$N82&lt;&gt;""),$M82+$N82,"")</f>
        <v/>
      </c>
      <c r="FR82" s="95" t="str">
        <f>IF(AND(ent!$M$7=1,$P82&lt;&gt;""),$O82+$P82,"")</f>
        <v/>
      </c>
      <c r="FS82" s="95" t="str">
        <f>IF(AND(ent!$M$8=1,$R82&lt;&gt;""),$Q82+$R82,"")</f>
        <v/>
      </c>
      <c r="FT82" s="95" t="str">
        <f>IF(AND(ent!$M$9=1,$T82&lt;&gt;""),$S82+$T82,"")</f>
        <v/>
      </c>
      <c r="FU82" s="95" t="str">
        <f>IF(AND(ent!$M$10=1,$V82&lt;&gt;""),$U82+$V82,"")</f>
        <v/>
      </c>
      <c r="FV82" s="95" t="str">
        <f>IF(AND(ent!$M$11=1,$X82&lt;&gt;""),$W82+$X82,"")</f>
        <v/>
      </c>
      <c r="FW82" s="95" t="str">
        <f>IF(AND(ent!$M$12=1,$Z82&lt;&gt;""),$Y82+$Z82,"")</f>
        <v/>
      </c>
      <c r="FX82" s="95" t="str">
        <f>IF(AND(ent!$M$13=1,$AB82&lt;&gt;""),$AA82+$AB82,"")</f>
        <v/>
      </c>
      <c r="FY82" s="95" t="str">
        <f>IF(AND(ent!$M$14=1,$AD82&lt;&gt;""),$AC82+$AD82,"")</f>
        <v/>
      </c>
      <c r="FZ82" s="95" t="str">
        <f>IF(AND(ent!$M$15=1,$AF82&lt;&gt;""),$AE82+$AF82,"")</f>
        <v/>
      </c>
      <c r="GA82" s="95" t="str">
        <f>IF(AND(ent!$M$16=1,$AH82&lt;&gt;""),$AG82+$AH82,"")</f>
        <v/>
      </c>
      <c r="GB82" s="95" t="str">
        <f>IF(AND(ent!$M$17=1,$AJ82&lt;&gt;""),$AI82+$AJ82,"")</f>
        <v/>
      </c>
      <c r="GC82" s="95" t="str">
        <f>IF(AND(ent!$M$18=1,$AL82&lt;&gt;""),$AK82+$AL82,"")</f>
        <v/>
      </c>
      <c r="GD82" s="95" t="str">
        <f>IF(AND(ent!$M$19=1,$AN82&lt;&gt;""),$AM82+$AN82,"")</f>
        <v/>
      </c>
      <c r="GE82" s="95" t="str">
        <f>IF(AND(ent!$M$20=1,$AP82&lt;&gt;""),$AO82+$AP82,"")</f>
        <v/>
      </c>
      <c r="GF82" s="95" t="str">
        <f>IF(AND(ent!$M$21=1,$AR82&lt;&gt;""),$AQ82+$AR82,"")</f>
        <v/>
      </c>
      <c r="GG82" s="95" t="str">
        <f>IF(AND(ent!$M$22=1,$AT82&lt;&gt;""),$AS82+$AT82,"")</f>
        <v/>
      </c>
      <c r="GH82" s="95" t="str">
        <f>IF(AND(ent!$M$23=1,$AV82&lt;&gt;""),$AU82+$AV82,"")</f>
        <v/>
      </c>
      <c r="GI82" s="95" t="str">
        <f>IF(AND(ent!$M$24=1,$AX82&lt;&gt;""),$AW82+$AX82,"")</f>
        <v/>
      </c>
      <c r="GJ82" s="95" t="str">
        <f>IF(AND(ent!$M$25=1,$AZ82&lt;&gt;""),$AY82+$AZ82,"")</f>
        <v/>
      </c>
      <c r="GK82" s="95" t="str">
        <f>IF(AND(ent!$M$26=1,$BB82&lt;&gt;""),$BA82+$BB82,"")</f>
        <v/>
      </c>
      <c r="GL82" s="95" t="str">
        <f>IF(AND(ent!$M$27=1,$BD82&lt;&gt;""),$BC82+$BD82,"")</f>
        <v/>
      </c>
      <c r="GM82" s="95" t="str">
        <f>IF(AND(ent!$M$28=1,$BF82&lt;&gt;""),$BE82+$BF82,"")</f>
        <v/>
      </c>
      <c r="GN82" s="95" t="str">
        <f>IF(AND(ent!$M$29=1,$BH82&lt;&gt;""),$BG82+$BH82,"")</f>
        <v/>
      </c>
      <c r="GO82" s="95" t="str">
        <f>IF(AND(ent!$M$30=1,$BJ82&lt;&gt;""),$BI82+$BJ82,"")</f>
        <v/>
      </c>
      <c r="GP82" s="95" t="str">
        <f>IF(AND(ent!$M$31=1,$BL82&lt;&gt;""),$BK82+$BL82,"")</f>
        <v/>
      </c>
      <c r="GQ82" s="75">
        <f t="shared" si="142"/>
        <v>0</v>
      </c>
      <c r="GR82" s="95" t="str">
        <f>IF(AND(ent!$M$2=2,$F82&lt;&gt;""),$E82+$F82,"")</f>
        <v/>
      </c>
      <c r="GS82" s="95" t="str">
        <f>IF(AND(ent!$M$3=2,$H82&lt;&gt;""),$G82+$H82,"")</f>
        <v/>
      </c>
      <c r="GT82" s="95" t="str">
        <f>IF(AND(ent!$M$4=2,$J82&lt;&gt;""),$I82+$J82,"")</f>
        <v/>
      </c>
      <c r="GU82" s="95" t="str">
        <f>IF(AND(ent!$M$5=2,$L82&lt;&gt;""),$K82+$L82,"")</f>
        <v/>
      </c>
      <c r="GV82" s="95" t="str">
        <f>IF(AND(ent!$M$6=2,$N82&lt;&gt;""),$M82+$N82,"")</f>
        <v/>
      </c>
      <c r="GW82" s="95" t="str">
        <f>IF(AND(ent!$M$7=2,$P82&lt;&gt;""),$O82+$P82,"")</f>
        <v/>
      </c>
      <c r="GX82" s="95" t="str">
        <f>IF(AND(ent!$M$8=2,$R82&lt;&gt;""),$Q82+$R82,"")</f>
        <v/>
      </c>
      <c r="GY82" s="95" t="str">
        <f>IF(AND(ent!$M$9=2,$T82&lt;&gt;""),$S82+$T82,"")</f>
        <v/>
      </c>
      <c r="GZ82" s="95" t="str">
        <f>IF(AND(ent!$M$10=2,$V82&lt;&gt;""),$U82+$V82,"")</f>
        <v/>
      </c>
      <c r="HA82" s="95" t="str">
        <f>IF(AND(ent!$M$11=2,$X82&lt;&gt;""),$W82+$X82,"")</f>
        <v/>
      </c>
      <c r="HB82" s="95" t="str">
        <f>IF(AND(ent!$M$12=2,$Z82&lt;&gt;""),$Y82+$Z82,"")</f>
        <v/>
      </c>
      <c r="HC82" s="95" t="str">
        <f>IF(AND(ent!$M$13=2,$AB82&lt;&gt;""),$AA82+$AB82,"")</f>
        <v/>
      </c>
      <c r="HD82" s="95" t="str">
        <f>IF(AND(ent!$M$14=2,$AD82&lt;&gt;""),$AC82+$AD82,"")</f>
        <v/>
      </c>
      <c r="HE82" s="95" t="str">
        <f>IF(AND(ent!$M$15=2,$AF82&lt;&gt;""),$AE82+$AF82,"")</f>
        <v/>
      </c>
      <c r="HF82" s="95" t="str">
        <f>IF(AND(ent!$M$16=2,$AH82&lt;&gt;""),$AG82+$AH82,"")</f>
        <v/>
      </c>
      <c r="HG82" s="95" t="str">
        <f>IF(AND(ent!$M$17=2,$AJ82&lt;&gt;""),$AI82+$AJ82,"")</f>
        <v/>
      </c>
      <c r="HH82" s="95" t="str">
        <f>IF(AND(ent!$M$18=2,$AL82&lt;&gt;""),$AK82+$AL82,"")</f>
        <v/>
      </c>
      <c r="HI82" s="95" t="str">
        <f>IF(AND(ent!$M$19=2,$AN82&lt;&gt;""),$AM82+$AN82,"")</f>
        <v/>
      </c>
      <c r="HJ82" s="95" t="str">
        <f>IF(AND(ent!$M$20=2,$AP82&lt;&gt;""),$AO82+$AP82,"")</f>
        <v/>
      </c>
      <c r="HK82" s="95" t="str">
        <f>IF(AND(ent!$M$21=2,$AR82&lt;&gt;""),$AQ82+$AR82,"")</f>
        <v/>
      </c>
      <c r="HL82" s="95" t="str">
        <f>IF(AND(ent!$M$22=2,$AT82&lt;&gt;""),$AS82+$AT82,"")</f>
        <v/>
      </c>
      <c r="HM82" s="95" t="str">
        <f>IF(AND(ent!$M$23=2,$AV82&lt;&gt;""),$AU82+$AV82,"")</f>
        <v/>
      </c>
      <c r="HN82" s="95" t="str">
        <f>IF(AND(ent!$M$24=2,$AX82&lt;&gt;""),$AW82+$AX82,"")</f>
        <v/>
      </c>
      <c r="HO82" s="95" t="str">
        <f>IF(AND(ent!$M$25=2,$AZ82&lt;&gt;""),$AY82+$AZ82,"")</f>
        <v/>
      </c>
      <c r="HP82" s="95" t="str">
        <f>IF(AND(ent!$M$26=2,$BB82&lt;&gt;""),$BA82+$BB82,"")</f>
        <v/>
      </c>
      <c r="HQ82" s="95" t="str">
        <f>IF(AND(ent!$M$27=2,$BD82&lt;&gt;""),$BC82+$BD82,"")</f>
        <v/>
      </c>
      <c r="HR82" s="95" t="str">
        <f>IF(AND(ent!$M$28=2,$BF82&lt;&gt;""),$BE82+$BF82,"")</f>
        <v/>
      </c>
      <c r="HS82" s="95" t="str">
        <f>IF(AND(ent!$M$29=2,$BH82&lt;&gt;""),$BG82+$BH82,"")</f>
        <v/>
      </c>
      <c r="HT82" s="95" t="str">
        <f>IF(AND(ent!$M$30=2,$BJ82&lt;&gt;""),$BI82+$BJ82,"")</f>
        <v/>
      </c>
      <c r="HU82" s="95" t="str">
        <f>IF(AND(ent!$M$31=2,$BL82&lt;&gt;""),$BK82+$BL82,"")</f>
        <v/>
      </c>
      <c r="HV82" s="124">
        <f t="shared" si="143"/>
        <v>0</v>
      </c>
      <c r="HW82" s="124">
        <f t="shared" si="144"/>
        <v>0</v>
      </c>
      <c r="HX82" s="95">
        <f t="shared" si="145"/>
        <v>0</v>
      </c>
      <c r="HY82" s="95">
        <f t="shared" si="146"/>
        <v>0</v>
      </c>
    </row>
    <row r="83" spans="1:233">
      <c r="A83" s="75" t="str">
        <f>IF(stage!A83&lt;&gt;"",stage!A83,"")</f>
        <v/>
      </c>
      <c r="B83" s="75" t="str">
        <f>IF(ent!E83&lt;&gt;"",ent!E83,"")</f>
        <v/>
      </c>
      <c r="D83" s="75" t="str">
        <f>IF(ent!E83&lt;&gt;"",ent!H83,"")</f>
        <v/>
      </c>
      <c r="F83" s="95" t="str">
        <f>IF(stage!F83&lt;&gt;"",INT(stage!F83/100)*60+MOD(stage!F83,100),"")</f>
        <v/>
      </c>
      <c r="H83" s="95" t="str">
        <f>IF(stage!H83&lt;&gt;"",INT(stage!H83/100)*60+MOD(stage!H83,100),"")</f>
        <v/>
      </c>
      <c r="J83" s="95" t="str">
        <f>IF(stage!J83&lt;&gt;"",INT(stage!J83/100)*60+MOD(stage!J83,100),"")</f>
        <v/>
      </c>
      <c r="L83" s="95" t="str">
        <f>IF(stage!L83&lt;&gt;"",INT(stage!L83/100)*60+MOD(stage!L83,100),"")</f>
        <v/>
      </c>
      <c r="N83" s="95" t="str">
        <f>IF(stage!N83&lt;&gt;"",INT(stage!N83/100)*60+MOD(stage!N83,100),"")</f>
        <v/>
      </c>
      <c r="P83" s="95" t="str">
        <f>IF(stage!P83&lt;&gt;"",INT(stage!P83/100)*60+MOD(stage!P83,100),"")</f>
        <v/>
      </c>
      <c r="R83" s="95" t="str">
        <f>IF(stage!R83&lt;&gt;"",INT(stage!R83/100)*60+MOD(stage!R83,100),"")</f>
        <v/>
      </c>
      <c r="T83" s="95" t="str">
        <f>IF(stage!T83&lt;&gt;"",INT(stage!T83/100)*60+MOD(stage!T83,100),"")</f>
        <v/>
      </c>
      <c r="V83" s="95" t="str">
        <f>IF(stage!V83&lt;&gt;"",INT(stage!V83/100)*60+MOD(stage!V83,100),"")</f>
        <v/>
      </c>
      <c r="X83" s="95" t="str">
        <f>IF(stage!X83&lt;&gt;"",INT(stage!X83/100)*60+MOD(stage!X83,100),"")</f>
        <v/>
      </c>
      <c r="Z83" s="95" t="str">
        <f>IF(stage!Z83&lt;&gt;"",INT(stage!Z83/100)*60+MOD(stage!Z83,100),"")</f>
        <v/>
      </c>
      <c r="AB83" s="95" t="str">
        <f>IF(stage!AB83&lt;&gt;"",INT(stage!AB83/100)*60+MOD(stage!AB83,100),"")</f>
        <v/>
      </c>
      <c r="AD83" s="95" t="str">
        <f>IF(stage!AD83&lt;&gt;"",INT(stage!AD83/100)*60+MOD(stage!AD83,100),"")</f>
        <v/>
      </c>
      <c r="AF83" s="95" t="str">
        <f>IF(stage!AF83&lt;&gt;"",INT(stage!AF83/100)*60+MOD(stage!AF83,100),"")</f>
        <v/>
      </c>
      <c r="AH83" s="95" t="str">
        <f>IF(stage!AH83&lt;&gt;"",INT(stage!AH83/100)*60+MOD(stage!AH83,100),"")</f>
        <v/>
      </c>
      <c r="AJ83" s="95" t="str">
        <f>IF(stage!AJ83&lt;&gt;"",INT(stage!AJ83/100)*60+MOD(stage!AJ83,100),"")</f>
        <v/>
      </c>
      <c r="AL83" s="95" t="str">
        <f>IF(stage!AL83&lt;&gt;"",INT(stage!AL83/100)*60+MOD(stage!AL83,100),"")</f>
        <v/>
      </c>
      <c r="AN83" s="95" t="str">
        <f>IF(stage!AN83&lt;&gt;"",INT(stage!AN83/100)*60+MOD(stage!AN83,100),"")</f>
        <v/>
      </c>
      <c r="AP83" s="95" t="str">
        <f>IF(stage!AP83&lt;&gt;"",INT(stage!AP83/100)*60+MOD(stage!AP83,100),"")</f>
        <v/>
      </c>
      <c r="AR83" s="95" t="str">
        <f>IF(stage!AR83&lt;&gt;"",INT(stage!AR83/100)*60+MOD(stage!AR83,100),"")</f>
        <v/>
      </c>
      <c r="AT83" s="95" t="str">
        <f>IF(stage!AT83&lt;&gt;"",INT(stage!AT83/100)*60+MOD(stage!AT83,100),"")</f>
        <v/>
      </c>
      <c r="AV83" s="95" t="str">
        <f>IF(stage!AV83&lt;&gt;"",INT(stage!AV83/100)*60+MOD(stage!AV83,100),"")</f>
        <v/>
      </c>
      <c r="AX83" s="95" t="str">
        <f>IF(stage!AX83&lt;&gt;"",INT(stage!AX83/100)*60+MOD(stage!AX83,100),"")</f>
        <v/>
      </c>
      <c r="AZ83" s="95" t="str">
        <f>IF(stage!AZ83&lt;&gt;"",INT(stage!AZ83/100)*60+MOD(stage!AZ83,100),"")</f>
        <v/>
      </c>
      <c r="BB83" s="95" t="str">
        <f>IF(stage!BB83&lt;&gt;"",INT(stage!BB83/100)*60+MOD(stage!BB83,100),"")</f>
        <v/>
      </c>
      <c r="BD83" s="95" t="str">
        <f>IF(stage!BD83&lt;&gt;"",INT(stage!BD83/100)*60+MOD(stage!BD83,100),"")</f>
        <v/>
      </c>
      <c r="BF83" s="95" t="str">
        <f>IF(stage!BF83&lt;&gt;"",INT(stage!BF83/100)*60+MOD(stage!BF83,100),"")</f>
        <v/>
      </c>
      <c r="BH83" s="95" t="str">
        <f>IF(stage!BH83&lt;&gt;"",INT(stage!BH83/100)*60+MOD(stage!BH83,100),"")</f>
        <v/>
      </c>
      <c r="BJ83" s="95" t="str">
        <f>IF(stage!BJ83&lt;&gt;"",INT(stage!BJ83/100)*60+MOD(stage!BJ83,100),"")</f>
        <v/>
      </c>
      <c r="BL83" s="95" t="str">
        <f>IF(stage!BL83&lt;&gt;"",INT(stage!BL83/100)*60+MOD(stage!BL83,100),"")</f>
        <v/>
      </c>
      <c r="BO83" s="123">
        <f t="shared" si="74"/>
        <v>0</v>
      </c>
      <c r="BP83" s="75">
        <f t="shared" si="75"/>
        <v>0</v>
      </c>
      <c r="BQ83" s="123">
        <f t="shared" si="76"/>
        <v>0</v>
      </c>
      <c r="BR83" s="123"/>
      <c r="BS83" s="123">
        <f t="shared" si="77"/>
        <v>0</v>
      </c>
      <c r="BT83" s="75">
        <f t="shared" si="78"/>
        <v>0</v>
      </c>
      <c r="BU83" s="123">
        <f t="shared" si="79"/>
        <v>0</v>
      </c>
      <c r="BW83" s="75">
        <f t="shared" si="80"/>
        <v>0</v>
      </c>
      <c r="BX83" s="124" t="str">
        <f t="shared" si="81"/>
        <v/>
      </c>
      <c r="BY83" s="124" t="str">
        <f t="shared" si="82"/>
        <v/>
      </c>
      <c r="BZ83" s="124" t="str">
        <f t="shared" si="83"/>
        <v/>
      </c>
      <c r="CA83" s="124" t="str">
        <f t="shared" si="84"/>
        <v/>
      </c>
      <c r="CB83" s="124" t="str">
        <f t="shared" si="85"/>
        <v/>
      </c>
      <c r="CC83" s="124" t="str">
        <f t="shared" si="86"/>
        <v/>
      </c>
      <c r="CD83" s="124" t="str">
        <f t="shared" si="87"/>
        <v/>
      </c>
      <c r="CE83" s="124" t="str">
        <f t="shared" si="88"/>
        <v/>
      </c>
      <c r="CF83" s="124" t="str">
        <f t="shared" si="89"/>
        <v/>
      </c>
      <c r="CG83" s="124" t="str">
        <f t="shared" si="90"/>
        <v/>
      </c>
      <c r="CH83" s="124" t="str">
        <f t="shared" si="91"/>
        <v/>
      </c>
      <c r="CI83" s="124" t="str">
        <f t="shared" si="92"/>
        <v/>
      </c>
      <c r="CJ83" s="124" t="str">
        <f t="shared" si="93"/>
        <v/>
      </c>
      <c r="CK83" s="124" t="str">
        <f t="shared" si="94"/>
        <v/>
      </c>
      <c r="CL83" s="124" t="str">
        <f t="shared" si="95"/>
        <v/>
      </c>
      <c r="CM83" s="124" t="str">
        <f t="shared" si="96"/>
        <v/>
      </c>
      <c r="CN83" s="124" t="str">
        <f t="shared" si="97"/>
        <v/>
      </c>
      <c r="CO83" s="124" t="str">
        <f t="shared" si="98"/>
        <v/>
      </c>
      <c r="CP83" s="124" t="str">
        <f t="shared" si="99"/>
        <v/>
      </c>
      <c r="CQ83" s="124" t="str">
        <f t="shared" si="100"/>
        <v/>
      </c>
      <c r="CR83" s="124" t="str">
        <f t="shared" si="101"/>
        <v/>
      </c>
      <c r="CS83" s="124" t="str">
        <f t="shared" si="102"/>
        <v/>
      </c>
      <c r="CT83" s="124" t="str">
        <f t="shared" si="103"/>
        <v/>
      </c>
      <c r="CU83" s="124" t="str">
        <f t="shared" si="104"/>
        <v/>
      </c>
      <c r="CV83" s="124" t="str">
        <f t="shared" si="105"/>
        <v/>
      </c>
      <c r="CW83" s="124" t="str">
        <f t="shared" si="106"/>
        <v/>
      </c>
      <c r="CX83" s="124" t="str">
        <f t="shared" si="107"/>
        <v/>
      </c>
      <c r="CY83" s="124" t="str">
        <f t="shared" si="108"/>
        <v/>
      </c>
      <c r="CZ83" s="124" t="str">
        <f t="shared" si="109"/>
        <v/>
      </c>
      <c r="DA83" s="124" t="str">
        <f t="shared" si="110"/>
        <v/>
      </c>
      <c r="DC83" s="75">
        <f>COUNT($BX83:BX83)</f>
        <v>0</v>
      </c>
      <c r="DD83" s="75">
        <f>COUNT($BX83:BY83)</f>
        <v>0</v>
      </c>
      <c r="DE83" s="75">
        <f>COUNT($BX83:BZ83)</f>
        <v>0</v>
      </c>
      <c r="DF83" s="75">
        <f>COUNT($BX83:CA83)</f>
        <v>0</v>
      </c>
      <c r="DG83" s="75">
        <f>COUNT($BX83:CB83)</f>
        <v>0</v>
      </c>
      <c r="DH83" s="75">
        <f>COUNT($BX83:CC83)</f>
        <v>0</v>
      </c>
      <c r="DI83" s="75">
        <f>COUNT($BX83:CD83)</f>
        <v>0</v>
      </c>
      <c r="DJ83" s="75">
        <f>COUNT($BX83:CE83)</f>
        <v>0</v>
      </c>
      <c r="DK83" s="75">
        <f>COUNT($BX83:CF83)</f>
        <v>0</v>
      </c>
      <c r="DL83" s="75">
        <f>COUNT($BX83:CG83)</f>
        <v>0</v>
      </c>
      <c r="DM83" s="75">
        <f>COUNT($BX83:CH83)</f>
        <v>0</v>
      </c>
      <c r="DN83" s="75">
        <f>COUNT($BX83:CI83)</f>
        <v>0</v>
      </c>
      <c r="DO83" s="75">
        <f>COUNT($BX83:CJ83)</f>
        <v>0</v>
      </c>
      <c r="DP83" s="75">
        <f>COUNT($BX83:CK83)</f>
        <v>0</v>
      </c>
      <c r="DQ83" s="75">
        <f>COUNT($BX83:CL83)</f>
        <v>0</v>
      </c>
      <c r="DR83" s="75">
        <f>COUNT($BX83:CM83)</f>
        <v>0</v>
      </c>
      <c r="DS83" s="75">
        <f>COUNT($BX83:CN83)</f>
        <v>0</v>
      </c>
      <c r="DT83" s="75">
        <f>COUNT($BX83:CO83)</f>
        <v>0</v>
      </c>
      <c r="DU83" s="75">
        <f>COUNT($BX83:CP83)</f>
        <v>0</v>
      </c>
      <c r="DV83" s="75">
        <f>COUNT($BX83:CQ83)</f>
        <v>0</v>
      </c>
      <c r="DW83" s="75">
        <f>COUNT($BX83:CR83)</f>
        <v>0</v>
      </c>
      <c r="DX83" s="75">
        <f>COUNT($BX83:CS83)</f>
        <v>0</v>
      </c>
      <c r="DY83" s="75">
        <f>COUNT($BX83:CT83)</f>
        <v>0</v>
      </c>
      <c r="DZ83" s="75">
        <f>COUNT($BX83:CU83)</f>
        <v>0</v>
      </c>
      <c r="EA83" s="75">
        <f>COUNT($BX83:CV83)</f>
        <v>0</v>
      </c>
      <c r="EB83" s="75">
        <f>COUNT($BX83:CW83)</f>
        <v>0</v>
      </c>
      <c r="EC83" s="75">
        <f>COUNT($BX83:CX83)</f>
        <v>0</v>
      </c>
      <c r="ED83" s="75">
        <f>COUNT($BX83:CY83)</f>
        <v>0</v>
      </c>
      <c r="EE83" s="75">
        <f>COUNT($BX83:CZ83)</f>
        <v>0</v>
      </c>
      <c r="EF83" s="75">
        <f>COUNT($BX83:DA83)</f>
        <v>0</v>
      </c>
      <c r="EH83" s="75">
        <f t="shared" si="111"/>
        <v>0</v>
      </c>
      <c r="EI83" s="75">
        <f t="shared" si="112"/>
        <v>0</v>
      </c>
      <c r="EJ83" s="75">
        <f t="shared" si="113"/>
        <v>0</v>
      </c>
      <c r="EK83" s="75">
        <f t="shared" si="114"/>
        <v>0</v>
      </c>
      <c r="EL83" s="75">
        <f t="shared" si="115"/>
        <v>0</v>
      </c>
      <c r="EM83" s="75">
        <f t="shared" si="116"/>
        <v>0</v>
      </c>
      <c r="EN83" s="75">
        <f t="shared" si="117"/>
        <v>0</v>
      </c>
      <c r="EO83" s="75">
        <f t="shared" si="118"/>
        <v>0</v>
      </c>
      <c r="EP83" s="75">
        <f t="shared" si="119"/>
        <v>0</v>
      </c>
      <c r="EQ83" s="75">
        <f t="shared" si="120"/>
        <v>0</v>
      </c>
      <c r="ER83" s="75">
        <f t="shared" si="121"/>
        <v>0</v>
      </c>
      <c r="ES83" s="75">
        <f t="shared" si="122"/>
        <v>0</v>
      </c>
      <c r="ET83" s="75">
        <f t="shared" si="123"/>
        <v>0</v>
      </c>
      <c r="EU83" s="75">
        <f t="shared" si="124"/>
        <v>0</v>
      </c>
      <c r="EV83" s="75">
        <f t="shared" si="125"/>
        <v>0</v>
      </c>
      <c r="EW83" s="75">
        <f t="shared" si="126"/>
        <v>0</v>
      </c>
      <c r="EX83" s="75">
        <f t="shared" si="127"/>
        <v>0</v>
      </c>
      <c r="EY83" s="75">
        <f t="shared" si="128"/>
        <v>0</v>
      </c>
      <c r="EZ83" s="75">
        <f t="shared" si="129"/>
        <v>0</v>
      </c>
      <c r="FA83" s="75">
        <f t="shared" si="130"/>
        <v>0</v>
      </c>
      <c r="FB83" s="75">
        <f t="shared" si="131"/>
        <v>0</v>
      </c>
      <c r="FC83" s="75">
        <f t="shared" si="132"/>
        <v>0</v>
      </c>
      <c r="FD83" s="75">
        <f t="shared" si="133"/>
        <v>0</v>
      </c>
      <c r="FE83" s="75">
        <f t="shared" si="134"/>
        <v>0</v>
      </c>
      <c r="FF83" s="75">
        <f t="shared" si="135"/>
        <v>0</v>
      </c>
      <c r="FG83" s="75">
        <f t="shared" si="136"/>
        <v>0</v>
      </c>
      <c r="FH83" s="75">
        <f t="shared" si="137"/>
        <v>0</v>
      </c>
      <c r="FI83" s="75">
        <f t="shared" si="138"/>
        <v>0</v>
      </c>
      <c r="FJ83" s="75">
        <f t="shared" si="139"/>
        <v>0</v>
      </c>
      <c r="FK83" s="75">
        <f t="shared" si="140"/>
        <v>0</v>
      </c>
      <c r="FL83" s="75">
        <f t="shared" si="141"/>
        <v>0</v>
      </c>
      <c r="FM83" s="95" t="str">
        <f>IF(AND(ent!$M$2=1,$F83&lt;&gt;""),$E83+$F83,"")</f>
        <v/>
      </c>
      <c r="FN83" s="95" t="str">
        <f>IF(AND(ent!$M$3=1,$H83&lt;&gt;""),$G83+$H83,"")</f>
        <v/>
      </c>
      <c r="FO83" s="95" t="str">
        <f>IF(AND(ent!$M$4=1,$J83&lt;&gt;""),$I83+$J83,"")</f>
        <v/>
      </c>
      <c r="FP83" s="95" t="str">
        <f>IF(AND(ent!$M$5=1,$L83&lt;&gt;""),$K83+$L83,"")</f>
        <v/>
      </c>
      <c r="FQ83" s="95" t="str">
        <f>IF(AND(ent!$M$6=1,$N83&lt;&gt;""),$M83+$N83,"")</f>
        <v/>
      </c>
      <c r="FR83" s="95" t="str">
        <f>IF(AND(ent!$M$7=1,$P83&lt;&gt;""),$O83+$P83,"")</f>
        <v/>
      </c>
      <c r="FS83" s="95" t="str">
        <f>IF(AND(ent!$M$8=1,$R83&lt;&gt;""),$Q83+$R83,"")</f>
        <v/>
      </c>
      <c r="FT83" s="95" t="str">
        <f>IF(AND(ent!$M$9=1,$T83&lt;&gt;""),$S83+$T83,"")</f>
        <v/>
      </c>
      <c r="FU83" s="95" t="str">
        <f>IF(AND(ent!$M$10=1,$V83&lt;&gt;""),$U83+$V83,"")</f>
        <v/>
      </c>
      <c r="FV83" s="95" t="str">
        <f>IF(AND(ent!$M$11=1,$X83&lt;&gt;""),$W83+$X83,"")</f>
        <v/>
      </c>
      <c r="FW83" s="95" t="str">
        <f>IF(AND(ent!$M$12=1,$Z83&lt;&gt;""),$Y83+$Z83,"")</f>
        <v/>
      </c>
      <c r="FX83" s="95" t="str">
        <f>IF(AND(ent!$M$13=1,$AB83&lt;&gt;""),$AA83+$AB83,"")</f>
        <v/>
      </c>
      <c r="FY83" s="95" t="str">
        <f>IF(AND(ent!$M$14=1,$AD83&lt;&gt;""),$AC83+$AD83,"")</f>
        <v/>
      </c>
      <c r="FZ83" s="95" t="str">
        <f>IF(AND(ent!$M$15=1,$AF83&lt;&gt;""),$AE83+$AF83,"")</f>
        <v/>
      </c>
      <c r="GA83" s="95" t="str">
        <f>IF(AND(ent!$M$16=1,$AH83&lt;&gt;""),$AG83+$AH83,"")</f>
        <v/>
      </c>
      <c r="GB83" s="95" t="str">
        <f>IF(AND(ent!$M$17=1,$AJ83&lt;&gt;""),$AI83+$AJ83,"")</f>
        <v/>
      </c>
      <c r="GC83" s="95" t="str">
        <f>IF(AND(ent!$M$18=1,$AL83&lt;&gt;""),$AK83+$AL83,"")</f>
        <v/>
      </c>
      <c r="GD83" s="95" t="str">
        <f>IF(AND(ent!$M$19=1,$AN83&lt;&gt;""),$AM83+$AN83,"")</f>
        <v/>
      </c>
      <c r="GE83" s="95" t="str">
        <f>IF(AND(ent!$M$20=1,$AP83&lt;&gt;""),$AO83+$AP83,"")</f>
        <v/>
      </c>
      <c r="GF83" s="95" t="str">
        <f>IF(AND(ent!$M$21=1,$AR83&lt;&gt;""),$AQ83+$AR83,"")</f>
        <v/>
      </c>
      <c r="GG83" s="95" t="str">
        <f>IF(AND(ent!$M$22=1,$AT83&lt;&gt;""),$AS83+$AT83,"")</f>
        <v/>
      </c>
      <c r="GH83" s="95" t="str">
        <f>IF(AND(ent!$M$23=1,$AV83&lt;&gt;""),$AU83+$AV83,"")</f>
        <v/>
      </c>
      <c r="GI83" s="95" t="str">
        <f>IF(AND(ent!$M$24=1,$AX83&lt;&gt;""),$AW83+$AX83,"")</f>
        <v/>
      </c>
      <c r="GJ83" s="95" t="str">
        <f>IF(AND(ent!$M$25=1,$AZ83&lt;&gt;""),$AY83+$AZ83,"")</f>
        <v/>
      </c>
      <c r="GK83" s="95" t="str">
        <f>IF(AND(ent!$M$26=1,$BB83&lt;&gt;""),$BA83+$BB83,"")</f>
        <v/>
      </c>
      <c r="GL83" s="95" t="str">
        <f>IF(AND(ent!$M$27=1,$BD83&lt;&gt;""),$BC83+$BD83,"")</f>
        <v/>
      </c>
      <c r="GM83" s="95" t="str">
        <f>IF(AND(ent!$M$28=1,$BF83&lt;&gt;""),$BE83+$BF83,"")</f>
        <v/>
      </c>
      <c r="GN83" s="95" t="str">
        <f>IF(AND(ent!$M$29=1,$BH83&lt;&gt;""),$BG83+$BH83,"")</f>
        <v/>
      </c>
      <c r="GO83" s="95" t="str">
        <f>IF(AND(ent!$M$30=1,$BJ83&lt;&gt;""),$BI83+$BJ83,"")</f>
        <v/>
      </c>
      <c r="GP83" s="95" t="str">
        <f>IF(AND(ent!$M$31=1,$BL83&lt;&gt;""),$BK83+$BL83,"")</f>
        <v/>
      </c>
      <c r="GQ83" s="75">
        <f t="shared" si="142"/>
        <v>0</v>
      </c>
      <c r="GR83" s="95" t="str">
        <f>IF(AND(ent!$M$2=2,$F83&lt;&gt;""),$E83+$F83,"")</f>
        <v/>
      </c>
      <c r="GS83" s="95" t="str">
        <f>IF(AND(ent!$M$3=2,$H83&lt;&gt;""),$G83+$H83,"")</f>
        <v/>
      </c>
      <c r="GT83" s="95" t="str">
        <f>IF(AND(ent!$M$4=2,$J83&lt;&gt;""),$I83+$J83,"")</f>
        <v/>
      </c>
      <c r="GU83" s="95" t="str">
        <f>IF(AND(ent!$M$5=2,$L83&lt;&gt;""),$K83+$L83,"")</f>
        <v/>
      </c>
      <c r="GV83" s="95" t="str">
        <f>IF(AND(ent!$M$6=2,$N83&lt;&gt;""),$M83+$N83,"")</f>
        <v/>
      </c>
      <c r="GW83" s="95" t="str">
        <f>IF(AND(ent!$M$7=2,$P83&lt;&gt;""),$O83+$P83,"")</f>
        <v/>
      </c>
      <c r="GX83" s="95" t="str">
        <f>IF(AND(ent!$M$8=2,$R83&lt;&gt;""),$Q83+$R83,"")</f>
        <v/>
      </c>
      <c r="GY83" s="95" t="str">
        <f>IF(AND(ent!$M$9=2,$T83&lt;&gt;""),$S83+$T83,"")</f>
        <v/>
      </c>
      <c r="GZ83" s="95" t="str">
        <f>IF(AND(ent!$M$10=2,$V83&lt;&gt;""),$U83+$V83,"")</f>
        <v/>
      </c>
      <c r="HA83" s="95" t="str">
        <f>IF(AND(ent!$M$11=2,$X83&lt;&gt;""),$W83+$X83,"")</f>
        <v/>
      </c>
      <c r="HB83" s="95" t="str">
        <f>IF(AND(ent!$M$12=2,$Z83&lt;&gt;""),$Y83+$Z83,"")</f>
        <v/>
      </c>
      <c r="HC83" s="95" t="str">
        <f>IF(AND(ent!$M$13=2,$AB83&lt;&gt;""),$AA83+$AB83,"")</f>
        <v/>
      </c>
      <c r="HD83" s="95" t="str">
        <f>IF(AND(ent!$M$14=2,$AD83&lt;&gt;""),$AC83+$AD83,"")</f>
        <v/>
      </c>
      <c r="HE83" s="95" t="str">
        <f>IF(AND(ent!$M$15=2,$AF83&lt;&gt;""),$AE83+$AF83,"")</f>
        <v/>
      </c>
      <c r="HF83" s="95" t="str">
        <f>IF(AND(ent!$M$16=2,$AH83&lt;&gt;""),$AG83+$AH83,"")</f>
        <v/>
      </c>
      <c r="HG83" s="95" t="str">
        <f>IF(AND(ent!$M$17=2,$AJ83&lt;&gt;""),$AI83+$AJ83,"")</f>
        <v/>
      </c>
      <c r="HH83" s="95" t="str">
        <f>IF(AND(ent!$M$18=2,$AL83&lt;&gt;""),$AK83+$AL83,"")</f>
        <v/>
      </c>
      <c r="HI83" s="95" t="str">
        <f>IF(AND(ent!$M$19=2,$AN83&lt;&gt;""),$AM83+$AN83,"")</f>
        <v/>
      </c>
      <c r="HJ83" s="95" t="str">
        <f>IF(AND(ent!$M$20=2,$AP83&lt;&gt;""),$AO83+$AP83,"")</f>
        <v/>
      </c>
      <c r="HK83" s="95" t="str">
        <f>IF(AND(ent!$M$21=2,$AR83&lt;&gt;""),$AQ83+$AR83,"")</f>
        <v/>
      </c>
      <c r="HL83" s="95" t="str">
        <f>IF(AND(ent!$M$22=2,$AT83&lt;&gt;""),$AS83+$AT83,"")</f>
        <v/>
      </c>
      <c r="HM83" s="95" t="str">
        <f>IF(AND(ent!$M$23=2,$AV83&lt;&gt;""),$AU83+$AV83,"")</f>
        <v/>
      </c>
      <c r="HN83" s="95" t="str">
        <f>IF(AND(ent!$M$24=2,$AX83&lt;&gt;""),$AW83+$AX83,"")</f>
        <v/>
      </c>
      <c r="HO83" s="95" t="str">
        <f>IF(AND(ent!$M$25=2,$AZ83&lt;&gt;""),$AY83+$AZ83,"")</f>
        <v/>
      </c>
      <c r="HP83" s="95" t="str">
        <f>IF(AND(ent!$M$26=2,$BB83&lt;&gt;""),$BA83+$BB83,"")</f>
        <v/>
      </c>
      <c r="HQ83" s="95" t="str">
        <f>IF(AND(ent!$M$27=2,$BD83&lt;&gt;""),$BC83+$BD83,"")</f>
        <v/>
      </c>
      <c r="HR83" s="95" t="str">
        <f>IF(AND(ent!$M$28=2,$BF83&lt;&gt;""),$BE83+$BF83,"")</f>
        <v/>
      </c>
      <c r="HS83" s="95" t="str">
        <f>IF(AND(ent!$M$29=2,$BH83&lt;&gt;""),$BG83+$BH83,"")</f>
        <v/>
      </c>
      <c r="HT83" s="95" t="str">
        <f>IF(AND(ent!$M$30=2,$BJ83&lt;&gt;""),$BI83+$BJ83,"")</f>
        <v/>
      </c>
      <c r="HU83" s="95" t="str">
        <f>IF(AND(ent!$M$31=2,$BL83&lt;&gt;""),$BK83+$BL83,"")</f>
        <v/>
      </c>
      <c r="HV83" s="124">
        <f t="shared" si="143"/>
        <v>0</v>
      </c>
      <c r="HW83" s="124">
        <f t="shared" si="144"/>
        <v>0</v>
      </c>
      <c r="HX83" s="95">
        <f t="shared" si="145"/>
        <v>0</v>
      </c>
      <c r="HY83" s="95">
        <f t="shared" si="146"/>
        <v>0</v>
      </c>
    </row>
    <row r="84" spans="1:233">
      <c r="A84" s="75" t="str">
        <f>IF(stage!A84&lt;&gt;"",stage!A84,"")</f>
        <v/>
      </c>
      <c r="B84" s="75" t="str">
        <f>IF(ent!E84&lt;&gt;"",ent!E84,"")</f>
        <v/>
      </c>
      <c r="D84" s="75" t="str">
        <f>IF(ent!E84&lt;&gt;"",ent!H84,"")</f>
        <v/>
      </c>
      <c r="F84" s="95" t="str">
        <f>IF(stage!F84&lt;&gt;"",INT(stage!F84/100)*60+MOD(stage!F84,100),"")</f>
        <v/>
      </c>
      <c r="H84" s="95" t="str">
        <f>IF(stage!H84&lt;&gt;"",INT(stage!H84/100)*60+MOD(stage!H84,100),"")</f>
        <v/>
      </c>
      <c r="J84" s="95" t="str">
        <f>IF(stage!J84&lt;&gt;"",INT(stage!J84/100)*60+MOD(stage!J84,100),"")</f>
        <v/>
      </c>
      <c r="L84" s="95" t="str">
        <f>IF(stage!L84&lt;&gt;"",INT(stage!L84/100)*60+MOD(stage!L84,100),"")</f>
        <v/>
      </c>
      <c r="N84" s="95" t="str">
        <f>IF(stage!N84&lt;&gt;"",INT(stage!N84/100)*60+MOD(stage!N84,100),"")</f>
        <v/>
      </c>
      <c r="P84" s="95" t="str">
        <f>IF(stage!P84&lt;&gt;"",INT(stage!P84/100)*60+MOD(stage!P84,100),"")</f>
        <v/>
      </c>
      <c r="R84" s="95" t="str">
        <f>IF(stage!R84&lt;&gt;"",INT(stage!R84/100)*60+MOD(stage!R84,100),"")</f>
        <v/>
      </c>
      <c r="T84" s="95" t="str">
        <f>IF(stage!T84&lt;&gt;"",INT(stage!T84/100)*60+MOD(stage!T84,100),"")</f>
        <v/>
      </c>
      <c r="V84" s="95" t="str">
        <f>IF(stage!V84&lt;&gt;"",INT(stage!V84/100)*60+MOD(stage!V84,100),"")</f>
        <v/>
      </c>
      <c r="X84" s="95" t="str">
        <f>IF(stage!X84&lt;&gt;"",INT(stage!X84/100)*60+MOD(stage!X84,100),"")</f>
        <v/>
      </c>
      <c r="Z84" s="95" t="str">
        <f>IF(stage!Z84&lt;&gt;"",INT(stage!Z84/100)*60+MOD(stage!Z84,100),"")</f>
        <v/>
      </c>
      <c r="AB84" s="95" t="str">
        <f>IF(stage!AB84&lt;&gt;"",INT(stage!AB84/100)*60+MOD(stage!AB84,100),"")</f>
        <v/>
      </c>
      <c r="AD84" s="95" t="str">
        <f>IF(stage!AD84&lt;&gt;"",INT(stage!AD84/100)*60+MOD(stage!AD84,100),"")</f>
        <v/>
      </c>
      <c r="AF84" s="95" t="str">
        <f>IF(stage!AF84&lt;&gt;"",INT(stage!AF84/100)*60+MOD(stage!AF84,100),"")</f>
        <v/>
      </c>
      <c r="AH84" s="95" t="str">
        <f>IF(stage!AH84&lt;&gt;"",INT(stage!AH84/100)*60+MOD(stage!AH84,100),"")</f>
        <v/>
      </c>
      <c r="AJ84" s="95" t="str">
        <f>IF(stage!AJ84&lt;&gt;"",INT(stage!AJ84/100)*60+MOD(stage!AJ84,100),"")</f>
        <v/>
      </c>
      <c r="AL84" s="95" t="str">
        <f>IF(stage!AL84&lt;&gt;"",INT(stage!AL84/100)*60+MOD(stage!AL84,100),"")</f>
        <v/>
      </c>
      <c r="AN84" s="95" t="str">
        <f>IF(stage!AN84&lt;&gt;"",INT(stage!AN84/100)*60+MOD(stage!AN84,100),"")</f>
        <v/>
      </c>
      <c r="AP84" s="95" t="str">
        <f>IF(stage!AP84&lt;&gt;"",INT(stage!AP84/100)*60+MOD(stage!AP84,100),"")</f>
        <v/>
      </c>
      <c r="AR84" s="95" t="str">
        <f>IF(stage!AR84&lt;&gt;"",INT(stage!AR84/100)*60+MOD(stage!AR84,100),"")</f>
        <v/>
      </c>
      <c r="AT84" s="95" t="str">
        <f>IF(stage!AT84&lt;&gt;"",INT(stage!AT84/100)*60+MOD(stage!AT84,100),"")</f>
        <v/>
      </c>
      <c r="AV84" s="95" t="str">
        <f>IF(stage!AV84&lt;&gt;"",INT(stage!AV84/100)*60+MOD(stage!AV84,100),"")</f>
        <v/>
      </c>
      <c r="AX84" s="95" t="str">
        <f>IF(stage!AX84&lt;&gt;"",INT(stage!AX84/100)*60+MOD(stage!AX84,100),"")</f>
        <v/>
      </c>
      <c r="AZ84" s="95" t="str">
        <f>IF(stage!AZ84&lt;&gt;"",INT(stage!AZ84/100)*60+MOD(stage!AZ84,100),"")</f>
        <v/>
      </c>
      <c r="BB84" s="95" t="str">
        <f>IF(stage!BB84&lt;&gt;"",INT(stage!BB84/100)*60+MOD(stage!BB84,100),"")</f>
        <v/>
      </c>
      <c r="BD84" s="95" t="str">
        <f>IF(stage!BD84&lt;&gt;"",INT(stage!BD84/100)*60+MOD(stage!BD84,100),"")</f>
        <v/>
      </c>
      <c r="BF84" s="95" t="str">
        <f>IF(stage!BF84&lt;&gt;"",INT(stage!BF84/100)*60+MOD(stage!BF84,100),"")</f>
        <v/>
      </c>
      <c r="BH84" s="95" t="str">
        <f>IF(stage!BH84&lt;&gt;"",INT(stage!BH84/100)*60+MOD(stage!BH84,100),"")</f>
        <v/>
      </c>
      <c r="BJ84" s="95" t="str">
        <f>IF(stage!BJ84&lt;&gt;"",INT(stage!BJ84/100)*60+MOD(stage!BJ84,100),"")</f>
        <v/>
      </c>
      <c r="BL84" s="95" t="str">
        <f>IF(stage!BL84&lt;&gt;"",INT(stage!BL84/100)*60+MOD(stage!BL84,100),"")</f>
        <v/>
      </c>
      <c r="BO84" s="123">
        <f t="shared" si="74"/>
        <v>0</v>
      </c>
      <c r="BP84" s="75">
        <f t="shared" si="75"/>
        <v>0</v>
      </c>
      <c r="BQ84" s="123">
        <f t="shared" si="76"/>
        <v>0</v>
      </c>
      <c r="BR84" s="123"/>
      <c r="BS84" s="123">
        <f t="shared" si="77"/>
        <v>0</v>
      </c>
      <c r="BT84" s="75">
        <f t="shared" si="78"/>
        <v>0</v>
      </c>
      <c r="BU84" s="123">
        <f t="shared" si="79"/>
        <v>0</v>
      </c>
      <c r="BW84" s="75">
        <f t="shared" si="80"/>
        <v>0</v>
      </c>
      <c r="BX84" s="124" t="str">
        <f t="shared" si="81"/>
        <v/>
      </c>
      <c r="BY84" s="124" t="str">
        <f t="shared" si="82"/>
        <v/>
      </c>
      <c r="BZ84" s="124" t="str">
        <f t="shared" si="83"/>
        <v/>
      </c>
      <c r="CA84" s="124" t="str">
        <f t="shared" si="84"/>
        <v/>
      </c>
      <c r="CB84" s="124" t="str">
        <f t="shared" si="85"/>
        <v/>
      </c>
      <c r="CC84" s="124" t="str">
        <f t="shared" si="86"/>
        <v/>
      </c>
      <c r="CD84" s="124" t="str">
        <f t="shared" si="87"/>
        <v/>
      </c>
      <c r="CE84" s="124" t="str">
        <f t="shared" si="88"/>
        <v/>
      </c>
      <c r="CF84" s="124" t="str">
        <f t="shared" si="89"/>
        <v/>
      </c>
      <c r="CG84" s="124" t="str">
        <f t="shared" si="90"/>
        <v/>
      </c>
      <c r="CH84" s="124" t="str">
        <f t="shared" si="91"/>
        <v/>
      </c>
      <c r="CI84" s="124" t="str">
        <f t="shared" si="92"/>
        <v/>
      </c>
      <c r="CJ84" s="124" t="str">
        <f t="shared" si="93"/>
        <v/>
      </c>
      <c r="CK84" s="124" t="str">
        <f t="shared" si="94"/>
        <v/>
      </c>
      <c r="CL84" s="124" t="str">
        <f t="shared" si="95"/>
        <v/>
      </c>
      <c r="CM84" s="124" t="str">
        <f t="shared" si="96"/>
        <v/>
      </c>
      <c r="CN84" s="124" t="str">
        <f t="shared" si="97"/>
        <v/>
      </c>
      <c r="CO84" s="124" t="str">
        <f t="shared" si="98"/>
        <v/>
      </c>
      <c r="CP84" s="124" t="str">
        <f t="shared" si="99"/>
        <v/>
      </c>
      <c r="CQ84" s="124" t="str">
        <f t="shared" si="100"/>
        <v/>
      </c>
      <c r="CR84" s="124" t="str">
        <f t="shared" si="101"/>
        <v/>
      </c>
      <c r="CS84" s="124" t="str">
        <f t="shared" si="102"/>
        <v/>
      </c>
      <c r="CT84" s="124" t="str">
        <f t="shared" si="103"/>
        <v/>
      </c>
      <c r="CU84" s="124" t="str">
        <f t="shared" si="104"/>
        <v/>
      </c>
      <c r="CV84" s="124" t="str">
        <f t="shared" si="105"/>
        <v/>
      </c>
      <c r="CW84" s="124" t="str">
        <f t="shared" si="106"/>
        <v/>
      </c>
      <c r="CX84" s="124" t="str">
        <f t="shared" si="107"/>
        <v/>
      </c>
      <c r="CY84" s="124" t="str">
        <f t="shared" si="108"/>
        <v/>
      </c>
      <c r="CZ84" s="124" t="str">
        <f t="shared" si="109"/>
        <v/>
      </c>
      <c r="DA84" s="124" t="str">
        <f t="shared" si="110"/>
        <v/>
      </c>
      <c r="DC84" s="75">
        <f>COUNT($BX84:BX84)</f>
        <v>0</v>
      </c>
      <c r="DD84" s="75">
        <f>COUNT($BX84:BY84)</f>
        <v>0</v>
      </c>
      <c r="DE84" s="75">
        <f>COUNT($BX84:BZ84)</f>
        <v>0</v>
      </c>
      <c r="DF84" s="75">
        <f>COUNT($BX84:CA84)</f>
        <v>0</v>
      </c>
      <c r="DG84" s="75">
        <f>COUNT($BX84:CB84)</f>
        <v>0</v>
      </c>
      <c r="DH84" s="75">
        <f>COUNT($BX84:CC84)</f>
        <v>0</v>
      </c>
      <c r="DI84" s="75">
        <f>COUNT($BX84:CD84)</f>
        <v>0</v>
      </c>
      <c r="DJ84" s="75">
        <f>COUNT($BX84:CE84)</f>
        <v>0</v>
      </c>
      <c r="DK84" s="75">
        <f>COUNT($BX84:CF84)</f>
        <v>0</v>
      </c>
      <c r="DL84" s="75">
        <f>COUNT($BX84:CG84)</f>
        <v>0</v>
      </c>
      <c r="DM84" s="75">
        <f>COUNT($BX84:CH84)</f>
        <v>0</v>
      </c>
      <c r="DN84" s="75">
        <f>COUNT($BX84:CI84)</f>
        <v>0</v>
      </c>
      <c r="DO84" s="75">
        <f>COUNT($BX84:CJ84)</f>
        <v>0</v>
      </c>
      <c r="DP84" s="75">
        <f>COUNT($BX84:CK84)</f>
        <v>0</v>
      </c>
      <c r="DQ84" s="75">
        <f>COUNT($BX84:CL84)</f>
        <v>0</v>
      </c>
      <c r="DR84" s="75">
        <f>COUNT($BX84:CM84)</f>
        <v>0</v>
      </c>
      <c r="DS84" s="75">
        <f>COUNT($BX84:CN84)</f>
        <v>0</v>
      </c>
      <c r="DT84" s="75">
        <f>COUNT($BX84:CO84)</f>
        <v>0</v>
      </c>
      <c r="DU84" s="75">
        <f>COUNT($BX84:CP84)</f>
        <v>0</v>
      </c>
      <c r="DV84" s="75">
        <f>COUNT($BX84:CQ84)</f>
        <v>0</v>
      </c>
      <c r="DW84" s="75">
        <f>COUNT($BX84:CR84)</f>
        <v>0</v>
      </c>
      <c r="DX84" s="75">
        <f>COUNT($BX84:CS84)</f>
        <v>0</v>
      </c>
      <c r="DY84" s="75">
        <f>COUNT($BX84:CT84)</f>
        <v>0</v>
      </c>
      <c r="DZ84" s="75">
        <f>COUNT($BX84:CU84)</f>
        <v>0</v>
      </c>
      <c r="EA84" s="75">
        <f>COUNT($BX84:CV84)</f>
        <v>0</v>
      </c>
      <c r="EB84" s="75">
        <f>COUNT($BX84:CW84)</f>
        <v>0</v>
      </c>
      <c r="EC84" s="75">
        <f>COUNT($BX84:CX84)</f>
        <v>0</v>
      </c>
      <c r="ED84" s="75">
        <f>COUNT($BX84:CY84)</f>
        <v>0</v>
      </c>
      <c r="EE84" s="75">
        <f>COUNT($BX84:CZ84)</f>
        <v>0</v>
      </c>
      <c r="EF84" s="75">
        <f>COUNT($BX84:DA84)</f>
        <v>0</v>
      </c>
      <c r="EH84" s="75">
        <f t="shared" si="111"/>
        <v>0</v>
      </c>
      <c r="EI84" s="75">
        <f t="shared" si="112"/>
        <v>0</v>
      </c>
      <c r="EJ84" s="75">
        <f t="shared" si="113"/>
        <v>0</v>
      </c>
      <c r="EK84" s="75">
        <f t="shared" si="114"/>
        <v>0</v>
      </c>
      <c r="EL84" s="75">
        <f t="shared" si="115"/>
        <v>0</v>
      </c>
      <c r="EM84" s="75">
        <f t="shared" si="116"/>
        <v>0</v>
      </c>
      <c r="EN84" s="75">
        <f t="shared" si="117"/>
        <v>0</v>
      </c>
      <c r="EO84" s="75">
        <f t="shared" si="118"/>
        <v>0</v>
      </c>
      <c r="EP84" s="75">
        <f t="shared" si="119"/>
        <v>0</v>
      </c>
      <c r="EQ84" s="75">
        <f t="shared" si="120"/>
        <v>0</v>
      </c>
      <c r="ER84" s="75">
        <f t="shared" si="121"/>
        <v>0</v>
      </c>
      <c r="ES84" s="75">
        <f t="shared" si="122"/>
        <v>0</v>
      </c>
      <c r="ET84" s="75">
        <f t="shared" si="123"/>
        <v>0</v>
      </c>
      <c r="EU84" s="75">
        <f t="shared" si="124"/>
        <v>0</v>
      </c>
      <c r="EV84" s="75">
        <f t="shared" si="125"/>
        <v>0</v>
      </c>
      <c r="EW84" s="75">
        <f t="shared" si="126"/>
        <v>0</v>
      </c>
      <c r="EX84" s="75">
        <f t="shared" si="127"/>
        <v>0</v>
      </c>
      <c r="EY84" s="75">
        <f t="shared" si="128"/>
        <v>0</v>
      </c>
      <c r="EZ84" s="75">
        <f t="shared" si="129"/>
        <v>0</v>
      </c>
      <c r="FA84" s="75">
        <f t="shared" si="130"/>
        <v>0</v>
      </c>
      <c r="FB84" s="75">
        <f t="shared" si="131"/>
        <v>0</v>
      </c>
      <c r="FC84" s="75">
        <f t="shared" si="132"/>
        <v>0</v>
      </c>
      <c r="FD84" s="75">
        <f t="shared" si="133"/>
        <v>0</v>
      </c>
      <c r="FE84" s="75">
        <f t="shared" si="134"/>
        <v>0</v>
      </c>
      <c r="FF84" s="75">
        <f t="shared" si="135"/>
        <v>0</v>
      </c>
      <c r="FG84" s="75">
        <f t="shared" si="136"/>
        <v>0</v>
      </c>
      <c r="FH84" s="75">
        <f t="shared" si="137"/>
        <v>0</v>
      </c>
      <c r="FI84" s="75">
        <f t="shared" si="138"/>
        <v>0</v>
      </c>
      <c r="FJ84" s="75">
        <f t="shared" si="139"/>
        <v>0</v>
      </c>
      <c r="FK84" s="75">
        <f t="shared" si="140"/>
        <v>0</v>
      </c>
      <c r="FL84" s="75">
        <f t="shared" si="141"/>
        <v>0</v>
      </c>
      <c r="FM84" s="95" t="str">
        <f>IF(AND(ent!$M$2=1,$F84&lt;&gt;""),$E84+$F84,"")</f>
        <v/>
      </c>
      <c r="FN84" s="95" t="str">
        <f>IF(AND(ent!$M$3=1,$H84&lt;&gt;""),$G84+$H84,"")</f>
        <v/>
      </c>
      <c r="FO84" s="95" t="str">
        <f>IF(AND(ent!$M$4=1,$J84&lt;&gt;""),$I84+$J84,"")</f>
        <v/>
      </c>
      <c r="FP84" s="95" t="str">
        <f>IF(AND(ent!$M$5=1,$L84&lt;&gt;""),$K84+$L84,"")</f>
        <v/>
      </c>
      <c r="FQ84" s="95" t="str">
        <f>IF(AND(ent!$M$6=1,$N84&lt;&gt;""),$M84+$N84,"")</f>
        <v/>
      </c>
      <c r="FR84" s="95" t="str">
        <f>IF(AND(ent!$M$7=1,$P84&lt;&gt;""),$O84+$P84,"")</f>
        <v/>
      </c>
      <c r="FS84" s="95" t="str">
        <f>IF(AND(ent!$M$8=1,$R84&lt;&gt;""),$Q84+$R84,"")</f>
        <v/>
      </c>
      <c r="FT84" s="95" t="str">
        <f>IF(AND(ent!$M$9=1,$T84&lt;&gt;""),$S84+$T84,"")</f>
        <v/>
      </c>
      <c r="FU84" s="95" t="str">
        <f>IF(AND(ent!$M$10=1,$V84&lt;&gt;""),$U84+$V84,"")</f>
        <v/>
      </c>
      <c r="FV84" s="95" t="str">
        <f>IF(AND(ent!$M$11=1,$X84&lt;&gt;""),$W84+$X84,"")</f>
        <v/>
      </c>
      <c r="FW84" s="95" t="str">
        <f>IF(AND(ent!$M$12=1,$Z84&lt;&gt;""),$Y84+$Z84,"")</f>
        <v/>
      </c>
      <c r="FX84" s="95" t="str">
        <f>IF(AND(ent!$M$13=1,$AB84&lt;&gt;""),$AA84+$AB84,"")</f>
        <v/>
      </c>
      <c r="FY84" s="95" t="str">
        <f>IF(AND(ent!$M$14=1,$AD84&lt;&gt;""),$AC84+$AD84,"")</f>
        <v/>
      </c>
      <c r="FZ84" s="95" t="str">
        <f>IF(AND(ent!$M$15=1,$AF84&lt;&gt;""),$AE84+$AF84,"")</f>
        <v/>
      </c>
      <c r="GA84" s="95" t="str">
        <f>IF(AND(ent!$M$16=1,$AH84&lt;&gt;""),$AG84+$AH84,"")</f>
        <v/>
      </c>
      <c r="GB84" s="95" t="str">
        <f>IF(AND(ent!$M$17=1,$AJ84&lt;&gt;""),$AI84+$AJ84,"")</f>
        <v/>
      </c>
      <c r="GC84" s="95" t="str">
        <f>IF(AND(ent!$M$18=1,$AL84&lt;&gt;""),$AK84+$AL84,"")</f>
        <v/>
      </c>
      <c r="GD84" s="95" t="str">
        <f>IF(AND(ent!$M$19=1,$AN84&lt;&gt;""),$AM84+$AN84,"")</f>
        <v/>
      </c>
      <c r="GE84" s="95" t="str">
        <f>IF(AND(ent!$M$20=1,$AP84&lt;&gt;""),$AO84+$AP84,"")</f>
        <v/>
      </c>
      <c r="GF84" s="95" t="str">
        <f>IF(AND(ent!$M$21=1,$AR84&lt;&gt;""),$AQ84+$AR84,"")</f>
        <v/>
      </c>
      <c r="GG84" s="95" t="str">
        <f>IF(AND(ent!$M$22=1,$AT84&lt;&gt;""),$AS84+$AT84,"")</f>
        <v/>
      </c>
      <c r="GH84" s="95" t="str">
        <f>IF(AND(ent!$M$23=1,$AV84&lt;&gt;""),$AU84+$AV84,"")</f>
        <v/>
      </c>
      <c r="GI84" s="95" t="str">
        <f>IF(AND(ent!$M$24=1,$AX84&lt;&gt;""),$AW84+$AX84,"")</f>
        <v/>
      </c>
      <c r="GJ84" s="95" t="str">
        <f>IF(AND(ent!$M$25=1,$AZ84&lt;&gt;""),$AY84+$AZ84,"")</f>
        <v/>
      </c>
      <c r="GK84" s="95" t="str">
        <f>IF(AND(ent!$M$26=1,$BB84&lt;&gt;""),$BA84+$BB84,"")</f>
        <v/>
      </c>
      <c r="GL84" s="95" t="str">
        <f>IF(AND(ent!$M$27=1,$BD84&lt;&gt;""),$BC84+$BD84,"")</f>
        <v/>
      </c>
      <c r="GM84" s="95" t="str">
        <f>IF(AND(ent!$M$28=1,$BF84&lt;&gt;""),$BE84+$BF84,"")</f>
        <v/>
      </c>
      <c r="GN84" s="95" t="str">
        <f>IF(AND(ent!$M$29=1,$BH84&lt;&gt;""),$BG84+$BH84,"")</f>
        <v/>
      </c>
      <c r="GO84" s="95" t="str">
        <f>IF(AND(ent!$M$30=1,$BJ84&lt;&gt;""),$BI84+$BJ84,"")</f>
        <v/>
      </c>
      <c r="GP84" s="95" t="str">
        <f>IF(AND(ent!$M$31=1,$BL84&lt;&gt;""),$BK84+$BL84,"")</f>
        <v/>
      </c>
      <c r="GQ84" s="75">
        <f t="shared" si="142"/>
        <v>0</v>
      </c>
      <c r="GR84" s="95" t="str">
        <f>IF(AND(ent!$M$2=2,$F84&lt;&gt;""),$E84+$F84,"")</f>
        <v/>
      </c>
      <c r="GS84" s="95" t="str">
        <f>IF(AND(ent!$M$3=2,$H84&lt;&gt;""),$G84+$H84,"")</f>
        <v/>
      </c>
      <c r="GT84" s="95" t="str">
        <f>IF(AND(ent!$M$4=2,$J84&lt;&gt;""),$I84+$J84,"")</f>
        <v/>
      </c>
      <c r="GU84" s="95" t="str">
        <f>IF(AND(ent!$M$5=2,$L84&lt;&gt;""),$K84+$L84,"")</f>
        <v/>
      </c>
      <c r="GV84" s="95" t="str">
        <f>IF(AND(ent!$M$6=2,$N84&lt;&gt;""),$M84+$N84,"")</f>
        <v/>
      </c>
      <c r="GW84" s="95" t="str">
        <f>IF(AND(ent!$M$7=2,$P84&lt;&gt;""),$O84+$P84,"")</f>
        <v/>
      </c>
      <c r="GX84" s="95" t="str">
        <f>IF(AND(ent!$M$8=2,$R84&lt;&gt;""),$Q84+$R84,"")</f>
        <v/>
      </c>
      <c r="GY84" s="95" t="str">
        <f>IF(AND(ent!$M$9=2,$T84&lt;&gt;""),$S84+$T84,"")</f>
        <v/>
      </c>
      <c r="GZ84" s="95" t="str">
        <f>IF(AND(ent!$M$10=2,$V84&lt;&gt;""),$U84+$V84,"")</f>
        <v/>
      </c>
      <c r="HA84" s="95" t="str">
        <f>IF(AND(ent!$M$11=2,$X84&lt;&gt;""),$W84+$X84,"")</f>
        <v/>
      </c>
      <c r="HB84" s="95" t="str">
        <f>IF(AND(ent!$M$12=2,$Z84&lt;&gt;""),$Y84+$Z84,"")</f>
        <v/>
      </c>
      <c r="HC84" s="95" t="str">
        <f>IF(AND(ent!$M$13=2,$AB84&lt;&gt;""),$AA84+$AB84,"")</f>
        <v/>
      </c>
      <c r="HD84" s="95" t="str">
        <f>IF(AND(ent!$M$14=2,$AD84&lt;&gt;""),$AC84+$AD84,"")</f>
        <v/>
      </c>
      <c r="HE84" s="95" t="str">
        <f>IF(AND(ent!$M$15=2,$AF84&lt;&gt;""),$AE84+$AF84,"")</f>
        <v/>
      </c>
      <c r="HF84" s="95" t="str">
        <f>IF(AND(ent!$M$16=2,$AH84&lt;&gt;""),$AG84+$AH84,"")</f>
        <v/>
      </c>
      <c r="HG84" s="95" t="str">
        <f>IF(AND(ent!$M$17=2,$AJ84&lt;&gt;""),$AI84+$AJ84,"")</f>
        <v/>
      </c>
      <c r="HH84" s="95" t="str">
        <f>IF(AND(ent!$M$18=2,$AL84&lt;&gt;""),$AK84+$AL84,"")</f>
        <v/>
      </c>
      <c r="HI84" s="95" t="str">
        <f>IF(AND(ent!$M$19=2,$AN84&lt;&gt;""),$AM84+$AN84,"")</f>
        <v/>
      </c>
      <c r="HJ84" s="95" t="str">
        <f>IF(AND(ent!$M$20=2,$AP84&lt;&gt;""),$AO84+$AP84,"")</f>
        <v/>
      </c>
      <c r="HK84" s="95" t="str">
        <f>IF(AND(ent!$M$21=2,$AR84&lt;&gt;""),$AQ84+$AR84,"")</f>
        <v/>
      </c>
      <c r="HL84" s="95" t="str">
        <f>IF(AND(ent!$M$22=2,$AT84&lt;&gt;""),$AS84+$AT84,"")</f>
        <v/>
      </c>
      <c r="HM84" s="95" t="str">
        <f>IF(AND(ent!$M$23=2,$AV84&lt;&gt;""),$AU84+$AV84,"")</f>
        <v/>
      </c>
      <c r="HN84" s="95" t="str">
        <f>IF(AND(ent!$M$24=2,$AX84&lt;&gt;""),$AW84+$AX84,"")</f>
        <v/>
      </c>
      <c r="HO84" s="95" t="str">
        <f>IF(AND(ent!$M$25=2,$AZ84&lt;&gt;""),$AY84+$AZ84,"")</f>
        <v/>
      </c>
      <c r="HP84" s="95" t="str">
        <f>IF(AND(ent!$M$26=2,$BB84&lt;&gt;""),$BA84+$BB84,"")</f>
        <v/>
      </c>
      <c r="HQ84" s="95" t="str">
        <f>IF(AND(ent!$M$27=2,$BD84&lt;&gt;""),$BC84+$BD84,"")</f>
        <v/>
      </c>
      <c r="HR84" s="95" t="str">
        <f>IF(AND(ent!$M$28=2,$BF84&lt;&gt;""),$BE84+$BF84,"")</f>
        <v/>
      </c>
      <c r="HS84" s="95" t="str">
        <f>IF(AND(ent!$M$29=2,$BH84&lt;&gt;""),$BG84+$BH84,"")</f>
        <v/>
      </c>
      <c r="HT84" s="95" t="str">
        <f>IF(AND(ent!$M$30=2,$BJ84&lt;&gt;""),$BI84+$BJ84,"")</f>
        <v/>
      </c>
      <c r="HU84" s="95" t="str">
        <f>IF(AND(ent!$M$31=2,$BL84&lt;&gt;""),$BK84+$BL84,"")</f>
        <v/>
      </c>
      <c r="HV84" s="124">
        <f t="shared" si="143"/>
        <v>0</v>
      </c>
      <c r="HW84" s="124">
        <f t="shared" si="144"/>
        <v>0</v>
      </c>
      <c r="HX84" s="95">
        <f t="shared" si="145"/>
        <v>0</v>
      </c>
      <c r="HY84" s="95">
        <f t="shared" si="146"/>
        <v>0</v>
      </c>
    </row>
    <row r="85" spans="1:233">
      <c r="A85" s="75" t="str">
        <f>IF(stage!A85&lt;&gt;"",stage!A85,"")</f>
        <v/>
      </c>
      <c r="B85" s="75" t="str">
        <f>IF(ent!E85&lt;&gt;"",ent!E85,"")</f>
        <v/>
      </c>
      <c r="D85" s="75" t="str">
        <f>IF(ent!E85&lt;&gt;"",ent!H85,"")</f>
        <v/>
      </c>
      <c r="F85" s="95" t="str">
        <f>IF(stage!F85&lt;&gt;"",INT(stage!F85/100)*60+MOD(stage!F85,100),"")</f>
        <v/>
      </c>
      <c r="H85" s="95" t="str">
        <f>IF(stage!H85&lt;&gt;"",INT(stage!H85/100)*60+MOD(stage!H85,100),"")</f>
        <v/>
      </c>
      <c r="J85" s="95" t="str">
        <f>IF(stage!J85&lt;&gt;"",INT(stage!J85/100)*60+MOD(stage!J85,100),"")</f>
        <v/>
      </c>
      <c r="L85" s="95" t="str">
        <f>IF(stage!L85&lt;&gt;"",INT(stage!L85/100)*60+MOD(stage!L85,100),"")</f>
        <v/>
      </c>
      <c r="N85" s="95" t="str">
        <f>IF(stage!N85&lt;&gt;"",INT(stage!N85/100)*60+MOD(stage!N85,100),"")</f>
        <v/>
      </c>
      <c r="P85" s="95" t="str">
        <f>IF(stage!P85&lt;&gt;"",INT(stage!P85/100)*60+MOD(stage!P85,100),"")</f>
        <v/>
      </c>
      <c r="R85" s="95" t="str">
        <f>IF(stage!R85&lt;&gt;"",INT(stage!R85/100)*60+MOD(stage!R85,100),"")</f>
        <v/>
      </c>
      <c r="T85" s="95" t="str">
        <f>IF(stage!T85&lt;&gt;"",INT(stage!T85/100)*60+MOD(stage!T85,100),"")</f>
        <v/>
      </c>
      <c r="V85" s="95" t="str">
        <f>IF(stage!V85&lt;&gt;"",INT(stage!V85/100)*60+MOD(stage!V85,100),"")</f>
        <v/>
      </c>
      <c r="X85" s="95" t="str">
        <f>IF(stage!X85&lt;&gt;"",INT(stage!X85/100)*60+MOD(stage!X85,100),"")</f>
        <v/>
      </c>
      <c r="Z85" s="95" t="str">
        <f>IF(stage!Z85&lt;&gt;"",INT(stage!Z85/100)*60+MOD(stage!Z85,100),"")</f>
        <v/>
      </c>
      <c r="AB85" s="95" t="str">
        <f>IF(stage!AB85&lt;&gt;"",INT(stage!AB85/100)*60+MOD(stage!AB85,100),"")</f>
        <v/>
      </c>
      <c r="AD85" s="95" t="str">
        <f>IF(stage!AD85&lt;&gt;"",INT(stage!AD85/100)*60+MOD(stage!AD85,100),"")</f>
        <v/>
      </c>
      <c r="AF85" s="95" t="str">
        <f>IF(stage!AF85&lt;&gt;"",INT(stage!AF85/100)*60+MOD(stage!AF85,100),"")</f>
        <v/>
      </c>
      <c r="AH85" s="95" t="str">
        <f>IF(stage!AH85&lt;&gt;"",INT(stage!AH85/100)*60+MOD(stage!AH85,100),"")</f>
        <v/>
      </c>
      <c r="AJ85" s="95" t="str">
        <f>IF(stage!AJ85&lt;&gt;"",INT(stage!AJ85/100)*60+MOD(stage!AJ85,100),"")</f>
        <v/>
      </c>
      <c r="AL85" s="95" t="str">
        <f>IF(stage!AL85&lt;&gt;"",INT(stage!AL85/100)*60+MOD(stage!AL85,100),"")</f>
        <v/>
      </c>
      <c r="AN85" s="95" t="str">
        <f>IF(stage!AN85&lt;&gt;"",INT(stage!AN85/100)*60+MOD(stage!AN85,100),"")</f>
        <v/>
      </c>
      <c r="AP85" s="95" t="str">
        <f>IF(stage!AP85&lt;&gt;"",INT(stage!AP85/100)*60+MOD(stage!AP85,100),"")</f>
        <v/>
      </c>
      <c r="AR85" s="95" t="str">
        <f>IF(stage!AR85&lt;&gt;"",INT(stage!AR85/100)*60+MOD(stage!AR85,100),"")</f>
        <v/>
      </c>
      <c r="AT85" s="95" t="str">
        <f>IF(stage!AT85&lt;&gt;"",INT(stage!AT85/100)*60+MOD(stage!AT85,100),"")</f>
        <v/>
      </c>
      <c r="AV85" s="95" t="str">
        <f>IF(stage!AV85&lt;&gt;"",INT(stage!AV85/100)*60+MOD(stage!AV85,100),"")</f>
        <v/>
      </c>
      <c r="AX85" s="95" t="str">
        <f>IF(stage!AX85&lt;&gt;"",INT(stage!AX85/100)*60+MOD(stage!AX85,100),"")</f>
        <v/>
      </c>
      <c r="AZ85" s="95" t="str">
        <f>IF(stage!AZ85&lt;&gt;"",INT(stage!AZ85/100)*60+MOD(stage!AZ85,100),"")</f>
        <v/>
      </c>
      <c r="BB85" s="95" t="str">
        <f>IF(stage!BB85&lt;&gt;"",INT(stage!BB85/100)*60+MOD(stage!BB85,100),"")</f>
        <v/>
      </c>
      <c r="BD85" s="95" t="str">
        <f>IF(stage!BD85&lt;&gt;"",INT(stage!BD85/100)*60+MOD(stage!BD85,100),"")</f>
        <v/>
      </c>
      <c r="BF85" s="95" t="str">
        <f>IF(stage!BF85&lt;&gt;"",INT(stage!BF85/100)*60+MOD(stage!BF85,100),"")</f>
        <v/>
      </c>
      <c r="BH85" s="95" t="str">
        <f>IF(stage!BH85&lt;&gt;"",INT(stage!BH85/100)*60+MOD(stage!BH85,100),"")</f>
        <v/>
      </c>
      <c r="BJ85" s="95" t="str">
        <f>IF(stage!BJ85&lt;&gt;"",INT(stage!BJ85/100)*60+MOD(stage!BJ85,100),"")</f>
        <v/>
      </c>
      <c r="BL85" s="95" t="str">
        <f>IF(stage!BL85&lt;&gt;"",INT(stage!BL85/100)*60+MOD(stage!BL85,100),"")</f>
        <v/>
      </c>
      <c r="BO85" s="123">
        <f t="shared" si="74"/>
        <v>0</v>
      </c>
      <c r="BP85" s="75">
        <f t="shared" si="75"/>
        <v>0</v>
      </c>
      <c r="BQ85" s="123">
        <f t="shared" si="76"/>
        <v>0</v>
      </c>
      <c r="BR85" s="123"/>
      <c r="BS85" s="123">
        <f t="shared" si="77"/>
        <v>0</v>
      </c>
      <c r="BT85" s="75">
        <f t="shared" si="78"/>
        <v>0</v>
      </c>
      <c r="BU85" s="123">
        <f t="shared" si="79"/>
        <v>0</v>
      </c>
      <c r="BW85" s="75">
        <f t="shared" si="80"/>
        <v>0</v>
      </c>
      <c r="BX85" s="124" t="str">
        <f t="shared" si="81"/>
        <v/>
      </c>
      <c r="BY85" s="124" t="str">
        <f t="shared" si="82"/>
        <v/>
      </c>
      <c r="BZ85" s="124" t="str">
        <f t="shared" si="83"/>
        <v/>
      </c>
      <c r="CA85" s="124" t="str">
        <f t="shared" si="84"/>
        <v/>
      </c>
      <c r="CB85" s="124" t="str">
        <f t="shared" si="85"/>
        <v/>
      </c>
      <c r="CC85" s="124" t="str">
        <f t="shared" si="86"/>
        <v/>
      </c>
      <c r="CD85" s="124" t="str">
        <f t="shared" si="87"/>
        <v/>
      </c>
      <c r="CE85" s="124" t="str">
        <f t="shared" si="88"/>
        <v/>
      </c>
      <c r="CF85" s="124" t="str">
        <f t="shared" si="89"/>
        <v/>
      </c>
      <c r="CG85" s="124" t="str">
        <f t="shared" si="90"/>
        <v/>
      </c>
      <c r="CH85" s="124" t="str">
        <f t="shared" si="91"/>
        <v/>
      </c>
      <c r="CI85" s="124" t="str">
        <f t="shared" si="92"/>
        <v/>
      </c>
      <c r="CJ85" s="124" t="str">
        <f t="shared" si="93"/>
        <v/>
      </c>
      <c r="CK85" s="124" t="str">
        <f t="shared" si="94"/>
        <v/>
      </c>
      <c r="CL85" s="124" t="str">
        <f t="shared" si="95"/>
        <v/>
      </c>
      <c r="CM85" s="124" t="str">
        <f t="shared" si="96"/>
        <v/>
      </c>
      <c r="CN85" s="124" t="str">
        <f t="shared" si="97"/>
        <v/>
      </c>
      <c r="CO85" s="124" t="str">
        <f t="shared" si="98"/>
        <v/>
      </c>
      <c r="CP85" s="124" t="str">
        <f t="shared" si="99"/>
        <v/>
      </c>
      <c r="CQ85" s="124" t="str">
        <f t="shared" si="100"/>
        <v/>
      </c>
      <c r="CR85" s="124" t="str">
        <f t="shared" si="101"/>
        <v/>
      </c>
      <c r="CS85" s="124" t="str">
        <f t="shared" si="102"/>
        <v/>
      </c>
      <c r="CT85" s="124" t="str">
        <f t="shared" si="103"/>
        <v/>
      </c>
      <c r="CU85" s="124" t="str">
        <f t="shared" si="104"/>
        <v/>
      </c>
      <c r="CV85" s="124" t="str">
        <f t="shared" si="105"/>
        <v/>
      </c>
      <c r="CW85" s="124" t="str">
        <f t="shared" si="106"/>
        <v/>
      </c>
      <c r="CX85" s="124" t="str">
        <f t="shared" si="107"/>
        <v/>
      </c>
      <c r="CY85" s="124" t="str">
        <f t="shared" si="108"/>
        <v/>
      </c>
      <c r="CZ85" s="124" t="str">
        <f t="shared" si="109"/>
        <v/>
      </c>
      <c r="DA85" s="124" t="str">
        <f t="shared" si="110"/>
        <v/>
      </c>
      <c r="DC85" s="75">
        <f>COUNT($BX85:BX85)</f>
        <v>0</v>
      </c>
      <c r="DD85" s="75">
        <f>COUNT($BX85:BY85)</f>
        <v>0</v>
      </c>
      <c r="DE85" s="75">
        <f>COUNT($BX85:BZ85)</f>
        <v>0</v>
      </c>
      <c r="DF85" s="75">
        <f>COUNT($BX85:CA85)</f>
        <v>0</v>
      </c>
      <c r="DG85" s="75">
        <f>COUNT($BX85:CB85)</f>
        <v>0</v>
      </c>
      <c r="DH85" s="75">
        <f>COUNT($BX85:CC85)</f>
        <v>0</v>
      </c>
      <c r="DI85" s="75">
        <f>COUNT($BX85:CD85)</f>
        <v>0</v>
      </c>
      <c r="DJ85" s="75">
        <f>COUNT($BX85:CE85)</f>
        <v>0</v>
      </c>
      <c r="DK85" s="75">
        <f>COUNT($BX85:CF85)</f>
        <v>0</v>
      </c>
      <c r="DL85" s="75">
        <f>COUNT($BX85:CG85)</f>
        <v>0</v>
      </c>
      <c r="DM85" s="75">
        <f>COUNT($BX85:CH85)</f>
        <v>0</v>
      </c>
      <c r="DN85" s="75">
        <f>COUNT($BX85:CI85)</f>
        <v>0</v>
      </c>
      <c r="DO85" s="75">
        <f>COUNT($BX85:CJ85)</f>
        <v>0</v>
      </c>
      <c r="DP85" s="75">
        <f>COUNT($BX85:CK85)</f>
        <v>0</v>
      </c>
      <c r="DQ85" s="75">
        <f>COUNT($BX85:CL85)</f>
        <v>0</v>
      </c>
      <c r="DR85" s="75">
        <f>COUNT($BX85:CM85)</f>
        <v>0</v>
      </c>
      <c r="DS85" s="75">
        <f>COUNT($BX85:CN85)</f>
        <v>0</v>
      </c>
      <c r="DT85" s="75">
        <f>COUNT($BX85:CO85)</f>
        <v>0</v>
      </c>
      <c r="DU85" s="75">
        <f>COUNT($BX85:CP85)</f>
        <v>0</v>
      </c>
      <c r="DV85" s="75">
        <f>COUNT($BX85:CQ85)</f>
        <v>0</v>
      </c>
      <c r="DW85" s="75">
        <f>COUNT($BX85:CR85)</f>
        <v>0</v>
      </c>
      <c r="DX85" s="75">
        <f>COUNT($BX85:CS85)</f>
        <v>0</v>
      </c>
      <c r="DY85" s="75">
        <f>COUNT($BX85:CT85)</f>
        <v>0</v>
      </c>
      <c r="DZ85" s="75">
        <f>COUNT($BX85:CU85)</f>
        <v>0</v>
      </c>
      <c r="EA85" s="75">
        <f>COUNT($BX85:CV85)</f>
        <v>0</v>
      </c>
      <c r="EB85" s="75">
        <f>COUNT($BX85:CW85)</f>
        <v>0</v>
      </c>
      <c r="EC85" s="75">
        <f>COUNT($BX85:CX85)</f>
        <v>0</v>
      </c>
      <c r="ED85" s="75">
        <f>COUNT($BX85:CY85)</f>
        <v>0</v>
      </c>
      <c r="EE85" s="75">
        <f>COUNT($BX85:CZ85)</f>
        <v>0</v>
      </c>
      <c r="EF85" s="75">
        <f>COUNT($BX85:DA85)</f>
        <v>0</v>
      </c>
      <c r="EH85" s="75">
        <f t="shared" si="111"/>
        <v>0</v>
      </c>
      <c r="EI85" s="75">
        <f t="shared" si="112"/>
        <v>0</v>
      </c>
      <c r="EJ85" s="75">
        <f t="shared" si="113"/>
        <v>0</v>
      </c>
      <c r="EK85" s="75">
        <f t="shared" si="114"/>
        <v>0</v>
      </c>
      <c r="EL85" s="75">
        <f t="shared" si="115"/>
        <v>0</v>
      </c>
      <c r="EM85" s="75">
        <f t="shared" si="116"/>
        <v>0</v>
      </c>
      <c r="EN85" s="75">
        <f t="shared" si="117"/>
        <v>0</v>
      </c>
      <c r="EO85" s="75">
        <f t="shared" si="118"/>
        <v>0</v>
      </c>
      <c r="EP85" s="75">
        <f t="shared" si="119"/>
        <v>0</v>
      </c>
      <c r="EQ85" s="75">
        <f t="shared" si="120"/>
        <v>0</v>
      </c>
      <c r="ER85" s="75">
        <f t="shared" si="121"/>
        <v>0</v>
      </c>
      <c r="ES85" s="75">
        <f t="shared" si="122"/>
        <v>0</v>
      </c>
      <c r="ET85" s="75">
        <f t="shared" si="123"/>
        <v>0</v>
      </c>
      <c r="EU85" s="75">
        <f t="shared" si="124"/>
        <v>0</v>
      </c>
      <c r="EV85" s="75">
        <f t="shared" si="125"/>
        <v>0</v>
      </c>
      <c r="EW85" s="75">
        <f t="shared" si="126"/>
        <v>0</v>
      </c>
      <c r="EX85" s="75">
        <f t="shared" si="127"/>
        <v>0</v>
      </c>
      <c r="EY85" s="75">
        <f t="shared" si="128"/>
        <v>0</v>
      </c>
      <c r="EZ85" s="75">
        <f t="shared" si="129"/>
        <v>0</v>
      </c>
      <c r="FA85" s="75">
        <f t="shared" si="130"/>
        <v>0</v>
      </c>
      <c r="FB85" s="75">
        <f t="shared" si="131"/>
        <v>0</v>
      </c>
      <c r="FC85" s="75">
        <f t="shared" si="132"/>
        <v>0</v>
      </c>
      <c r="FD85" s="75">
        <f t="shared" si="133"/>
        <v>0</v>
      </c>
      <c r="FE85" s="75">
        <f t="shared" si="134"/>
        <v>0</v>
      </c>
      <c r="FF85" s="75">
        <f t="shared" si="135"/>
        <v>0</v>
      </c>
      <c r="FG85" s="75">
        <f t="shared" si="136"/>
        <v>0</v>
      </c>
      <c r="FH85" s="75">
        <f t="shared" si="137"/>
        <v>0</v>
      </c>
      <c r="FI85" s="75">
        <f t="shared" si="138"/>
        <v>0</v>
      </c>
      <c r="FJ85" s="75">
        <f t="shared" si="139"/>
        <v>0</v>
      </c>
      <c r="FK85" s="75">
        <f t="shared" si="140"/>
        <v>0</v>
      </c>
      <c r="FL85" s="75">
        <f t="shared" si="141"/>
        <v>0</v>
      </c>
      <c r="FM85" s="95" t="str">
        <f>IF(AND(ent!$M$2=1,$F85&lt;&gt;""),$E85+$F85,"")</f>
        <v/>
      </c>
      <c r="FN85" s="95" t="str">
        <f>IF(AND(ent!$M$3=1,$H85&lt;&gt;""),$G85+$H85,"")</f>
        <v/>
      </c>
      <c r="FO85" s="95" t="str">
        <f>IF(AND(ent!$M$4=1,$J85&lt;&gt;""),$I85+$J85,"")</f>
        <v/>
      </c>
      <c r="FP85" s="95" t="str">
        <f>IF(AND(ent!$M$5=1,$L85&lt;&gt;""),$K85+$L85,"")</f>
        <v/>
      </c>
      <c r="FQ85" s="95" t="str">
        <f>IF(AND(ent!$M$6=1,$N85&lt;&gt;""),$M85+$N85,"")</f>
        <v/>
      </c>
      <c r="FR85" s="95" t="str">
        <f>IF(AND(ent!$M$7=1,$P85&lt;&gt;""),$O85+$P85,"")</f>
        <v/>
      </c>
      <c r="FS85" s="95" t="str">
        <f>IF(AND(ent!$M$8=1,$R85&lt;&gt;""),$Q85+$R85,"")</f>
        <v/>
      </c>
      <c r="FT85" s="95" t="str">
        <f>IF(AND(ent!$M$9=1,$T85&lt;&gt;""),$S85+$T85,"")</f>
        <v/>
      </c>
      <c r="FU85" s="95" t="str">
        <f>IF(AND(ent!$M$10=1,$V85&lt;&gt;""),$U85+$V85,"")</f>
        <v/>
      </c>
      <c r="FV85" s="95" t="str">
        <f>IF(AND(ent!$M$11=1,$X85&lt;&gt;""),$W85+$X85,"")</f>
        <v/>
      </c>
      <c r="FW85" s="95" t="str">
        <f>IF(AND(ent!$M$12=1,$Z85&lt;&gt;""),$Y85+$Z85,"")</f>
        <v/>
      </c>
      <c r="FX85" s="95" t="str">
        <f>IF(AND(ent!$M$13=1,$AB85&lt;&gt;""),$AA85+$AB85,"")</f>
        <v/>
      </c>
      <c r="FY85" s="95" t="str">
        <f>IF(AND(ent!$M$14=1,$AD85&lt;&gt;""),$AC85+$AD85,"")</f>
        <v/>
      </c>
      <c r="FZ85" s="95" t="str">
        <f>IF(AND(ent!$M$15=1,$AF85&lt;&gt;""),$AE85+$AF85,"")</f>
        <v/>
      </c>
      <c r="GA85" s="95" t="str">
        <f>IF(AND(ent!$M$16=1,$AH85&lt;&gt;""),$AG85+$AH85,"")</f>
        <v/>
      </c>
      <c r="GB85" s="95" t="str">
        <f>IF(AND(ent!$M$17=1,$AJ85&lt;&gt;""),$AI85+$AJ85,"")</f>
        <v/>
      </c>
      <c r="GC85" s="95" t="str">
        <f>IF(AND(ent!$M$18=1,$AL85&lt;&gt;""),$AK85+$AL85,"")</f>
        <v/>
      </c>
      <c r="GD85" s="95" t="str">
        <f>IF(AND(ent!$M$19=1,$AN85&lt;&gt;""),$AM85+$AN85,"")</f>
        <v/>
      </c>
      <c r="GE85" s="95" t="str">
        <f>IF(AND(ent!$M$20=1,$AP85&lt;&gt;""),$AO85+$AP85,"")</f>
        <v/>
      </c>
      <c r="GF85" s="95" t="str">
        <f>IF(AND(ent!$M$21=1,$AR85&lt;&gt;""),$AQ85+$AR85,"")</f>
        <v/>
      </c>
      <c r="GG85" s="95" t="str">
        <f>IF(AND(ent!$M$22=1,$AT85&lt;&gt;""),$AS85+$AT85,"")</f>
        <v/>
      </c>
      <c r="GH85" s="95" t="str">
        <f>IF(AND(ent!$M$23=1,$AV85&lt;&gt;""),$AU85+$AV85,"")</f>
        <v/>
      </c>
      <c r="GI85" s="95" t="str">
        <f>IF(AND(ent!$M$24=1,$AX85&lt;&gt;""),$AW85+$AX85,"")</f>
        <v/>
      </c>
      <c r="GJ85" s="95" t="str">
        <f>IF(AND(ent!$M$25=1,$AZ85&lt;&gt;""),$AY85+$AZ85,"")</f>
        <v/>
      </c>
      <c r="GK85" s="95" t="str">
        <f>IF(AND(ent!$M$26=1,$BB85&lt;&gt;""),$BA85+$BB85,"")</f>
        <v/>
      </c>
      <c r="GL85" s="95" t="str">
        <f>IF(AND(ent!$M$27=1,$BD85&lt;&gt;""),$BC85+$BD85,"")</f>
        <v/>
      </c>
      <c r="GM85" s="95" t="str">
        <f>IF(AND(ent!$M$28=1,$BF85&lt;&gt;""),$BE85+$BF85,"")</f>
        <v/>
      </c>
      <c r="GN85" s="95" t="str">
        <f>IF(AND(ent!$M$29=1,$BH85&lt;&gt;""),$BG85+$BH85,"")</f>
        <v/>
      </c>
      <c r="GO85" s="95" t="str">
        <f>IF(AND(ent!$M$30=1,$BJ85&lt;&gt;""),$BI85+$BJ85,"")</f>
        <v/>
      </c>
      <c r="GP85" s="95" t="str">
        <f>IF(AND(ent!$M$31=1,$BL85&lt;&gt;""),$BK85+$BL85,"")</f>
        <v/>
      </c>
      <c r="GQ85" s="75">
        <f t="shared" si="142"/>
        <v>0</v>
      </c>
      <c r="GR85" s="95" t="str">
        <f>IF(AND(ent!$M$2=2,$F85&lt;&gt;""),$E85+$F85,"")</f>
        <v/>
      </c>
      <c r="GS85" s="95" t="str">
        <f>IF(AND(ent!$M$3=2,$H85&lt;&gt;""),$G85+$H85,"")</f>
        <v/>
      </c>
      <c r="GT85" s="95" t="str">
        <f>IF(AND(ent!$M$4=2,$J85&lt;&gt;""),$I85+$J85,"")</f>
        <v/>
      </c>
      <c r="GU85" s="95" t="str">
        <f>IF(AND(ent!$M$5=2,$L85&lt;&gt;""),$K85+$L85,"")</f>
        <v/>
      </c>
      <c r="GV85" s="95" t="str">
        <f>IF(AND(ent!$M$6=2,$N85&lt;&gt;""),$M85+$N85,"")</f>
        <v/>
      </c>
      <c r="GW85" s="95" t="str">
        <f>IF(AND(ent!$M$7=2,$P85&lt;&gt;""),$O85+$P85,"")</f>
        <v/>
      </c>
      <c r="GX85" s="95" t="str">
        <f>IF(AND(ent!$M$8=2,$R85&lt;&gt;""),$Q85+$R85,"")</f>
        <v/>
      </c>
      <c r="GY85" s="95" t="str">
        <f>IF(AND(ent!$M$9=2,$T85&lt;&gt;""),$S85+$T85,"")</f>
        <v/>
      </c>
      <c r="GZ85" s="95" t="str">
        <f>IF(AND(ent!$M$10=2,$V85&lt;&gt;""),$U85+$V85,"")</f>
        <v/>
      </c>
      <c r="HA85" s="95" t="str">
        <f>IF(AND(ent!$M$11=2,$X85&lt;&gt;""),$W85+$X85,"")</f>
        <v/>
      </c>
      <c r="HB85" s="95" t="str">
        <f>IF(AND(ent!$M$12=2,$Z85&lt;&gt;""),$Y85+$Z85,"")</f>
        <v/>
      </c>
      <c r="HC85" s="95" t="str">
        <f>IF(AND(ent!$M$13=2,$AB85&lt;&gt;""),$AA85+$AB85,"")</f>
        <v/>
      </c>
      <c r="HD85" s="95" t="str">
        <f>IF(AND(ent!$M$14=2,$AD85&lt;&gt;""),$AC85+$AD85,"")</f>
        <v/>
      </c>
      <c r="HE85" s="95" t="str">
        <f>IF(AND(ent!$M$15=2,$AF85&lt;&gt;""),$AE85+$AF85,"")</f>
        <v/>
      </c>
      <c r="HF85" s="95" t="str">
        <f>IF(AND(ent!$M$16=2,$AH85&lt;&gt;""),$AG85+$AH85,"")</f>
        <v/>
      </c>
      <c r="HG85" s="95" t="str">
        <f>IF(AND(ent!$M$17=2,$AJ85&lt;&gt;""),$AI85+$AJ85,"")</f>
        <v/>
      </c>
      <c r="HH85" s="95" t="str">
        <f>IF(AND(ent!$M$18=2,$AL85&lt;&gt;""),$AK85+$AL85,"")</f>
        <v/>
      </c>
      <c r="HI85" s="95" t="str">
        <f>IF(AND(ent!$M$19=2,$AN85&lt;&gt;""),$AM85+$AN85,"")</f>
        <v/>
      </c>
      <c r="HJ85" s="95" t="str">
        <f>IF(AND(ent!$M$20=2,$AP85&lt;&gt;""),$AO85+$AP85,"")</f>
        <v/>
      </c>
      <c r="HK85" s="95" t="str">
        <f>IF(AND(ent!$M$21=2,$AR85&lt;&gt;""),$AQ85+$AR85,"")</f>
        <v/>
      </c>
      <c r="HL85" s="95" t="str">
        <f>IF(AND(ent!$M$22=2,$AT85&lt;&gt;""),$AS85+$AT85,"")</f>
        <v/>
      </c>
      <c r="HM85" s="95" t="str">
        <f>IF(AND(ent!$M$23=2,$AV85&lt;&gt;""),$AU85+$AV85,"")</f>
        <v/>
      </c>
      <c r="HN85" s="95" t="str">
        <f>IF(AND(ent!$M$24=2,$AX85&lt;&gt;""),$AW85+$AX85,"")</f>
        <v/>
      </c>
      <c r="HO85" s="95" t="str">
        <f>IF(AND(ent!$M$25=2,$AZ85&lt;&gt;""),$AY85+$AZ85,"")</f>
        <v/>
      </c>
      <c r="HP85" s="95" t="str">
        <f>IF(AND(ent!$M$26=2,$BB85&lt;&gt;""),$BA85+$BB85,"")</f>
        <v/>
      </c>
      <c r="HQ85" s="95" t="str">
        <f>IF(AND(ent!$M$27=2,$BD85&lt;&gt;""),$BC85+$BD85,"")</f>
        <v/>
      </c>
      <c r="HR85" s="95" t="str">
        <f>IF(AND(ent!$M$28=2,$BF85&lt;&gt;""),$BE85+$BF85,"")</f>
        <v/>
      </c>
      <c r="HS85" s="95" t="str">
        <f>IF(AND(ent!$M$29=2,$BH85&lt;&gt;""),$BG85+$BH85,"")</f>
        <v/>
      </c>
      <c r="HT85" s="95" t="str">
        <f>IF(AND(ent!$M$30=2,$BJ85&lt;&gt;""),$BI85+$BJ85,"")</f>
        <v/>
      </c>
      <c r="HU85" s="95" t="str">
        <f>IF(AND(ent!$M$31=2,$BL85&lt;&gt;""),$BK85+$BL85,"")</f>
        <v/>
      </c>
      <c r="HV85" s="124">
        <f t="shared" si="143"/>
        <v>0</v>
      </c>
      <c r="HW85" s="124">
        <f t="shared" si="144"/>
        <v>0</v>
      </c>
      <c r="HX85" s="95">
        <f t="shared" si="145"/>
        <v>0</v>
      </c>
      <c r="HY85" s="95">
        <f t="shared" si="146"/>
        <v>0</v>
      </c>
    </row>
    <row r="86" spans="1:233">
      <c r="A86" s="75" t="str">
        <f>IF(stage!A86&lt;&gt;"",stage!A86,"")</f>
        <v/>
      </c>
      <c r="B86" s="75" t="str">
        <f>IF(ent!E86&lt;&gt;"",ent!E86,"")</f>
        <v/>
      </c>
      <c r="D86" s="75" t="str">
        <f>IF(ent!E86&lt;&gt;"",ent!H86,"")</f>
        <v/>
      </c>
      <c r="F86" s="95" t="str">
        <f>IF(stage!F86&lt;&gt;"",INT(stage!F86/100)*60+MOD(stage!F86,100),"")</f>
        <v/>
      </c>
      <c r="H86" s="95" t="str">
        <f>IF(stage!H86&lt;&gt;"",INT(stage!H86/100)*60+MOD(stage!H86,100),"")</f>
        <v/>
      </c>
      <c r="J86" s="95" t="str">
        <f>IF(stage!J86&lt;&gt;"",INT(stage!J86/100)*60+MOD(stage!J86,100),"")</f>
        <v/>
      </c>
      <c r="L86" s="95" t="str">
        <f>IF(stage!L86&lt;&gt;"",INT(stage!L86/100)*60+MOD(stage!L86,100),"")</f>
        <v/>
      </c>
      <c r="N86" s="95" t="str">
        <f>IF(stage!N86&lt;&gt;"",INT(stage!N86/100)*60+MOD(stage!N86,100),"")</f>
        <v/>
      </c>
      <c r="P86" s="95" t="str">
        <f>IF(stage!P86&lt;&gt;"",INT(stage!P86/100)*60+MOD(stage!P86,100),"")</f>
        <v/>
      </c>
      <c r="R86" s="95" t="str">
        <f>IF(stage!R86&lt;&gt;"",INT(stage!R86/100)*60+MOD(stage!R86,100),"")</f>
        <v/>
      </c>
      <c r="T86" s="95" t="str">
        <f>IF(stage!T86&lt;&gt;"",INT(stage!T86/100)*60+MOD(stage!T86,100),"")</f>
        <v/>
      </c>
      <c r="V86" s="95" t="str">
        <f>IF(stage!V86&lt;&gt;"",INT(stage!V86/100)*60+MOD(stage!V86,100),"")</f>
        <v/>
      </c>
      <c r="X86" s="95" t="str">
        <f>IF(stage!X86&lt;&gt;"",INT(stage!X86/100)*60+MOD(stage!X86,100),"")</f>
        <v/>
      </c>
      <c r="Z86" s="95" t="str">
        <f>IF(stage!Z86&lt;&gt;"",INT(stage!Z86/100)*60+MOD(stage!Z86,100),"")</f>
        <v/>
      </c>
      <c r="AB86" s="95" t="str">
        <f>IF(stage!AB86&lt;&gt;"",INT(stage!AB86/100)*60+MOD(stage!AB86,100),"")</f>
        <v/>
      </c>
      <c r="AD86" s="95" t="str">
        <f>IF(stage!AD86&lt;&gt;"",INT(stage!AD86/100)*60+MOD(stage!AD86,100),"")</f>
        <v/>
      </c>
      <c r="AF86" s="95" t="str">
        <f>IF(stage!AF86&lt;&gt;"",INT(stage!AF86/100)*60+MOD(stage!AF86,100),"")</f>
        <v/>
      </c>
      <c r="AH86" s="95" t="str">
        <f>IF(stage!AH86&lt;&gt;"",INT(stage!AH86/100)*60+MOD(stage!AH86,100),"")</f>
        <v/>
      </c>
      <c r="AJ86" s="95" t="str">
        <f>IF(stage!AJ86&lt;&gt;"",INT(stage!AJ86/100)*60+MOD(stage!AJ86,100),"")</f>
        <v/>
      </c>
      <c r="AL86" s="95" t="str">
        <f>IF(stage!AL86&lt;&gt;"",INT(stage!AL86/100)*60+MOD(stage!AL86,100),"")</f>
        <v/>
      </c>
      <c r="AN86" s="95" t="str">
        <f>IF(stage!AN86&lt;&gt;"",INT(stage!AN86/100)*60+MOD(stage!AN86,100),"")</f>
        <v/>
      </c>
      <c r="AP86" s="95" t="str">
        <f>IF(stage!AP86&lt;&gt;"",INT(stage!AP86/100)*60+MOD(stage!AP86,100),"")</f>
        <v/>
      </c>
      <c r="AR86" s="95" t="str">
        <f>IF(stage!AR86&lt;&gt;"",INT(stage!AR86/100)*60+MOD(stage!AR86,100),"")</f>
        <v/>
      </c>
      <c r="AT86" s="95" t="str">
        <f>IF(stage!AT86&lt;&gt;"",INT(stage!AT86/100)*60+MOD(stage!AT86,100),"")</f>
        <v/>
      </c>
      <c r="AV86" s="95" t="str">
        <f>IF(stage!AV86&lt;&gt;"",INT(stage!AV86/100)*60+MOD(stage!AV86,100),"")</f>
        <v/>
      </c>
      <c r="AX86" s="95" t="str">
        <f>IF(stage!AX86&lt;&gt;"",INT(stage!AX86/100)*60+MOD(stage!AX86,100),"")</f>
        <v/>
      </c>
      <c r="AZ86" s="95" t="str">
        <f>IF(stage!AZ86&lt;&gt;"",INT(stage!AZ86/100)*60+MOD(stage!AZ86,100),"")</f>
        <v/>
      </c>
      <c r="BB86" s="95" t="str">
        <f>IF(stage!BB86&lt;&gt;"",INT(stage!BB86/100)*60+MOD(stage!BB86,100),"")</f>
        <v/>
      </c>
      <c r="BD86" s="95" t="str">
        <f>IF(stage!BD86&lt;&gt;"",INT(stage!BD86/100)*60+MOD(stage!BD86,100),"")</f>
        <v/>
      </c>
      <c r="BF86" s="95" t="str">
        <f>IF(stage!BF86&lt;&gt;"",INT(stage!BF86/100)*60+MOD(stage!BF86,100),"")</f>
        <v/>
      </c>
      <c r="BH86" s="95" t="str">
        <f>IF(stage!BH86&lt;&gt;"",INT(stage!BH86/100)*60+MOD(stage!BH86,100),"")</f>
        <v/>
      </c>
      <c r="BJ86" s="95" t="str">
        <f>IF(stage!BJ86&lt;&gt;"",INT(stage!BJ86/100)*60+MOD(stage!BJ86,100),"")</f>
        <v/>
      </c>
      <c r="BL86" s="95" t="str">
        <f>IF(stage!BL86&lt;&gt;"",INT(stage!BL86/100)*60+MOD(stage!BL86,100),"")</f>
        <v/>
      </c>
      <c r="BO86" s="123">
        <f t="shared" si="74"/>
        <v>0</v>
      </c>
      <c r="BP86" s="75">
        <f t="shared" si="75"/>
        <v>0</v>
      </c>
      <c r="BQ86" s="123">
        <f t="shared" si="76"/>
        <v>0</v>
      </c>
      <c r="BR86" s="123"/>
      <c r="BS86" s="123">
        <f t="shared" si="77"/>
        <v>0</v>
      </c>
      <c r="BT86" s="75">
        <f t="shared" si="78"/>
        <v>0</v>
      </c>
      <c r="BU86" s="123">
        <f t="shared" si="79"/>
        <v>0</v>
      </c>
      <c r="BW86" s="75">
        <f t="shared" si="80"/>
        <v>0</v>
      </c>
      <c r="BX86" s="124" t="str">
        <f t="shared" si="81"/>
        <v/>
      </c>
      <c r="BY86" s="124" t="str">
        <f t="shared" si="82"/>
        <v/>
      </c>
      <c r="BZ86" s="124" t="str">
        <f t="shared" si="83"/>
        <v/>
      </c>
      <c r="CA86" s="124" t="str">
        <f t="shared" si="84"/>
        <v/>
      </c>
      <c r="CB86" s="124" t="str">
        <f t="shared" si="85"/>
        <v/>
      </c>
      <c r="CC86" s="124" t="str">
        <f t="shared" si="86"/>
        <v/>
      </c>
      <c r="CD86" s="124" t="str">
        <f t="shared" si="87"/>
        <v/>
      </c>
      <c r="CE86" s="124" t="str">
        <f t="shared" si="88"/>
        <v/>
      </c>
      <c r="CF86" s="124" t="str">
        <f t="shared" si="89"/>
        <v/>
      </c>
      <c r="CG86" s="124" t="str">
        <f t="shared" si="90"/>
        <v/>
      </c>
      <c r="CH86" s="124" t="str">
        <f t="shared" si="91"/>
        <v/>
      </c>
      <c r="CI86" s="124" t="str">
        <f t="shared" si="92"/>
        <v/>
      </c>
      <c r="CJ86" s="124" t="str">
        <f t="shared" si="93"/>
        <v/>
      </c>
      <c r="CK86" s="124" t="str">
        <f t="shared" si="94"/>
        <v/>
      </c>
      <c r="CL86" s="124" t="str">
        <f t="shared" si="95"/>
        <v/>
      </c>
      <c r="CM86" s="124" t="str">
        <f t="shared" si="96"/>
        <v/>
      </c>
      <c r="CN86" s="124" t="str">
        <f t="shared" si="97"/>
        <v/>
      </c>
      <c r="CO86" s="124" t="str">
        <f t="shared" si="98"/>
        <v/>
      </c>
      <c r="CP86" s="124" t="str">
        <f t="shared" si="99"/>
        <v/>
      </c>
      <c r="CQ86" s="124" t="str">
        <f t="shared" si="100"/>
        <v/>
      </c>
      <c r="CR86" s="124" t="str">
        <f t="shared" si="101"/>
        <v/>
      </c>
      <c r="CS86" s="124" t="str">
        <f t="shared" si="102"/>
        <v/>
      </c>
      <c r="CT86" s="124" t="str">
        <f t="shared" si="103"/>
        <v/>
      </c>
      <c r="CU86" s="124" t="str">
        <f t="shared" si="104"/>
        <v/>
      </c>
      <c r="CV86" s="124" t="str">
        <f t="shared" si="105"/>
        <v/>
      </c>
      <c r="CW86" s="124" t="str">
        <f t="shared" si="106"/>
        <v/>
      </c>
      <c r="CX86" s="124" t="str">
        <f t="shared" si="107"/>
        <v/>
      </c>
      <c r="CY86" s="124" t="str">
        <f t="shared" si="108"/>
        <v/>
      </c>
      <c r="CZ86" s="124" t="str">
        <f t="shared" si="109"/>
        <v/>
      </c>
      <c r="DA86" s="124" t="str">
        <f t="shared" si="110"/>
        <v/>
      </c>
      <c r="DC86" s="75">
        <f>COUNT($BX86:BX86)</f>
        <v>0</v>
      </c>
      <c r="DD86" s="75">
        <f>COUNT($BX86:BY86)</f>
        <v>0</v>
      </c>
      <c r="DE86" s="75">
        <f>COUNT($BX86:BZ86)</f>
        <v>0</v>
      </c>
      <c r="DF86" s="75">
        <f>COUNT($BX86:CA86)</f>
        <v>0</v>
      </c>
      <c r="DG86" s="75">
        <f>COUNT($BX86:CB86)</f>
        <v>0</v>
      </c>
      <c r="DH86" s="75">
        <f>COUNT($BX86:CC86)</f>
        <v>0</v>
      </c>
      <c r="DI86" s="75">
        <f>COUNT($BX86:CD86)</f>
        <v>0</v>
      </c>
      <c r="DJ86" s="75">
        <f>COUNT($BX86:CE86)</f>
        <v>0</v>
      </c>
      <c r="DK86" s="75">
        <f>COUNT($BX86:CF86)</f>
        <v>0</v>
      </c>
      <c r="DL86" s="75">
        <f>COUNT($BX86:CG86)</f>
        <v>0</v>
      </c>
      <c r="DM86" s="75">
        <f>COUNT($BX86:CH86)</f>
        <v>0</v>
      </c>
      <c r="DN86" s="75">
        <f>COUNT($BX86:CI86)</f>
        <v>0</v>
      </c>
      <c r="DO86" s="75">
        <f>COUNT($BX86:CJ86)</f>
        <v>0</v>
      </c>
      <c r="DP86" s="75">
        <f>COUNT($BX86:CK86)</f>
        <v>0</v>
      </c>
      <c r="DQ86" s="75">
        <f>COUNT($BX86:CL86)</f>
        <v>0</v>
      </c>
      <c r="DR86" s="75">
        <f>COUNT($BX86:CM86)</f>
        <v>0</v>
      </c>
      <c r="DS86" s="75">
        <f>COUNT($BX86:CN86)</f>
        <v>0</v>
      </c>
      <c r="DT86" s="75">
        <f>COUNT($BX86:CO86)</f>
        <v>0</v>
      </c>
      <c r="DU86" s="75">
        <f>COUNT($BX86:CP86)</f>
        <v>0</v>
      </c>
      <c r="DV86" s="75">
        <f>COUNT($BX86:CQ86)</f>
        <v>0</v>
      </c>
      <c r="DW86" s="75">
        <f>COUNT($BX86:CR86)</f>
        <v>0</v>
      </c>
      <c r="DX86" s="75">
        <f>COUNT($BX86:CS86)</f>
        <v>0</v>
      </c>
      <c r="DY86" s="75">
        <f>COUNT($BX86:CT86)</f>
        <v>0</v>
      </c>
      <c r="DZ86" s="75">
        <f>COUNT($BX86:CU86)</f>
        <v>0</v>
      </c>
      <c r="EA86" s="75">
        <f>COUNT($BX86:CV86)</f>
        <v>0</v>
      </c>
      <c r="EB86" s="75">
        <f>COUNT($BX86:CW86)</f>
        <v>0</v>
      </c>
      <c r="EC86" s="75">
        <f>COUNT($BX86:CX86)</f>
        <v>0</v>
      </c>
      <c r="ED86" s="75">
        <f>COUNT($BX86:CY86)</f>
        <v>0</v>
      </c>
      <c r="EE86" s="75">
        <f>COUNT($BX86:CZ86)</f>
        <v>0</v>
      </c>
      <c r="EF86" s="75">
        <f>COUNT($BX86:DA86)</f>
        <v>0</v>
      </c>
      <c r="EH86" s="75">
        <f t="shared" si="111"/>
        <v>0</v>
      </c>
      <c r="EI86" s="75">
        <f t="shared" si="112"/>
        <v>0</v>
      </c>
      <c r="EJ86" s="75">
        <f t="shared" si="113"/>
        <v>0</v>
      </c>
      <c r="EK86" s="75">
        <f t="shared" si="114"/>
        <v>0</v>
      </c>
      <c r="EL86" s="75">
        <f t="shared" si="115"/>
        <v>0</v>
      </c>
      <c r="EM86" s="75">
        <f t="shared" si="116"/>
        <v>0</v>
      </c>
      <c r="EN86" s="75">
        <f t="shared" si="117"/>
        <v>0</v>
      </c>
      <c r="EO86" s="75">
        <f t="shared" si="118"/>
        <v>0</v>
      </c>
      <c r="EP86" s="75">
        <f t="shared" si="119"/>
        <v>0</v>
      </c>
      <c r="EQ86" s="75">
        <f t="shared" si="120"/>
        <v>0</v>
      </c>
      <c r="ER86" s="75">
        <f t="shared" si="121"/>
        <v>0</v>
      </c>
      <c r="ES86" s="75">
        <f t="shared" si="122"/>
        <v>0</v>
      </c>
      <c r="ET86" s="75">
        <f t="shared" si="123"/>
        <v>0</v>
      </c>
      <c r="EU86" s="75">
        <f t="shared" si="124"/>
        <v>0</v>
      </c>
      <c r="EV86" s="75">
        <f t="shared" si="125"/>
        <v>0</v>
      </c>
      <c r="EW86" s="75">
        <f t="shared" si="126"/>
        <v>0</v>
      </c>
      <c r="EX86" s="75">
        <f t="shared" si="127"/>
        <v>0</v>
      </c>
      <c r="EY86" s="75">
        <f t="shared" si="128"/>
        <v>0</v>
      </c>
      <c r="EZ86" s="75">
        <f t="shared" si="129"/>
        <v>0</v>
      </c>
      <c r="FA86" s="75">
        <f t="shared" si="130"/>
        <v>0</v>
      </c>
      <c r="FB86" s="75">
        <f t="shared" si="131"/>
        <v>0</v>
      </c>
      <c r="FC86" s="75">
        <f t="shared" si="132"/>
        <v>0</v>
      </c>
      <c r="FD86" s="75">
        <f t="shared" si="133"/>
        <v>0</v>
      </c>
      <c r="FE86" s="75">
        <f t="shared" si="134"/>
        <v>0</v>
      </c>
      <c r="FF86" s="75">
        <f t="shared" si="135"/>
        <v>0</v>
      </c>
      <c r="FG86" s="75">
        <f t="shared" si="136"/>
        <v>0</v>
      </c>
      <c r="FH86" s="75">
        <f t="shared" si="137"/>
        <v>0</v>
      </c>
      <c r="FI86" s="75">
        <f t="shared" si="138"/>
        <v>0</v>
      </c>
      <c r="FJ86" s="75">
        <f t="shared" si="139"/>
        <v>0</v>
      </c>
      <c r="FK86" s="75">
        <f t="shared" si="140"/>
        <v>0</v>
      </c>
      <c r="FL86" s="75">
        <f t="shared" si="141"/>
        <v>0</v>
      </c>
      <c r="FM86" s="95" t="str">
        <f>IF(AND(ent!$M$2=1,$F86&lt;&gt;""),$E86+$F86,"")</f>
        <v/>
      </c>
      <c r="FN86" s="95" t="str">
        <f>IF(AND(ent!$M$3=1,$H86&lt;&gt;""),$G86+$H86,"")</f>
        <v/>
      </c>
      <c r="FO86" s="95" t="str">
        <f>IF(AND(ent!$M$4=1,$J86&lt;&gt;""),$I86+$J86,"")</f>
        <v/>
      </c>
      <c r="FP86" s="95" t="str">
        <f>IF(AND(ent!$M$5=1,$L86&lt;&gt;""),$K86+$L86,"")</f>
        <v/>
      </c>
      <c r="FQ86" s="95" t="str">
        <f>IF(AND(ent!$M$6=1,$N86&lt;&gt;""),$M86+$N86,"")</f>
        <v/>
      </c>
      <c r="FR86" s="95" t="str">
        <f>IF(AND(ent!$M$7=1,$P86&lt;&gt;""),$O86+$P86,"")</f>
        <v/>
      </c>
      <c r="FS86" s="95" t="str">
        <f>IF(AND(ent!$M$8=1,$R86&lt;&gt;""),$Q86+$R86,"")</f>
        <v/>
      </c>
      <c r="FT86" s="95" t="str">
        <f>IF(AND(ent!$M$9=1,$T86&lt;&gt;""),$S86+$T86,"")</f>
        <v/>
      </c>
      <c r="FU86" s="95" t="str">
        <f>IF(AND(ent!$M$10=1,$V86&lt;&gt;""),$U86+$V86,"")</f>
        <v/>
      </c>
      <c r="FV86" s="95" t="str">
        <f>IF(AND(ent!$M$11=1,$X86&lt;&gt;""),$W86+$X86,"")</f>
        <v/>
      </c>
      <c r="FW86" s="95" t="str">
        <f>IF(AND(ent!$M$12=1,$Z86&lt;&gt;""),$Y86+$Z86,"")</f>
        <v/>
      </c>
      <c r="FX86" s="95" t="str">
        <f>IF(AND(ent!$M$13=1,$AB86&lt;&gt;""),$AA86+$AB86,"")</f>
        <v/>
      </c>
      <c r="FY86" s="95" t="str">
        <f>IF(AND(ent!$M$14=1,$AD86&lt;&gt;""),$AC86+$AD86,"")</f>
        <v/>
      </c>
      <c r="FZ86" s="95" t="str">
        <f>IF(AND(ent!$M$15=1,$AF86&lt;&gt;""),$AE86+$AF86,"")</f>
        <v/>
      </c>
      <c r="GA86" s="95" t="str">
        <f>IF(AND(ent!$M$16=1,$AH86&lt;&gt;""),$AG86+$AH86,"")</f>
        <v/>
      </c>
      <c r="GB86" s="95" t="str">
        <f>IF(AND(ent!$M$17=1,$AJ86&lt;&gt;""),$AI86+$AJ86,"")</f>
        <v/>
      </c>
      <c r="GC86" s="95" t="str">
        <f>IF(AND(ent!$M$18=1,$AL86&lt;&gt;""),$AK86+$AL86,"")</f>
        <v/>
      </c>
      <c r="GD86" s="95" t="str">
        <f>IF(AND(ent!$M$19=1,$AN86&lt;&gt;""),$AM86+$AN86,"")</f>
        <v/>
      </c>
      <c r="GE86" s="95" t="str">
        <f>IF(AND(ent!$M$20=1,$AP86&lt;&gt;""),$AO86+$AP86,"")</f>
        <v/>
      </c>
      <c r="GF86" s="95" t="str">
        <f>IF(AND(ent!$M$21=1,$AR86&lt;&gt;""),$AQ86+$AR86,"")</f>
        <v/>
      </c>
      <c r="GG86" s="95" t="str">
        <f>IF(AND(ent!$M$22=1,$AT86&lt;&gt;""),$AS86+$AT86,"")</f>
        <v/>
      </c>
      <c r="GH86" s="95" t="str">
        <f>IF(AND(ent!$M$23=1,$AV86&lt;&gt;""),$AU86+$AV86,"")</f>
        <v/>
      </c>
      <c r="GI86" s="95" t="str">
        <f>IF(AND(ent!$M$24=1,$AX86&lt;&gt;""),$AW86+$AX86,"")</f>
        <v/>
      </c>
      <c r="GJ86" s="95" t="str">
        <f>IF(AND(ent!$M$25=1,$AZ86&lt;&gt;""),$AY86+$AZ86,"")</f>
        <v/>
      </c>
      <c r="GK86" s="95" t="str">
        <f>IF(AND(ent!$M$26=1,$BB86&lt;&gt;""),$BA86+$BB86,"")</f>
        <v/>
      </c>
      <c r="GL86" s="95" t="str">
        <f>IF(AND(ent!$M$27=1,$BD86&lt;&gt;""),$BC86+$BD86,"")</f>
        <v/>
      </c>
      <c r="GM86" s="95" t="str">
        <f>IF(AND(ent!$M$28=1,$BF86&lt;&gt;""),$BE86+$BF86,"")</f>
        <v/>
      </c>
      <c r="GN86" s="95" t="str">
        <f>IF(AND(ent!$M$29=1,$BH86&lt;&gt;""),$BG86+$BH86,"")</f>
        <v/>
      </c>
      <c r="GO86" s="95" t="str">
        <f>IF(AND(ent!$M$30=1,$BJ86&lt;&gt;""),$BI86+$BJ86,"")</f>
        <v/>
      </c>
      <c r="GP86" s="95" t="str">
        <f>IF(AND(ent!$M$31=1,$BL86&lt;&gt;""),$BK86+$BL86,"")</f>
        <v/>
      </c>
      <c r="GQ86" s="75">
        <f t="shared" si="142"/>
        <v>0</v>
      </c>
      <c r="GR86" s="95" t="str">
        <f>IF(AND(ent!$M$2=2,$F86&lt;&gt;""),$E86+$F86,"")</f>
        <v/>
      </c>
      <c r="GS86" s="95" t="str">
        <f>IF(AND(ent!$M$3=2,$H86&lt;&gt;""),$G86+$H86,"")</f>
        <v/>
      </c>
      <c r="GT86" s="95" t="str">
        <f>IF(AND(ent!$M$4=2,$J86&lt;&gt;""),$I86+$J86,"")</f>
        <v/>
      </c>
      <c r="GU86" s="95" t="str">
        <f>IF(AND(ent!$M$5=2,$L86&lt;&gt;""),$K86+$L86,"")</f>
        <v/>
      </c>
      <c r="GV86" s="95" t="str">
        <f>IF(AND(ent!$M$6=2,$N86&lt;&gt;""),$M86+$N86,"")</f>
        <v/>
      </c>
      <c r="GW86" s="95" t="str">
        <f>IF(AND(ent!$M$7=2,$P86&lt;&gt;""),$O86+$P86,"")</f>
        <v/>
      </c>
      <c r="GX86" s="95" t="str">
        <f>IF(AND(ent!$M$8=2,$R86&lt;&gt;""),$Q86+$R86,"")</f>
        <v/>
      </c>
      <c r="GY86" s="95" t="str">
        <f>IF(AND(ent!$M$9=2,$T86&lt;&gt;""),$S86+$T86,"")</f>
        <v/>
      </c>
      <c r="GZ86" s="95" t="str">
        <f>IF(AND(ent!$M$10=2,$V86&lt;&gt;""),$U86+$V86,"")</f>
        <v/>
      </c>
      <c r="HA86" s="95" t="str">
        <f>IF(AND(ent!$M$11=2,$X86&lt;&gt;""),$W86+$X86,"")</f>
        <v/>
      </c>
      <c r="HB86" s="95" t="str">
        <f>IF(AND(ent!$M$12=2,$Z86&lt;&gt;""),$Y86+$Z86,"")</f>
        <v/>
      </c>
      <c r="HC86" s="95" t="str">
        <f>IF(AND(ent!$M$13=2,$AB86&lt;&gt;""),$AA86+$AB86,"")</f>
        <v/>
      </c>
      <c r="HD86" s="95" t="str">
        <f>IF(AND(ent!$M$14=2,$AD86&lt;&gt;""),$AC86+$AD86,"")</f>
        <v/>
      </c>
      <c r="HE86" s="95" t="str">
        <f>IF(AND(ent!$M$15=2,$AF86&lt;&gt;""),$AE86+$AF86,"")</f>
        <v/>
      </c>
      <c r="HF86" s="95" t="str">
        <f>IF(AND(ent!$M$16=2,$AH86&lt;&gt;""),$AG86+$AH86,"")</f>
        <v/>
      </c>
      <c r="HG86" s="95" t="str">
        <f>IF(AND(ent!$M$17=2,$AJ86&lt;&gt;""),$AI86+$AJ86,"")</f>
        <v/>
      </c>
      <c r="HH86" s="95" t="str">
        <f>IF(AND(ent!$M$18=2,$AL86&lt;&gt;""),$AK86+$AL86,"")</f>
        <v/>
      </c>
      <c r="HI86" s="95" t="str">
        <f>IF(AND(ent!$M$19=2,$AN86&lt;&gt;""),$AM86+$AN86,"")</f>
        <v/>
      </c>
      <c r="HJ86" s="95" t="str">
        <f>IF(AND(ent!$M$20=2,$AP86&lt;&gt;""),$AO86+$AP86,"")</f>
        <v/>
      </c>
      <c r="HK86" s="95" t="str">
        <f>IF(AND(ent!$M$21=2,$AR86&lt;&gt;""),$AQ86+$AR86,"")</f>
        <v/>
      </c>
      <c r="HL86" s="95" t="str">
        <f>IF(AND(ent!$M$22=2,$AT86&lt;&gt;""),$AS86+$AT86,"")</f>
        <v/>
      </c>
      <c r="HM86" s="95" t="str">
        <f>IF(AND(ent!$M$23=2,$AV86&lt;&gt;""),$AU86+$AV86,"")</f>
        <v/>
      </c>
      <c r="HN86" s="95" t="str">
        <f>IF(AND(ent!$M$24=2,$AX86&lt;&gt;""),$AW86+$AX86,"")</f>
        <v/>
      </c>
      <c r="HO86" s="95" t="str">
        <f>IF(AND(ent!$M$25=2,$AZ86&lt;&gt;""),$AY86+$AZ86,"")</f>
        <v/>
      </c>
      <c r="HP86" s="95" t="str">
        <f>IF(AND(ent!$M$26=2,$BB86&lt;&gt;""),$BA86+$BB86,"")</f>
        <v/>
      </c>
      <c r="HQ86" s="95" t="str">
        <f>IF(AND(ent!$M$27=2,$BD86&lt;&gt;""),$BC86+$BD86,"")</f>
        <v/>
      </c>
      <c r="HR86" s="95" t="str">
        <f>IF(AND(ent!$M$28=2,$BF86&lt;&gt;""),$BE86+$BF86,"")</f>
        <v/>
      </c>
      <c r="HS86" s="95" t="str">
        <f>IF(AND(ent!$M$29=2,$BH86&lt;&gt;""),$BG86+$BH86,"")</f>
        <v/>
      </c>
      <c r="HT86" s="95" t="str">
        <f>IF(AND(ent!$M$30=2,$BJ86&lt;&gt;""),$BI86+$BJ86,"")</f>
        <v/>
      </c>
      <c r="HU86" s="95" t="str">
        <f>IF(AND(ent!$M$31=2,$BL86&lt;&gt;""),$BK86+$BL86,"")</f>
        <v/>
      </c>
      <c r="HV86" s="124">
        <f t="shared" si="143"/>
        <v>0</v>
      </c>
      <c r="HW86" s="124">
        <f t="shared" si="144"/>
        <v>0</v>
      </c>
      <c r="HX86" s="95">
        <f t="shared" si="145"/>
        <v>0</v>
      </c>
      <c r="HY86" s="95">
        <f t="shared" si="146"/>
        <v>0</v>
      </c>
    </row>
    <row r="87" spans="1:233">
      <c r="A87" s="75" t="str">
        <f>IF(stage!A87&lt;&gt;"",stage!A87,"")</f>
        <v/>
      </c>
      <c r="B87" s="75" t="str">
        <f>IF(ent!E87&lt;&gt;"",ent!E87,"")</f>
        <v/>
      </c>
      <c r="D87" s="75" t="str">
        <f>IF(ent!E87&lt;&gt;"",ent!H87,"")</f>
        <v/>
      </c>
      <c r="F87" s="95" t="str">
        <f>IF(stage!F87&lt;&gt;"",INT(stage!F87/100)*60+MOD(stage!F87,100),"")</f>
        <v/>
      </c>
      <c r="H87" s="95" t="str">
        <f>IF(stage!H87&lt;&gt;"",INT(stage!H87/100)*60+MOD(stage!H87,100),"")</f>
        <v/>
      </c>
      <c r="J87" s="95" t="str">
        <f>IF(stage!J87&lt;&gt;"",INT(stage!J87/100)*60+MOD(stage!J87,100),"")</f>
        <v/>
      </c>
      <c r="L87" s="95" t="str">
        <f>IF(stage!L87&lt;&gt;"",INT(stage!L87/100)*60+MOD(stage!L87,100),"")</f>
        <v/>
      </c>
      <c r="N87" s="95" t="str">
        <f>IF(stage!N87&lt;&gt;"",INT(stage!N87/100)*60+MOD(stage!N87,100),"")</f>
        <v/>
      </c>
      <c r="P87" s="95" t="str">
        <f>IF(stage!P87&lt;&gt;"",INT(stage!P87/100)*60+MOD(stage!P87,100),"")</f>
        <v/>
      </c>
      <c r="R87" s="95" t="str">
        <f>IF(stage!R87&lt;&gt;"",INT(stage!R87/100)*60+MOD(stage!R87,100),"")</f>
        <v/>
      </c>
      <c r="T87" s="95" t="str">
        <f>IF(stage!T87&lt;&gt;"",INT(stage!T87/100)*60+MOD(stage!T87,100),"")</f>
        <v/>
      </c>
      <c r="V87" s="95" t="str">
        <f>IF(stage!V87&lt;&gt;"",INT(stage!V87/100)*60+MOD(stage!V87,100),"")</f>
        <v/>
      </c>
      <c r="X87" s="95" t="str">
        <f>IF(stage!X87&lt;&gt;"",INT(stage!X87/100)*60+MOD(stage!X87,100),"")</f>
        <v/>
      </c>
      <c r="Z87" s="95" t="str">
        <f>IF(stage!Z87&lt;&gt;"",INT(stage!Z87/100)*60+MOD(stage!Z87,100),"")</f>
        <v/>
      </c>
      <c r="AB87" s="95" t="str">
        <f>IF(stage!AB87&lt;&gt;"",INT(stage!AB87/100)*60+MOD(stage!AB87,100),"")</f>
        <v/>
      </c>
      <c r="AD87" s="95" t="str">
        <f>IF(stage!AD87&lt;&gt;"",INT(stage!AD87/100)*60+MOD(stage!AD87,100),"")</f>
        <v/>
      </c>
      <c r="AF87" s="95" t="str">
        <f>IF(stage!AF87&lt;&gt;"",INT(stage!AF87/100)*60+MOD(stage!AF87,100),"")</f>
        <v/>
      </c>
      <c r="AH87" s="95" t="str">
        <f>IF(stage!AH87&lt;&gt;"",INT(stage!AH87/100)*60+MOD(stage!AH87,100),"")</f>
        <v/>
      </c>
      <c r="AJ87" s="95" t="str">
        <f>IF(stage!AJ87&lt;&gt;"",INT(stage!AJ87/100)*60+MOD(stage!AJ87,100),"")</f>
        <v/>
      </c>
      <c r="AL87" s="95" t="str">
        <f>IF(stage!AL87&lt;&gt;"",INT(stage!AL87/100)*60+MOD(stage!AL87,100),"")</f>
        <v/>
      </c>
      <c r="AN87" s="95" t="str">
        <f>IF(stage!AN87&lt;&gt;"",INT(stage!AN87/100)*60+MOD(stage!AN87,100),"")</f>
        <v/>
      </c>
      <c r="AP87" s="95" t="str">
        <f>IF(stage!AP87&lt;&gt;"",INT(stage!AP87/100)*60+MOD(stage!AP87,100),"")</f>
        <v/>
      </c>
      <c r="AR87" s="95" t="str">
        <f>IF(stage!AR87&lt;&gt;"",INT(stage!AR87/100)*60+MOD(stage!AR87,100),"")</f>
        <v/>
      </c>
      <c r="AT87" s="95" t="str">
        <f>IF(stage!AT87&lt;&gt;"",INT(stage!AT87/100)*60+MOD(stage!AT87,100),"")</f>
        <v/>
      </c>
      <c r="AV87" s="95" t="str">
        <f>IF(stage!AV87&lt;&gt;"",INT(stage!AV87/100)*60+MOD(stage!AV87,100),"")</f>
        <v/>
      </c>
      <c r="AX87" s="95" t="str">
        <f>IF(stage!AX87&lt;&gt;"",INT(stage!AX87/100)*60+MOD(stage!AX87,100),"")</f>
        <v/>
      </c>
      <c r="AZ87" s="95" t="str">
        <f>IF(stage!AZ87&lt;&gt;"",INT(stage!AZ87/100)*60+MOD(stage!AZ87,100),"")</f>
        <v/>
      </c>
      <c r="BB87" s="95" t="str">
        <f>IF(stage!BB87&lt;&gt;"",INT(stage!BB87/100)*60+MOD(stage!BB87,100),"")</f>
        <v/>
      </c>
      <c r="BD87" s="95" t="str">
        <f>IF(stage!BD87&lt;&gt;"",INT(stage!BD87/100)*60+MOD(stage!BD87,100),"")</f>
        <v/>
      </c>
      <c r="BF87" s="95" t="str">
        <f>IF(stage!BF87&lt;&gt;"",INT(stage!BF87/100)*60+MOD(stage!BF87,100),"")</f>
        <v/>
      </c>
      <c r="BH87" s="95" t="str">
        <f>IF(stage!BH87&lt;&gt;"",INT(stage!BH87/100)*60+MOD(stage!BH87,100),"")</f>
        <v/>
      </c>
      <c r="BJ87" s="95" t="str">
        <f>IF(stage!BJ87&lt;&gt;"",INT(stage!BJ87/100)*60+MOD(stage!BJ87,100),"")</f>
        <v/>
      </c>
      <c r="BL87" s="95" t="str">
        <f>IF(stage!BL87&lt;&gt;"",INT(stage!BL87/100)*60+MOD(stage!BL87,100),"")</f>
        <v/>
      </c>
      <c r="BO87" s="123">
        <f t="shared" si="74"/>
        <v>0</v>
      </c>
      <c r="BP87" s="75">
        <f t="shared" si="75"/>
        <v>0</v>
      </c>
      <c r="BQ87" s="123">
        <f t="shared" si="76"/>
        <v>0</v>
      </c>
      <c r="BR87" s="123"/>
      <c r="BS87" s="123">
        <f t="shared" si="77"/>
        <v>0</v>
      </c>
      <c r="BT87" s="75">
        <f t="shared" si="78"/>
        <v>0</v>
      </c>
      <c r="BU87" s="123">
        <f t="shared" si="79"/>
        <v>0</v>
      </c>
      <c r="BW87" s="75">
        <f t="shared" si="80"/>
        <v>0</v>
      </c>
      <c r="BX87" s="124" t="str">
        <f t="shared" si="81"/>
        <v/>
      </c>
      <c r="BY87" s="124" t="str">
        <f t="shared" si="82"/>
        <v/>
      </c>
      <c r="BZ87" s="124" t="str">
        <f t="shared" si="83"/>
        <v/>
      </c>
      <c r="CA87" s="124" t="str">
        <f t="shared" si="84"/>
        <v/>
      </c>
      <c r="CB87" s="124" t="str">
        <f t="shared" si="85"/>
        <v/>
      </c>
      <c r="CC87" s="124" t="str">
        <f t="shared" si="86"/>
        <v/>
      </c>
      <c r="CD87" s="124" t="str">
        <f t="shared" si="87"/>
        <v/>
      </c>
      <c r="CE87" s="124" t="str">
        <f t="shared" si="88"/>
        <v/>
      </c>
      <c r="CF87" s="124" t="str">
        <f t="shared" si="89"/>
        <v/>
      </c>
      <c r="CG87" s="124" t="str">
        <f t="shared" si="90"/>
        <v/>
      </c>
      <c r="CH87" s="124" t="str">
        <f t="shared" si="91"/>
        <v/>
      </c>
      <c r="CI87" s="124" t="str">
        <f t="shared" si="92"/>
        <v/>
      </c>
      <c r="CJ87" s="124" t="str">
        <f t="shared" si="93"/>
        <v/>
      </c>
      <c r="CK87" s="124" t="str">
        <f t="shared" si="94"/>
        <v/>
      </c>
      <c r="CL87" s="124" t="str">
        <f t="shared" si="95"/>
        <v/>
      </c>
      <c r="CM87" s="124" t="str">
        <f t="shared" si="96"/>
        <v/>
      </c>
      <c r="CN87" s="124" t="str">
        <f t="shared" si="97"/>
        <v/>
      </c>
      <c r="CO87" s="124" t="str">
        <f t="shared" si="98"/>
        <v/>
      </c>
      <c r="CP87" s="124" t="str">
        <f t="shared" si="99"/>
        <v/>
      </c>
      <c r="CQ87" s="124" t="str">
        <f t="shared" si="100"/>
        <v/>
      </c>
      <c r="CR87" s="124" t="str">
        <f t="shared" si="101"/>
        <v/>
      </c>
      <c r="CS87" s="124" t="str">
        <f t="shared" si="102"/>
        <v/>
      </c>
      <c r="CT87" s="124" t="str">
        <f t="shared" si="103"/>
        <v/>
      </c>
      <c r="CU87" s="124" t="str">
        <f t="shared" si="104"/>
        <v/>
      </c>
      <c r="CV87" s="124" t="str">
        <f t="shared" si="105"/>
        <v/>
      </c>
      <c r="CW87" s="124" t="str">
        <f t="shared" si="106"/>
        <v/>
      </c>
      <c r="CX87" s="124" t="str">
        <f t="shared" si="107"/>
        <v/>
      </c>
      <c r="CY87" s="124" t="str">
        <f t="shared" si="108"/>
        <v/>
      </c>
      <c r="CZ87" s="124" t="str">
        <f t="shared" si="109"/>
        <v/>
      </c>
      <c r="DA87" s="124" t="str">
        <f t="shared" si="110"/>
        <v/>
      </c>
      <c r="DC87" s="75">
        <f>COUNT($BX87:BX87)</f>
        <v>0</v>
      </c>
      <c r="DD87" s="75">
        <f>COUNT($BX87:BY87)</f>
        <v>0</v>
      </c>
      <c r="DE87" s="75">
        <f>COUNT($BX87:BZ87)</f>
        <v>0</v>
      </c>
      <c r="DF87" s="75">
        <f>COUNT($BX87:CA87)</f>
        <v>0</v>
      </c>
      <c r="DG87" s="75">
        <f>COUNT($BX87:CB87)</f>
        <v>0</v>
      </c>
      <c r="DH87" s="75">
        <f>COUNT($BX87:CC87)</f>
        <v>0</v>
      </c>
      <c r="DI87" s="75">
        <f>COUNT($BX87:CD87)</f>
        <v>0</v>
      </c>
      <c r="DJ87" s="75">
        <f>COUNT($BX87:CE87)</f>
        <v>0</v>
      </c>
      <c r="DK87" s="75">
        <f>COUNT($BX87:CF87)</f>
        <v>0</v>
      </c>
      <c r="DL87" s="75">
        <f>COUNT($BX87:CG87)</f>
        <v>0</v>
      </c>
      <c r="DM87" s="75">
        <f>COUNT($BX87:CH87)</f>
        <v>0</v>
      </c>
      <c r="DN87" s="75">
        <f>COUNT($BX87:CI87)</f>
        <v>0</v>
      </c>
      <c r="DO87" s="75">
        <f>COUNT($BX87:CJ87)</f>
        <v>0</v>
      </c>
      <c r="DP87" s="75">
        <f>COUNT($BX87:CK87)</f>
        <v>0</v>
      </c>
      <c r="DQ87" s="75">
        <f>COUNT($BX87:CL87)</f>
        <v>0</v>
      </c>
      <c r="DR87" s="75">
        <f>COUNT($BX87:CM87)</f>
        <v>0</v>
      </c>
      <c r="DS87" s="75">
        <f>COUNT($BX87:CN87)</f>
        <v>0</v>
      </c>
      <c r="DT87" s="75">
        <f>COUNT($BX87:CO87)</f>
        <v>0</v>
      </c>
      <c r="DU87" s="75">
        <f>COUNT($BX87:CP87)</f>
        <v>0</v>
      </c>
      <c r="DV87" s="75">
        <f>COUNT($BX87:CQ87)</f>
        <v>0</v>
      </c>
      <c r="DW87" s="75">
        <f>COUNT($BX87:CR87)</f>
        <v>0</v>
      </c>
      <c r="DX87" s="75">
        <f>COUNT($BX87:CS87)</f>
        <v>0</v>
      </c>
      <c r="DY87" s="75">
        <f>COUNT($BX87:CT87)</f>
        <v>0</v>
      </c>
      <c r="DZ87" s="75">
        <f>COUNT($BX87:CU87)</f>
        <v>0</v>
      </c>
      <c r="EA87" s="75">
        <f>COUNT($BX87:CV87)</f>
        <v>0</v>
      </c>
      <c r="EB87" s="75">
        <f>COUNT($BX87:CW87)</f>
        <v>0</v>
      </c>
      <c r="EC87" s="75">
        <f>COUNT($BX87:CX87)</f>
        <v>0</v>
      </c>
      <c r="ED87" s="75">
        <f>COUNT($BX87:CY87)</f>
        <v>0</v>
      </c>
      <c r="EE87" s="75">
        <f>COUNT($BX87:CZ87)</f>
        <v>0</v>
      </c>
      <c r="EF87" s="75">
        <f>COUNT($BX87:DA87)</f>
        <v>0</v>
      </c>
      <c r="EH87" s="75">
        <f t="shared" si="111"/>
        <v>0</v>
      </c>
      <c r="EI87" s="75">
        <f t="shared" si="112"/>
        <v>0</v>
      </c>
      <c r="EJ87" s="75">
        <f t="shared" si="113"/>
        <v>0</v>
      </c>
      <c r="EK87" s="75">
        <f t="shared" si="114"/>
        <v>0</v>
      </c>
      <c r="EL87" s="75">
        <f t="shared" si="115"/>
        <v>0</v>
      </c>
      <c r="EM87" s="75">
        <f t="shared" si="116"/>
        <v>0</v>
      </c>
      <c r="EN87" s="75">
        <f t="shared" si="117"/>
        <v>0</v>
      </c>
      <c r="EO87" s="75">
        <f t="shared" si="118"/>
        <v>0</v>
      </c>
      <c r="EP87" s="75">
        <f t="shared" si="119"/>
        <v>0</v>
      </c>
      <c r="EQ87" s="75">
        <f t="shared" si="120"/>
        <v>0</v>
      </c>
      <c r="ER87" s="75">
        <f t="shared" si="121"/>
        <v>0</v>
      </c>
      <c r="ES87" s="75">
        <f t="shared" si="122"/>
        <v>0</v>
      </c>
      <c r="ET87" s="75">
        <f t="shared" si="123"/>
        <v>0</v>
      </c>
      <c r="EU87" s="75">
        <f t="shared" si="124"/>
        <v>0</v>
      </c>
      <c r="EV87" s="75">
        <f t="shared" si="125"/>
        <v>0</v>
      </c>
      <c r="EW87" s="75">
        <f t="shared" si="126"/>
        <v>0</v>
      </c>
      <c r="EX87" s="75">
        <f t="shared" si="127"/>
        <v>0</v>
      </c>
      <c r="EY87" s="75">
        <f t="shared" si="128"/>
        <v>0</v>
      </c>
      <c r="EZ87" s="75">
        <f t="shared" si="129"/>
        <v>0</v>
      </c>
      <c r="FA87" s="75">
        <f t="shared" si="130"/>
        <v>0</v>
      </c>
      <c r="FB87" s="75">
        <f t="shared" si="131"/>
        <v>0</v>
      </c>
      <c r="FC87" s="75">
        <f t="shared" si="132"/>
        <v>0</v>
      </c>
      <c r="FD87" s="75">
        <f t="shared" si="133"/>
        <v>0</v>
      </c>
      <c r="FE87" s="75">
        <f t="shared" si="134"/>
        <v>0</v>
      </c>
      <c r="FF87" s="75">
        <f t="shared" si="135"/>
        <v>0</v>
      </c>
      <c r="FG87" s="75">
        <f t="shared" si="136"/>
        <v>0</v>
      </c>
      <c r="FH87" s="75">
        <f t="shared" si="137"/>
        <v>0</v>
      </c>
      <c r="FI87" s="75">
        <f t="shared" si="138"/>
        <v>0</v>
      </c>
      <c r="FJ87" s="75">
        <f t="shared" si="139"/>
        <v>0</v>
      </c>
      <c r="FK87" s="75">
        <f t="shared" si="140"/>
        <v>0</v>
      </c>
      <c r="FL87" s="75">
        <f t="shared" si="141"/>
        <v>0</v>
      </c>
      <c r="FM87" s="95" t="str">
        <f>IF(AND(ent!$M$2=1,$F87&lt;&gt;""),$E87+$F87,"")</f>
        <v/>
      </c>
      <c r="FN87" s="95" t="str">
        <f>IF(AND(ent!$M$3=1,$H87&lt;&gt;""),$G87+$H87,"")</f>
        <v/>
      </c>
      <c r="FO87" s="95" t="str">
        <f>IF(AND(ent!$M$4=1,$J87&lt;&gt;""),$I87+$J87,"")</f>
        <v/>
      </c>
      <c r="FP87" s="95" t="str">
        <f>IF(AND(ent!$M$5=1,$L87&lt;&gt;""),$K87+$L87,"")</f>
        <v/>
      </c>
      <c r="FQ87" s="95" t="str">
        <f>IF(AND(ent!$M$6=1,$N87&lt;&gt;""),$M87+$N87,"")</f>
        <v/>
      </c>
      <c r="FR87" s="95" t="str">
        <f>IF(AND(ent!$M$7=1,$P87&lt;&gt;""),$O87+$P87,"")</f>
        <v/>
      </c>
      <c r="FS87" s="95" t="str">
        <f>IF(AND(ent!$M$8=1,$R87&lt;&gt;""),$Q87+$R87,"")</f>
        <v/>
      </c>
      <c r="FT87" s="95" t="str">
        <f>IF(AND(ent!$M$9=1,$T87&lt;&gt;""),$S87+$T87,"")</f>
        <v/>
      </c>
      <c r="FU87" s="95" t="str">
        <f>IF(AND(ent!$M$10=1,$V87&lt;&gt;""),$U87+$V87,"")</f>
        <v/>
      </c>
      <c r="FV87" s="95" t="str">
        <f>IF(AND(ent!$M$11=1,$X87&lt;&gt;""),$W87+$X87,"")</f>
        <v/>
      </c>
      <c r="FW87" s="95" t="str">
        <f>IF(AND(ent!$M$12=1,$Z87&lt;&gt;""),$Y87+$Z87,"")</f>
        <v/>
      </c>
      <c r="FX87" s="95" t="str">
        <f>IF(AND(ent!$M$13=1,$AB87&lt;&gt;""),$AA87+$AB87,"")</f>
        <v/>
      </c>
      <c r="FY87" s="95" t="str">
        <f>IF(AND(ent!$M$14=1,$AD87&lt;&gt;""),$AC87+$AD87,"")</f>
        <v/>
      </c>
      <c r="FZ87" s="95" t="str">
        <f>IF(AND(ent!$M$15=1,$AF87&lt;&gt;""),$AE87+$AF87,"")</f>
        <v/>
      </c>
      <c r="GA87" s="95" t="str">
        <f>IF(AND(ent!$M$16=1,$AH87&lt;&gt;""),$AG87+$AH87,"")</f>
        <v/>
      </c>
      <c r="GB87" s="95" t="str">
        <f>IF(AND(ent!$M$17=1,$AJ87&lt;&gt;""),$AI87+$AJ87,"")</f>
        <v/>
      </c>
      <c r="GC87" s="95" t="str">
        <f>IF(AND(ent!$M$18=1,$AL87&lt;&gt;""),$AK87+$AL87,"")</f>
        <v/>
      </c>
      <c r="GD87" s="95" t="str">
        <f>IF(AND(ent!$M$19=1,$AN87&lt;&gt;""),$AM87+$AN87,"")</f>
        <v/>
      </c>
      <c r="GE87" s="95" t="str">
        <f>IF(AND(ent!$M$20=1,$AP87&lt;&gt;""),$AO87+$AP87,"")</f>
        <v/>
      </c>
      <c r="GF87" s="95" t="str">
        <f>IF(AND(ent!$M$21=1,$AR87&lt;&gt;""),$AQ87+$AR87,"")</f>
        <v/>
      </c>
      <c r="GG87" s="95" t="str">
        <f>IF(AND(ent!$M$22=1,$AT87&lt;&gt;""),$AS87+$AT87,"")</f>
        <v/>
      </c>
      <c r="GH87" s="95" t="str">
        <f>IF(AND(ent!$M$23=1,$AV87&lt;&gt;""),$AU87+$AV87,"")</f>
        <v/>
      </c>
      <c r="GI87" s="95" t="str">
        <f>IF(AND(ent!$M$24=1,$AX87&lt;&gt;""),$AW87+$AX87,"")</f>
        <v/>
      </c>
      <c r="GJ87" s="95" t="str">
        <f>IF(AND(ent!$M$25=1,$AZ87&lt;&gt;""),$AY87+$AZ87,"")</f>
        <v/>
      </c>
      <c r="GK87" s="95" t="str">
        <f>IF(AND(ent!$M$26=1,$BB87&lt;&gt;""),$BA87+$BB87,"")</f>
        <v/>
      </c>
      <c r="GL87" s="95" t="str">
        <f>IF(AND(ent!$M$27=1,$BD87&lt;&gt;""),$BC87+$BD87,"")</f>
        <v/>
      </c>
      <c r="GM87" s="95" t="str">
        <f>IF(AND(ent!$M$28=1,$BF87&lt;&gt;""),$BE87+$BF87,"")</f>
        <v/>
      </c>
      <c r="GN87" s="95" t="str">
        <f>IF(AND(ent!$M$29=1,$BH87&lt;&gt;""),$BG87+$BH87,"")</f>
        <v/>
      </c>
      <c r="GO87" s="95" t="str">
        <f>IF(AND(ent!$M$30=1,$BJ87&lt;&gt;""),$BI87+$BJ87,"")</f>
        <v/>
      </c>
      <c r="GP87" s="95" t="str">
        <f>IF(AND(ent!$M$31=1,$BL87&lt;&gt;""),$BK87+$BL87,"")</f>
        <v/>
      </c>
      <c r="GQ87" s="75">
        <f t="shared" si="142"/>
        <v>0</v>
      </c>
      <c r="GR87" s="95" t="str">
        <f>IF(AND(ent!$M$2=2,$F87&lt;&gt;""),$E87+$F87,"")</f>
        <v/>
      </c>
      <c r="GS87" s="95" t="str">
        <f>IF(AND(ent!$M$3=2,$H87&lt;&gt;""),$G87+$H87,"")</f>
        <v/>
      </c>
      <c r="GT87" s="95" t="str">
        <f>IF(AND(ent!$M$4=2,$J87&lt;&gt;""),$I87+$J87,"")</f>
        <v/>
      </c>
      <c r="GU87" s="95" t="str">
        <f>IF(AND(ent!$M$5=2,$L87&lt;&gt;""),$K87+$L87,"")</f>
        <v/>
      </c>
      <c r="GV87" s="95" t="str">
        <f>IF(AND(ent!$M$6=2,$N87&lt;&gt;""),$M87+$N87,"")</f>
        <v/>
      </c>
      <c r="GW87" s="95" t="str">
        <f>IF(AND(ent!$M$7=2,$P87&lt;&gt;""),$O87+$P87,"")</f>
        <v/>
      </c>
      <c r="GX87" s="95" t="str">
        <f>IF(AND(ent!$M$8=2,$R87&lt;&gt;""),$Q87+$R87,"")</f>
        <v/>
      </c>
      <c r="GY87" s="95" t="str">
        <f>IF(AND(ent!$M$9=2,$T87&lt;&gt;""),$S87+$T87,"")</f>
        <v/>
      </c>
      <c r="GZ87" s="95" t="str">
        <f>IF(AND(ent!$M$10=2,$V87&lt;&gt;""),$U87+$V87,"")</f>
        <v/>
      </c>
      <c r="HA87" s="95" t="str">
        <f>IF(AND(ent!$M$11=2,$X87&lt;&gt;""),$W87+$X87,"")</f>
        <v/>
      </c>
      <c r="HB87" s="95" t="str">
        <f>IF(AND(ent!$M$12=2,$Z87&lt;&gt;""),$Y87+$Z87,"")</f>
        <v/>
      </c>
      <c r="HC87" s="95" t="str">
        <f>IF(AND(ent!$M$13=2,$AB87&lt;&gt;""),$AA87+$AB87,"")</f>
        <v/>
      </c>
      <c r="HD87" s="95" t="str">
        <f>IF(AND(ent!$M$14=2,$AD87&lt;&gt;""),$AC87+$AD87,"")</f>
        <v/>
      </c>
      <c r="HE87" s="95" t="str">
        <f>IF(AND(ent!$M$15=2,$AF87&lt;&gt;""),$AE87+$AF87,"")</f>
        <v/>
      </c>
      <c r="HF87" s="95" t="str">
        <f>IF(AND(ent!$M$16=2,$AH87&lt;&gt;""),$AG87+$AH87,"")</f>
        <v/>
      </c>
      <c r="HG87" s="95" t="str">
        <f>IF(AND(ent!$M$17=2,$AJ87&lt;&gt;""),$AI87+$AJ87,"")</f>
        <v/>
      </c>
      <c r="HH87" s="95" t="str">
        <f>IF(AND(ent!$M$18=2,$AL87&lt;&gt;""),$AK87+$AL87,"")</f>
        <v/>
      </c>
      <c r="HI87" s="95" t="str">
        <f>IF(AND(ent!$M$19=2,$AN87&lt;&gt;""),$AM87+$AN87,"")</f>
        <v/>
      </c>
      <c r="HJ87" s="95" t="str">
        <f>IF(AND(ent!$M$20=2,$AP87&lt;&gt;""),$AO87+$AP87,"")</f>
        <v/>
      </c>
      <c r="HK87" s="95" t="str">
        <f>IF(AND(ent!$M$21=2,$AR87&lt;&gt;""),$AQ87+$AR87,"")</f>
        <v/>
      </c>
      <c r="HL87" s="95" t="str">
        <f>IF(AND(ent!$M$22=2,$AT87&lt;&gt;""),$AS87+$AT87,"")</f>
        <v/>
      </c>
      <c r="HM87" s="95" t="str">
        <f>IF(AND(ent!$M$23=2,$AV87&lt;&gt;""),$AU87+$AV87,"")</f>
        <v/>
      </c>
      <c r="HN87" s="95" t="str">
        <f>IF(AND(ent!$M$24=2,$AX87&lt;&gt;""),$AW87+$AX87,"")</f>
        <v/>
      </c>
      <c r="HO87" s="95" t="str">
        <f>IF(AND(ent!$M$25=2,$AZ87&lt;&gt;""),$AY87+$AZ87,"")</f>
        <v/>
      </c>
      <c r="HP87" s="95" t="str">
        <f>IF(AND(ent!$M$26=2,$BB87&lt;&gt;""),$BA87+$BB87,"")</f>
        <v/>
      </c>
      <c r="HQ87" s="95" t="str">
        <f>IF(AND(ent!$M$27=2,$BD87&lt;&gt;""),$BC87+$BD87,"")</f>
        <v/>
      </c>
      <c r="HR87" s="95" t="str">
        <f>IF(AND(ent!$M$28=2,$BF87&lt;&gt;""),$BE87+$BF87,"")</f>
        <v/>
      </c>
      <c r="HS87" s="95" t="str">
        <f>IF(AND(ent!$M$29=2,$BH87&lt;&gt;""),$BG87+$BH87,"")</f>
        <v/>
      </c>
      <c r="HT87" s="95" t="str">
        <f>IF(AND(ent!$M$30=2,$BJ87&lt;&gt;""),$BI87+$BJ87,"")</f>
        <v/>
      </c>
      <c r="HU87" s="95" t="str">
        <f>IF(AND(ent!$M$31=2,$BL87&lt;&gt;""),$BK87+$BL87,"")</f>
        <v/>
      </c>
      <c r="HV87" s="124">
        <f t="shared" si="143"/>
        <v>0</v>
      </c>
      <c r="HW87" s="124">
        <f t="shared" si="144"/>
        <v>0</v>
      </c>
      <c r="HX87" s="95">
        <f t="shared" si="145"/>
        <v>0</v>
      </c>
      <c r="HY87" s="95">
        <f t="shared" si="146"/>
        <v>0</v>
      </c>
    </row>
    <row r="88" spans="1:233">
      <c r="A88" s="75" t="str">
        <f>IF(stage!A88&lt;&gt;"",stage!A88,"")</f>
        <v/>
      </c>
      <c r="B88" s="75" t="str">
        <f>IF(ent!E88&lt;&gt;"",ent!E88,"")</f>
        <v/>
      </c>
      <c r="D88" s="75" t="str">
        <f>IF(ent!E88&lt;&gt;"",ent!H88,"")</f>
        <v/>
      </c>
      <c r="F88" s="95" t="str">
        <f>IF(stage!F88&lt;&gt;"",INT(stage!F88/100)*60+MOD(stage!F88,100),"")</f>
        <v/>
      </c>
      <c r="H88" s="95" t="str">
        <f>IF(stage!H88&lt;&gt;"",INT(stage!H88/100)*60+MOD(stage!H88,100),"")</f>
        <v/>
      </c>
      <c r="J88" s="95" t="str">
        <f>IF(stage!J88&lt;&gt;"",INT(stage!J88/100)*60+MOD(stage!J88,100),"")</f>
        <v/>
      </c>
      <c r="L88" s="95" t="str">
        <f>IF(stage!L88&lt;&gt;"",INT(stage!L88/100)*60+MOD(stage!L88,100),"")</f>
        <v/>
      </c>
      <c r="N88" s="95" t="str">
        <f>IF(stage!N88&lt;&gt;"",INT(stage!N88/100)*60+MOD(stage!N88,100),"")</f>
        <v/>
      </c>
      <c r="P88" s="95" t="str">
        <f>IF(stage!P88&lt;&gt;"",INT(stage!P88/100)*60+MOD(stage!P88,100),"")</f>
        <v/>
      </c>
      <c r="R88" s="95" t="str">
        <f>IF(stage!R88&lt;&gt;"",INT(stage!R88/100)*60+MOD(stage!R88,100),"")</f>
        <v/>
      </c>
      <c r="T88" s="95" t="str">
        <f>IF(stage!T88&lt;&gt;"",INT(stage!T88/100)*60+MOD(stage!T88,100),"")</f>
        <v/>
      </c>
      <c r="V88" s="95" t="str">
        <f>IF(stage!V88&lt;&gt;"",INT(stage!V88/100)*60+MOD(stage!V88,100),"")</f>
        <v/>
      </c>
      <c r="X88" s="95" t="str">
        <f>IF(stage!X88&lt;&gt;"",INT(stage!X88/100)*60+MOD(stage!X88,100),"")</f>
        <v/>
      </c>
      <c r="Z88" s="95" t="str">
        <f>IF(stage!Z88&lt;&gt;"",INT(stage!Z88/100)*60+MOD(stage!Z88,100),"")</f>
        <v/>
      </c>
      <c r="AB88" s="95" t="str">
        <f>IF(stage!AB88&lt;&gt;"",INT(stage!AB88/100)*60+MOD(stage!AB88,100),"")</f>
        <v/>
      </c>
      <c r="AD88" s="95" t="str">
        <f>IF(stage!AD88&lt;&gt;"",INT(stage!AD88/100)*60+MOD(stage!AD88,100),"")</f>
        <v/>
      </c>
      <c r="AF88" s="95" t="str">
        <f>IF(stage!AF88&lt;&gt;"",INT(stage!AF88/100)*60+MOD(stage!AF88,100),"")</f>
        <v/>
      </c>
      <c r="AH88" s="95" t="str">
        <f>IF(stage!AH88&lt;&gt;"",INT(stage!AH88/100)*60+MOD(stage!AH88,100),"")</f>
        <v/>
      </c>
      <c r="AJ88" s="95" t="str">
        <f>IF(stage!AJ88&lt;&gt;"",INT(stage!AJ88/100)*60+MOD(stage!AJ88,100),"")</f>
        <v/>
      </c>
      <c r="AL88" s="95" t="str">
        <f>IF(stage!AL88&lt;&gt;"",INT(stage!AL88/100)*60+MOD(stage!AL88,100),"")</f>
        <v/>
      </c>
      <c r="AN88" s="95" t="str">
        <f>IF(stage!AN88&lt;&gt;"",INT(stage!AN88/100)*60+MOD(stage!AN88,100),"")</f>
        <v/>
      </c>
      <c r="AP88" s="95" t="str">
        <f>IF(stage!AP88&lt;&gt;"",INT(stage!AP88/100)*60+MOD(stage!AP88,100),"")</f>
        <v/>
      </c>
      <c r="AR88" s="95" t="str">
        <f>IF(stage!AR88&lt;&gt;"",INT(stage!AR88/100)*60+MOD(stage!AR88,100),"")</f>
        <v/>
      </c>
      <c r="AT88" s="95" t="str">
        <f>IF(stage!AT88&lt;&gt;"",INT(stage!AT88/100)*60+MOD(stage!AT88,100),"")</f>
        <v/>
      </c>
      <c r="AV88" s="95" t="str">
        <f>IF(stage!AV88&lt;&gt;"",INT(stage!AV88/100)*60+MOD(stage!AV88,100),"")</f>
        <v/>
      </c>
      <c r="AX88" s="95" t="str">
        <f>IF(stage!AX88&lt;&gt;"",INT(stage!AX88/100)*60+MOD(stage!AX88,100),"")</f>
        <v/>
      </c>
      <c r="AZ88" s="95" t="str">
        <f>IF(stage!AZ88&lt;&gt;"",INT(stage!AZ88/100)*60+MOD(stage!AZ88,100),"")</f>
        <v/>
      </c>
      <c r="BB88" s="95" t="str">
        <f>IF(stage!BB88&lt;&gt;"",INT(stage!BB88/100)*60+MOD(stage!BB88,100),"")</f>
        <v/>
      </c>
      <c r="BD88" s="95" t="str">
        <f>IF(stage!BD88&lt;&gt;"",INT(stage!BD88/100)*60+MOD(stage!BD88,100),"")</f>
        <v/>
      </c>
      <c r="BF88" s="95" t="str">
        <f>IF(stage!BF88&lt;&gt;"",INT(stage!BF88/100)*60+MOD(stage!BF88,100),"")</f>
        <v/>
      </c>
      <c r="BH88" s="95" t="str">
        <f>IF(stage!BH88&lt;&gt;"",INT(stage!BH88/100)*60+MOD(stage!BH88,100),"")</f>
        <v/>
      </c>
      <c r="BJ88" s="95" t="str">
        <f>IF(stage!BJ88&lt;&gt;"",INT(stage!BJ88/100)*60+MOD(stage!BJ88,100),"")</f>
        <v/>
      </c>
      <c r="BL88" s="95" t="str">
        <f>IF(stage!BL88&lt;&gt;"",INT(stage!BL88/100)*60+MOD(stage!BL88,100),"")</f>
        <v/>
      </c>
      <c r="BO88" s="123">
        <f t="shared" si="74"/>
        <v>0</v>
      </c>
      <c r="BP88" s="75">
        <f t="shared" si="75"/>
        <v>0</v>
      </c>
      <c r="BQ88" s="123">
        <f t="shared" si="76"/>
        <v>0</v>
      </c>
      <c r="BR88" s="123"/>
      <c r="BS88" s="123">
        <f t="shared" si="77"/>
        <v>0</v>
      </c>
      <c r="BT88" s="75">
        <f t="shared" si="78"/>
        <v>0</v>
      </c>
      <c r="BU88" s="123">
        <f t="shared" si="79"/>
        <v>0</v>
      </c>
      <c r="BW88" s="75">
        <f t="shared" si="80"/>
        <v>0</v>
      </c>
      <c r="BX88" s="124" t="str">
        <f t="shared" si="81"/>
        <v/>
      </c>
      <c r="BY88" s="124" t="str">
        <f t="shared" si="82"/>
        <v/>
      </c>
      <c r="BZ88" s="124" t="str">
        <f t="shared" si="83"/>
        <v/>
      </c>
      <c r="CA88" s="124" t="str">
        <f t="shared" si="84"/>
        <v/>
      </c>
      <c r="CB88" s="124" t="str">
        <f t="shared" si="85"/>
        <v/>
      </c>
      <c r="CC88" s="124" t="str">
        <f t="shared" si="86"/>
        <v/>
      </c>
      <c r="CD88" s="124" t="str">
        <f t="shared" si="87"/>
        <v/>
      </c>
      <c r="CE88" s="124" t="str">
        <f t="shared" si="88"/>
        <v/>
      </c>
      <c r="CF88" s="124" t="str">
        <f t="shared" si="89"/>
        <v/>
      </c>
      <c r="CG88" s="124" t="str">
        <f t="shared" si="90"/>
        <v/>
      </c>
      <c r="CH88" s="124" t="str">
        <f t="shared" si="91"/>
        <v/>
      </c>
      <c r="CI88" s="124" t="str">
        <f t="shared" si="92"/>
        <v/>
      </c>
      <c r="CJ88" s="124" t="str">
        <f t="shared" si="93"/>
        <v/>
      </c>
      <c r="CK88" s="124" t="str">
        <f t="shared" si="94"/>
        <v/>
      </c>
      <c r="CL88" s="124" t="str">
        <f t="shared" si="95"/>
        <v/>
      </c>
      <c r="CM88" s="124" t="str">
        <f t="shared" si="96"/>
        <v/>
      </c>
      <c r="CN88" s="124" t="str">
        <f t="shared" si="97"/>
        <v/>
      </c>
      <c r="CO88" s="124" t="str">
        <f t="shared" si="98"/>
        <v/>
      </c>
      <c r="CP88" s="124" t="str">
        <f t="shared" si="99"/>
        <v/>
      </c>
      <c r="CQ88" s="124" t="str">
        <f t="shared" si="100"/>
        <v/>
      </c>
      <c r="CR88" s="124" t="str">
        <f t="shared" si="101"/>
        <v/>
      </c>
      <c r="CS88" s="124" t="str">
        <f t="shared" si="102"/>
        <v/>
      </c>
      <c r="CT88" s="124" t="str">
        <f t="shared" si="103"/>
        <v/>
      </c>
      <c r="CU88" s="124" t="str">
        <f t="shared" si="104"/>
        <v/>
      </c>
      <c r="CV88" s="124" t="str">
        <f t="shared" si="105"/>
        <v/>
      </c>
      <c r="CW88" s="124" t="str">
        <f t="shared" si="106"/>
        <v/>
      </c>
      <c r="CX88" s="124" t="str">
        <f t="shared" si="107"/>
        <v/>
      </c>
      <c r="CY88" s="124" t="str">
        <f t="shared" si="108"/>
        <v/>
      </c>
      <c r="CZ88" s="124" t="str">
        <f t="shared" si="109"/>
        <v/>
      </c>
      <c r="DA88" s="124" t="str">
        <f t="shared" si="110"/>
        <v/>
      </c>
      <c r="DC88" s="75">
        <f>COUNT($BX88:BX88)</f>
        <v>0</v>
      </c>
      <c r="DD88" s="75">
        <f>COUNT($BX88:BY88)</f>
        <v>0</v>
      </c>
      <c r="DE88" s="75">
        <f>COUNT($BX88:BZ88)</f>
        <v>0</v>
      </c>
      <c r="DF88" s="75">
        <f>COUNT($BX88:CA88)</f>
        <v>0</v>
      </c>
      <c r="DG88" s="75">
        <f>COUNT($BX88:CB88)</f>
        <v>0</v>
      </c>
      <c r="DH88" s="75">
        <f>COUNT($BX88:CC88)</f>
        <v>0</v>
      </c>
      <c r="DI88" s="75">
        <f>COUNT($BX88:CD88)</f>
        <v>0</v>
      </c>
      <c r="DJ88" s="75">
        <f>COUNT($BX88:CE88)</f>
        <v>0</v>
      </c>
      <c r="DK88" s="75">
        <f>COUNT($BX88:CF88)</f>
        <v>0</v>
      </c>
      <c r="DL88" s="75">
        <f>COUNT($BX88:CG88)</f>
        <v>0</v>
      </c>
      <c r="DM88" s="75">
        <f>COUNT($BX88:CH88)</f>
        <v>0</v>
      </c>
      <c r="DN88" s="75">
        <f>COUNT($BX88:CI88)</f>
        <v>0</v>
      </c>
      <c r="DO88" s="75">
        <f>COUNT($BX88:CJ88)</f>
        <v>0</v>
      </c>
      <c r="DP88" s="75">
        <f>COUNT($BX88:CK88)</f>
        <v>0</v>
      </c>
      <c r="DQ88" s="75">
        <f>COUNT($BX88:CL88)</f>
        <v>0</v>
      </c>
      <c r="DR88" s="75">
        <f>COUNT($BX88:CM88)</f>
        <v>0</v>
      </c>
      <c r="DS88" s="75">
        <f>COUNT($BX88:CN88)</f>
        <v>0</v>
      </c>
      <c r="DT88" s="75">
        <f>COUNT($BX88:CO88)</f>
        <v>0</v>
      </c>
      <c r="DU88" s="75">
        <f>COUNT($BX88:CP88)</f>
        <v>0</v>
      </c>
      <c r="DV88" s="75">
        <f>COUNT($BX88:CQ88)</f>
        <v>0</v>
      </c>
      <c r="DW88" s="75">
        <f>COUNT($BX88:CR88)</f>
        <v>0</v>
      </c>
      <c r="DX88" s="75">
        <f>COUNT($BX88:CS88)</f>
        <v>0</v>
      </c>
      <c r="DY88" s="75">
        <f>COUNT($BX88:CT88)</f>
        <v>0</v>
      </c>
      <c r="DZ88" s="75">
        <f>COUNT($BX88:CU88)</f>
        <v>0</v>
      </c>
      <c r="EA88" s="75">
        <f>COUNT($BX88:CV88)</f>
        <v>0</v>
      </c>
      <c r="EB88" s="75">
        <f>COUNT($BX88:CW88)</f>
        <v>0</v>
      </c>
      <c r="EC88" s="75">
        <f>COUNT($BX88:CX88)</f>
        <v>0</v>
      </c>
      <c r="ED88" s="75">
        <f>COUNT($BX88:CY88)</f>
        <v>0</v>
      </c>
      <c r="EE88" s="75">
        <f>COUNT($BX88:CZ88)</f>
        <v>0</v>
      </c>
      <c r="EF88" s="75">
        <f>COUNT($BX88:DA88)</f>
        <v>0</v>
      </c>
      <c r="EH88" s="75">
        <f t="shared" si="111"/>
        <v>0</v>
      </c>
      <c r="EI88" s="75">
        <f t="shared" si="112"/>
        <v>0</v>
      </c>
      <c r="EJ88" s="75">
        <f t="shared" si="113"/>
        <v>0</v>
      </c>
      <c r="EK88" s="75">
        <f t="shared" si="114"/>
        <v>0</v>
      </c>
      <c r="EL88" s="75">
        <f t="shared" si="115"/>
        <v>0</v>
      </c>
      <c r="EM88" s="75">
        <f t="shared" si="116"/>
        <v>0</v>
      </c>
      <c r="EN88" s="75">
        <f t="shared" si="117"/>
        <v>0</v>
      </c>
      <c r="EO88" s="75">
        <f t="shared" si="118"/>
        <v>0</v>
      </c>
      <c r="EP88" s="75">
        <f t="shared" si="119"/>
        <v>0</v>
      </c>
      <c r="EQ88" s="75">
        <f t="shared" si="120"/>
        <v>0</v>
      </c>
      <c r="ER88" s="75">
        <f t="shared" si="121"/>
        <v>0</v>
      </c>
      <c r="ES88" s="75">
        <f t="shared" si="122"/>
        <v>0</v>
      </c>
      <c r="ET88" s="75">
        <f t="shared" si="123"/>
        <v>0</v>
      </c>
      <c r="EU88" s="75">
        <f t="shared" si="124"/>
        <v>0</v>
      </c>
      <c r="EV88" s="75">
        <f t="shared" si="125"/>
        <v>0</v>
      </c>
      <c r="EW88" s="75">
        <f t="shared" si="126"/>
        <v>0</v>
      </c>
      <c r="EX88" s="75">
        <f t="shared" si="127"/>
        <v>0</v>
      </c>
      <c r="EY88" s="75">
        <f t="shared" si="128"/>
        <v>0</v>
      </c>
      <c r="EZ88" s="75">
        <f t="shared" si="129"/>
        <v>0</v>
      </c>
      <c r="FA88" s="75">
        <f t="shared" si="130"/>
        <v>0</v>
      </c>
      <c r="FB88" s="75">
        <f t="shared" si="131"/>
        <v>0</v>
      </c>
      <c r="FC88" s="75">
        <f t="shared" si="132"/>
        <v>0</v>
      </c>
      <c r="FD88" s="75">
        <f t="shared" si="133"/>
        <v>0</v>
      </c>
      <c r="FE88" s="75">
        <f t="shared" si="134"/>
        <v>0</v>
      </c>
      <c r="FF88" s="75">
        <f t="shared" si="135"/>
        <v>0</v>
      </c>
      <c r="FG88" s="75">
        <f t="shared" si="136"/>
        <v>0</v>
      </c>
      <c r="FH88" s="75">
        <f t="shared" si="137"/>
        <v>0</v>
      </c>
      <c r="FI88" s="75">
        <f t="shared" si="138"/>
        <v>0</v>
      </c>
      <c r="FJ88" s="75">
        <f t="shared" si="139"/>
        <v>0</v>
      </c>
      <c r="FK88" s="75">
        <f t="shared" si="140"/>
        <v>0</v>
      </c>
      <c r="FL88" s="75">
        <f t="shared" si="141"/>
        <v>0</v>
      </c>
      <c r="FM88" s="95" t="str">
        <f>IF(AND(ent!$M$2=1,$F88&lt;&gt;""),$E88+$F88,"")</f>
        <v/>
      </c>
      <c r="FN88" s="95" t="str">
        <f>IF(AND(ent!$M$3=1,$H88&lt;&gt;""),$G88+$H88,"")</f>
        <v/>
      </c>
      <c r="FO88" s="95" t="str">
        <f>IF(AND(ent!$M$4=1,$J88&lt;&gt;""),$I88+$J88,"")</f>
        <v/>
      </c>
      <c r="FP88" s="95" t="str">
        <f>IF(AND(ent!$M$5=1,$L88&lt;&gt;""),$K88+$L88,"")</f>
        <v/>
      </c>
      <c r="FQ88" s="95" t="str">
        <f>IF(AND(ent!$M$6=1,$N88&lt;&gt;""),$M88+$N88,"")</f>
        <v/>
      </c>
      <c r="FR88" s="95" t="str">
        <f>IF(AND(ent!$M$7=1,$P88&lt;&gt;""),$O88+$P88,"")</f>
        <v/>
      </c>
      <c r="FS88" s="95" t="str">
        <f>IF(AND(ent!$M$8=1,$R88&lt;&gt;""),$Q88+$R88,"")</f>
        <v/>
      </c>
      <c r="FT88" s="95" t="str">
        <f>IF(AND(ent!$M$9=1,$T88&lt;&gt;""),$S88+$T88,"")</f>
        <v/>
      </c>
      <c r="FU88" s="95" t="str">
        <f>IF(AND(ent!$M$10=1,$V88&lt;&gt;""),$U88+$V88,"")</f>
        <v/>
      </c>
      <c r="FV88" s="95" t="str">
        <f>IF(AND(ent!$M$11=1,$X88&lt;&gt;""),$W88+$X88,"")</f>
        <v/>
      </c>
      <c r="FW88" s="95" t="str">
        <f>IF(AND(ent!$M$12=1,$Z88&lt;&gt;""),$Y88+$Z88,"")</f>
        <v/>
      </c>
      <c r="FX88" s="95" t="str">
        <f>IF(AND(ent!$M$13=1,$AB88&lt;&gt;""),$AA88+$AB88,"")</f>
        <v/>
      </c>
      <c r="FY88" s="95" t="str">
        <f>IF(AND(ent!$M$14=1,$AD88&lt;&gt;""),$AC88+$AD88,"")</f>
        <v/>
      </c>
      <c r="FZ88" s="95" t="str">
        <f>IF(AND(ent!$M$15=1,$AF88&lt;&gt;""),$AE88+$AF88,"")</f>
        <v/>
      </c>
      <c r="GA88" s="95" t="str">
        <f>IF(AND(ent!$M$16=1,$AH88&lt;&gt;""),$AG88+$AH88,"")</f>
        <v/>
      </c>
      <c r="GB88" s="95" t="str">
        <f>IF(AND(ent!$M$17=1,$AJ88&lt;&gt;""),$AI88+$AJ88,"")</f>
        <v/>
      </c>
      <c r="GC88" s="95" t="str">
        <f>IF(AND(ent!$M$18=1,$AL88&lt;&gt;""),$AK88+$AL88,"")</f>
        <v/>
      </c>
      <c r="GD88" s="95" t="str">
        <f>IF(AND(ent!$M$19=1,$AN88&lt;&gt;""),$AM88+$AN88,"")</f>
        <v/>
      </c>
      <c r="GE88" s="95" t="str">
        <f>IF(AND(ent!$M$20=1,$AP88&lt;&gt;""),$AO88+$AP88,"")</f>
        <v/>
      </c>
      <c r="GF88" s="95" t="str">
        <f>IF(AND(ent!$M$21=1,$AR88&lt;&gt;""),$AQ88+$AR88,"")</f>
        <v/>
      </c>
      <c r="GG88" s="95" t="str">
        <f>IF(AND(ent!$M$22=1,$AT88&lt;&gt;""),$AS88+$AT88,"")</f>
        <v/>
      </c>
      <c r="GH88" s="95" t="str">
        <f>IF(AND(ent!$M$23=1,$AV88&lt;&gt;""),$AU88+$AV88,"")</f>
        <v/>
      </c>
      <c r="GI88" s="95" t="str">
        <f>IF(AND(ent!$M$24=1,$AX88&lt;&gt;""),$AW88+$AX88,"")</f>
        <v/>
      </c>
      <c r="GJ88" s="95" t="str">
        <f>IF(AND(ent!$M$25=1,$AZ88&lt;&gt;""),$AY88+$AZ88,"")</f>
        <v/>
      </c>
      <c r="GK88" s="95" t="str">
        <f>IF(AND(ent!$M$26=1,$BB88&lt;&gt;""),$BA88+$BB88,"")</f>
        <v/>
      </c>
      <c r="GL88" s="95" t="str">
        <f>IF(AND(ent!$M$27=1,$BD88&lt;&gt;""),$BC88+$BD88,"")</f>
        <v/>
      </c>
      <c r="GM88" s="95" t="str">
        <f>IF(AND(ent!$M$28=1,$BF88&lt;&gt;""),$BE88+$BF88,"")</f>
        <v/>
      </c>
      <c r="GN88" s="95" t="str">
        <f>IF(AND(ent!$M$29=1,$BH88&lt;&gt;""),$BG88+$BH88,"")</f>
        <v/>
      </c>
      <c r="GO88" s="95" t="str">
        <f>IF(AND(ent!$M$30=1,$BJ88&lt;&gt;""),$BI88+$BJ88,"")</f>
        <v/>
      </c>
      <c r="GP88" s="95" t="str">
        <f>IF(AND(ent!$M$31=1,$BL88&lt;&gt;""),$BK88+$BL88,"")</f>
        <v/>
      </c>
      <c r="GQ88" s="75">
        <f t="shared" si="142"/>
        <v>0</v>
      </c>
      <c r="GR88" s="95" t="str">
        <f>IF(AND(ent!$M$2=2,$F88&lt;&gt;""),$E88+$F88,"")</f>
        <v/>
      </c>
      <c r="GS88" s="95" t="str">
        <f>IF(AND(ent!$M$3=2,$H88&lt;&gt;""),$G88+$H88,"")</f>
        <v/>
      </c>
      <c r="GT88" s="95" t="str">
        <f>IF(AND(ent!$M$4=2,$J88&lt;&gt;""),$I88+$J88,"")</f>
        <v/>
      </c>
      <c r="GU88" s="95" t="str">
        <f>IF(AND(ent!$M$5=2,$L88&lt;&gt;""),$K88+$L88,"")</f>
        <v/>
      </c>
      <c r="GV88" s="95" t="str">
        <f>IF(AND(ent!$M$6=2,$N88&lt;&gt;""),$M88+$N88,"")</f>
        <v/>
      </c>
      <c r="GW88" s="95" t="str">
        <f>IF(AND(ent!$M$7=2,$P88&lt;&gt;""),$O88+$P88,"")</f>
        <v/>
      </c>
      <c r="GX88" s="95" t="str">
        <f>IF(AND(ent!$M$8=2,$R88&lt;&gt;""),$Q88+$R88,"")</f>
        <v/>
      </c>
      <c r="GY88" s="95" t="str">
        <f>IF(AND(ent!$M$9=2,$T88&lt;&gt;""),$S88+$T88,"")</f>
        <v/>
      </c>
      <c r="GZ88" s="95" t="str">
        <f>IF(AND(ent!$M$10=2,$V88&lt;&gt;""),$U88+$V88,"")</f>
        <v/>
      </c>
      <c r="HA88" s="95" t="str">
        <f>IF(AND(ent!$M$11=2,$X88&lt;&gt;""),$W88+$X88,"")</f>
        <v/>
      </c>
      <c r="HB88" s="95" t="str">
        <f>IF(AND(ent!$M$12=2,$Z88&lt;&gt;""),$Y88+$Z88,"")</f>
        <v/>
      </c>
      <c r="HC88" s="95" t="str">
        <f>IF(AND(ent!$M$13=2,$AB88&lt;&gt;""),$AA88+$AB88,"")</f>
        <v/>
      </c>
      <c r="HD88" s="95" t="str">
        <f>IF(AND(ent!$M$14=2,$AD88&lt;&gt;""),$AC88+$AD88,"")</f>
        <v/>
      </c>
      <c r="HE88" s="95" t="str">
        <f>IF(AND(ent!$M$15=2,$AF88&lt;&gt;""),$AE88+$AF88,"")</f>
        <v/>
      </c>
      <c r="HF88" s="95" t="str">
        <f>IF(AND(ent!$M$16=2,$AH88&lt;&gt;""),$AG88+$AH88,"")</f>
        <v/>
      </c>
      <c r="HG88" s="95" t="str">
        <f>IF(AND(ent!$M$17=2,$AJ88&lt;&gt;""),$AI88+$AJ88,"")</f>
        <v/>
      </c>
      <c r="HH88" s="95" t="str">
        <f>IF(AND(ent!$M$18=2,$AL88&lt;&gt;""),$AK88+$AL88,"")</f>
        <v/>
      </c>
      <c r="HI88" s="95" t="str">
        <f>IF(AND(ent!$M$19=2,$AN88&lt;&gt;""),$AM88+$AN88,"")</f>
        <v/>
      </c>
      <c r="HJ88" s="95" t="str">
        <f>IF(AND(ent!$M$20=2,$AP88&lt;&gt;""),$AO88+$AP88,"")</f>
        <v/>
      </c>
      <c r="HK88" s="95" t="str">
        <f>IF(AND(ent!$M$21=2,$AR88&lt;&gt;""),$AQ88+$AR88,"")</f>
        <v/>
      </c>
      <c r="HL88" s="95" t="str">
        <f>IF(AND(ent!$M$22=2,$AT88&lt;&gt;""),$AS88+$AT88,"")</f>
        <v/>
      </c>
      <c r="HM88" s="95" t="str">
        <f>IF(AND(ent!$M$23=2,$AV88&lt;&gt;""),$AU88+$AV88,"")</f>
        <v/>
      </c>
      <c r="HN88" s="95" t="str">
        <f>IF(AND(ent!$M$24=2,$AX88&lt;&gt;""),$AW88+$AX88,"")</f>
        <v/>
      </c>
      <c r="HO88" s="95" t="str">
        <f>IF(AND(ent!$M$25=2,$AZ88&lt;&gt;""),$AY88+$AZ88,"")</f>
        <v/>
      </c>
      <c r="HP88" s="95" t="str">
        <f>IF(AND(ent!$M$26=2,$BB88&lt;&gt;""),$BA88+$BB88,"")</f>
        <v/>
      </c>
      <c r="HQ88" s="95" t="str">
        <f>IF(AND(ent!$M$27=2,$BD88&lt;&gt;""),$BC88+$BD88,"")</f>
        <v/>
      </c>
      <c r="HR88" s="95" t="str">
        <f>IF(AND(ent!$M$28=2,$BF88&lt;&gt;""),$BE88+$BF88,"")</f>
        <v/>
      </c>
      <c r="HS88" s="95" t="str">
        <f>IF(AND(ent!$M$29=2,$BH88&lt;&gt;""),$BG88+$BH88,"")</f>
        <v/>
      </c>
      <c r="HT88" s="95" t="str">
        <f>IF(AND(ent!$M$30=2,$BJ88&lt;&gt;""),$BI88+$BJ88,"")</f>
        <v/>
      </c>
      <c r="HU88" s="95" t="str">
        <f>IF(AND(ent!$M$31=2,$BL88&lt;&gt;""),$BK88+$BL88,"")</f>
        <v/>
      </c>
      <c r="HV88" s="124">
        <f t="shared" si="143"/>
        <v>0</v>
      </c>
      <c r="HW88" s="124">
        <f t="shared" si="144"/>
        <v>0</v>
      </c>
      <c r="HX88" s="95">
        <f t="shared" si="145"/>
        <v>0</v>
      </c>
      <c r="HY88" s="95">
        <f t="shared" si="146"/>
        <v>0</v>
      </c>
    </row>
    <row r="89" spans="1:233">
      <c r="A89" s="75" t="str">
        <f>IF(stage!A89&lt;&gt;"",stage!A89,"")</f>
        <v/>
      </c>
      <c r="B89" s="75" t="str">
        <f>IF(ent!E89&lt;&gt;"",ent!E89,"")</f>
        <v/>
      </c>
      <c r="D89" s="75" t="str">
        <f>IF(ent!E89&lt;&gt;"",ent!H89,"")</f>
        <v/>
      </c>
      <c r="F89" s="95" t="str">
        <f>IF(stage!F89&lt;&gt;"",INT(stage!F89/100)*60+MOD(stage!F89,100),"")</f>
        <v/>
      </c>
      <c r="H89" s="95" t="str">
        <f>IF(stage!H89&lt;&gt;"",INT(stage!H89/100)*60+MOD(stage!H89,100),"")</f>
        <v/>
      </c>
      <c r="J89" s="95" t="str">
        <f>IF(stage!J89&lt;&gt;"",INT(stage!J89/100)*60+MOD(stage!J89,100),"")</f>
        <v/>
      </c>
      <c r="L89" s="95" t="str">
        <f>IF(stage!L89&lt;&gt;"",INT(stage!L89/100)*60+MOD(stage!L89,100),"")</f>
        <v/>
      </c>
      <c r="N89" s="95" t="str">
        <f>IF(stage!N89&lt;&gt;"",INT(stage!N89/100)*60+MOD(stage!N89,100),"")</f>
        <v/>
      </c>
      <c r="P89" s="95" t="str">
        <f>IF(stage!P89&lt;&gt;"",INT(stage!P89/100)*60+MOD(stage!P89,100),"")</f>
        <v/>
      </c>
      <c r="R89" s="95" t="str">
        <f>IF(stage!R89&lt;&gt;"",INT(stage!R89/100)*60+MOD(stage!R89,100),"")</f>
        <v/>
      </c>
      <c r="T89" s="95" t="str">
        <f>IF(stage!T89&lt;&gt;"",INT(stage!T89/100)*60+MOD(stage!T89,100),"")</f>
        <v/>
      </c>
      <c r="V89" s="95" t="str">
        <f>IF(stage!V89&lt;&gt;"",INT(stage!V89/100)*60+MOD(stage!V89,100),"")</f>
        <v/>
      </c>
      <c r="X89" s="95" t="str">
        <f>IF(stage!X89&lt;&gt;"",INT(stage!X89/100)*60+MOD(stage!X89,100),"")</f>
        <v/>
      </c>
      <c r="Z89" s="95" t="str">
        <f>IF(stage!Z89&lt;&gt;"",INT(stage!Z89/100)*60+MOD(stage!Z89,100),"")</f>
        <v/>
      </c>
      <c r="AB89" s="95" t="str">
        <f>IF(stage!AB89&lt;&gt;"",INT(stage!AB89/100)*60+MOD(stage!AB89,100),"")</f>
        <v/>
      </c>
      <c r="AD89" s="95" t="str">
        <f>IF(stage!AD89&lt;&gt;"",INT(stage!AD89/100)*60+MOD(stage!AD89,100),"")</f>
        <v/>
      </c>
      <c r="AF89" s="95" t="str">
        <f>IF(stage!AF89&lt;&gt;"",INT(stage!AF89/100)*60+MOD(stage!AF89,100),"")</f>
        <v/>
      </c>
      <c r="AH89" s="95" t="str">
        <f>IF(stage!AH89&lt;&gt;"",INT(stage!AH89/100)*60+MOD(stage!AH89,100),"")</f>
        <v/>
      </c>
      <c r="AJ89" s="95" t="str">
        <f>IF(stage!AJ89&lt;&gt;"",INT(stage!AJ89/100)*60+MOD(stage!AJ89,100),"")</f>
        <v/>
      </c>
      <c r="AL89" s="95" t="str">
        <f>IF(stage!AL89&lt;&gt;"",INT(stage!AL89/100)*60+MOD(stage!AL89,100),"")</f>
        <v/>
      </c>
      <c r="AN89" s="95" t="str">
        <f>IF(stage!AN89&lt;&gt;"",INT(stage!AN89/100)*60+MOD(stage!AN89,100),"")</f>
        <v/>
      </c>
      <c r="AP89" s="95" t="str">
        <f>IF(stage!AP89&lt;&gt;"",INT(stage!AP89/100)*60+MOD(stage!AP89,100),"")</f>
        <v/>
      </c>
      <c r="AR89" s="95" t="str">
        <f>IF(stage!AR89&lt;&gt;"",INT(stage!AR89/100)*60+MOD(stage!AR89,100),"")</f>
        <v/>
      </c>
      <c r="AT89" s="95" t="str">
        <f>IF(stage!AT89&lt;&gt;"",INT(stage!AT89/100)*60+MOD(stage!AT89,100),"")</f>
        <v/>
      </c>
      <c r="AV89" s="95" t="str">
        <f>IF(stage!AV89&lt;&gt;"",INT(stage!AV89/100)*60+MOD(stage!AV89,100),"")</f>
        <v/>
      </c>
      <c r="AX89" s="95" t="str">
        <f>IF(stage!AX89&lt;&gt;"",INT(stage!AX89/100)*60+MOD(stage!AX89,100),"")</f>
        <v/>
      </c>
      <c r="AZ89" s="95" t="str">
        <f>IF(stage!AZ89&lt;&gt;"",INT(stage!AZ89/100)*60+MOD(stage!AZ89,100),"")</f>
        <v/>
      </c>
      <c r="BB89" s="95" t="str">
        <f>IF(stage!BB89&lt;&gt;"",INT(stage!BB89/100)*60+MOD(stage!BB89,100),"")</f>
        <v/>
      </c>
      <c r="BD89" s="95" t="str">
        <f>IF(stage!BD89&lt;&gt;"",INT(stage!BD89/100)*60+MOD(stage!BD89,100),"")</f>
        <v/>
      </c>
      <c r="BF89" s="95" t="str">
        <f>IF(stage!BF89&lt;&gt;"",INT(stage!BF89/100)*60+MOD(stage!BF89,100),"")</f>
        <v/>
      </c>
      <c r="BH89" s="95" t="str">
        <f>IF(stage!BH89&lt;&gt;"",INT(stage!BH89/100)*60+MOD(stage!BH89,100),"")</f>
        <v/>
      </c>
      <c r="BJ89" s="95" t="str">
        <f>IF(stage!BJ89&lt;&gt;"",INT(stage!BJ89/100)*60+MOD(stage!BJ89,100),"")</f>
        <v/>
      </c>
      <c r="BL89" s="95" t="str">
        <f>IF(stage!BL89&lt;&gt;"",INT(stage!BL89/100)*60+MOD(stage!BL89,100),"")</f>
        <v/>
      </c>
      <c r="BO89" s="123">
        <f t="shared" si="74"/>
        <v>0</v>
      </c>
      <c r="BP89" s="75">
        <f t="shared" si="75"/>
        <v>0</v>
      </c>
      <c r="BQ89" s="123">
        <f t="shared" si="76"/>
        <v>0</v>
      </c>
      <c r="BR89" s="123"/>
      <c r="BS89" s="123">
        <f t="shared" si="77"/>
        <v>0</v>
      </c>
      <c r="BT89" s="75">
        <f t="shared" si="78"/>
        <v>0</v>
      </c>
      <c r="BU89" s="123">
        <f t="shared" si="79"/>
        <v>0</v>
      </c>
      <c r="BW89" s="75">
        <f t="shared" si="80"/>
        <v>0</v>
      </c>
      <c r="BX89" s="124" t="str">
        <f t="shared" si="81"/>
        <v/>
      </c>
      <c r="BY89" s="124" t="str">
        <f t="shared" si="82"/>
        <v/>
      </c>
      <c r="BZ89" s="124" t="str">
        <f t="shared" si="83"/>
        <v/>
      </c>
      <c r="CA89" s="124" t="str">
        <f t="shared" si="84"/>
        <v/>
      </c>
      <c r="CB89" s="124" t="str">
        <f t="shared" si="85"/>
        <v/>
      </c>
      <c r="CC89" s="124" t="str">
        <f t="shared" si="86"/>
        <v/>
      </c>
      <c r="CD89" s="124" t="str">
        <f t="shared" si="87"/>
        <v/>
      </c>
      <c r="CE89" s="124" t="str">
        <f t="shared" si="88"/>
        <v/>
      </c>
      <c r="CF89" s="124" t="str">
        <f t="shared" si="89"/>
        <v/>
      </c>
      <c r="CG89" s="124" t="str">
        <f t="shared" si="90"/>
        <v/>
      </c>
      <c r="CH89" s="124" t="str">
        <f t="shared" si="91"/>
        <v/>
      </c>
      <c r="CI89" s="124" t="str">
        <f t="shared" si="92"/>
        <v/>
      </c>
      <c r="CJ89" s="124" t="str">
        <f t="shared" si="93"/>
        <v/>
      </c>
      <c r="CK89" s="124" t="str">
        <f t="shared" si="94"/>
        <v/>
      </c>
      <c r="CL89" s="124" t="str">
        <f t="shared" si="95"/>
        <v/>
      </c>
      <c r="CM89" s="124" t="str">
        <f t="shared" si="96"/>
        <v/>
      </c>
      <c r="CN89" s="124" t="str">
        <f t="shared" si="97"/>
        <v/>
      </c>
      <c r="CO89" s="124" t="str">
        <f t="shared" si="98"/>
        <v/>
      </c>
      <c r="CP89" s="124" t="str">
        <f t="shared" si="99"/>
        <v/>
      </c>
      <c r="CQ89" s="124" t="str">
        <f t="shared" si="100"/>
        <v/>
      </c>
      <c r="CR89" s="124" t="str">
        <f t="shared" si="101"/>
        <v/>
      </c>
      <c r="CS89" s="124" t="str">
        <f t="shared" si="102"/>
        <v/>
      </c>
      <c r="CT89" s="124" t="str">
        <f t="shared" si="103"/>
        <v/>
      </c>
      <c r="CU89" s="124" t="str">
        <f t="shared" si="104"/>
        <v/>
      </c>
      <c r="CV89" s="124" t="str">
        <f t="shared" si="105"/>
        <v/>
      </c>
      <c r="CW89" s="124" t="str">
        <f t="shared" si="106"/>
        <v/>
      </c>
      <c r="CX89" s="124" t="str">
        <f t="shared" si="107"/>
        <v/>
      </c>
      <c r="CY89" s="124" t="str">
        <f t="shared" si="108"/>
        <v/>
      </c>
      <c r="CZ89" s="124" t="str">
        <f t="shared" si="109"/>
        <v/>
      </c>
      <c r="DA89" s="124" t="str">
        <f t="shared" si="110"/>
        <v/>
      </c>
      <c r="DC89" s="75">
        <f>COUNT($BX89:BX89)</f>
        <v>0</v>
      </c>
      <c r="DD89" s="75">
        <f>COUNT($BX89:BY89)</f>
        <v>0</v>
      </c>
      <c r="DE89" s="75">
        <f>COUNT($BX89:BZ89)</f>
        <v>0</v>
      </c>
      <c r="DF89" s="75">
        <f>COUNT($BX89:CA89)</f>
        <v>0</v>
      </c>
      <c r="DG89" s="75">
        <f>COUNT($BX89:CB89)</f>
        <v>0</v>
      </c>
      <c r="DH89" s="75">
        <f>COUNT($BX89:CC89)</f>
        <v>0</v>
      </c>
      <c r="DI89" s="75">
        <f>COUNT($BX89:CD89)</f>
        <v>0</v>
      </c>
      <c r="DJ89" s="75">
        <f>COUNT($BX89:CE89)</f>
        <v>0</v>
      </c>
      <c r="DK89" s="75">
        <f>COUNT($BX89:CF89)</f>
        <v>0</v>
      </c>
      <c r="DL89" s="75">
        <f>COUNT($BX89:CG89)</f>
        <v>0</v>
      </c>
      <c r="DM89" s="75">
        <f>COUNT($BX89:CH89)</f>
        <v>0</v>
      </c>
      <c r="DN89" s="75">
        <f>COUNT($BX89:CI89)</f>
        <v>0</v>
      </c>
      <c r="DO89" s="75">
        <f>COUNT($BX89:CJ89)</f>
        <v>0</v>
      </c>
      <c r="DP89" s="75">
        <f>COUNT($BX89:CK89)</f>
        <v>0</v>
      </c>
      <c r="DQ89" s="75">
        <f>COUNT($BX89:CL89)</f>
        <v>0</v>
      </c>
      <c r="DR89" s="75">
        <f>COUNT($BX89:CM89)</f>
        <v>0</v>
      </c>
      <c r="DS89" s="75">
        <f>COUNT($BX89:CN89)</f>
        <v>0</v>
      </c>
      <c r="DT89" s="75">
        <f>COUNT($BX89:CO89)</f>
        <v>0</v>
      </c>
      <c r="DU89" s="75">
        <f>COUNT($BX89:CP89)</f>
        <v>0</v>
      </c>
      <c r="DV89" s="75">
        <f>COUNT($BX89:CQ89)</f>
        <v>0</v>
      </c>
      <c r="DW89" s="75">
        <f>COUNT($BX89:CR89)</f>
        <v>0</v>
      </c>
      <c r="DX89" s="75">
        <f>COUNT($BX89:CS89)</f>
        <v>0</v>
      </c>
      <c r="DY89" s="75">
        <f>COUNT($BX89:CT89)</f>
        <v>0</v>
      </c>
      <c r="DZ89" s="75">
        <f>COUNT($BX89:CU89)</f>
        <v>0</v>
      </c>
      <c r="EA89" s="75">
        <f>COUNT($BX89:CV89)</f>
        <v>0</v>
      </c>
      <c r="EB89" s="75">
        <f>COUNT($BX89:CW89)</f>
        <v>0</v>
      </c>
      <c r="EC89" s="75">
        <f>COUNT($BX89:CX89)</f>
        <v>0</v>
      </c>
      <c r="ED89" s="75">
        <f>COUNT($BX89:CY89)</f>
        <v>0</v>
      </c>
      <c r="EE89" s="75">
        <f>COUNT($BX89:CZ89)</f>
        <v>0</v>
      </c>
      <c r="EF89" s="75">
        <f>COUNT($BX89:DA89)</f>
        <v>0</v>
      </c>
      <c r="EH89" s="75">
        <f t="shared" si="111"/>
        <v>0</v>
      </c>
      <c r="EI89" s="75">
        <f t="shared" si="112"/>
        <v>0</v>
      </c>
      <c r="EJ89" s="75">
        <f t="shared" si="113"/>
        <v>0</v>
      </c>
      <c r="EK89" s="75">
        <f t="shared" si="114"/>
        <v>0</v>
      </c>
      <c r="EL89" s="75">
        <f t="shared" si="115"/>
        <v>0</v>
      </c>
      <c r="EM89" s="75">
        <f t="shared" si="116"/>
        <v>0</v>
      </c>
      <c r="EN89" s="75">
        <f t="shared" si="117"/>
        <v>0</v>
      </c>
      <c r="EO89" s="75">
        <f t="shared" si="118"/>
        <v>0</v>
      </c>
      <c r="EP89" s="75">
        <f t="shared" si="119"/>
        <v>0</v>
      </c>
      <c r="EQ89" s="75">
        <f t="shared" si="120"/>
        <v>0</v>
      </c>
      <c r="ER89" s="75">
        <f t="shared" si="121"/>
        <v>0</v>
      </c>
      <c r="ES89" s="75">
        <f t="shared" si="122"/>
        <v>0</v>
      </c>
      <c r="ET89" s="75">
        <f t="shared" si="123"/>
        <v>0</v>
      </c>
      <c r="EU89" s="75">
        <f t="shared" si="124"/>
        <v>0</v>
      </c>
      <c r="EV89" s="75">
        <f t="shared" si="125"/>
        <v>0</v>
      </c>
      <c r="EW89" s="75">
        <f t="shared" si="126"/>
        <v>0</v>
      </c>
      <c r="EX89" s="75">
        <f t="shared" si="127"/>
        <v>0</v>
      </c>
      <c r="EY89" s="75">
        <f t="shared" si="128"/>
        <v>0</v>
      </c>
      <c r="EZ89" s="75">
        <f t="shared" si="129"/>
        <v>0</v>
      </c>
      <c r="FA89" s="75">
        <f t="shared" si="130"/>
        <v>0</v>
      </c>
      <c r="FB89" s="75">
        <f t="shared" si="131"/>
        <v>0</v>
      </c>
      <c r="FC89" s="75">
        <f t="shared" si="132"/>
        <v>0</v>
      </c>
      <c r="FD89" s="75">
        <f t="shared" si="133"/>
        <v>0</v>
      </c>
      <c r="FE89" s="75">
        <f t="shared" si="134"/>
        <v>0</v>
      </c>
      <c r="FF89" s="75">
        <f t="shared" si="135"/>
        <v>0</v>
      </c>
      <c r="FG89" s="75">
        <f t="shared" si="136"/>
        <v>0</v>
      </c>
      <c r="FH89" s="75">
        <f t="shared" si="137"/>
        <v>0</v>
      </c>
      <c r="FI89" s="75">
        <f t="shared" si="138"/>
        <v>0</v>
      </c>
      <c r="FJ89" s="75">
        <f t="shared" si="139"/>
        <v>0</v>
      </c>
      <c r="FK89" s="75">
        <f t="shared" si="140"/>
        <v>0</v>
      </c>
      <c r="FL89" s="75">
        <f t="shared" si="141"/>
        <v>0</v>
      </c>
      <c r="FM89" s="95" t="str">
        <f>IF(AND(ent!$M$2=1,$F89&lt;&gt;""),$E89+$F89,"")</f>
        <v/>
      </c>
      <c r="FN89" s="95" t="str">
        <f>IF(AND(ent!$M$3=1,$H89&lt;&gt;""),$G89+$H89,"")</f>
        <v/>
      </c>
      <c r="FO89" s="95" t="str">
        <f>IF(AND(ent!$M$4=1,$J89&lt;&gt;""),$I89+$J89,"")</f>
        <v/>
      </c>
      <c r="FP89" s="95" t="str">
        <f>IF(AND(ent!$M$5=1,$L89&lt;&gt;""),$K89+$L89,"")</f>
        <v/>
      </c>
      <c r="FQ89" s="95" t="str">
        <f>IF(AND(ent!$M$6=1,$N89&lt;&gt;""),$M89+$N89,"")</f>
        <v/>
      </c>
      <c r="FR89" s="95" t="str">
        <f>IF(AND(ent!$M$7=1,$P89&lt;&gt;""),$O89+$P89,"")</f>
        <v/>
      </c>
      <c r="FS89" s="95" t="str">
        <f>IF(AND(ent!$M$8=1,$R89&lt;&gt;""),$Q89+$R89,"")</f>
        <v/>
      </c>
      <c r="FT89" s="95" t="str">
        <f>IF(AND(ent!$M$9=1,$T89&lt;&gt;""),$S89+$T89,"")</f>
        <v/>
      </c>
      <c r="FU89" s="95" t="str">
        <f>IF(AND(ent!$M$10=1,$V89&lt;&gt;""),$U89+$V89,"")</f>
        <v/>
      </c>
      <c r="FV89" s="95" t="str">
        <f>IF(AND(ent!$M$11=1,$X89&lt;&gt;""),$W89+$X89,"")</f>
        <v/>
      </c>
      <c r="FW89" s="95" t="str">
        <f>IF(AND(ent!$M$12=1,$Z89&lt;&gt;""),$Y89+$Z89,"")</f>
        <v/>
      </c>
      <c r="FX89" s="95" t="str">
        <f>IF(AND(ent!$M$13=1,$AB89&lt;&gt;""),$AA89+$AB89,"")</f>
        <v/>
      </c>
      <c r="FY89" s="95" t="str">
        <f>IF(AND(ent!$M$14=1,$AD89&lt;&gt;""),$AC89+$AD89,"")</f>
        <v/>
      </c>
      <c r="FZ89" s="95" t="str">
        <f>IF(AND(ent!$M$15=1,$AF89&lt;&gt;""),$AE89+$AF89,"")</f>
        <v/>
      </c>
      <c r="GA89" s="95" t="str">
        <f>IF(AND(ent!$M$16=1,$AH89&lt;&gt;""),$AG89+$AH89,"")</f>
        <v/>
      </c>
      <c r="GB89" s="95" t="str">
        <f>IF(AND(ent!$M$17=1,$AJ89&lt;&gt;""),$AI89+$AJ89,"")</f>
        <v/>
      </c>
      <c r="GC89" s="95" t="str">
        <f>IF(AND(ent!$M$18=1,$AL89&lt;&gt;""),$AK89+$AL89,"")</f>
        <v/>
      </c>
      <c r="GD89" s="95" t="str">
        <f>IF(AND(ent!$M$19=1,$AN89&lt;&gt;""),$AM89+$AN89,"")</f>
        <v/>
      </c>
      <c r="GE89" s="95" t="str">
        <f>IF(AND(ent!$M$20=1,$AP89&lt;&gt;""),$AO89+$AP89,"")</f>
        <v/>
      </c>
      <c r="GF89" s="95" t="str">
        <f>IF(AND(ent!$M$21=1,$AR89&lt;&gt;""),$AQ89+$AR89,"")</f>
        <v/>
      </c>
      <c r="GG89" s="95" t="str">
        <f>IF(AND(ent!$M$22=1,$AT89&lt;&gt;""),$AS89+$AT89,"")</f>
        <v/>
      </c>
      <c r="GH89" s="95" t="str">
        <f>IF(AND(ent!$M$23=1,$AV89&lt;&gt;""),$AU89+$AV89,"")</f>
        <v/>
      </c>
      <c r="GI89" s="95" t="str">
        <f>IF(AND(ent!$M$24=1,$AX89&lt;&gt;""),$AW89+$AX89,"")</f>
        <v/>
      </c>
      <c r="GJ89" s="95" t="str">
        <f>IF(AND(ent!$M$25=1,$AZ89&lt;&gt;""),$AY89+$AZ89,"")</f>
        <v/>
      </c>
      <c r="GK89" s="95" t="str">
        <f>IF(AND(ent!$M$26=1,$BB89&lt;&gt;""),$BA89+$BB89,"")</f>
        <v/>
      </c>
      <c r="GL89" s="95" t="str">
        <f>IF(AND(ent!$M$27=1,$BD89&lt;&gt;""),$BC89+$BD89,"")</f>
        <v/>
      </c>
      <c r="GM89" s="95" t="str">
        <f>IF(AND(ent!$M$28=1,$BF89&lt;&gt;""),$BE89+$BF89,"")</f>
        <v/>
      </c>
      <c r="GN89" s="95" t="str">
        <f>IF(AND(ent!$M$29=1,$BH89&lt;&gt;""),$BG89+$BH89,"")</f>
        <v/>
      </c>
      <c r="GO89" s="95" t="str">
        <f>IF(AND(ent!$M$30=1,$BJ89&lt;&gt;""),$BI89+$BJ89,"")</f>
        <v/>
      </c>
      <c r="GP89" s="95" t="str">
        <f>IF(AND(ent!$M$31=1,$BL89&lt;&gt;""),$BK89+$BL89,"")</f>
        <v/>
      </c>
      <c r="GQ89" s="75">
        <f t="shared" si="142"/>
        <v>0</v>
      </c>
      <c r="GR89" s="95" t="str">
        <f>IF(AND(ent!$M$2=2,$F89&lt;&gt;""),$E89+$F89,"")</f>
        <v/>
      </c>
      <c r="GS89" s="95" t="str">
        <f>IF(AND(ent!$M$3=2,$H89&lt;&gt;""),$G89+$H89,"")</f>
        <v/>
      </c>
      <c r="GT89" s="95" t="str">
        <f>IF(AND(ent!$M$4=2,$J89&lt;&gt;""),$I89+$J89,"")</f>
        <v/>
      </c>
      <c r="GU89" s="95" t="str">
        <f>IF(AND(ent!$M$5=2,$L89&lt;&gt;""),$K89+$L89,"")</f>
        <v/>
      </c>
      <c r="GV89" s="95" t="str">
        <f>IF(AND(ent!$M$6=2,$N89&lt;&gt;""),$M89+$N89,"")</f>
        <v/>
      </c>
      <c r="GW89" s="95" t="str">
        <f>IF(AND(ent!$M$7=2,$P89&lt;&gt;""),$O89+$P89,"")</f>
        <v/>
      </c>
      <c r="GX89" s="95" t="str">
        <f>IF(AND(ent!$M$8=2,$R89&lt;&gt;""),$Q89+$R89,"")</f>
        <v/>
      </c>
      <c r="GY89" s="95" t="str">
        <f>IF(AND(ent!$M$9=2,$T89&lt;&gt;""),$S89+$T89,"")</f>
        <v/>
      </c>
      <c r="GZ89" s="95" t="str">
        <f>IF(AND(ent!$M$10=2,$V89&lt;&gt;""),$U89+$V89,"")</f>
        <v/>
      </c>
      <c r="HA89" s="95" t="str">
        <f>IF(AND(ent!$M$11=2,$X89&lt;&gt;""),$W89+$X89,"")</f>
        <v/>
      </c>
      <c r="HB89" s="95" t="str">
        <f>IF(AND(ent!$M$12=2,$Z89&lt;&gt;""),$Y89+$Z89,"")</f>
        <v/>
      </c>
      <c r="HC89" s="95" t="str">
        <f>IF(AND(ent!$M$13=2,$AB89&lt;&gt;""),$AA89+$AB89,"")</f>
        <v/>
      </c>
      <c r="HD89" s="95" t="str">
        <f>IF(AND(ent!$M$14=2,$AD89&lt;&gt;""),$AC89+$AD89,"")</f>
        <v/>
      </c>
      <c r="HE89" s="95" t="str">
        <f>IF(AND(ent!$M$15=2,$AF89&lt;&gt;""),$AE89+$AF89,"")</f>
        <v/>
      </c>
      <c r="HF89" s="95" t="str">
        <f>IF(AND(ent!$M$16=2,$AH89&lt;&gt;""),$AG89+$AH89,"")</f>
        <v/>
      </c>
      <c r="HG89" s="95" t="str">
        <f>IF(AND(ent!$M$17=2,$AJ89&lt;&gt;""),$AI89+$AJ89,"")</f>
        <v/>
      </c>
      <c r="HH89" s="95" t="str">
        <f>IF(AND(ent!$M$18=2,$AL89&lt;&gt;""),$AK89+$AL89,"")</f>
        <v/>
      </c>
      <c r="HI89" s="95" t="str">
        <f>IF(AND(ent!$M$19=2,$AN89&lt;&gt;""),$AM89+$AN89,"")</f>
        <v/>
      </c>
      <c r="HJ89" s="95" t="str">
        <f>IF(AND(ent!$M$20=2,$AP89&lt;&gt;""),$AO89+$AP89,"")</f>
        <v/>
      </c>
      <c r="HK89" s="95" t="str">
        <f>IF(AND(ent!$M$21=2,$AR89&lt;&gt;""),$AQ89+$AR89,"")</f>
        <v/>
      </c>
      <c r="HL89" s="95" t="str">
        <f>IF(AND(ent!$M$22=2,$AT89&lt;&gt;""),$AS89+$AT89,"")</f>
        <v/>
      </c>
      <c r="HM89" s="95" t="str">
        <f>IF(AND(ent!$M$23=2,$AV89&lt;&gt;""),$AU89+$AV89,"")</f>
        <v/>
      </c>
      <c r="HN89" s="95" t="str">
        <f>IF(AND(ent!$M$24=2,$AX89&lt;&gt;""),$AW89+$AX89,"")</f>
        <v/>
      </c>
      <c r="HO89" s="95" t="str">
        <f>IF(AND(ent!$M$25=2,$AZ89&lt;&gt;""),$AY89+$AZ89,"")</f>
        <v/>
      </c>
      <c r="HP89" s="95" t="str">
        <f>IF(AND(ent!$M$26=2,$BB89&lt;&gt;""),$BA89+$BB89,"")</f>
        <v/>
      </c>
      <c r="HQ89" s="95" t="str">
        <f>IF(AND(ent!$M$27=2,$BD89&lt;&gt;""),$BC89+$BD89,"")</f>
        <v/>
      </c>
      <c r="HR89" s="95" t="str">
        <f>IF(AND(ent!$M$28=2,$BF89&lt;&gt;""),$BE89+$BF89,"")</f>
        <v/>
      </c>
      <c r="HS89" s="95" t="str">
        <f>IF(AND(ent!$M$29=2,$BH89&lt;&gt;""),$BG89+$BH89,"")</f>
        <v/>
      </c>
      <c r="HT89" s="95" t="str">
        <f>IF(AND(ent!$M$30=2,$BJ89&lt;&gt;""),$BI89+$BJ89,"")</f>
        <v/>
      </c>
      <c r="HU89" s="95" t="str">
        <f>IF(AND(ent!$M$31=2,$BL89&lt;&gt;""),$BK89+$BL89,"")</f>
        <v/>
      </c>
      <c r="HV89" s="124">
        <f t="shared" si="143"/>
        <v>0</v>
      </c>
      <c r="HW89" s="124">
        <f t="shared" si="144"/>
        <v>0</v>
      </c>
      <c r="HX89" s="95">
        <f t="shared" si="145"/>
        <v>0</v>
      </c>
      <c r="HY89" s="95">
        <f t="shared" si="146"/>
        <v>0</v>
      </c>
    </row>
    <row r="90" spans="1:233">
      <c r="A90" s="75" t="str">
        <f>IF(stage!A90&lt;&gt;"",stage!A90,"")</f>
        <v/>
      </c>
      <c r="B90" s="75" t="str">
        <f>IF(ent!E90&lt;&gt;"",ent!E90,"")</f>
        <v/>
      </c>
      <c r="D90" s="75" t="str">
        <f>IF(ent!E90&lt;&gt;"",ent!H90,"")</f>
        <v/>
      </c>
      <c r="F90" s="95" t="str">
        <f>IF(stage!F90&lt;&gt;"",INT(stage!F90/100)*60+MOD(stage!F90,100),"")</f>
        <v/>
      </c>
      <c r="H90" s="95" t="str">
        <f>IF(stage!H90&lt;&gt;"",INT(stage!H90/100)*60+MOD(stage!H90,100),"")</f>
        <v/>
      </c>
      <c r="J90" s="95" t="str">
        <f>IF(stage!J90&lt;&gt;"",INT(stage!J90/100)*60+MOD(stage!J90,100),"")</f>
        <v/>
      </c>
      <c r="L90" s="95" t="str">
        <f>IF(stage!L90&lt;&gt;"",INT(stage!L90/100)*60+MOD(stage!L90,100),"")</f>
        <v/>
      </c>
      <c r="N90" s="95" t="str">
        <f>IF(stage!N90&lt;&gt;"",INT(stage!N90/100)*60+MOD(stage!N90,100),"")</f>
        <v/>
      </c>
      <c r="P90" s="95" t="str">
        <f>IF(stage!P90&lt;&gt;"",INT(stage!P90/100)*60+MOD(stage!P90,100),"")</f>
        <v/>
      </c>
      <c r="R90" s="95" t="str">
        <f>IF(stage!R90&lt;&gt;"",INT(stage!R90/100)*60+MOD(stage!R90,100),"")</f>
        <v/>
      </c>
      <c r="T90" s="95" t="str">
        <f>IF(stage!T90&lt;&gt;"",INT(stage!T90/100)*60+MOD(stage!T90,100),"")</f>
        <v/>
      </c>
      <c r="V90" s="95" t="str">
        <f>IF(stage!V90&lt;&gt;"",INT(stage!V90/100)*60+MOD(stage!V90,100),"")</f>
        <v/>
      </c>
      <c r="X90" s="95" t="str">
        <f>IF(stage!X90&lt;&gt;"",INT(stage!X90/100)*60+MOD(stage!X90,100),"")</f>
        <v/>
      </c>
      <c r="Z90" s="95" t="str">
        <f>IF(stage!Z90&lt;&gt;"",INT(stage!Z90/100)*60+MOD(stage!Z90,100),"")</f>
        <v/>
      </c>
      <c r="AB90" s="95" t="str">
        <f>IF(stage!AB90&lt;&gt;"",INT(stage!AB90/100)*60+MOD(stage!AB90,100),"")</f>
        <v/>
      </c>
      <c r="AD90" s="95" t="str">
        <f>IF(stage!AD90&lt;&gt;"",INT(stage!AD90/100)*60+MOD(stage!AD90,100),"")</f>
        <v/>
      </c>
      <c r="AF90" s="95" t="str">
        <f>IF(stage!AF90&lt;&gt;"",INT(stage!AF90/100)*60+MOD(stage!AF90,100),"")</f>
        <v/>
      </c>
      <c r="AH90" s="95" t="str">
        <f>IF(stage!AH90&lt;&gt;"",INT(stage!AH90/100)*60+MOD(stage!AH90,100),"")</f>
        <v/>
      </c>
      <c r="AJ90" s="95" t="str">
        <f>IF(stage!AJ90&lt;&gt;"",INT(stage!AJ90/100)*60+MOD(stage!AJ90,100),"")</f>
        <v/>
      </c>
      <c r="AL90" s="95" t="str">
        <f>IF(stage!AL90&lt;&gt;"",INT(stage!AL90/100)*60+MOD(stage!AL90,100),"")</f>
        <v/>
      </c>
      <c r="AN90" s="95" t="str">
        <f>IF(stage!AN90&lt;&gt;"",INT(stage!AN90/100)*60+MOD(stage!AN90,100),"")</f>
        <v/>
      </c>
      <c r="AP90" s="95" t="str">
        <f>IF(stage!AP90&lt;&gt;"",INT(stage!AP90/100)*60+MOD(stage!AP90,100),"")</f>
        <v/>
      </c>
      <c r="AR90" s="95" t="str">
        <f>IF(stage!AR90&lt;&gt;"",INT(stage!AR90/100)*60+MOD(stage!AR90,100),"")</f>
        <v/>
      </c>
      <c r="AT90" s="95" t="str">
        <f>IF(stage!AT90&lt;&gt;"",INT(stage!AT90/100)*60+MOD(stage!AT90,100),"")</f>
        <v/>
      </c>
      <c r="AV90" s="95" t="str">
        <f>IF(stage!AV90&lt;&gt;"",INT(stage!AV90/100)*60+MOD(stage!AV90,100),"")</f>
        <v/>
      </c>
      <c r="AX90" s="95" t="str">
        <f>IF(stage!AX90&lt;&gt;"",INT(stage!AX90/100)*60+MOD(stage!AX90,100),"")</f>
        <v/>
      </c>
      <c r="AZ90" s="95" t="str">
        <f>IF(stage!AZ90&lt;&gt;"",INT(stage!AZ90/100)*60+MOD(stage!AZ90,100),"")</f>
        <v/>
      </c>
      <c r="BB90" s="95" t="str">
        <f>IF(stage!BB90&lt;&gt;"",INT(stage!BB90/100)*60+MOD(stage!BB90,100),"")</f>
        <v/>
      </c>
      <c r="BD90" s="95" t="str">
        <f>IF(stage!BD90&lt;&gt;"",INT(stage!BD90/100)*60+MOD(stage!BD90,100),"")</f>
        <v/>
      </c>
      <c r="BF90" s="95" t="str">
        <f>IF(stage!BF90&lt;&gt;"",INT(stage!BF90/100)*60+MOD(stage!BF90,100),"")</f>
        <v/>
      </c>
      <c r="BH90" s="95" t="str">
        <f>IF(stage!BH90&lt;&gt;"",INT(stage!BH90/100)*60+MOD(stage!BH90,100),"")</f>
        <v/>
      </c>
      <c r="BJ90" s="95" t="str">
        <f>IF(stage!BJ90&lt;&gt;"",INT(stage!BJ90/100)*60+MOD(stage!BJ90,100),"")</f>
        <v/>
      </c>
      <c r="BL90" s="95" t="str">
        <f>IF(stage!BL90&lt;&gt;"",INT(stage!BL90/100)*60+MOD(stage!BL90,100),"")</f>
        <v/>
      </c>
      <c r="BO90" s="123">
        <f t="shared" si="74"/>
        <v>0</v>
      </c>
      <c r="BP90" s="75">
        <f t="shared" si="75"/>
        <v>0</v>
      </c>
      <c r="BQ90" s="123">
        <f t="shared" si="76"/>
        <v>0</v>
      </c>
      <c r="BR90" s="123"/>
      <c r="BS90" s="123">
        <f t="shared" si="77"/>
        <v>0</v>
      </c>
      <c r="BT90" s="75">
        <f t="shared" si="78"/>
        <v>0</v>
      </c>
      <c r="BU90" s="123">
        <f t="shared" si="79"/>
        <v>0</v>
      </c>
      <c r="BW90" s="75">
        <f t="shared" si="80"/>
        <v>0</v>
      </c>
      <c r="BX90" s="124" t="str">
        <f t="shared" si="81"/>
        <v/>
      </c>
      <c r="BY90" s="124" t="str">
        <f t="shared" si="82"/>
        <v/>
      </c>
      <c r="BZ90" s="124" t="str">
        <f t="shared" si="83"/>
        <v/>
      </c>
      <c r="CA90" s="124" t="str">
        <f t="shared" si="84"/>
        <v/>
      </c>
      <c r="CB90" s="124" t="str">
        <f t="shared" si="85"/>
        <v/>
      </c>
      <c r="CC90" s="124" t="str">
        <f t="shared" si="86"/>
        <v/>
      </c>
      <c r="CD90" s="124" t="str">
        <f t="shared" si="87"/>
        <v/>
      </c>
      <c r="CE90" s="124" t="str">
        <f t="shared" si="88"/>
        <v/>
      </c>
      <c r="CF90" s="124" t="str">
        <f t="shared" si="89"/>
        <v/>
      </c>
      <c r="CG90" s="124" t="str">
        <f t="shared" si="90"/>
        <v/>
      </c>
      <c r="CH90" s="124" t="str">
        <f t="shared" si="91"/>
        <v/>
      </c>
      <c r="CI90" s="124" t="str">
        <f t="shared" si="92"/>
        <v/>
      </c>
      <c r="CJ90" s="124" t="str">
        <f t="shared" si="93"/>
        <v/>
      </c>
      <c r="CK90" s="124" t="str">
        <f t="shared" si="94"/>
        <v/>
      </c>
      <c r="CL90" s="124" t="str">
        <f t="shared" si="95"/>
        <v/>
      </c>
      <c r="CM90" s="124" t="str">
        <f t="shared" si="96"/>
        <v/>
      </c>
      <c r="CN90" s="124" t="str">
        <f t="shared" si="97"/>
        <v/>
      </c>
      <c r="CO90" s="124" t="str">
        <f t="shared" si="98"/>
        <v/>
      </c>
      <c r="CP90" s="124" t="str">
        <f t="shared" si="99"/>
        <v/>
      </c>
      <c r="CQ90" s="124" t="str">
        <f t="shared" si="100"/>
        <v/>
      </c>
      <c r="CR90" s="124" t="str">
        <f t="shared" si="101"/>
        <v/>
      </c>
      <c r="CS90" s="124" t="str">
        <f t="shared" si="102"/>
        <v/>
      </c>
      <c r="CT90" s="124" t="str">
        <f t="shared" si="103"/>
        <v/>
      </c>
      <c r="CU90" s="124" t="str">
        <f t="shared" si="104"/>
        <v/>
      </c>
      <c r="CV90" s="124" t="str">
        <f t="shared" si="105"/>
        <v/>
      </c>
      <c r="CW90" s="124" t="str">
        <f t="shared" si="106"/>
        <v/>
      </c>
      <c r="CX90" s="124" t="str">
        <f t="shared" si="107"/>
        <v/>
      </c>
      <c r="CY90" s="124" t="str">
        <f t="shared" si="108"/>
        <v/>
      </c>
      <c r="CZ90" s="124" t="str">
        <f t="shared" si="109"/>
        <v/>
      </c>
      <c r="DA90" s="124" t="str">
        <f t="shared" si="110"/>
        <v/>
      </c>
      <c r="DC90" s="75">
        <f>COUNT($BX90:BX90)</f>
        <v>0</v>
      </c>
      <c r="DD90" s="75">
        <f>COUNT($BX90:BY90)</f>
        <v>0</v>
      </c>
      <c r="DE90" s="75">
        <f>COUNT($BX90:BZ90)</f>
        <v>0</v>
      </c>
      <c r="DF90" s="75">
        <f>COUNT($BX90:CA90)</f>
        <v>0</v>
      </c>
      <c r="DG90" s="75">
        <f>COUNT($BX90:CB90)</f>
        <v>0</v>
      </c>
      <c r="DH90" s="75">
        <f>COUNT($BX90:CC90)</f>
        <v>0</v>
      </c>
      <c r="DI90" s="75">
        <f>COUNT($BX90:CD90)</f>
        <v>0</v>
      </c>
      <c r="DJ90" s="75">
        <f>COUNT($BX90:CE90)</f>
        <v>0</v>
      </c>
      <c r="DK90" s="75">
        <f>COUNT($BX90:CF90)</f>
        <v>0</v>
      </c>
      <c r="DL90" s="75">
        <f>COUNT($BX90:CG90)</f>
        <v>0</v>
      </c>
      <c r="DM90" s="75">
        <f>COUNT($BX90:CH90)</f>
        <v>0</v>
      </c>
      <c r="DN90" s="75">
        <f>COUNT($BX90:CI90)</f>
        <v>0</v>
      </c>
      <c r="DO90" s="75">
        <f>COUNT($BX90:CJ90)</f>
        <v>0</v>
      </c>
      <c r="DP90" s="75">
        <f>COUNT($BX90:CK90)</f>
        <v>0</v>
      </c>
      <c r="DQ90" s="75">
        <f>COUNT($BX90:CL90)</f>
        <v>0</v>
      </c>
      <c r="DR90" s="75">
        <f>COUNT($BX90:CM90)</f>
        <v>0</v>
      </c>
      <c r="DS90" s="75">
        <f>COUNT($BX90:CN90)</f>
        <v>0</v>
      </c>
      <c r="DT90" s="75">
        <f>COUNT($BX90:CO90)</f>
        <v>0</v>
      </c>
      <c r="DU90" s="75">
        <f>COUNT($BX90:CP90)</f>
        <v>0</v>
      </c>
      <c r="DV90" s="75">
        <f>COUNT($BX90:CQ90)</f>
        <v>0</v>
      </c>
      <c r="DW90" s="75">
        <f>COUNT($BX90:CR90)</f>
        <v>0</v>
      </c>
      <c r="DX90" s="75">
        <f>COUNT($BX90:CS90)</f>
        <v>0</v>
      </c>
      <c r="DY90" s="75">
        <f>COUNT($BX90:CT90)</f>
        <v>0</v>
      </c>
      <c r="DZ90" s="75">
        <f>COUNT($BX90:CU90)</f>
        <v>0</v>
      </c>
      <c r="EA90" s="75">
        <f>COUNT($BX90:CV90)</f>
        <v>0</v>
      </c>
      <c r="EB90" s="75">
        <f>COUNT($BX90:CW90)</f>
        <v>0</v>
      </c>
      <c r="EC90" s="75">
        <f>COUNT($BX90:CX90)</f>
        <v>0</v>
      </c>
      <c r="ED90" s="75">
        <f>COUNT($BX90:CY90)</f>
        <v>0</v>
      </c>
      <c r="EE90" s="75">
        <f>COUNT($BX90:CZ90)</f>
        <v>0</v>
      </c>
      <c r="EF90" s="75">
        <f>COUNT($BX90:DA90)</f>
        <v>0</v>
      </c>
      <c r="EH90" s="75">
        <f t="shared" si="111"/>
        <v>0</v>
      </c>
      <c r="EI90" s="75">
        <f t="shared" si="112"/>
        <v>0</v>
      </c>
      <c r="EJ90" s="75">
        <f t="shared" si="113"/>
        <v>0</v>
      </c>
      <c r="EK90" s="75">
        <f t="shared" si="114"/>
        <v>0</v>
      </c>
      <c r="EL90" s="75">
        <f t="shared" si="115"/>
        <v>0</v>
      </c>
      <c r="EM90" s="75">
        <f t="shared" si="116"/>
        <v>0</v>
      </c>
      <c r="EN90" s="75">
        <f t="shared" si="117"/>
        <v>0</v>
      </c>
      <c r="EO90" s="75">
        <f t="shared" si="118"/>
        <v>0</v>
      </c>
      <c r="EP90" s="75">
        <f t="shared" si="119"/>
        <v>0</v>
      </c>
      <c r="EQ90" s="75">
        <f t="shared" si="120"/>
        <v>0</v>
      </c>
      <c r="ER90" s="75">
        <f t="shared" si="121"/>
        <v>0</v>
      </c>
      <c r="ES90" s="75">
        <f t="shared" si="122"/>
        <v>0</v>
      </c>
      <c r="ET90" s="75">
        <f t="shared" si="123"/>
        <v>0</v>
      </c>
      <c r="EU90" s="75">
        <f t="shared" si="124"/>
        <v>0</v>
      </c>
      <c r="EV90" s="75">
        <f t="shared" si="125"/>
        <v>0</v>
      </c>
      <c r="EW90" s="75">
        <f t="shared" si="126"/>
        <v>0</v>
      </c>
      <c r="EX90" s="75">
        <f t="shared" si="127"/>
        <v>0</v>
      </c>
      <c r="EY90" s="75">
        <f t="shared" si="128"/>
        <v>0</v>
      </c>
      <c r="EZ90" s="75">
        <f t="shared" si="129"/>
        <v>0</v>
      </c>
      <c r="FA90" s="75">
        <f t="shared" si="130"/>
        <v>0</v>
      </c>
      <c r="FB90" s="75">
        <f t="shared" si="131"/>
        <v>0</v>
      </c>
      <c r="FC90" s="75">
        <f t="shared" si="132"/>
        <v>0</v>
      </c>
      <c r="FD90" s="75">
        <f t="shared" si="133"/>
        <v>0</v>
      </c>
      <c r="FE90" s="75">
        <f t="shared" si="134"/>
        <v>0</v>
      </c>
      <c r="FF90" s="75">
        <f t="shared" si="135"/>
        <v>0</v>
      </c>
      <c r="FG90" s="75">
        <f t="shared" si="136"/>
        <v>0</v>
      </c>
      <c r="FH90" s="75">
        <f t="shared" si="137"/>
        <v>0</v>
      </c>
      <c r="FI90" s="75">
        <f t="shared" si="138"/>
        <v>0</v>
      </c>
      <c r="FJ90" s="75">
        <f t="shared" si="139"/>
        <v>0</v>
      </c>
      <c r="FK90" s="75">
        <f t="shared" si="140"/>
        <v>0</v>
      </c>
      <c r="FL90" s="75">
        <f t="shared" si="141"/>
        <v>0</v>
      </c>
      <c r="FM90" s="95" t="str">
        <f>IF(AND(ent!$M$2=1,$F90&lt;&gt;""),$E90+$F90,"")</f>
        <v/>
      </c>
      <c r="FN90" s="95" t="str">
        <f>IF(AND(ent!$M$3=1,$H90&lt;&gt;""),$G90+$H90,"")</f>
        <v/>
      </c>
      <c r="FO90" s="95" t="str">
        <f>IF(AND(ent!$M$4=1,$J90&lt;&gt;""),$I90+$J90,"")</f>
        <v/>
      </c>
      <c r="FP90" s="95" t="str">
        <f>IF(AND(ent!$M$5=1,$L90&lt;&gt;""),$K90+$L90,"")</f>
        <v/>
      </c>
      <c r="FQ90" s="95" t="str">
        <f>IF(AND(ent!$M$6=1,$N90&lt;&gt;""),$M90+$N90,"")</f>
        <v/>
      </c>
      <c r="FR90" s="95" t="str">
        <f>IF(AND(ent!$M$7=1,$P90&lt;&gt;""),$O90+$P90,"")</f>
        <v/>
      </c>
      <c r="FS90" s="95" t="str">
        <f>IF(AND(ent!$M$8=1,$R90&lt;&gt;""),$Q90+$R90,"")</f>
        <v/>
      </c>
      <c r="FT90" s="95" t="str">
        <f>IF(AND(ent!$M$9=1,$T90&lt;&gt;""),$S90+$T90,"")</f>
        <v/>
      </c>
      <c r="FU90" s="95" t="str">
        <f>IF(AND(ent!$M$10=1,$V90&lt;&gt;""),$U90+$V90,"")</f>
        <v/>
      </c>
      <c r="FV90" s="95" t="str">
        <f>IF(AND(ent!$M$11=1,$X90&lt;&gt;""),$W90+$X90,"")</f>
        <v/>
      </c>
      <c r="FW90" s="95" t="str">
        <f>IF(AND(ent!$M$12=1,$Z90&lt;&gt;""),$Y90+$Z90,"")</f>
        <v/>
      </c>
      <c r="FX90" s="95" t="str">
        <f>IF(AND(ent!$M$13=1,$AB90&lt;&gt;""),$AA90+$AB90,"")</f>
        <v/>
      </c>
      <c r="FY90" s="95" t="str">
        <f>IF(AND(ent!$M$14=1,$AD90&lt;&gt;""),$AC90+$AD90,"")</f>
        <v/>
      </c>
      <c r="FZ90" s="95" t="str">
        <f>IF(AND(ent!$M$15=1,$AF90&lt;&gt;""),$AE90+$AF90,"")</f>
        <v/>
      </c>
      <c r="GA90" s="95" t="str">
        <f>IF(AND(ent!$M$16=1,$AH90&lt;&gt;""),$AG90+$AH90,"")</f>
        <v/>
      </c>
      <c r="GB90" s="95" t="str">
        <f>IF(AND(ent!$M$17=1,$AJ90&lt;&gt;""),$AI90+$AJ90,"")</f>
        <v/>
      </c>
      <c r="GC90" s="95" t="str">
        <f>IF(AND(ent!$M$18=1,$AL90&lt;&gt;""),$AK90+$AL90,"")</f>
        <v/>
      </c>
      <c r="GD90" s="95" t="str">
        <f>IF(AND(ent!$M$19=1,$AN90&lt;&gt;""),$AM90+$AN90,"")</f>
        <v/>
      </c>
      <c r="GE90" s="95" t="str">
        <f>IF(AND(ent!$M$20=1,$AP90&lt;&gt;""),$AO90+$AP90,"")</f>
        <v/>
      </c>
      <c r="GF90" s="95" t="str">
        <f>IF(AND(ent!$M$21=1,$AR90&lt;&gt;""),$AQ90+$AR90,"")</f>
        <v/>
      </c>
      <c r="GG90" s="95" t="str">
        <f>IF(AND(ent!$M$22=1,$AT90&lt;&gt;""),$AS90+$AT90,"")</f>
        <v/>
      </c>
      <c r="GH90" s="95" t="str">
        <f>IF(AND(ent!$M$23=1,$AV90&lt;&gt;""),$AU90+$AV90,"")</f>
        <v/>
      </c>
      <c r="GI90" s="95" t="str">
        <f>IF(AND(ent!$M$24=1,$AX90&lt;&gt;""),$AW90+$AX90,"")</f>
        <v/>
      </c>
      <c r="GJ90" s="95" t="str">
        <f>IF(AND(ent!$M$25=1,$AZ90&lt;&gt;""),$AY90+$AZ90,"")</f>
        <v/>
      </c>
      <c r="GK90" s="95" t="str">
        <f>IF(AND(ent!$M$26=1,$BB90&lt;&gt;""),$BA90+$BB90,"")</f>
        <v/>
      </c>
      <c r="GL90" s="95" t="str">
        <f>IF(AND(ent!$M$27=1,$BD90&lt;&gt;""),$BC90+$BD90,"")</f>
        <v/>
      </c>
      <c r="GM90" s="95" t="str">
        <f>IF(AND(ent!$M$28=1,$BF90&lt;&gt;""),$BE90+$BF90,"")</f>
        <v/>
      </c>
      <c r="GN90" s="95" t="str">
        <f>IF(AND(ent!$M$29=1,$BH90&lt;&gt;""),$BG90+$BH90,"")</f>
        <v/>
      </c>
      <c r="GO90" s="95" t="str">
        <f>IF(AND(ent!$M$30=1,$BJ90&lt;&gt;""),$BI90+$BJ90,"")</f>
        <v/>
      </c>
      <c r="GP90" s="95" t="str">
        <f>IF(AND(ent!$M$31=1,$BL90&lt;&gt;""),$BK90+$BL90,"")</f>
        <v/>
      </c>
      <c r="GQ90" s="75">
        <f t="shared" si="142"/>
        <v>0</v>
      </c>
      <c r="GR90" s="95" t="str">
        <f>IF(AND(ent!$M$2=2,$F90&lt;&gt;""),$E90+$F90,"")</f>
        <v/>
      </c>
      <c r="GS90" s="95" t="str">
        <f>IF(AND(ent!$M$3=2,$H90&lt;&gt;""),$G90+$H90,"")</f>
        <v/>
      </c>
      <c r="GT90" s="95" t="str">
        <f>IF(AND(ent!$M$4=2,$J90&lt;&gt;""),$I90+$J90,"")</f>
        <v/>
      </c>
      <c r="GU90" s="95" t="str">
        <f>IF(AND(ent!$M$5=2,$L90&lt;&gt;""),$K90+$L90,"")</f>
        <v/>
      </c>
      <c r="GV90" s="95" t="str">
        <f>IF(AND(ent!$M$6=2,$N90&lt;&gt;""),$M90+$N90,"")</f>
        <v/>
      </c>
      <c r="GW90" s="95" t="str">
        <f>IF(AND(ent!$M$7=2,$P90&lt;&gt;""),$O90+$P90,"")</f>
        <v/>
      </c>
      <c r="GX90" s="95" t="str">
        <f>IF(AND(ent!$M$8=2,$R90&lt;&gt;""),$Q90+$R90,"")</f>
        <v/>
      </c>
      <c r="GY90" s="95" t="str">
        <f>IF(AND(ent!$M$9=2,$T90&lt;&gt;""),$S90+$T90,"")</f>
        <v/>
      </c>
      <c r="GZ90" s="95" t="str">
        <f>IF(AND(ent!$M$10=2,$V90&lt;&gt;""),$U90+$V90,"")</f>
        <v/>
      </c>
      <c r="HA90" s="95" t="str">
        <f>IF(AND(ent!$M$11=2,$X90&lt;&gt;""),$W90+$X90,"")</f>
        <v/>
      </c>
      <c r="HB90" s="95" t="str">
        <f>IF(AND(ent!$M$12=2,$Z90&lt;&gt;""),$Y90+$Z90,"")</f>
        <v/>
      </c>
      <c r="HC90" s="95" t="str">
        <f>IF(AND(ent!$M$13=2,$AB90&lt;&gt;""),$AA90+$AB90,"")</f>
        <v/>
      </c>
      <c r="HD90" s="95" t="str">
        <f>IF(AND(ent!$M$14=2,$AD90&lt;&gt;""),$AC90+$AD90,"")</f>
        <v/>
      </c>
      <c r="HE90" s="95" t="str">
        <f>IF(AND(ent!$M$15=2,$AF90&lt;&gt;""),$AE90+$AF90,"")</f>
        <v/>
      </c>
      <c r="HF90" s="95" t="str">
        <f>IF(AND(ent!$M$16=2,$AH90&lt;&gt;""),$AG90+$AH90,"")</f>
        <v/>
      </c>
      <c r="HG90" s="95" t="str">
        <f>IF(AND(ent!$M$17=2,$AJ90&lt;&gt;""),$AI90+$AJ90,"")</f>
        <v/>
      </c>
      <c r="HH90" s="95" t="str">
        <f>IF(AND(ent!$M$18=2,$AL90&lt;&gt;""),$AK90+$AL90,"")</f>
        <v/>
      </c>
      <c r="HI90" s="95" t="str">
        <f>IF(AND(ent!$M$19=2,$AN90&lt;&gt;""),$AM90+$AN90,"")</f>
        <v/>
      </c>
      <c r="HJ90" s="95" t="str">
        <f>IF(AND(ent!$M$20=2,$AP90&lt;&gt;""),$AO90+$AP90,"")</f>
        <v/>
      </c>
      <c r="HK90" s="95" t="str">
        <f>IF(AND(ent!$M$21=2,$AR90&lt;&gt;""),$AQ90+$AR90,"")</f>
        <v/>
      </c>
      <c r="HL90" s="95" t="str">
        <f>IF(AND(ent!$M$22=2,$AT90&lt;&gt;""),$AS90+$AT90,"")</f>
        <v/>
      </c>
      <c r="HM90" s="95" t="str">
        <f>IF(AND(ent!$M$23=2,$AV90&lt;&gt;""),$AU90+$AV90,"")</f>
        <v/>
      </c>
      <c r="HN90" s="95" t="str">
        <f>IF(AND(ent!$M$24=2,$AX90&lt;&gt;""),$AW90+$AX90,"")</f>
        <v/>
      </c>
      <c r="HO90" s="95" t="str">
        <f>IF(AND(ent!$M$25=2,$AZ90&lt;&gt;""),$AY90+$AZ90,"")</f>
        <v/>
      </c>
      <c r="HP90" s="95" t="str">
        <f>IF(AND(ent!$M$26=2,$BB90&lt;&gt;""),$BA90+$BB90,"")</f>
        <v/>
      </c>
      <c r="HQ90" s="95" t="str">
        <f>IF(AND(ent!$M$27=2,$BD90&lt;&gt;""),$BC90+$BD90,"")</f>
        <v/>
      </c>
      <c r="HR90" s="95" t="str">
        <f>IF(AND(ent!$M$28=2,$BF90&lt;&gt;""),$BE90+$BF90,"")</f>
        <v/>
      </c>
      <c r="HS90" s="95" t="str">
        <f>IF(AND(ent!$M$29=2,$BH90&lt;&gt;""),$BG90+$BH90,"")</f>
        <v/>
      </c>
      <c r="HT90" s="95" t="str">
        <f>IF(AND(ent!$M$30=2,$BJ90&lt;&gt;""),$BI90+$BJ90,"")</f>
        <v/>
      </c>
      <c r="HU90" s="95" t="str">
        <f>IF(AND(ent!$M$31=2,$BL90&lt;&gt;""),$BK90+$BL90,"")</f>
        <v/>
      </c>
      <c r="HV90" s="124">
        <f t="shared" si="143"/>
        <v>0</v>
      </c>
      <c r="HW90" s="124">
        <f t="shared" si="144"/>
        <v>0</v>
      </c>
      <c r="HX90" s="95">
        <f t="shared" si="145"/>
        <v>0</v>
      </c>
      <c r="HY90" s="95">
        <f t="shared" si="146"/>
        <v>0</v>
      </c>
    </row>
    <row r="91" spans="1:233">
      <c r="A91" s="75" t="str">
        <f>IF(stage!A91&lt;&gt;"",stage!A91,"")</f>
        <v/>
      </c>
      <c r="B91" s="75" t="str">
        <f>IF(ent!E91&lt;&gt;"",ent!E91,"")</f>
        <v/>
      </c>
      <c r="D91" s="75" t="str">
        <f>IF(ent!E91&lt;&gt;"",ent!H91,"")</f>
        <v/>
      </c>
      <c r="F91" s="95" t="str">
        <f>IF(stage!F91&lt;&gt;"",INT(stage!F91/100)*60+MOD(stage!F91,100),"")</f>
        <v/>
      </c>
      <c r="H91" s="95" t="str">
        <f>IF(stage!H91&lt;&gt;"",INT(stage!H91/100)*60+MOD(stage!H91,100),"")</f>
        <v/>
      </c>
      <c r="J91" s="95" t="str">
        <f>IF(stage!J91&lt;&gt;"",INT(stage!J91/100)*60+MOD(stage!J91,100),"")</f>
        <v/>
      </c>
      <c r="L91" s="95" t="str">
        <f>IF(stage!L91&lt;&gt;"",INT(stage!L91/100)*60+MOD(stage!L91,100),"")</f>
        <v/>
      </c>
      <c r="N91" s="95" t="str">
        <f>IF(stage!N91&lt;&gt;"",INT(stage!N91/100)*60+MOD(stage!N91,100),"")</f>
        <v/>
      </c>
      <c r="P91" s="95" t="str">
        <f>IF(stage!P91&lt;&gt;"",INT(stage!P91/100)*60+MOD(stage!P91,100),"")</f>
        <v/>
      </c>
      <c r="R91" s="95" t="str">
        <f>IF(stage!R91&lt;&gt;"",INT(stage!R91/100)*60+MOD(stage!R91,100),"")</f>
        <v/>
      </c>
      <c r="T91" s="95" t="str">
        <f>IF(stage!T91&lt;&gt;"",INT(stage!T91/100)*60+MOD(stage!T91,100),"")</f>
        <v/>
      </c>
      <c r="V91" s="95" t="str">
        <f>IF(stage!V91&lt;&gt;"",INT(stage!V91/100)*60+MOD(stage!V91,100),"")</f>
        <v/>
      </c>
      <c r="X91" s="95" t="str">
        <f>IF(stage!X91&lt;&gt;"",INT(stage!X91/100)*60+MOD(stage!X91,100),"")</f>
        <v/>
      </c>
      <c r="Z91" s="95" t="str">
        <f>IF(stage!Z91&lt;&gt;"",INT(stage!Z91/100)*60+MOD(stage!Z91,100),"")</f>
        <v/>
      </c>
      <c r="AB91" s="95" t="str">
        <f>IF(stage!AB91&lt;&gt;"",INT(stage!AB91/100)*60+MOD(stage!AB91,100),"")</f>
        <v/>
      </c>
      <c r="AD91" s="95" t="str">
        <f>IF(stage!AD91&lt;&gt;"",INT(stage!AD91/100)*60+MOD(stage!AD91,100),"")</f>
        <v/>
      </c>
      <c r="AF91" s="95" t="str">
        <f>IF(stage!AF91&lt;&gt;"",INT(stage!AF91/100)*60+MOD(stage!AF91,100),"")</f>
        <v/>
      </c>
      <c r="AH91" s="95" t="str">
        <f>IF(stage!AH91&lt;&gt;"",INT(stage!AH91/100)*60+MOD(stage!AH91,100),"")</f>
        <v/>
      </c>
      <c r="AJ91" s="95" t="str">
        <f>IF(stage!AJ91&lt;&gt;"",INT(stage!AJ91/100)*60+MOD(stage!AJ91,100),"")</f>
        <v/>
      </c>
      <c r="AL91" s="95" t="str">
        <f>IF(stage!AL91&lt;&gt;"",INT(stage!AL91/100)*60+MOD(stage!AL91,100),"")</f>
        <v/>
      </c>
      <c r="AN91" s="95" t="str">
        <f>IF(stage!AN91&lt;&gt;"",INT(stage!AN91/100)*60+MOD(stage!AN91,100),"")</f>
        <v/>
      </c>
      <c r="AP91" s="95" t="str">
        <f>IF(stage!AP91&lt;&gt;"",INT(stage!AP91/100)*60+MOD(stage!AP91,100),"")</f>
        <v/>
      </c>
      <c r="AR91" s="95" t="str">
        <f>IF(stage!AR91&lt;&gt;"",INT(stage!AR91/100)*60+MOD(stage!AR91,100),"")</f>
        <v/>
      </c>
      <c r="AT91" s="95" t="str">
        <f>IF(stage!AT91&lt;&gt;"",INT(stage!AT91/100)*60+MOD(stage!AT91,100),"")</f>
        <v/>
      </c>
      <c r="AV91" s="95" t="str">
        <f>IF(stage!AV91&lt;&gt;"",INT(stage!AV91/100)*60+MOD(stage!AV91,100),"")</f>
        <v/>
      </c>
      <c r="AX91" s="95" t="str">
        <f>IF(stage!AX91&lt;&gt;"",INT(stage!AX91/100)*60+MOD(stage!AX91,100),"")</f>
        <v/>
      </c>
      <c r="AZ91" s="95" t="str">
        <f>IF(stage!AZ91&lt;&gt;"",INT(stage!AZ91/100)*60+MOD(stage!AZ91,100),"")</f>
        <v/>
      </c>
      <c r="BB91" s="95" t="str">
        <f>IF(stage!BB91&lt;&gt;"",INT(stage!BB91/100)*60+MOD(stage!BB91,100),"")</f>
        <v/>
      </c>
      <c r="BD91" s="95" t="str">
        <f>IF(stage!BD91&lt;&gt;"",INT(stage!BD91/100)*60+MOD(stage!BD91,100),"")</f>
        <v/>
      </c>
      <c r="BF91" s="95" t="str">
        <f>IF(stage!BF91&lt;&gt;"",INT(stage!BF91/100)*60+MOD(stage!BF91,100),"")</f>
        <v/>
      </c>
      <c r="BH91" s="95" t="str">
        <f>IF(stage!BH91&lt;&gt;"",INT(stage!BH91/100)*60+MOD(stage!BH91,100),"")</f>
        <v/>
      </c>
      <c r="BJ91" s="95" t="str">
        <f>IF(stage!BJ91&lt;&gt;"",INT(stage!BJ91/100)*60+MOD(stage!BJ91,100),"")</f>
        <v/>
      </c>
      <c r="BL91" s="95" t="str">
        <f>IF(stage!BL91&lt;&gt;"",INT(stage!BL91/100)*60+MOD(stage!BL91,100),"")</f>
        <v/>
      </c>
      <c r="BO91" s="123">
        <f t="shared" si="74"/>
        <v>0</v>
      </c>
      <c r="BP91" s="75">
        <f t="shared" si="75"/>
        <v>0</v>
      </c>
      <c r="BQ91" s="123">
        <f t="shared" si="76"/>
        <v>0</v>
      </c>
      <c r="BR91" s="123"/>
      <c r="BS91" s="123">
        <f t="shared" si="77"/>
        <v>0</v>
      </c>
      <c r="BT91" s="75">
        <f t="shared" si="78"/>
        <v>0</v>
      </c>
      <c r="BU91" s="123">
        <f t="shared" si="79"/>
        <v>0</v>
      </c>
      <c r="BW91" s="75">
        <f t="shared" si="80"/>
        <v>0</v>
      </c>
      <c r="BX91" s="124" t="str">
        <f t="shared" si="81"/>
        <v/>
      </c>
      <c r="BY91" s="124" t="str">
        <f t="shared" si="82"/>
        <v/>
      </c>
      <c r="BZ91" s="124" t="str">
        <f t="shared" si="83"/>
        <v/>
      </c>
      <c r="CA91" s="124" t="str">
        <f t="shared" si="84"/>
        <v/>
      </c>
      <c r="CB91" s="124" t="str">
        <f t="shared" si="85"/>
        <v/>
      </c>
      <c r="CC91" s="124" t="str">
        <f t="shared" si="86"/>
        <v/>
      </c>
      <c r="CD91" s="124" t="str">
        <f t="shared" si="87"/>
        <v/>
      </c>
      <c r="CE91" s="124" t="str">
        <f t="shared" si="88"/>
        <v/>
      </c>
      <c r="CF91" s="124" t="str">
        <f t="shared" si="89"/>
        <v/>
      </c>
      <c r="CG91" s="124" t="str">
        <f t="shared" si="90"/>
        <v/>
      </c>
      <c r="CH91" s="124" t="str">
        <f t="shared" si="91"/>
        <v/>
      </c>
      <c r="CI91" s="124" t="str">
        <f t="shared" si="92"/>
        <v/>
      </c>
      <c r="CJ91" s="124" t="str">
        <f t="shared" si="93"/>
        <v/>
      </c>
      <c r="CK91" s="124" t="str">
        <f t="shared" si="94"/>
        <v/>
      </c>
      <c r="CL91" s="124" t="str">
        <f t="shared" si="95"/>
        <v/>
      </c>
      <c r="CM91" s="124" t="str">
        <f t="shared" si="96"/>
        <v/>
      </c>
      <c r="CN91" s="124" t="str">
        <f t="shared" si="97"/>
        <v/>
      </c>
      <c r="CO91" s="124" t="str">
        <f t="shared" si="98"/>
        <v/>
      </c>
      <c r="CP91" s="124" t="str">
        <f t="shared" si="99"/>
        <v/>
      </c>
      <c r="CQ91" s="124" t="str">
        <f t="shared" si="100"/>
        <v/>
      </c>
      <c r="CR91" s="124" t="str">
        <f t="shared" si="101"/>
        <v/>
      </c>
      <c r="CS91" s="124" t="str">
        <f t="shared" si="102"/>
        <v/>
      </c>
      <c r="CT91" s="124" t="str">
        <f t="shared" si="103"/>
        <v/>
      </c>
      <c r="CU91" s="124" t="str">
        <f t="shared" si="104"/>
        <v/>
      </c>
      <c r="CV91" s="124" t="str">
        <f t="shared" si="105"/>
        <v/>
      </c>
      <c r="CW91" s="124" t="str">
        <f t="shared" si="106"/>
        <v/>
      </c>
      <c r="CX91" s="124" t="str">
        <f t="shared" si="107"/>
        <v/>
      </c>
      <c r="CY91" s="124" t="str">
        <f t="shared" si="108"/>
        <v/>
      </c>
      <c r="CZ91" s="124" t="str">
        <f t="shared" si="109"/>
        <v/>
      </c>
      <c r="DA91" s="124" t="str">
        <f t="shared" si="110"/>
        <v/>
      </c>
      <c r="DC91" s="75">
        <f>COUNT($BX91:BX91)</f>
        <v>0</v>
      </c>
      <c r="DD91" s="75">
        <f>COUNT($BX91:BY91)</f>
        <v>0</v>
      </c>
      <c r="DE91" s="75">
        <f>COUNT($BX91:BZ91)</f>
        <v>0</v>
      </c>
      <c r="DF91" s="75">
        <f>COUNT($BX91:CA91)</f>
        <v>0</v>
      </c>
      <c r="DG91" s="75">
        <f>COUNT($BX91:CB91)</f>
        <v>0</v>
      </c>
      <c r="DH91" s="75">
        <f>COUNT($BX91:CC91)</f>
        <v>0</v>
      </c>
      <c r="DI91" s="75">
        <f>COUNT($BX91:CD91)</f>
        <v>0</v>
      </c>
      <c r="DJ91" s="75">
        <f>COUNT($BX91:CE91)</f>
        <v>0</v>
      </c>
      <c r="DK91" s="75">
        <f>COUNT($BX91:CF91)</f>
        <v>0</v>
      </c>
      <c r="DL91" s="75">
        <f>COUNT($BX91:CG91)</f>
        <v>0</v>
      </c>
      <c r="DM91" s="75">
        <f>COUNT($BX91:CH91)</f>
        <v>0</v>
      </c>
      <c r="DN91" s="75">
        <f>COUNT($BX91:CI91)</f>
        <v>0</v>
      </c>
      <c r="DO91" s="75">
        <f>COUNT($BX91:CJ91)</f>
        <v>0</v>
      </c>
      <c r="DP91" s="75">
        <f>COUNT($BX91:CK91)</f>
        <v>0</v>
      </c>
      <c r="DQ91" s="75">
        <f>COUNT($BX91:CL91)</f>
        <v>0</v>
      </c>
      <c r="DR91" s="75">
        <f>COUNT($BX91:CM91)</f>
        <v>0</v>
      </c>
      <c r="DS91" s="75">
        <f>COUNT($BX91:CN91)</f>
        <v>0</v>
      </c>
      <c r="DT91" s="75">
        <f>COUNT($BX91:CO91)</f>
        <v>0</v>
      </c>
      <c r="DU91" s="75">
        <f>COUNT($BX91:CP91)</f>
        <v>0</v>
      </c>
      <c r="DV91" s="75">
        <f>COUNT($BX91:CQ91)</f>
        <v>0</v>
      </c>
      <c r="DW91" s="75">
        <f>COUNT($BX91:CR91)</f>
        <v>0</v>
      </c>
      <c r="DX91" s="75">
        <f>COUNT($BX91:CS91)</f>
        <v>0</v>
      </c>
      <c r="DY91" s="75">
        <f>COUNT($BX91:CT91)</f>
        <v>0</v>
      </c>
      <c r="DZ91" s="75">
        <f>COUNT($BX91:CU91)</f>
        <v>0</v>
      </c>
      <c r="EA91" s="75">
        <f>COUNT($BX91:CV91)</f>
        <v>0</v>
      </c>
      <c r="EB91" s="75">
        <f>COUNT($BX91:CW91)</f>
        <v>0</v>
      </c>
      <c r="EC91" s="75">
        <f>COUNT($BX91:CX91)</f>
        <v>0</v>
      </c>
      <c r="ED91" s="75">
        <f>COUNT($BX91:CY91)</f>
        <v>0</v>
      </c>
      <c r="EE91" s="75">
        <f>COUNT($BX91:CZ91)</f>
        <v>0</v>
      </c>
      <c r="EF91" s="75">
        <f>COUNT($BX91:DA91)</f>
        <v>0</v>
      </c>
      <c r="EH91" s="75">
        <f t="shared" si="111"/>
        <v>0</v>
      </c>
      <c r="EI91" s="75">
        <f t="shared" si="112"/>
        <v>0</v>
      </c>
      <c r="EJ91" s="75">
        <f t="shared" si="113"/>
        <v>0</v>
      </c>
      <c r="EK91" s="75">
        <f t="shared" si="114"/>
        <v>0</v>
      </c>
      <c r="EL91" s="75">
        <f t="shared" si="115"/>
        <v>0</v>
      </c>
      <c r="EM91" s="75">
        <f t="shared" si="116"/>
        <v>0</v>
      </c>
      <c r="EN91" s="75">
        <f t="shared" si="117"/>
        <v>0</v>
      </c>
      <c r="EO91" s="75">
        <f t="shared" si="118"/>
        <v>0</v>
      </c>
      <c r="EP91" s="75">
        <f t="shared" si="119"/>
        <v>0</v>
      </c>
      <c r="EQ91" s="75">
        <f t="shared" si="120"/>
        <v>0</v>
      </c>
      <c r="ER91" s="75">
        <f t="shared" si="121"/>
        <v>0</v>
      </c>
      <c r="ES91" s="75">
        <f t="shared" si="122"/>
        <v>0</v>
      </c>
      <c r="ET91" s="75">
        <f t="shared" si="123"/>
        <v>0</v>
      </c>
      <c r="EU91" s="75">
        <f t="shared" si="124"/>
        <v>0</v>
      </c>
      <c r="EV91" s="75">
        <f t="shared" si="125"/>
        <v>0</v>
      </c>
      <c r="EW91" s="75">
        <f t="shared" si="126"/>
        <v>0</v>
      </c>
      <c r="EX91" s="75">
        <f t="shared" si="127"/>
        <v>0</v>
      </c>
      <c r="EY91" s="75">
        <f t="shared" si="128"/>
        <v>0</v>
      </c>
      <c r="EZ91" s="75">
        <f t="shared" si="129"/>
        <v>0</v>
      </c>
      <c r="FA91" s="75">
        <f t="shared" si="130"/>
        <v>0</v>
      </c>
      <c r="FB91" s="75">
        <f t="shared" si="131"/>
        <v>0</v>
      </c>
      <c r="FC91" s="75">
        <f t="shared" si="132"/>
        <v>0</v>
      </c>
      <c r="FD91" s="75">
        <f t="shared" si="133"/>
        <v>0</v>
      </c>
      <c r="FE91" s="75">
        <f t="shared" si="134"/>
        <v>0</v>
      </c>
      <c r="FF91" s="75">
        <f t="shared" si="135"/>
        <v>0</v>
      </c>
      <c r="FG91" s="75">
        <f t="shared" si="136"/>
        <v>0</v>
      </c>
      <c r="FH91" s="75">
        <f t="shared" si="137"/>
        <v>0</v>
      </c>
      <c r="FI91" s="75">
        <f t="shared" si="138"/>
        <v>0</v>
      </c>
      <c r="FJ91" s="75">
        <f t="shared" si="139"/>
        <v>0</v>
      </c>
      <c r="FK91" s="75">
        <f t="shared" si="140"/>
        <v>0</v>
      </c>
      <c r="FL91" s="75">
        <f t="shared" si="141"/>
        <v>0</v>
      </c>
      <c r="FM91" s="95" t="str">
        <f>IF(AND(ent!$M$2=1,$F91&lt;&gt;""),$E91+$F91,"")</f>
        <v/>
      </c>
      <c r="FN91" s="95" t="str">
        <f>IF(AND(ent!$M$3=1,$H91&lt;&gt;""),$G91+$H91,"")</f>
        <v/>
      </c>
      <c r="FO91" s="95" t="str">
        <f>IF(AND(ent!$M$4=1,$J91&lt;&gt;""),$I91+$J91,"")</f>
        <v/>
      </c>
      <c r="FP91" s="95" t="str">
        <f>IF(AND(ent!$M$5=1,$L91&lt;&gt;""),$K91+$L91,"")</f>
        <v/>
      </c>
      <c r="FQ91" s="95" t="str">
        <f>IF(AND(ent!$M$6=1,$N91&lt;&gt;""),$M91+$N91,"")</f>
        <v/>
      </c>
      <c r="FR91" s="95" t="str">
        <f>IF(AND(ent!$M$7=1,$P91&lt;&gt;""),$O91+$P91,"")</f>
        <v/>
      </c>
      <c r="FS91" s="95" t="str">
        <f>IF(AND(ent!$M$8=1,$R91&lt;&gt;""),$Q91+$R91,"")</f>
        <v/>
      </c>
      <c r="FT91" s="95" t="str">
        <f>IF(AND(ent!$M$9=1,$T91&lt;&gt;""),$S91+$T91,"")</f>
        <v/>
      </c>
      <c r="FU91" s="95" t="str">
        <f>IF(AND(ent!$M$10=1,$V91&lt;&gt;""),$U91+$V91,"")</f>
        <v/>
      </c>
      <c r="FV91" s="95" t="str">
        <f>IF(AND(ent!$M$11=1,$X91&lt;&gt;""),$W91+$X91,"")</f>
        <v/>
      </c>
      <c r="FW91" s="95" t="str">
        <f>IF(AND(ent!$M$12=1,$Z91&lt;&gt;""),$Y91+$Z91,"")</f>
        <v/>
      </c>
      <c r="FX91" s="95" t="str">
        <f>IF(AND(ent!$M$13=1,$AB91&lt;&gt;""),$AA91+$AB91,"")</f>
        <v/>
      </c>
      <c r="FY91" s="95" t="str">
        <f>IF(AND(ent!$M$14=1,$AD91&lt;&gt;""),$AC91+$AD91,"")</f>
        <v/>
      </c>
      <c r="FZ91" s="95" t="str">
        <f>IF(AND(ent!$M$15=1,$AF91&lt;&gt;""),$AE91+$AF91,"")</f>
        <v/>
      </c>
      <c r="GA91" s="95" t="str">
        <f>IF(AND(ent!$M$16=1,$AH91&lt;&gt;""),$AG91+$AH91,"")</f>
        <v/>
      </c>
      <c r="GB91" s="95" t="str">
        <f>IF(AND(ent!$M$17=1,$AJ91&lt;&gt;""),$AI91+$AJ91,"")</f>
        <v/>
      </c>
      <c r="GC91" s="95" t="str">
        <f>IF(AND(ent!$M$18=1,$AL91&lt;&gt;""),$AK91+$AL91,"")</f>
        <v/>
      </c>
      <c r="GD91" s="95" t="str">
        <f>IF(AND(ent!$M$19=1,$AN91&lt;&gt;""),$AM91+$AN91,"")</f>
        <v/>
      </c>
      <c r="GE91" s="95" t="str">
        <f>IF(AND(ent!$M$20=1,$AP91&lt;&gt;""),$AO91+$AP91,"")</f>
        <v/>
      </c>
      <c r="GF91" s="95" t="str">
        <f>IF(AND(ent!$M$21=1,$AR91&lt;&gt;""),$AQ91+$AR91,"")</f>
        <v/>
      </c>
      <c r="GG91" s="95" t="str">
        <f>IF(AND(ent!$M$22=1,$AT91&lt;&gt;""),$AS91+$AT91,"")</f>
        <v/>
      </c>
      <c r="GH91" s="95" t="str">
        <f>IF(AND(ent!$M$23=1,$AV91&lt;&gt;""),$AU91+$AV91,"")</f>
        <v/>
      </c>
      <c r="GI91" s="95" t="str">
        <f>IF(AND(ent!$M$24=1,$AX91&lt;&gt;""),$AW91+$AX91,"")</f>
        <v/>
      </c>
      <c r="GJ91" s="95" t="str">
        <f>IF(AND(ent!$M$25=1,$AZ91&lt;&gt;""),$AY91+$AZ91,"")</f>
        <v/>
      </c>
      <c r="GK91" s="95" t="str">
        <f>IF(AND(ent!$M$26=1,$BB91&lt;&gt;""),$BA91+$BB91,"")</f>
        <v/>
      </c>
      <c r="GL91" s="95" t="str">
        <f>IF(AND(ent!$M$27=1,$BD91&lt;&gt;""),$BC91+$BD91,"")</f>
        <v/>
      </c>
      <c r="GM91" s="95" t="str">
        <f>IF(AND(ent!$M$28=1,$BF91&lt;&gt;""),$BE91+$BF91,"")</f>
        <v/>
      </c>
      <c r="GN91" s="95" t="str">
        <f>IF(AND(ent!$M$29=1,$BH91&lt;&gt;""),$BG91+$BH91,"")</f>
        <v/>
      </c>
      <c r="GO91" s="95" t="str">
        <f>IF(AND(ent!$M$30=1,$BJ91&lt;&gt;""),$BI91+$BJ91,"")</f>
        <v/>
      </c>
      <c r="GP91" s="95" t="str">
        <f>IF(AND(ent!$M$31=1,$BL91&lt;&gt;""),$BK91+$BL91,"")</f>
        <v/>
      </c>
      <c r="GQ91" s="75">
        <f t="shared" si="142"/>
        <v>0</v>
      </c>
      <c r="GR91" s="95" t="str">
        <f>IF(AND(ent!$M$2=2,$F91&lt;&gt;""),$E91+$F91,"")</f>
        <v/>
      </c>
      <c r="GS91" s="95" t="str">
        <f>IF(AND(ent!$M$3=2,$H91&lt;&gt;""),$G91+$H91,"")</f>
        <v/>
      </c>
      <c r="GT91" s="95" t="str">
        <f>IF(AND(ent!$M$4=2,$J91&lt;&gt;""),$I91+$J91,"")</f>
        <v/>
      </c>
      <c r="GU91" s="95" t="str">
        <f>IF(AND(ent!$M$5=2,$L91&lt;&gt;""),$K91+$L91,"")</f>
        <v/>
      </c>
      <c r="GV91" s="95" t="str">
        <f>IF(AND(ent!$M$6=2,$N91&lt;&gt;""),$M91+$N91,"")</f>
        <v/>
      </c>
      <c r="GW91" s="95" t="str">
        <f>IF(AND(ent!$M$7=2,$P91&lt;&gt;""),$O91+$P91,"")</f>
        <v/>
      </c>
      <c r="GX91" s="95" t="str">
        <f>IF(AND(ent!$M$8=2,$R91&lt;&gt;""),$Q91+$R91,"")</f>
        <v/>
      </c>
      <c r="GY91" s="95" t="str">
        <f>IF(AND(ent!$M$9=2,$T91&lt;&gt;""),$S91+$T91,"")</f>
        <v/>
      </c>
      <c r="GZ91" s="95" t="str">
        <f>IF(AND(ent!$M$10=2,$V91&lt;&gt;""),$U91+$V91,"")</f>
        <v/>
      </c>
      <c r="HA91" s="95" t="str">
        <f>IF(AND(ent!$M$11=2,$X91&lt;&gt;""),$W91+$X91,"")</f>
        <v/>
      </c>
      <c r="HB91" s="95" t="str">
        <f>IF(AND(ent!$M$12=2,$Z91&lt;&gt;""),$Y91+$Z91,"")</f>
        <v/>
      </c>
      <c r="HC91" s="95" t="str">
        <f>IF(AND(ent!$M$13=2,$AB91&lt;&gt;""),$AA91+$AB91,"")</f>
        <v/>
      </c>
      <c r="HD91" s="95" t="str">
        <f>IF(AND(ent!$M$14=2,$AD91&lt;&gt;""),$AC91+$AD91,"")</f>
        <v/>
      </c>
      <c r="HE91" s="95" t="str">
        <f>IF(AND(ent!$M$15=2,$AF91&lt;&gt;""),$AE91+$AF91,"")</f>
        <v/>
      </c>
      <c r="HF91" s="95" t="str">
        <f>IF(AND(ent!$M$16=2,$AH91&lt;&gt;""),$AG91+$AH91,"")</f>
        <v/>
      </c>
      <c r="HG91" s="95" t="str">
        <f>IF(AND(ent!$M$17=2,$AJ91&lt;&gt;""),$AI91+$AJ91,"")</f>
        <v/>
      </c>
      <c r="HH91" s="95" t="str">
        <f>IF(AND(ent!$M$18=2,$AL91&lt;&gt;""),$AK91+$AL91,"")</f>
        <v/>
      </c>
      <c r="HI91" s="95" t="str">
        <f>IF(AND(ent!$M$19=2,$AN91&lt;&gt;""),$AM91+$AN91,"")</f>
        <v/>
      </c>
      <c r="HJ91" s="95" t="str">
        <f>IF(AND(ent!$M$20=2,$AP91&lt;&gt;""),$AO91+$AP91,"")</f>
        <v/>
      </c>
      <c r="HK91" s="95" t="str">
        <f>IF(AND(ent!$M$21=2,$AR91&lt;&gt;""),$AQ91+$AR91,"")</f>
        <v/>
      </c>
      <c r="HL91" s="95" t="str">
        <f>IF(AND(ent!$M$22=2,$AT91&lt;&gt;""),$AS91+$AT91,"")</f>
        <v/>
      </c>
      <c r="HM91" s="95" t="str">
        <f>IF(AND(ent!$M$23=2,$AV91&lt;&gt;""),$AU91+$AV91,"")</f>
        <v/>
      </c>
      <c r="HN91" s="95" t="str">
        <f>IF(AND(ent!$M$24=2,$AX91&lt;&gt;""),$AW91+$AX91,"")</f>
        <v/>
      </c>
      <c r="HO91" s="95" t="str">
        <f>IF(AND(ent!$M$25=2,$AZ91&lt;&gt;""),$AY91+$AZ91,"")</f>
        <v/>
      </c>
      <c r="HP91" s="95" t="str">
        <f>IF(AND(ent!$M$26=2,$BB91&lt;&gt;""),$BA91+$BB91,"")</f>
        <v/>
      </c>
      <c r="HQ91" s="95" t="str">
        <f>IF(AND(ent!$M$27=2,$BD91&lt;&gt;""),$BC91+$BD91,"")</f>
        <v/>
      </c>
      <c r="HR91" s="95" t="str">
        <f>IF(AND(ent!$M$28=2,$BF91&lt;&gt;""),$BE91+$BF91,"")</f>
        <v/>
      </c>
      <c r="HS91" s="95" t="str">
        <f>IF(AND(ent!$M$29=2,$BH91&lt;&gt;""),$BG91+$BH91,"")</f>
        <v/>
      </c>
      <c r="HT91" s="95" t="str">
        <f>IF(AND(ent!$M$30=2,$BJ91&lt;&gt;""),$BI91+$BJ91,"")</f>
        <v/>
      </c>
      <c r="HU91" s="95" t="str">
        <f>IF(AND(ent!$M$31=2,$BL91&lt;&gt;""),$BK91+$BL91,"")</f>
        <v/>
      </c>
      <c r="HV91" s="124">
        <f t="shared" si="143"/>
        <v>0</v>
      </c>
      <c r="HW91" s="124">
        <f t="shared" si="144"/>
        <v>0</v>
      </c>
      <c r="HX91" s="95">
        <f t="shared" si="145"/>
        <v>0</v>
      </c>
      <c r="HY91" s="95">
        <f t="shared" si="146"/>
        <v>0</v>
      </c>
    </row>
    <row r="92" spans="1:233" s="125" customFormat="1">
      <c r="E92" s="128"/>
      <c r="F92" s="125">
        <f>MIN(F2:F91)</f>
        <v>277.60000000000002</v>
      </c>
      <c r="G92" s="128"/>
      <c r="H92" s="125">
        <f>MIN(H2:H91)</f>
        <v>368.5</v>
      </c>
      <c r="I92" s="128"/>
      <c r="J92" s="125">
        <f>MIN(J2:J91)</f>
        <v>278.5</v>
      </c>
      <c r="K92" s="128"/>
      <c r="L92" s="125">
        <f>MIN(L2:L91)</f>
        <v>273.39999999999998</v>
      </c>
      <c r="M92" s="128"/>
      <c r="N92" s="125">
        <f>MIN(N2:N91)</f>
        <v>364</v>
      </c>
      <c r="O92" s="128"/>
      <c r="P92" s="125">
        <f>MIN(P2:P91)</f>
        <v>273.60000000000002</v>
      </c>
      <c r="Q92" s="128"/>
      <c r="R92" s="125">
        <f>MIN(R2:R91)</f>
        <v>307.39999999999998</v>
      </c>
      <c r="S92" s="128"/>
      <c r="T92" s="125">
        <f>MIN(T2:T91)</f>
        <v>214.2</v>
      </c>
      <c r="U92" s="128"/>
      <c r="V92" s="125">
        <f>MIN(V2:V91)</f>
        <v>298.7</v>
      </c>
      <c r="W92" s="128"/>
      <c r="X92" s="125">
        <f>MIN(X2:X91)</f>
        <v>289.60000000000002</v>
      </c>
      <c r="Y92" s="128"/>
      <c r="Z92" s="125">
        <f>MIN(Z2:Z91)</f>
        <v>205.5</v>
      </c>
      <c r="AA92" s="128"/>
      <c r="AB92" s="125">
        <f>MIN(AB2:AB91)</f>
        <v>296.39999999999998</v>
      </c>
      <c r="AC92" s="128"/>
      <c r="AD92" s="125">
        <f>MIN(AD2:AD91)</f>
        <v>0</v>
      </c>
      <c r="AE92" s="128"/>
      <c r="AF92" s="125">
        <f>MIN(AF2:AF91)</f>
        <v>0</v>
      </c>
      <c r="AG92" s="128"/>
      <c r="AH92" s="125">
        <f>MIN(AH2:AH91)</f>
        <v>0</v>
      </c>
      <c r="AI92" s="128"/>
      <c r="AJ92" s="125">
        <f>MIN(AJ2:AJ91)</f>
        <v>0</v>
      </c>
      <c r="AK92" s="128"/>
      <c r="AL92" s="125">
        <f>MIN(AL2:AL91)</f>
        <v>0</v>
      </c>
      <c r="AM92" s="128"/>
      <c r="AN92" s="125">
        <f>MIN(AN2:AN91)</f>
        <v>0</v>
      </c>
      <c r="AO92" s="128"/>
      <c r="AP92" s="125">
        <f>MIN(AP2:AP91)</f>
        <v>0</v>
      </c>
      <c r="AQ92" s="128"/>
      <c r="AR92" s="125">
        <f>MIN(AR2:AR91)</f>
        <v>0</v>
      </c>
      <c r="AS92" s="128"/>
      <c r="AT92" s="125">
        <f>MIN(AT2:AT91)</f>
        <v>0</v>
      </c>
      <c r="AU92" s="128"/>
      <c r="AV92" s="125">
        <f>MIN(AV2:AV91)</f>
        <v>0</v>
      </c>
      <c r="AW92" s="128"/>
      <c r="AX92" s="125">
        <f>MIN(AX2:AX91)</f>
        <v>0</v>
      </c>
      <c r="AY92" s="128"/>
      <c r="AZ92" s="125">
        <f>MIN(AZ2:AZ91)</f>
        <v>0</v>
      </c>
      <c r="BA92" s="128"/>
      <c r="BB92" s="125">
        <f>MIN(BB2:BB91)</f>
        <v>0</v>
      </c>
      <c r="BC92" s="128"/>
      <c r="BD92" s="125">
        <f>MIN(BD2:BD91)</f>
        <v>0</v>
      </c>
      <c r="BE92" s="128"/>
      <c r="BF92" s="125">
        <f>MIN(BF2:BF91)</f>
        <v>0</v>
      </c>
      <c r="BG92" s="128"/>
      <c r="BH92" s="125">
        <f>MIN(BH2:BH91)</f>
        <v>0</v>
      </c>
      <c r="BI92" s="128"/>
      <c r="BJ92" s="125">
        <f>MIN(BJ2:BJ91)</f>
        <v>0</v>
      </c>
      <c r="BK92" s="128"/>
      <c r="BL92" s="125">
        <f>MIN(BL2:BL91)</f>
        <v>0</v>
      </c>
      <c r="BN92" s="126"/>
      <c r="BW92" s="118">
        <f>MAX(BW2:BW91)</f>
        <v>12</v>
      </c>
      <c r="DC92" s="118">
        <f>MAX(DC2:DC91)</f>
        <v>1</v>
      </c>
      <c r="DD92" s="118">
        <f t="shared" ref="DD92:EF92" si="147">MAX(DD2:DD91)</f>
        <v>2</v>
      </c>
      <c r="DE92" s="118">
        <f t="shared" si="147"/>
        <v>3</v>
      </c>
      <c r="DF92" s="118">
        <f t="shared" si="147"/>
        <v>4</v>
      </c>
      <c r="DG92" s="118">
        <f t="shared" si="147"/>
        <v>5</v>
      </c>
      <c r="DH92" s="118">
        <f t="shared" si="147"/>
        <v>6</v>
      </c>
      <c r="DI92" s="118">
        <f t="shared" si="147"/>
        <v>7</v>
      </c>
      <c r="DJ92" s="118">
        <f t="shared" si="147"/>
        <v>8</v>
      </c>
      <c r="DK92" s="118">
        <f t="shared" si="147"/>
        <v>9</v>
      </c>
      <c r="DL92" s="118">
        <f t="shared" si="147"/>
        <v>10</v>
      </c>
      <c r="DM92" s="118">
        <f t="shared" si="147"/>
        <v>11</v>
      </c>
      <c r="DN92" s="118">
        <f t="shared" si="147"/>
        <v>12</v>
      </c>
      <c r="DO92" s="118">
        <f t="shared" si="147"/>
        <v>12</v>
      </c>
      <c r="DP92" s="118">
        <f t="shared" si="147"/>
        <v>12</v>
      </c>
      <c r="DQ92" s="118">
        <f t="shared" si="147"/>
        <v>12</v>
      </c>
      <c r="DR92" s="118">
        <f t="shared" si="147"/>
        <v>12</v>
      </c>
      <c r="DS92" s="118">
        <f t="shared" si="147"/>
        <v>12</v>
      </c>
      <c r="DT92" s="118">
        <f t="shared" si="147"/>
        <v>12</v>
      </c>
      <c r="DU92" s="118">
        <f t="shared" si="147"/>
        <v>12</v>
      </c>
      <c r="DV92" s="118">
        <f t="shared" si="147"/>
        <v>12</v>
      </c>
      <c r="DW92" s="118">
        <f t="shared" si="147"/>
        <v>12</v>
      </c>
      <c r="DX92" s="118">
        <f t="shared" si="147"/>
        <v>12</v>
      </c>
      <c r="DY92" s="118">
        <f t="shared" si="147"/>
        <v>12</v>
      </c>
      <c r="DZ92" s="118">
        <f t="shared" si="147"/>
        <v>12</v>
      </c>
      <c r="EA92" s="118">
        <f t="shared" si="147"/>
        <v>12</v>
      </c>
      <c r="EB92" s="118">
        <f t="shared" si="147"/>
        <v>12</v>
      </c>
      <c r="EC92" s="118">
        <f t="shared" si="147"/>
        <v>12</v>
      </c>
      <c r="ED92" s="118">
        <f t="shared" si="147"/>
        <v>12</v>
      </c>
      <c r="EE92" s="118">
        <f t="shared" si="147"/>
        <v>12</v>
      </c>
      <c r="EF92" s="118">
        <f t="shared" si="147"/>
        <v>12</v>
      </c>
      <c r="EH92" s="118">
        <f t="shared" ref="EH92:FK92" si="148">MAX(EH2:EH91)</f>
        <v>1</v>
      </c>
      <c r="EI92" s="118">
        <f t="shared" si="148"/>
        <v>1</v>
      </c>
      <c r="EJ92" s="118">
        <f t="shared" si="148"/>
        <v>1</v>
      </c>
      <c r="EK92" s="118">
        <f t="shared" si="148"/>
        <v>1</v>
      </c>
      <c r="EL92" s="118">
        <f t="shared" si="148"/>
        <v>1</v>
      </c>
      <c r="EM92" s="118">
        <f t="shared" si="148"/>
        <v>1</v>
      </c>
      <c r="EN92" s="118">
        <f t="shared" si="148"/>
        <v>1</v>
      </c>
      <c r="EO92" s="118">
        <f t="shared" si="148"/>
        <v>1</v>
      </c>
      <c r="EP92" s="118">
        <f t="shared" si="148"/>
        <v>1</v>
      </c>
      <c r="EQ92" s="118">
        <f t="shared" si="148"/>
        <v>1</v>
      </c>
      <c r="ER92" s="118">
        <f t="shared" si="148"/>
        <v>1</v>
      </c>
      <c r="ES92" s="118">
        <f t="shared" si="148"/>
        <v>1</v>
      </c>
      <c r="ET92" s="118">
        <f t="shared" si="148"/>
        <v>0</v>
      </c>
      <c r="EU92" s="118">
        <f t="shared" si="148"/>
        <v>0</v>
      </c>
      <c r="EV92" s="118">
        <f t="shared" si="148"/>
        <v>0</v>
      </c>
      <c r="EW92" s="118">
        <f t="shared" si="148"/>
        <v>0</v>
      </c>
      <c r="EX92" s="118">
        <f t="shared" si="148"/>
        <v>0</v>
      </c>
      <c r="EY92" s="118">
        <f t="shared" si="148"/>
        <v>0</v>
      </c>
      <c r="EZ92" s="118">
        <f t="shared" si="148"/>
        <v>0</v>
      </c>
      <c r="FA92" s="118">
        <f t="shared" si="148"/>
        <v>0</v>
      </c>
      <c r="FB92" s="118">
        <f t="shared" si="148"/>
        <v>0</v>
      </c>
      <c r="FC92" s="118">
        <f t="shared" si="148"/>
        <v>0</v>
      </c>
      <c r="FD92" s="118">
        <f t="shared" si="148"/>
        <v>0</v>
      </c>
      <c r="FE92" s="118">
        <f t="shared" si="148"/>
        <v>0</v>
      </c>
      <c r="FF92" s="118">
        <f t="shared" si="148"/>
        <v>0</v>
      </c>
      <c r="FG92" s="118">
        <f t="shared" si="148"/>
        <v>0</v>
      </c>
      <c r="FH92" s="118">
        <f t="shared" si="148"/>
        <v>0</v>
      </c>
      <c r="FI92" s="118">
        <f t="shared" si="148"/>
        <v>0</v>
      </c>
      <c r="FJ92" s="118">
        <f t="shared" si="148"/>
        <v>0</v>
      </c>
      <c r="FK92" s="118">
        <f t="shared" si="148"/>
        <v>0</v>
      </c>
      <c r="FL92" s="118">
        <f>MAX(FL2:FL91)</f>
        <v>6</v>
      </c>
      <c r="GQ92" s="118">
        <f>MAX(GQ2:GQ91)</f>
        <v>6</v>
      </c>
    </row>
    <row r="94" spans="1:233">
      <c r="E94" s="226" t="s">
        <v>182</v>
      </c>
    </row>
    <row r="95" spans="1:233">
      <c r="E95" s="226" t="s">
        <v>183</v>
      </c>
    </row>
    <row r="96" spans="1:233">
      <c r="E96" s="226" t="s">
        <v>184</v>
      </c>
    </row>
    <row r="97" spans="5:5">
      <c r="E97" s="226"/>
    </row>
  </sheetData>
  <sheetProtection password="EB2E" sheet="1" objects="1" scenarios="1"/>
  <phoneticPr fontId="2"/>
  <pageMargins left="0.78700000000000003" right="0.78700000000000003" top="0.98399999999999999" bottom="0.98399999999999999" header="0.51200000000000001" footer="0.51200000000000001"/>
  <pageSetup paperSize="9"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10"/>
  </sheetPr>
  <dimension ref="A1:BN91"/>
  <sheetViews>
    <sheetView workbookViewId="0">
      <pane xSplit="5" ySplit="1" topLeftCell="F2" activePane="bottomRight" state="frozen"/>
      <selection activeCell="A9" sqref="A9"/>
      <selection pane="topRight" activeCell="A9" sqref="A9"/>
      <selection pane="bottomLeft" activeCell="A9" sqref="A9"/>
      <selection pane="bottomRight" activeCell="F2" sqref="F2"/>
    </sheetView>
  </sheetViews>
  <sheetFormatPr baseColWidth="10" defaultColWidth="9" defaultRowHeight="14"/>
  <cols>
    <col min="1" max="1" width="4.1640625" style="75" bestFit="1" customWidth="1"/>
    <col min="2" max="4" width="9" style="75" hidden="1" customWidth="1"/>
    <col min="5" max="5" width="9" style="120"/>
    <col min="6" max="6" width="10.1640625" style="75" customWidth="1"/>
    <col min="7" max="7" width="3.5" style="67" bestFit="1" customWidth="1"/>
    <col min="8" max="8" width="10.1640625" style="75" customWidth="1"/>
    <col min="9" max="9" width="3.5" style="67" bestFit="1" customWidth="1"/>
    <col min="10" max="10" width="10.1640625" style="75" customWidth="1"/>
    <col min="11" max="11" width="3.5" style="67" bestFit="1" customWidth="1"/>
    <col min="12" max="12" width="10.1640625" style="75" customWidth="1"/>
    <col min="13" max="13" width="3.5" style="67" bestFit="1" customWidth="1"/>
    <col min="14" max="14" width="10.1640625" style="75" customWidth="1"/>
    <col min="15" max="15" width="3.5" style="67" bestFit="1" customWidth="1"/>
    <col min="16" max="16" width="10.1640625" style="75" customWidth="1"/>
    <col min="17" max="17" width="3.5" style="67" bestFit="1" customWidth="1"/>
    <col min="18" max="18" width="10.1640625" style="75" customWidth="1"/>
    <col min="19" max="19" width="3.5" style="67" bestFit="1" customWidth="1"/>
    <col min="20" max="20" width="10.1640625" style="75" customWidth="1"/>
    <col min="21" max="21" width="3.5" style="67" bestFit="1" customWidth="1"/>
    <col min="22" max="22" width="10.1640625" style="75" customWidth="1"/>
    <col min="23" max="23" width="3.5" style="67" bestFit="1" customWidth="1"/>
    <col min="24" max="24" width="10.1640625" style="75" bestFit="1" customWidth="1"/>
    <col min="25" max="25" width="3.5" style="67" bestFit="1" customWidth="1"/>
    <col min="26" max="26" width="10.1640625" style="75" bestFit="1" customWidth="1"/>
    <col min="27" max="27" width="3.5" style="67" bestFit="1" customWidth="1"/>
    <col min="28" max="28" width="10.1640625" style="75" bestFit="1" customWidth="1"/>
    <col min="29" max="29" width="3.5" style="67" bestFit="1" customWidth="1"/>
    <col min="30" max="30" width="10.1640625" style="75" bestFit="1" customWidth="1"/>
    <col min="31" max="31" width="3.5" style="67" bestFit="1" customWidth="1"/>
    <col min="32" max="32" width="10.1640625" style="75" bestFit="1" customWidth="1"/>
    <col min="33" max="33" width="3.5" style="67" bestFit="1" customWidth="1"/>
    <col min="34" max="34" width="10.1640625" style="75" bestFit="1" customWidth="1"/>
    <col min="35" max="35" width="3.5" style="67" bestFit="1" customWidth="1"/>
    <col min="36" max="36" width="10.1640625" style="75" bestFit="1" customWidth="1"/>
    <col min="37" max="37" width="3.5" style="67" bestFit="1" customWidth="1"/>
    <col min="38" max="38" width="10.1640625" style="75" bestFit="1" customWidth="1"/>
    <col min="39" max="39" width="3.5" style="67" bestFit="1" customWidth="1"/>
    <col min="40" max="40" width="10.1640625" style="75" bestFit="1" customWidth="1"/>
    <col min="41" max="41" width="3.5" style="67" bestFit="1" customWidth="1"/>
    <col min="42" max="42" width="10.1640625" style="75" bestFit="1" customWidth="1"/>
    <col min="43" max="43" width="3.5" style="67" bestFit="1" customWidth="1"/>
    <col min="44" max="44" width="10.1640625" style="75" bestFit="1" customWidth="1"/>
    <col min="45" max="45" width="3.5" style="67" bestFit="1" customWidth="1"/>
    <col min="46" max="46" width="10.1640625" style="75" bestFit="1" customWidth="1"/>
    <col min="47" max="47" width="3.5" style="67" bestFit="1" customWidth="1"/>
    <col min="48" max="48" width="10.1640625" style="75" bestFit="1" customWidth="1"/>
    <col min="49" max="49" width="3.5" style="67" bestFit="1" customWidth="1"/>
    <col min="50" max="50" width="10.1640625" style="75" bestFit="1" customWidth="1"/>
    <col min="51" max="51" width="3.5" style="67" bestFit="1" customWidth="1"/>
    <col min="52" max="52" width="10.1640625" style="75" bestFit="1" customWidth="1"/>
    <col min="53" max="53" width="3.5" style="67" bestFit="1" customWidth="1"/>
    <col min="54" max="54" width="10.1640625" style="75" bestFit="1" customWidth="1"/>
    <col min="55" max="55" width="3.5" style="67" bestFit="1" customWidth="1"/>
    <col min="56" max="56" width="10.1640625" style="75" bestFit="1" customWidth="1"/>
    <col min="57" max="57" width="3.5" style="67" bestFit="1" customWidth="1"/>
    <col min="58" max="58" width="10.1640625" style="75" bestFit="1" customWidth="1"/>
    <col min="59" max="59" width="3.5" style="67" bestFit="1" customWidth="1"/>
    <col min="60" max="60" width="10.1640625" style="75" bestFit="1" customWidth="1"/>
    <col min="61" max="61" width="3.5" style="67" bestFit="1" customWidth="1"/>
    <col min="62" max="62" width="10.1640625" style="75" bestFit="1" customWidth="1"/>
    <col min="63" max="63" width="3.5" style="67" bestFit="1" customWidth="1"/>
    <col min="64" max="64" width="10.1640625" style="75" bestFit="1" customWidth="1"/>
    <col min="65" max="65" width="3.5" style="67" bestFit="1" customWidth="1"/>
    <col min="66" max="66" width="9" style="122"/>
    <col min="67" max="16384" width="9" style="75"/>
  </cols>
  <sheetData>
    <row r="1" spans="1:65">
      <c r="A1" s="75" t="str">
        <f>stage!A1</f>
        <v>No.</v>
      </c>
      <c r="E1" s="120" t="s">
        <v>9</v>
      </c>
      <c r="F1" s="129">
        <f>stage!F1</f>
        <v>1</v>
      </c>
      <c r="H1" s="129">
        <f>stage!H1</f>
        <v>2</v>
      </c>
      <c r="J1" s="129">
        <f>stage!J1</f>
        <v>3</v>
      </c>
      <c r="L1" s="129">
        <f>stage!L1</f>
        <v>4</v>
      </c>
      <c r="N1" s="129">
        <f>stage!N1</f>
        <v>5</v>
      </c>
      <c r="P1" s="129">
        <f>stage!P1</f>
        <v>6</v>
      </c>
      <c r="R1" s="129">
        <f>stage!R1</f>
        <v>7</v>
      </c>
      <c r="T1" s="129">
        <f>stage!T1</f>
        <v>8</v>
      </c>
      <c r="V1" s="129">
        <f>stage!V1</f>
        <v>9</v>
      </c>
      <c r="X1" s="129">
        <f>stage!X1</f>
        <v>10</v>
      </c>
      <c r="Z1" s="129">
        <f>stage!Z1</f>
        <v>11</v>
      </c>
      <c r="AB1" s="129">
        <f>stage!AB1</f>
        <v>12</v>
      </c>
      <c r="AD1" s="129">
        <f>stage!AD1</f>
        <v>13</v>
      </c>
      <c r="AF1" s="129">
        <f>stage!AF1</f>
        <v>14</v>
      </c>
      <c r="AH1" s="129">
        <f>stage!AH1</f>
        <v>15</v>
      </c>
      <c r="AJ1" s="129">
        <f>stage!AJ1</f>
        <v>16</v>
      </c>
      <c r="AL1" s="129">
        <f>stage!AL1</f>
        <v>17</v>
      </c>
      <c r="AN1" s="129">
        <f>stage!AN1</f>
        <v>18</v>
      </c>
      <c r="AP1" s="129">
        <f>stage!AP1</f>
        <v>19</v>
      </c>
      <c r="AR1" s="129">
        <f>stage!AR1</f>
        <v>20</v>
      </c>
      <c r="AT1" s="129">
        <f>stage!AT1</f>
        <v>21</v>
      </c>
      <c r="AV1" s="129">
        <f>stage!AV1</f>
        <v>22</v>
      </c>
      <c r="AX1" s="129">
        <f>stage!AX1</f>
        <v>23</v>
      </c>
      <c r="AZ1" s="129">
        <f>stage!AZ1</f>
        <v>24</v>
      </c>
      <c r="BB1" s="129">
        <f>stage!BB1</f>
        <v>25</v>
      </c>
      <c r="BD1" s="129">
        <f>stage!BD1</f>
        <v>26</v>
      </c>
      <c r="BF1" s="129">
        <f>stage!BF1</f>
        <v>27</v>
      </c>
      <c r="BH1" s="129">
        <f>stage!BH1</f>
        <v>28</v>
      </c>
      <c r="BJ1" s="129">
        <f>stage!BJ1</f>
        <v>29</v>
      </c>
      <c r="BL1" s="129">
        <f>stage!BL1</f>
        <v>30</v>
      </c>
    </row>
    <row r="2" spans="1:65">
      <c r="A2" s="75">
        <f>IF(stage!A2&lt;&gt;"",stage!A2,"")</f>
        <v>1</v>
      </c>
      <c r="E2" s="120" t="str">
        <f>IF(ent!H2&lt;&gt;"",ent!H2,"")</f>
        <v>JN-1</v>
      </c>
      <c r="F2" s="95">
        <f>IF('sec(P)'!EH2=1,SUM('sec(P)'!$E2:F2),"")</f>
        <v>277.60000000000002</v>
      </c>
      <c r="G2" s="67">
        <f>IF(F2&lt;&gt;"",RANK(F2,F$2:F$11,1),"")</f>
        <v>1</v>
      </c>
      <c r="H2" s="95">
        <f>IF('sec(P)'!EI2=1,SUM('sec(P)'!$E2:H2),"")</f>
        <v>657.6</v>
      </c>
      <c r="I2" s="67">
        <f>IF(H2&lt;&gt;"",RANK(H2,H$2:H$11,1),"")</f>
        <v>2</v>
      </c>
      <c r="J2" s="95">
        <f>IF('sec(P)'!EJ2=1,SUM('sec(P)'!$E2:J2),"")</f>
        <v>936.1</v>
      </c>
      <c r="K2" s="67">
        <f>IF(J2&lt;&gt;"",RANK(J2,J$2:J$11,1),"")</f>
        <v>2</v>
      </c>
      <c r="L2" s="95">
        <f>IF('sec(P)'!EK2=1,SUM('sec(P)'!$E2:L2),"")</f>
        <v>1209.5</v>
      </c>
      <c r="M2" s="67">
        <f>IF(L2&lt;&gt;"",RANK(L2,L$2:L$11,1),"")</f>
        <v>2</v>
      </c>
      <c r="N2" s="95">
        <f>IF('sec(P)'!EL2=1,SUM('sec(P)'!$E2:N2),"")</f>
        <v>1573.5</v>
      </c>
      <c r="O2" s="67">
        <f>IF(N2&lt;&gt;"",RANK(N2,N$2:N$11,1),"")</f>
        <v>2</v>
      </c>
      <c r="P2" s="95">
        <f>IF('sec(P)'!EM2=1,SUM('sec(P)'!$E2:P2),"")</f>
        <v>1847.1</v>
      </c>
      <c r="Q2" s="67">
        <f>IF(P2&lt;&gt;"",RANK(P2,P$2:P$11,1),"")</f>
        <v>1</v>
      </c>
      <c r="R2" s="95">
        <f>IF('sec(P)'!EN2=1,SUM('sec(P)'!$E2:R2),"")</f>
        <v>2164</v>
      </c>
      <c r="S2" s="67">
        <f>IF(R2&lt;&gt;"",RANK(R2,R$2:R$11,1),"")</f>
        <v>1</v>
      </c>
      <c r="T2" s="95">
        <f>IF('sec(P)'!EO2=1,SUM('sec(P)'!$E2:T2),"")</f>
        <v>2378.5</v>
      </c>
      <c r="U2" s="67">
        <f>IF(T2&lt;&gt;"",RANK(T2,T$2:T$11,1),"")</f>
        <v>1</v>
      </c>
      <c r="V2" s="95">
        <f>IF('sec(P)'!EP2=1,SUM('sec(P)'!$E2:V2),"")</f>
        <v>2689</v>
      </c>
      <c r="W2" s="67">
        <f>IF(V2&lt;&gt;"",RANK(V2,V$2:V$11,1),"")</f>
        <v>2</v>
      </c>
      <c r="X2" s="95">
        <f>IF('sec(P)'!EQ2=1,SUM('sec(P)'!$E2:X2),"")</f>
        <v>2978.6</v>
      </c>
      <c r="Y2" s="67">
        <f>IF(X2&lt;&gt;"",RANK(X2,X$2:X$11,1),"")</f>
        <v>2</v>
      </c>
      <c r="Z2" s="95">
        <f>IF('sec(P)'!ER2=1,SUM('sec(P)'!$E2:Z2),"")</f>
        <v>3184.1</v>
      </c>
      <c r="AA2" s="67">
        <f>IF(Z2&lt;&gt;"",RANK(Z2,Z$2:Z$11,1),"")</f>
        <v>1</v>
      </c>
      <c r="AB2" s="95">
        <f>IF('sec(P)'!ES2=1,SUM('sec(P)'!$E2:AB2),"")</f>
        <v>3480.5</v>
      </c>
      <c r="AC2" s="67">
        <f>IF(AB2&lt;&gt;"",RANK(AB2,AB$2:AB$11,1),"")</f>
        <v>1</v>
      </c>
      <c r="AD2" s="95" t="str">
        <f>IF('sec(P)'!ET2=1,SUM('sec(P)'!$E2:AD2),"")</f>
        <v/>
      </c>
      <c r="AE2" s="67" t="str">
        <f>IF(AD2&lt;&gt;"",RANK(AD2,AD$2:AD$11,1),"")</f>
        <v/>
      </c>
      <c r="AF2" s="95" t="str">
        <f>IF('sec(P)'!EU2=1,SUM('sec(P)'!$E2:AF2),"")</f>
        <v/>
      </c>
      <c r="AG2" s="67" t="str">
        <f>IF(AF2&lt;&gt;"",RANK(AF2,AF$2:AF$11,1),"")</f>
        <v/>
      </c>
      <c r="AH2" s="95" t="str">
        <f>IF('sec(P)'!EV2=1,SUM('sec(P)'!$E2:AH2),"")</f>
        <v/>
      </c>
      <c r="AI2" s="67" t="str">
        <f>IF(AH2&lt;&gt;"",RANK(AH2,AH$2:AH$11,1),"")</f>
        <v/>
      </c>
      <c r="AJ2" s="95" t="str">
        <f>IF('sec(P)'!EW2=1,SUM('sec(P)'!$E2:AJ2),"")</f>
        <v/>
      </c>
      <c r="AK2" s="67" t="str">
        <f>IF(AJ2&lt;&gt;"",RANK(AJ2,AJ$2:AJ$11,1),"")</f>
        <v/>
      </c>
      <c r="AL2" s="95" t="str">
        <f>IF('sec(P)'!EX2=1,SUM('sec(P)'!$E2:AL2),"")</f>
        <v/>
      </c>
      <c r="AM2" s="67" t="str">
        <f>IF(AL2&lt;&gt;"",RANK(AL2,AL$2:AL$11,1),"")</f>
        <v/>
      </c>
      <c r="AN2" s="95" t="str">
        <f>IF('sec(P)'!EY2=1,SUM('sec(P)'!$E2:AN2),"")</f>
        <v/>
      </c>
      <c r="AO2" s="67" t="str">
        <f>IF(AN2&lt;&gt;"",RANK(AN2,AN$2:AN$11,1),"")</f>
        <v/>
      </c>
      <c r="AP2" s="95" t="str">
        <f>IF('sec(P)'!EZ2=1,SUM('sec(P)'!$E2:AP2),"")</f>
        <v/>
      </c>
      <c r="AQ2" s="67" t="str">
        <f>IF(AP2&lt;&gt;"",RANK(AP2,AP$2:AP$11,1),"")</f>
        <v/>
      </c>
      <c r="AR2" s="95" t="str">
        <f>IF('sec(P)'!FA2=1,SUM('sec(P)'!$E2:AR2),"")</f>
        <v/>
      </c>
      <c r="AS2" s="67" t="str">
        <f>IF(AR2&lt;&gt;"",RANK(AR2,AR$2:AR$11,1),"")</f>
        <v/>
      </c>
      <c r="AT2" s="95" t="str">
        <f>IF('sec(P)'!FB2=1,SUM('sec(P)'!$E2:AT2),"")</f>
        <v/>
      </c>
      <c r="AU2" s="67" t="str">
        <f>IF(AT2&lt;&gt;"",RANK(AT2,AT$2:AT$11,1),"")</f>
        <v/>
      </c>
      <c r="AV2" s="95" t="str">
        <f>IF('sec(P)'!FC2=1,SUM('sec(P)'!$E2:AV2),"")</f>
        <v/>
      </c>
      <c r="AW2" s="67" t="str">
        <f>IF(AV2&lt;&gt;"",RANK(AV2,AV$2:AV$11,1),"")</f>
        <v/>
      </c>
      <c r="AX2" s="95" t="str">
        <f>IF('sec(P)'!FD2=1,SUM('sec(P)'!$E2:AX2),"")</f>
        <v/>
      </c>
      <c r="AY2" s="67" t="str">
        <f>IF(AX2&lt;&gt;"",RANK(AX2,AX$2:AX$11,1),"")</f>
        <v/>
      </c>
      <c r="AZ2" s="95" t="str">
        <f>IF('sec(P)'!FE2=1,SUM('sec(P)'!$E2:AZ2),"")</f>
        <v/>
      </c>
      <c r="BA2" s="67" t="str">
        <f>IF(AZ2&lt;&gt;"",RANK(AZ2,AZ$2:AZ$11,1),"")</f>
        <v/>
      </c>
      <c r="BB2" s="95" t="str">
        <f>IF('sec(P)'!FF2=1,SUM('sec(P)'!$E2:BB2),"")</f>
        <v/>
      </c>
      <c r="BC2" s="67" t="str">
        <f>IF(BB2&lt;&gt;"",RANK(BB2,BB$2:BB$11,1),"")</f>
        <v/>
      </c>
      <c r="BD2" s="95" t="str">
        <f>IF('sec(P)'!FG2=1,SUM('sec(P)'!$E2:BD2),"")</f>
        <v/>
      </c>
      <c r="BE2" s="67" t="str">
        <f>IF(BD2&lt;&gt;"",RANK(BD2,BD$2:BD$11,1),"")</f>
        <v/>
      </c>
      <c r="BF2" s="95" t="str">
        <f>IF('sec(P)'!FH2=1,SUM('sec(P)'!$E2:BF2),"")</f>
        <v/>
      </c>
      <c r="BG2" s="67" t="str">
        <f>IF(BF2&lt;&gt;"",RANK(BF2,BF$2:BF$11,1),"")</f>
        <v/>
      </c>
      <c r="BH2" s="95" t="str">
        <f>IF('sec(P)'!FI2=1,SUM('sec(P)'!$E2:BH2),"")</f>
        <v/>
      </c>
      <c r="BI2" s="67" t="str">
        <f>IF(BH2&lt;&gt;"",RANK(BH2,BH$2:BH$11,1),"")</f>
        <v/>
      </c>
      <c r="BJ2" s="95" t="str">
        <f>IF('sec(P)'!FJ2=1,SUM('sec(P)'!$E2:BJ2),"")</f>
        <v/>
      </c>
      <c r="BK2" s="67" t="str">
        <f>IF(BJ2&lt;&gt;"",RANK(BJ2,BJ$2:BJ$11,1),"")</f>
        <v/>
      </c>
      <c r="BL2" s="95" t="str">
        <f>IF('sec(P)'!FK2=1,SUM('sec(P)'!$E2:BL2),"")</f>
        <v/>
      </c>
      <c r="BM2" s="67" t="str">
        <f>IF(BL2&lt;&gt;"",RANK(BL2,BL$2:BL$11,1),"")</f>
        <v/>
      </c>
    </row>
    <row r="3" spans="1:65">
      <c r="A3" s="75">
        <f>IF(stage!A3&lt;&gt;"",stage!A3,"")</f>
        <v>2</v>
      </c>
      <c r="E3" s="120" t="str">
        <f>IF(ent!H3&lt;&gt;"",ent!H3,"")</f>
        <v>JN-1</v>
      </c>
      <c r="F3" s="95">
        <f>IF('sec(P)'!EH3=1,SUM('sec(P)'!$E3:F3),"")</f>
        <v>279.39999999999998</v>
      </c>
      <c r="G3" s="67">
        <f t="shared" ref="G3:I11" si="0">IF(F3&lt;&gt;"",RANK(F3,F$2:F$11,1),"")</f>
        <v>2</v>
      </c>
      <c r="H3" s="95">
        <f>IF('sec(P)'!EI3=1,SUM('sec(P)'!$E3:H3),"")</f>
        <v>647.9</v>
      </c>
      <c r="I3" s="67">
        <f t="shared" si="0"/>
        <v>1</v>
      </c>
      <c r="J3" s="95">
        <f>IF('sec(P)'!EJ3=1,SUM('sec(P)'!$E3:J3),"")</f>
        <v>928.8</v>
      </c>
      <c r="K3" s="67">
        <f t="shared" ref="K3" si="1">IF(J3&lt;&gt;"",RANK(J3,J$2:J$11,1),"")</f>
        <v>1</v>
      </c>
      <c r="L3" s="95">
        <f>IF('sec(P)'!EK3=1,SUM('sec(P)'!$E3:L3),"")</f>
        <v>1205.1999999999998</v>
      </c>
      <c r="M3" s="67">
        <f t="shared" ref="M3" si="2">IF(L3&lt;&gt;"",RANK(L3,L$2:L$11,1),"")</f>
        <v>1</v>
      </c>
      <c r="N3" s="95">
        <f>IF('sec(P)'!EL3=1,SUM('sec(P)'!$E3:N3),"")</f>
        <v>1572.4999999999998</v>
      </c>
      <c r="O3" s="67">
        <f t="shared" ref="O3" si="3">IF(N3&lt;&gt;"",RANK(N3,N$2:N$11,1),"")</f>
        <v>1</v>
      </c>
      <c r="P3" s="95">
        <f>IF('sec(P)'!EM3=1,SUM('sec(P)'!$E3:P3),"")</f>
        <v>1852.2999999999997</v>
      </c>
      <c r="Q3" s="67">
        <f t="shared" ref="Q3" si="4">IF(P3&lt;&gt;"",RANK(P3,P$2:P$11,1),"")</f>
        <v>2</v>
      </c>
      <c r="R3" s="95">
        <f>IF('sec(P)'!EN3=1,SUM('sec(P)'!$E3:R3),"")</f>
        <v>2165.8999999999996</v>
      </c>
      <c r="S3" s="67">
        <f t="shared" ref="S3" si="5">IF(R3&lt;&gt;"",RANK(R3,R$2:R$11,1),"")</f>
        <v>2</v>
      </c>
      <c r="T3" s="95">
        <f>IF('sec(P)'!EO3=1,SUM('sec(P)'!$E3:T3),"")</f>
        <v>2381.0999999999995</v>
      </c>
      <c r="U3" s="67">
        <f t="shared" ref="U3" si="6">IF(T3&lt;&gt;"",RANK(T3,T$2:T$11,1),"")</f>
        <v>2</v>
      </c>
      <c r="V3" s="95">
        <f>IF('sec(P)'!EP3=1,SUM('sec(P)'!$E3:V3),"")</f>
        <v>2684.8999999999996</v>
      </c>
      <c r="W3" s="67">
        <f t="shared" ref="W3" si="7">IF(V3&lt;&gt;"",RANK(V3,V$2:V$11,1),"")</f>
        <v>1</v>
      </c>
      <c r="X3" s="95">
        <f>IF('sec(P)'!EQ3=1,SUM('sec(P)'!$E3:X3),"")</f>
        <v>2976.9999999999995</v>
      </c>
      <c r="Y3" s="67">
        <f t="shared" ref="Y3" si="8">IF(X3&lt;&gt;"",RANK(X3,X$2:X$11,1),"")</f>
        <v>1</v>
      </c>
      <c r="Z3" s="95">
        <f>IF('sec(P)'!ER3=1,SUM('sec(P)'!$E3:Z3),"")</f>
        <v>3186.6999999999994</v>
      </c>
      <c r="AA3" s="67">
        <f t="shared" ref="AA3" si="9">IF(Z3&lt;&gt;"",RANK(Z3,Z$2:Z$11,1),"")</f>
        <v>2</v>
      </c>
      <c r="AB3" s="95">
        <f>IF('sec(P)'!ES3=1,SUM('sec(P)'!$E3:AB3),"")</f>
        <v>3489.0999999999995</v>
      </c>
      <c r="AC3" s="67">
        <f t="shared" ref="AC3" si="10">IF(AB3&lt;&gt;"",RANK(AB3,AB$2:AB$11,1),"")</f>
        <v>2</v>
      </c>
      <c r="AD3" s="95" t="str">
        <f>IF('sec(P)'!ET3=1,SUM('sec(P)'!$E3:AD3),"")</f>
        <v/>
      </c>
      <c r="AE3" s="67" t="str">
        <f t="shared" ref="AE3" si="11">IF(AD3&lt;&gt;"",RANK(AD3,AD$2:AD$11,1),"")</f>
        <v/>
      </c>
      <c r="AF3" s="95" t="str">
        <f>IF('sec(P)'!EU3=1,SUM('sec(P)'!$E3:AF3),"")</f>
        <v/>
      </c>
      <c r="AG3" s="67" t="str">
        <f t="shared" ref="AG3" si="12">IF(AF3&lt;&gt;"",RANK(AF3,AF$2:AF$11,1),"")</f>
        <v/>
      </c>
      <c r="AH3" s="95" t="str">
        <f>IF('sec(P)'!EV3=1,SUM('sec(P)'!$E3:AH3),"")</f>
        <v/>
      </c>
      <c r="AI3" s="67" t="str">
        <f t="shared" ref="AI3" si="13">IF(AH3&lt;&gt;"",RANK(AH3,AH$2:AH$11,1),"")</f>
        <v/>
      </c>
      <c r="AJ3" s="95" t="str">
        <f>IF('sec(P)'!EW3=1,SUM('sec(P)'!$E3:AJ3),"")</f>
        <v/>
      </c>
      <c r="AK3" s="67" t="str">
        <f t="shared" ref="AK3" si="14">IF(AJ3&lt;&gt;"",RANK(AJ3,AJ$2:AJ$11,1),"")</f>
        <v/>
      </c>
      <c r="AL3" s="95" t="str">
        <f>IF('sec(P)'!EX3=1,SUM('sec(P)'!$E3:AL3),"")</f>
        <v/>
      </c>
      <c r="AM3" s="67" t="str">
        <f t="shared" ref="AM3" si="15">IF(AL3&lt;&gt;"",RANK(AL3,AL$2:AL$11,1),"")</f>
        <v/>
      </c>
      <c r="AN3" s="95" t="str">
        <f>IF('sec(P)'!EY3=1,SUM('sec(P)'!$E3:AN3),"")</f>
        <v/>
      </c>
      <c r="AO3" s="67" t="str">
        <f t="shared" ref="AO3" si="16">IF(AN3&lt;&gt;"",RANK(AN3,AN$2:AN$11,1),"")</f>
        <v/>
      </c>
      <c r="AP3" s="95" t="str">
        <f>IF('sec(P)'!EZ3=1,SUM('sec(P)'!$E3:AP3),"")</f>
        <v/>
      </c>
      <c r="AQ3" s="67" t="str">
        <f t="shared" ref="AQ3" si="17">IF(AP3&lt;&gt;"",RANK(AP3,AP$2:AP$11,1),"")</f>
        <v/>
      </c>
      <c r="AR3" s="95" t="str">
        <f>IF('sec(P)'!FA3=1,SUM('sec(P)'!$E3:AR3),"")</f>
        <v/>
      </c>
      <c r="AS3" s="67" t="str">
        <f t="shared" ref="AS3" si="18">IF(AR3&lt;&gt;"",RANK(AR3,AR$2:AR$11,1),"")</f>
        <v/>
      </c>
      <c r="AT3" s="95" t="str">
        <f>IF('sec(P)'!FB3=1,SUM('sec(P)'!$E3:AT3),"")</f>
        <v/>
      </c>
      <c r="AU3" s="67" t="str">
        <f t="shared" ref="AU3" si="19">IF(AT3&lt;&gt;"",RANK(AT3,AT$2:AT$11,1),"")</f>
        <v/>
      </c>
      <c r="AV3" s="95" t="str">
        <f>IF('sec(P)'!FC3=1,SUM('sec(P)'!$E3:AV3),"")</f>
        <v/>
      </c>
      <c r="AW3" s="67" t="str">
        <f t="shared" ref="AW3" si="20">IF(AV3&lt;&gt;"",RANK(AV3,AV$2:AV$11,1),"")</f>
        <v/>
      </c>
      <c r="AX3" s="95" t="str">
        <f>IF('sec(P)'!FD3=1,SUM('sec(P)'!$E3:AX3),"")</f>
        <v/>
      </c>
      <c r="AY3" s="67" t="str">
        <f t="shared" ref="AY3" si="21">IF(AX3&lt;&gt;"",RANK(AX3,AX$2:AX$11,1),"")</f>
        <v/>
      </c>
      <c r="AZ3" s="95" t="str">
        <f>IF('sec(P)'!FE3=1,SUM('sec(P)'!$E3:AZ3),"")</f>
        <v/>
      </c>
      <c r="BA3" s="67" t="str">
        <f t="shared" ref="BA3" si="22">IF(AZ3&lt;&gt;"",RANK(AZ3,AZ$2:AZ$11,1),"")</f>
        <v/>
      </c>
      <c r="BB3" s="95" t="str">
        <f>IF('sec(P)'!FF3=1,SUM('sec(P)'!$E3:BB3),"")</f>
        <v/>
      </c>
      <c r="BC3" s="67" t="str">
        <f t="shared" ref="BC3" si="23">IF(BB3&lt;&gt;"",RANK(BB3,BB$2:BB$11,1),"")</f>
        <v/>
      </c>
      <c r="BD3" s="95" t="str">
        <f>IF('sec(P)'!FG3=1,SUM('sec(P)'!$E3:BD3),"")</f>
        <v/>
      </c>
      <c r="BE3" s="67" t="str">
        <f t="shared" ref="BE3" si="24">IF(BD3&lt;&gt;"",RANK(BD3,BD$2:BD$11,1),"")</f>
        <v/>
      </c>
      <c r="BF3" s="95" t="str">
        <f>IF('sec(P)'!FH3=1,SUM('sec(P)'!$E3:BF3),"")</f>
        <v/>
      </c>
      <c r="BG3" s="67" t="str">
        <f t="shared" ref="BG3" si="25">IF(BF3&lt;&gt;"",RANK(BF3,BF$2:BF$11,1),"")</f>
        <v/>
      </c>
      <c r="BH3" s="95" t="str">
        <f>IF('sec(P)'!FI3=1,SUM('sec(P)'!$E3:BH3),"")</f>
        <v/>
      </c>
      <c r="BI3" s="67" t="str">
        <f t="shared" ref="BI3" si="26">IF(BH3&lt;&gt;"",RANK(BH3,BH$2:BH$11,1),"")</f>
        <v/>
      </c>
      <c r="BJ3" s="95" t="str">
        <f>IF('sec(P)'!FJ3=1,SUM('sec(P)'!$E3:BJ3),"")</f>
        <v/>
      </c>
      <c r="BK3" s="67" t="str">
        <f t="shared" ref="BK3" si="27">IF(BJ3&lt;&gt;"",RANK(BJ3,BJ$2:BJ$11,1),"")</f>
        <v/>
      </c>
      <c r="BL3" s="95" t="str">
        <f>IF('sec(P)'!FK3=1,SUM('sec(P)'!$E3:BL3),"")</f>
        <v/>
      </c>
      <c r="BM3" s="67" t="str">
        <f t="shared" ref="BM3" si="28">IF(BL3&lt;&gt;"",RANK(BL3,BL$2:BL$11,1),"")</f>
        <v/>
      </c>
    </row>
    <row r="4" spans="1:65">
      <c r="A4" s="75">
        <f>IF(stage!A4&lt;&gt;"",stage!A4,"")</f>
        <v>3</v>
      </c>
      <c r="E4" s="120" t="str">
        <f>IF(ent!H4&lt;&gt;"",ent!H4,"")</f>
        <v>JN-1</v>
      </c>
      <c r="F4" s="95">
        <f>IF('sec(P)'!EH4=1,SUM('sec(P)'!$E4:F4),"")</f>
        <v>286.5</v>
      </c>
      <c r="G4" s="67">
        <f t="shared" si="0"/>
        <v>3</v>
      </c>
      <c r="H4" s="95">
        <f>IF('sec(P)'!EI4=1,SUM('sec(P)'!$E4:H4),"")</f>
        <v>662.8</v>
      </c>
      <c r="I4" s="67">
        <f t="shared" si="0"/>
        <v>3</v>
      </c>
      <c r="J4" s="95">
        <f>IF('sec(P)'!EJ4=1,SUM('sec(P)'!$E4:J4),"")</f>
        <v>953.9</v>
      </c>
      <c r="K4" s="67">
        <f t="shared" ref="K4" si="29">IF(J4&lt;&gt;"",RANK(J4,J$2:J$11,1),"")</f>
        <v>3</v>
      </c>
      <c r="L4" s="95">
        <f>IF('sec(P)'!EK4=1,SUM('sec(P)'!$E4:L4),"")</f>
        <v>1236.5999999999999</v>
      </c>
      <c r="M4" s="67">
        <f t="shared" ref="M4" si="30">IF(L4&lt;&gt;"",RANK(L4,L$2:L$11,1),"")</f>
        <v>3</v>
      </c>
      <c r="N4" s="95">
        <f>IF('sec(P)'!EL4=1,SUM('sec(P)'!$E4:N4),"")</f>
        <v>1608.5</v>
      </c>
      <c r="O4" s="67">
        <f t="shared" ref="O4" si="31">IF(N4&lt;&gt;"",RANK(N4,N$2:N$11,1),"")</f>
        <v>3</v>
      </c>
      <c r="P4" s="95">
        <f>IF('sec(P)'!EM4=1,SUM('sec(P)'!$E4:P4),"")</f>
        <v>1892.6</v>
      </c>
      <c r="Q4" s="67">
        <f t="shared" ref="Q4" si="32">IF(P4&lt;&gt;"",RANK(P4,P$2:P$11,1),"")</f>
        <v>3</v>
      </c>
      <c r="R4" s="95">
        <f>IF('sec(P)'!EN4=1,SUM('sec(P)'!$E4:R4),"")</f>
        <v>2200</v>
      </c>
      <c r="S4" s="67">
        <f t="shared" ref="S4" si="33">IF(R4&lt;&gt;"",RANK(R4,R$2:R$11,1),"")</f>
        <v>3</v>
      </c>
      <c r="T4" s="95">
        <f>IF('sec(P)'!EO4=1,SUM('sec(P)'!$E4:T4),"")</f>
        <v>2414.1999999999998</v>
      </c>
      <c r="U4" s="67">
        <f t="shared" ref="U4" si="34">IF(T4&lt;&gt;"",RANK(T4,T$2:T$11,1),"")</f>
        <v>3</v>
      </c>
      <c r="V4" s="95">
        <f>IF('sec(P)'!EP4=1,SUM('sec(P)'!$E4:V4),"")</f>
        <v>2712.8999999999996</v>
      </c>
      <c r="W4" s="67">
        <f t="shared" ref="W4" si="35">IF(V4&lt;&gt;"",RANK(V4,V$2:V$11,1),"")</f>
        <v>3</v>
      </c>
      <c r="X4" s="95">
        <f>IF('sec(P)'!EQ4=1,SUM('sec(P)'!$E4:X4),"")</f>
        <v>3004.7999999999997</v>
      </c>
      <c r="Y4" s="67">
        <f t="shared" ref="Y4" si="36">IF(X4&lt;&gt;"",RANK(X4,X$2:X$11,1),"")</f>
        <v>3</v>
      </c>
      <c r="Z4" s="95">
        <f>IF('sec(P)'!ER4=1,SUM('sec(P)'!$E4:Z4),"")</f>
        <v>3217.7999999999997</v>
      </c>
      <c r="AA4" s="67">
        <f t="shared" ref="AA4" si="37">IF(Z4&lt;&gt;"",RANK(Z4,Z$2:Z$11,1),"")</f>
        <v>3</v>
      </c>
      <c r="AB4" s="95">
        <f>IF('sec(P)'!ES4=1,SUM('sec(P)'!$E4:AB4),"")</f>
        <v>3514.3999999999996</v>
      </c>
      <c r="AC4" s="67">
        <f t="shared" ref="AC4" si="38">IF(AB4&lt;&gt;"",RANK(AB4,AB$2:AB$11,1),"")</f>
        <v>3</v>
      </c>
      <c r="AD4" s="95" t="str">
        <f>IF('sec(P)'!ET4=1,SUM('sec(P)'!$E4:AD4),"")</f>
        <v/>
      </c>
      <c r="AE4" s="67" t="str">
        <f t="shared" ref="AE4" si="39">IF(AD4&lt;&gt;"",RANK(AD4,AD$2:AD$11,1),"")</f>
        <v/>
      </c>
      <c r="AF4" s="95" t="str">
        <f>IF('sec(P)'!EU4=1,SUM('sec(P)'!$E4:AF4),"")</f>
        <v/>
      </c>
      <c r="AG4" s="67" t="str">
        <f t="shared" ref="AG4" si="40">IF(AF4&lt;&gt;"",RANK(AF4,AF$2:AF$11,1),"")</f>
        <v/>
      </c>
      <c r="AH4" s="95" t="str">
        <f>IF('sec(P)'!EV4=1,SUM('sec(P)'!$E4:AH4),"")</f>
        <v/>
      </c>
      <c r="AI4" s="67" t="str">
        <f t="shared" ref="AI4" si="41">IF(AH4&lt;&gt;"",RANK(AH4,AH$2:AH$11,1),"")</f>
        <v/>
      </c>
      <c r="AJ4" s="95" t="str">
        <f>IF('sec(P)'!EW4=1,SUM('sec(P)'!$E4:AJ4),"")</f>
        <v/>
      </c>
      <c r="AK4" s="67" t="str">
        <f t="shared" ref="AK4" si="42">IF(AJ4&lt;&gt;"",RANK(AJ4,AJ$2:AJ$11,1),"")</f>
        <v/>
      </c>
      <c r="AL4" s="95" t="str">
        <f>IF('sec(P)'!EX4=1,SUM('sec(P)'!$E4:AL4),"")</f>
        <v/>
      </c>
      <c r="AM4" s="67" t="str">
        <f t="shared" ref="AM4" si="43">IF(AL4&lt;&gt;"",RANK(AL4,AL$2:AL$11,1),"")</f>
        <v/>
      </c>
      <c r="AN4" s="95" t="str">
        <f>IF('sec(P)'!EY4=1,SUM('sec(P)'!$E4:AN4),"")</f>
        <v/>
      </c>
      <c r="AO4" s="67" t="str">
        <f t="shared" ref="AO4" si="44">IF(AN4&lt;&gt;"",RANK(AN4,AN$2:AN$11,1),"")</f>
        <v/>
      </c>
      <c r="AP4" s="95" t="str">
        <f>IF('sec(P)'!EZ4=1,SUM('sec(P)'!$E4:AP4),"")</f>
        <v/>
      </c>
      <c r="AQ4" s="67" t="str">
        <f t="shared" ref="AQ4" si="45">IF(AP4&lt;&gt;"",RANK(AP4,AP$2:AP$11,1),"")</f>
        <v/>
      </c>
      <c r="AR4" s="95" t="str">
        <f>IF('sec(P)'!FA4=1,SUM('sec(P)'!$E4:AR4),"")</f>
        <v/>
      </c>
      <c r="AS4" s="67" t="str">
        <f t="shared" ref="AS4" si="46">IF(AR4&lt;&gt;"",RANK(AR4,AR$2:AR$11,1),"")</f>
        <v/>
      </c>
      <c r="AT4" s="95" t="str">
        <f>IF('sec(P)'!FB4=1,SUM('sec(P)'!$E4:AT4),"")</f>
        <v/>
      </c>
      <c r="AU4" s="67" t="str">
        <f t="shared" ref="AU4" si="47">IF(AT4&lt;&gt;"",RANK(AT4,AT$2:AT$11,1),"")</f>
        <v/>
      </c>
      <c r="AV4" s="95" t="str">
        <f>IF('sec(P)'!FC4=1,SUM('sec(P)'!$E4:AV4),"")</f>
        <v/>
      </c>
      <c r="AW4" s="67" t="str">
        <f t="shared" ref="AW4" si="48">IF(AV4&lt;&gt;"",RANK(AV4,AV$2:AV$11,1),"")</f>
        <v/>
      </c>
      <c r="AX4" s="95" t="str">
        <f>IF('sec(P)'!FD4=1,SUM('sec(P)'!$E4:AX4),"")</f>
        <v/>
      </c>
      <c r="AY4" s="67" t="str">
        <f t="shared" ref="AY4" si="49">IF(AX4&lt;&gt;"",RANK(AX4,AX$2:AX$11,1),"")</f>
        <v/>
      </c>
      <c r="AZ4" s="95" t="str">
        <f>IF('sec(P)'!FE4=1,SUM('sec(P)'!$E4:AZ4),"")</f>
        <v/>
      </c>
      <c r="BA4" s="67" t="str">
        <f t="shared" ref="BA4" si="50">IF(AZ4&lt;&gt;"",RANK(AZ4,AZ$2:AZ$11,1),"")</f>
        <v/>
      </c>
      <c r="BB4" s="95" t="str">
        <f>IF('sec(P)'!FF4=1,SUM('sec(P)'!$E4:BB4),"")</f>
        <v/>
      </c>
      <c r="BC4" s="67" t="str">
        <f t="shared" ref="BC4" si="51">IF(BB4&lt;&gt;"",RANK(BB4,BB$2:BB$11,1),"")</f>
        <v/>
      </c>
      <c r="BD4" s="95" t="str">
        <f>IF('sec(P)'!FG4=1,SUM('sec(P)'!$E4:BD4),"")</f>
        <v/>
      </c>
      <c r="BE4" s="67" t="str">
        <f t="shared" ref="BE4" si="52">IF(BD4&lt;&gt;"",RANK(BD4,BD$2:BD$11,1),"")</f>
        <v/>
      </c>
      <c r="BF4" s="95" t="str">
        <f>IF('sec(P)'!FH4=1,SUM('sec(P)'!$E4:BF4),"")</f>
        <v/>
      </c>
      <c r="BG4" s="67" t="str">
        <f t="shared" ref="BG4" si="53">IF(BF4&lt;&gt;"",RANK(BF4,BF$2:BF$11,1),"")</f>
        <v/>
      </c>
      <c r="BH4" s="95" t="str">
        <f>IF('sec(P)'!FI4=1,SUM('sec(P)'!$E4:BH4),"")</f>
        <v/>
      </c>
      <c r="BI4" s="67" t="str">
        <f t="shared" ref="BI4" si="54">IF(BH4&lt;&gt;"",RANK(BH4,BH$2:BH$11,1),"")</f>
        <v/>
      </c>
      <c r="BJ4" s="95" t="str">
        <f>IF('sec(P)'!FJ4=1,SUM('sec(P)'!$E4:BJ4),"")</f>
        <v/>
      </c>
      <c r="BK4" s="67" t="str">
        <f t="shared" ref="BK4" si="55">IF(BJ4&lt;&gt;"",RANK(BJ4,BJ$2:BJ$11,1),"")</f>
        <v/>
      </c>
      <c r="BL4" s="95" t="str">
        <f>IF('sec(P)'!FK4=1,SUM('sec(P)'!$E4:BL4),"")</f>
        <v/>
      </c>
      <c r="BM4" s="67" t="str">
        <f t="shared" ref="BM4" si="56">IF(BL4&lt;&gt;"",RANK(BL4,BL$2:BL$11,1),"")</f>
        <v/>
      </c>
    </row>
    <row r="5" spans="1:65">
      <c r="A5" s="75">
        <f>IF(stage!A5&lt;&gt;"",stage!A5,"")</f>
        <v>4</v>
      </c>
      <c r="E5" s="120" t="str">
        <f>IF(ent!H5&lt;&gt;"",ent!H5,"")</f>
        <v>JN-1</v>
      </c>
      <c r="F5" s="95">
        <f>IF('sec(P)'!EH5=1,SUM('sec(P)'!$E5:F5),"")</f>
        <v>290.10000000000002</v>
      </c>
      <c r="G5" s="67">
        <f t="shared" si="0"/>
        <v>4</v>
      </c>
      <c r="H5" s="95">
        <f>IF('sec(P)'!EI5=1,SUM('sec(P)'!$E5:H5),"")</f>
        <v>676.2</v>
      </c>
      <c r="I5" s="67">
        <f t="shared" si="0"/>
        <v>5</v>
      </c>
      <c r="J5" s="95">
        <f>IF('sec(P)'!EJ5=1,SUM('sec(P)'!$E5:J5),"")</f>
        <v>968.7</v>
      </c>
      <c r="K5" s="67">
        <f t="shared" ref="K5" si="57">IF(J5&lt;&gt;"",RANK(J5,J$2:J$11,1),"")</f>
        <v>4</v>
      </c>
      <c r="L5" s="95">
        <f>IF('sec(P)'!EK5=1,SUM('sec(P)'!$E5:L5),"")</f>
        <v>1258.4000000000001</v>
      </c>
      <c r="M5" s="67">
        <f t="shared" ref="M5" si="58">IF(L5&lt;&gt;"",RANK(L5,L$2:L$11,1),"")</f>
        <v>5</v>
      </c>
      <c r="N5" s="95">
        <f>IF('sec(P)'!EL5=1,SUM('sec(P)'!$E5:N5),"")</f>
        <v>1637.8000000000002</v>
      </c>
      <c r="O5" s="67">
        <f t="shared" ref="O5" si="59">IF(N5&lt;&gt;"",RANK(N5,N$2:N$11,1),"")</f>
        <v>5</v>
      </c>
      <c r="P5" s="95">
        <f>IF('sec(P)'!EM5=1,SUM('sec(P)'!$E5:P5),"")</f>
        <v>1927.9</v>
      </c>
      <c r="Q5" s="67">
        <f t="shared" ref="Q5" si="60">IF(P5&lt;&gt;"",RANK(P5,P$2:P$11,1),"")</f>
        <v>5</v>
      </c>
      <c r="R5" s="95">
        <f>IF('sec(P)'!EN5=1,SUM('sec(P)'!$E5:R5),"")</f>
        <v>2249.1999999999998</v>
      </c>
      <c r="S5" s="67">
        <f t="shared" ref="S5" si="61">IF(R5&lt;&gt;"",RANK(R5,R$2:R$11,1),"")</f>
        <v>4</v>
      </c>
      <c r="T5" s="95">
        <f>IF('sec(P)'!EO5=1,SUM('sec(P)'!$E5:T5),"")</f>
        <v>2481</v>
      </c>
      <c r="U5" s="67">
        <f t="shared" ref="U5" si="62">IF(T5&lt;&gt;"",RANK(T5,T$2:T$11,1),"")</f>
        <v>5</v>
      </c>
      <c r="V5" s="95">
        <f>IF('sec(P)'!EP5=1,SUM('sec(P)'!$E5:V5),"")</f>
        <v>2790.8</v>
      </c>
      <c r="W5" s="67">
        <f t="shared" ref="W5" si="63">IF(V5&lt;&gt;"",RANK(V5,V$2:V$11,1),"")</f>
        <v>5</v>
      </c>
      <c r="X5" s="95">
        <f>IF('sec(P)'!EQ5=1,SUM('sec(P)'!$E5:X5),"")</f>
        <v>3097.6000000000004</v>
      </c>
      <c r="Y5" s="67">
        <f t="shared" ref="Y5" si="64">IF(X5&lt;&gt;"",RANK(X5,X$2:X$11,1),"")</f>
        <v>5</v>
      </c>
      <c r="Z5" s="95">
        <f>IF('sec(P)'!ER5=1,SUM('sec(P)'!$E5:Z5),"")</f>
        <v>3317.8</v>
      </c>
      <c r="AA5" s="67">
        <f t="shared" ref="AA5" si="65">IF(Z5&lt;&gt;"",RANK(Z5,Z$2:Z$11,1),"")</f>
        <v>5</v>
      </c>
      <c r="AB5" s="95">
        <f>IF('sec(P)'!ES5=1,SUM('sec(P)'!$E5:AB5),"")</f>
        <v>3629.6000000000004</v>
      </c>
      <c r="AC5" s="67">
        <f t="shared" ref="AC5" si="66">IF(AB5&lt;&gt;"",RANK(AB5,AB$2:AB$11,1),"")</f>
        <v>5</v>
      </c>
      <c r="AD5" s="95" t="str">
        <f>IF('sec(P)'!ET5=1,SUM('sec(P)'!$E5:AD5),"")</f>
        <v/>
      </c>
      <c r="AE5" s="67" t="str">
        <f t="shared" ref="AE5" si="67">IF(AD5&lt;&gt;"",RANK(AD5,AD$2:AD$11,1),"")</f>
        <v/>
      </c>
      <c r="AF5" s="95" t="str">
        <f>IF('sec(P)'!EU5=1,SUM('sec(P)'!$E5:AF5),"")</f>
        <v/>
      </c>
      <c r="AG5" s="67" t="str">
        <f t="shared" ref="AG5" si="68">IF(AF5&lt;&gt;"",RANK(AF5,AF$2:AF$11,1),"")</f>
        <v/>
      </c>
      <c r="AH5" s="95" t="str">
        <f>IF('sec(P)'!EV5=1,SUM('sec(P)'!$E5:AH5),"")</f>
        <v/>
      </c>
      <c r="AI5" s="67" t="str">
        <f t="shared" ref="AI5" si="69">IF(AH5&lt;&gt;"",RANK(AH5,AH$2:AH$11,1),"")</f>
        <v/>
      </c>
      <c r="AJ5" s="95" t="str">
        <f>IF('sec(P)'!EW5=1,SUM('sec(P)'!$E5:AJ5),"")</f>
        <v/>
      </c>
      <c r="AK5" s="67" t="str">
        <f t="shared" ref="AK5" si="70">IF(AJ5&lt;&gt;"",RANK(AJ5,AJ$2:AJ$11,1),"")</f>
        <v/>
      </c>
      <c r="AL5" s="95" t="str">
        <f>IF('sec(P)'!EX5=1,SUM('sec(P)'!$E5:AL5),"")</f>
        <v/>
      </c>
      <c r="AM5" s="67" t="str">
        <f t="shared" ref="AM5" si="71">IF(AL5&lt;&gt;"",RANK(AL5,AL$2:AL$11,1),"")</f>
        <v/>
      </c>
      <c r="AN5" s="95" t="str">
        <f>IF('sec(P)'!EY5=1,SUM('sec(P)'!$E5:AN5),"")</f>
        <v/>
      </c>
      <c r="AO5" s="67" t="str">
        <f t="shared" ref="AO5" si="72">IF(AN5&lt;&gt;"",RANK(AN5,AN$2:AN$11,1),"")</f>
        <v/>
      </c>
      <c r="AP5" s="95" t="str">
        <f>IF('sec(P)'!EZ5=1,SUM('sec(P)'!$E5:AP5),"")</f>
        <v/>
      </c>
      <c r="AQ5" s="67" t="str">
        <f t="shared" ref="AQ5" si="73">IF(AP5&lt;&gt;"",RANK(AP5,AP$2:AP$11,1),"")</f>
        <v/>
      </c>
      <c r="AR5" s="95" t="str">
        <f>IF('sec(P)'!FA5=1,SUM('sec(P)'!$E5:AR5),"")</f>
        <v/>
      </c>
      <c r="AS5" s="67" t="str">
        <f t="shared" ref="AS5" si="74">IF(AR5&lt;&gt;"",RANK(AR5,AR$2:AR$11,1),"")</f>
        <v/>
      </c>
      <c r="AT5" s="95" t="str">
        <f>IF('sec(P)'!FB5=1,SUM('sec(P)'!$E5:AT5),"")</f>
        <v/>
      </c>
      <c r="AU5" s="67" t="str">
        <f t="shared" ref="AU5" si="75">IF(AT5&lt;&gt;"",RANK(AT5,AT$2:AT$11,1),"")</f>
        <v/>
      </c>
      <c r="AV5" s="95" t="str">
        <f>IF('sec(P)'!FC5=1,SUM('sec(P)'!$E5:AV5),"")</f>
        <v/>
      </c>
      <c r="AW5" s="67" t="str">
        <f t="shared" ref="AW5" si="76">IF(AV5&lt;&gt;"",RANK(AV5,AV$2:AV$11,1),"")</f>
        <v/>
      </c>
      <c r="AX5" s="95" t="str">
        <f>IF('sec(P)'!FD5=1,SUM('sec(P)'!$E5:AX5),"")</f>
        <v/>
      </c>
      <c r="AY5" s="67" t="str">
        <f t="shared" ref="AY5" si="77">IF(AX5&lt;&gt;"",RANK(AX5,AX$2:AX$11,1),"")</f>
        <v/>
      </c>
      <c r="AZ5" s="95" t="str">
        <f>IF('sec(P)'!FE5=1,SUM('sec(P)'!$E5:AZ5),"")</f>
        <v/>
      </c>
      <c r="BA5" s="67" t="str">
        <f t="shared" ref="BA5" si="78">IF(AZ5&lt;&gt;"",RANK(AZ5,AZ$2:AZ$11,1),"")</f>
        <v/>
      </c>
      <c r="BB5" s="95" t="str">
        <f>IF('sec(P)'!FF5=1,SUM('sec(P)'!$E5:BB5),"")</f>
        <v/>
      </c>
      <c r="BC5" s="67" t="str">
        <f t="shared" ref="BC5" si="79">IF(BB5&lt;&gt;"",RANK(BB5,BB$2:BB$11,1),"")</f>
        <v/>
      </c>
      <c r="BD5" s="95" t="str">
        <f>IF('sec(P)'!FG5=1,SUM('sec(P)'!$E5:BD5),"")</f>
        <v/>
      </c>
      <c r="BE5" s="67" t="str">
        <f t="shared" ref="BE5" si="80">IF(BD5&lt;&gt;"",RANK(BD5,BD$2:BD$11,1),"")</f>
        <v/>
      </c>
      <c r="BF5" s="95" t="str">
        <f>IF('sec(P)'!FH5=1,SUM('sec(P)'!$E5:BF5),"")</f>
        <v/>
      </c>
      <c r="BG5" s="67" t="str">
        <f t="shared" ref="BG5" si="81">IF(BF5&lt;&gt;"",RANK(BF5,BF$2:BF$11,1),"")</f>
        <v/>
      </c>
      <c r="BH5" s="95" t="str">
        <f>IF('sec(P)'!FI5=1,SUM('sec(P)'!$E5:BH5),"")</f>
        <v/>
      </c>
      <c r="BI5" s="67" t="str">
        <f t="shared" ref="BI5" si="82">IF(BH5&lt;&gt;"",RANK(BH5,BH$2:BH$11,1),"")</f>
        <v/>
      </c>
      <c r="BJ5" s="95" t="str">
        <f>IF('sec(P)'!FJ5=1,SUM('sec(P)'!$E5:BJ5),"")</f>
        <v/>
      </c>
      <c r="BK5" s="67" t="str">
        <f t="shared" ref="BK5" si="83">IF(BJ5&lt;&gt;"",RANK(BJ5,BJ$2:BJ$11,1),"")</f>
        <v/>
      </c>
      <c r="BL5" s="95" t="str">
        <f>IF('sec(P)'!FK5=1,SUM('sec(P)'!$E5:BL5),"")</f>
        <v/>
      </c>
      <c r="BM5" s="67" t="str">
        <f t="shared" ref="BM5" si="84">IF(BL5&lt;&gt;"",RANK(BL5,BL$2:BL$11,1),"")</f>
        <v/>
      </c>
    </row>
    <row r="6" spans="1:65">
      <c r="A6" s="75">
        <f>IF(stage!A6&lt;&gt;"",stage!A6,"")</f>
        <v>5</v>
      </c>
      <c r="E6" s="120" t="str">
        <f>IF(ent!H6&lt;&gt;"",ent!H6,"")</f>
        <v>JN-1</v>
      </c>
      <c r="F6" s="95">
        <f>IF('sec(P)'!EH6=1,SUM('sec(P)'!$E6:F6),"")</f>
        <v>290.5</v>
      </c>
      <c r="G6" s="67">
        <f t="shared" si="0"/>
        <v>5</v>
      </c>
      <c r="H6" s="95">
        <f>IF('sec(P)'!EI6=1,SUM('sec(P)'!$E6:H6),"")</f>
        <v>675.3</v>
      </c>
      <c r="I6" s="67">
        <f t="shared" si="0"/>
        <v>4</v>
      </c>
      <c r="J6" s="95">
        <f>IF('sec(P)'!EJ6=1,SUM('sec(P)'!$E6:J6),"")</f>
        <v>968.8</v>
      </c>
      <c r="K6" s="67">
        <f t="shared" ref="K6" si="85">IF(J6&lt;&gt;"",RANK(J6,J$2:J$11,1),"")</f>
        <v>5</v>
      </c>
      <c r="L6" s="95">
        <f>IF('sec(P)'!EK6=1,SUM('sec(P)'!$E6:L6),"")</f>
        <v>1256.6999999999998</v>
      </c>
      <c r="M6" s="67">
        <f t="shared" ref="M6" si="86">IF(L6&lt;&gt;"",RANK(L6,L$2:L$11,1),"")</f>
        <v>4</v>
      </c>
      <c r="N6" s="95">
        <f>IF('sec(P)'!EL6=1,SUM('sec(P)'!$E6:N6),"")</f>
        <v>1635.7999999999997</v>
      </c>
      <c r="O6" s="67">
        <f t="shared" ref="O6" si="87">IF(N6&lt;&gt;"",RANK(N6,N$2:N$11,1),"")</f>
        <v>4</v>
      </c>
      <c r="P6" s="95">
        <f>IF('sec(P)'!EM6=1,SUM('sec(P)'!$E6:P6),"")</f>
        <v>1926.1999999999998</v>
      </c>
      <c r="Q6" s="67">
        <f t="shared" ref="Q6" si="88">IF(P6&lt;&gt;"",RANK(P6,P$2:P$11,1),"")</f>
        <v>4</v>
      </c>
      <c r="R6" s="95">
        <f>IF('sec(P)'!EN6=1,SUM('sec(P)'!$E6:R6),"")</f>
        <v>2252.6999999999998</v>
      </c>
      <c r="S6" s="67">
        <f t="shared" ref="S6" si="89">IF(R6&lt;&gt;"",RANK(R6,R$2:R$11,1),"")</f>
        <v>5</v>
      </c>
      <c r="T6" s="95">
        <f>IF('sec(P)'!EO6=1,SUM('sec(P)'!$E6:T6),"")</f>
        <v>2474.8999999999996</v>
      </c>
      <c r="U6" s="67">
        <f t="shared" ref="U6" si="90">IF(T6&lt;&gt;"",RANK(T6,T$2:T$11,1),"")</f>
        <v>4</v>
      </c>
      <c r="V6" s="95">
        <f>IF('sec(P)'!EP6=1,SUM('sec(P)'!$E6:V6),"")</f>
        <v>2782.9999999999995</v>
      </c>
      <c r="W6" s="67">
        <f t="shared" ref="W6" si="91">IF(V6&lt;&gt;"",RANK(V6,V$2:V$11,1),"")</f>
        <v>4</v>
      </c>
      <c r="X6" s="95">
        <f>IF('sec(P)'!EQ6=1,SUM('sec(P)'!$E6:X6),"")</f>
        <v>3081.6999999999994</v>
      </c>
      <c r="Y6" s="67">
        <f t="shared" ref="Y6" si="92">IF(X6&lt;&gt;"",RANK(X6,X$2:X$11,1),"")</f>
        <v>4</v>
      </c>
      <c r="Z6" s="95">
        <f>IF('sec(P)'!ER6=1,SUM('sec(P)'!$E6:Z6),"")</f>
        <v>3297.8999999999992</v>
      </c>
      <c r="AA6" s="67">
        <f t="shared" ref="AA6" si="93">IF(Z6&lt;&gt;"",RANK(Z6,Z$2:Z$11,1),"")</f>
        <v>4</v>
      </c>
      <c r="AB6" s="95">
        <f>IF('sec(P)'!ES6=1,SUM('sec(P)'!$E6:AB6),"")</f>
        <v>3604.9999999999991</v>
      </c>
      <c r="AC6" s="67">
        <f t="shared" ref="AC6" si="94">IF(AB6&lt;&gt;"",RANK(AB6,AB$2:AB$11,1),"")</f>
        <v>4</v>
      </c>
      <c r="AD6" s="95" t="str">
        <f>IF('sec(P)'!ET6=1,SUM('sec(P)'!$E6:AD6),"")</f>
        <v/>
      </c>
      <c r="AE6" s="67" t="str">
        <f t="shared" ref="AE6" si="95">IF(AD6&lt;&gt;"",RANK(AD6,AD$2:AD$11,1),"")</f>
        <v/>
      </c>
      <c r="AF6" s="95" t="str">
        <f>IF('sec(P)'!EU6=1,SUM('sec(P)'!$E6:AF6),"")</f>
        <v/>
      </c>
      <c r="AG6" s="67" t="str">
        <f t="shared" ref="AG6" si="96">IF(AF6&lt;&gt;"",RANK(AF6,AF$2:AF$11,1),"")</f>
        <v/>
      </c>
      <c r="AH6" s="95" t="str">
        <f>IF('sec(P)'!EV6=1,SUM('sec(P)'!$E6:AH6),"")</f>
        <v/>
      </c>
      <c r="AI6" s="67" t="str">
        <f t="shared" ref="AI6" si="97">IF(AH6&lt;&gt;"",RANK(AH6,AH$2:AH$11,1),"")</f>
        <v/>
      </c>
      <c r="AJ6" s="95" t="str">
        <f>IF('sec(P)'!EW6=1,SUM('sec(P)'!$E6:AJ6),"")</f>
        <v/>
      </c>
      <c r="AK6" s="67" t="str">
        <f t="shared" ref="AK6" si="98">IF(AJ6&lt;&gt;"",RANK(AJ6,AJ$2:AJ$11,1),"")</f>
        <v/>
      </c>
      <c r="AL6" s="95" t="str">
        <f>IF('sec(P)'!EX6=1,SUM('sec(P)'!$E6:AL6),"")</f>
        <v/>
      </c>
      <c r="AM6" s="67" t="str">
        <f t="shared" ref="AM6" si="99">IF(AL6&lt;&gt;"",RANK(AL6,AL$2:AL$11,1),"")</f>
        <v/>
      </c>
      <c r="AN6" s="95" t="str">
        <f>IF('sec(P)'!EY6=1,SUM('sec(P)'!$E6:AN6),"")</f>
        <v/>
      </c>
      <c r="AO6" s="67" t="str">
        <f t="shared" ref="AO6" si="100">IF(AN6&lt;&gt;"",RANK(AN6,AN$2:AN$11,1),"")</f>
        <v/>
      </c>
      <c r="AP6" s="95" t="str">
        <f>IF('sec(P)'!EZ6=1,SUM('sec(P)'!$E6:AP6),"")</f>
        <v/>
      </c>
      <c r="AQ6" s="67" t="str">
        <f t="shared" ref="AQ6" si="101">IF(AP6&lt;&gt;"",RANK(AP6,AP$2:AP$11,1),"")</f>
        <v/>
      </c>
      <c r="AR6" s="95" t="str">
        <f>IF('sec(P)'!FA6=1,SUM('sec(P)'!$E6:AR6),"")</f>
        <v/>
      </c>
      <c r="AS6" s="67" t="str">
        <f t="shared" ref="AS6" si="102">IF(AR6&lt;&gt;"",RANK(AR6,AR$2:AR$11,1),"")</f>
        <v/>
      </c>
      <c r="AT6" s="95" t="str">
        <f>IF('sec(P)'!FB6=1,SUM('sec(P)'!$E6:AT6),"")</f>
        <v/>
      </c>
      <c r="AU6" s="67" t="str">
        <f t="shared" ref="AU6" si="103">IF(AT6&lt;&gt;"",RANK(AT6,AT$2:AT$11,1),"")</f>
        <v/>
      </c>
      <c r="AV6" s="95" t="str">
        <f>IF('sec(P)'!FC6=1,SUM('sec(P)'!$E6:AV6),"")</f>
        <v/>
      </c>
      <c r="AW6" s="67" t="str">
        <f t="shared" ref="AW6" si="104">IF(AV6&lt;&gt;"",RANK(AV6,AV$2:AV$11,1),"")</f>
        <v/>
      </c>
      <c r="AX6" s="95" t="str">
        <f>IF('sec(P)'!FD6=1,SUM('sec(P)'!$E6:AX6),"")</f>
        <v/>
      </c>
      <c r="AY6" s="67" t="str">
        <f t="shared" ref="AY6" si="105">IF(AX6&lt;&gt;"",RANK(AX6,AX$2:AX$11,1),"")</f>
        <v/>
      </c>
      <c r="AZ6" s="95" t="str">
        <f>IF('sec(P)'!FE6=1,SUM('sec(P)'!$E6:AZ6),"")</f>
        <v/>
      </c>
      <c r="BA6" s="67" t="str">
        <f t="shared" ref="BA6" si="106">IF(AZ6&lt;&gt;"",RANK(AZ6,AZ$2:AZ$11,1),"")</f>
        <v/>
      </c>
      <c r="BB6" s="95" t="str">
        <f>IF('sec(P)'!FF6=1,SUM('sec(P)'!$E6:BB6),"")</f>
        <v/>
      </c>
      <c r="BC6" s="67" t="str">
        <f t="shared" ref="BC6" si="107">IF(BB6&lt;&gt;"",RANK(BB6,BB$2:BB$11,1),"")</f>
        <v/>
      </c>
      <c r="BD6" s="95" t="str">
        <f>IF('sec(P)'!FG6=1,SUM('sec(P)'!$E6:BD6),"")</f>
        <v/>
      </c>
      <c r="BE6" s="67" t="str">
        <f t="shared" ref="BE6" si="108">IF(BD6&lt;&gt;"",RANK(BD6,BD$2:BD$11,1),"")</f>
        <v/>
      </c>
      <c r="BF6" s="95" t="str">
        <f>IF('sec(P)'!FH6=1,SUM('sec(P)'!$E6:BF6),"")</f>
        <v/>
      </c>
      <c r="BG6" s="67" t="str">
        <f t="shared" ref="BG6" si="109">IF(BF6&lt;&gt;"",RANK(BF6,BF$2:BF$11,1),"")</f>
        <v/>
      </c>
      <c r="BH6" s="95" t="str">
        <f>IF('sec(P)'!FI6=1,SUM('sec(P)'!$E6:BH6),"")</f>
        <v/>
      </c>
      <c r="BI6" s="67" t="str">
        <f t="shared" ref="BI6" si="110">IF(BH6&lt;&gt;"",RANK(BH6,BH$2:BH$11,1),"")</f>
        <v/>
      </c>
      <c r="BJ6" s="95" t="str">
        <f>IF('sec(P)'!FJ6=1,SUM('sec(P)'!$E6:BJ6),"")</f>
        <v/>
      </c>
      <c r="BK6" s="67" t="str">
        <f t="shared" ref="BK6" si="111">IF(BJ6&lt;&gt;"",RANK(BJ6,BJ$2:BJ$11,1),"")</f>
        <v/>
      </c>
      <c r="BL6" s="95" t="str">
        <f>IF('sec(P)'!FK6=1,SUM('sec(P)'!$E6:BL6),"")</f>
        <v/>
      </c>
      <c r="BM6" s="67" t="str">
        <f t="shared" ref="BM6" si="112">IF(BL6&lt;&gt;"",RANK(BL6,BL$2:BL$11,1),"")</f>
        <v/>
      </c>
    </row>
    <row r="7" spans="1:65">
      <c r="A7" s="75">
        <f>IF(stage!A7&lt;&gt;"",stage!A7,"")</f>
        <v>6</v>
      </c>
      <c r="E7" s="120" t="str">
        <f>IF(ent!H7&lt;&gt;"",ent!H7,"")</f>
        <v>JN-1</v>
      </c>
      <c r="F7" s="95">
        <f>IF('sec(P)'!EH7=1,SUM('sec(P)'!$E7:F7),"")</f>
        <v>323.10000000000002</v>
      </c>
      <c r="G7" s="67">
        <f t="shared" si="0"/>
        <v>10</v>
      </c>
      <c r="H7" s="95">
        <f>IF('sec(P)'!EI7=1,SUM('sec(P)'!$E7:H7),"")</f>
        <v>759.2</v>
      </c>
      <c r="I7" s="67">
        <f t="shared" si="0"/>
        <v>10</v>
      </c>
      <c r="J7" s="95">
        <f>IF('sec(P)'!EJ7=1,SUM('sec(P)'!$E7:J7),"")</f>
        <v>1094.2</v>
      </c>
      <c r="K7" s="67">
        <f t="shared" ref="K7" si="113">IF(J7&lt;&gt;"",RANK(J7,J$2:J$11,1),"")</f>
        <v>10</v>
      </c>
      <c r="L7" s="95">
        <f>IF('sec(P)'!EK7=1,SUM('sec(P)'!$E7:L7),"")</f>
        <v>1428.7</v>
      </c>
      <c r="M7" s="67">
        <f t="shared" ref="M7" si="114">IF(L7&lt;&gt;"",RANK(L7,L$2:L$11,1),"")</f>
        <v>10</v>
      </c>
      <c r="N7" s="95">
        <f>IF('sec(P)'!EL7=1,SUM('sec(P)'!$E7:N7),"")</f>
        <v>1887.2</v>
      </c>
      <c r="O7" s="67">
        <f t="shared" ref="O7" si="115">IF(N7&lt;&gt;"",RANK(N7,N$2:N$11,1),"")</f>
        <v>10</v>
      </c>
      <c r="P7" s="95">
        <f>IF('sec(P)'!EM7=1,SUM('sec(P)'!$E7:P7),"")</f>
        <v>2235.3000000000002</v>
      </c>
      <c r="Q7" s="67">
        <f t="shared" ref="Q7" si="116">IF(P7&lt;&gt;"",RANK(P7,P$2:P$11,1),"")</f>
        <v>10</v>
      </c>
      <c r="R7" s="95">
        <f>IF('sec(P)'!EN7=1,SUM('sec(P)'!$E7:R7),"")</f>
        <v>2594.7000000000003</v>
      </c>
      <c r="S7" s="67">
        <f t="shared" ref="S7" si="117">IF(R7&lt;&gt;"",RANK(R7,R$2:R$11,1),"")</f>
        <v>10</v>
      </c>
      <c r="T7" s="95">
        <f>IF('sec(P)'!EO7=1,SUM('sec(P)'!$E7:T7),"")</f>
        <v>2849.9</v>
      </c>
      <c r="U7" s="67">
        <f t="shared" ref="U7" si="118">IF(T7&lt;&gt;"",RANK(T7,T$2:T$11,1),"")</f>
        <v>10</v>
      </c>
      <c r="V7" s="95">
        <f>IF('sec(P)'!EP7=1,SUM('sec(P)'!$E7:V7),"")</f>
        <v>3201.5</v>
      </c>
      <c r="W7" s="67">
        <f t="shared" ref="W7" si="119">IF(V7&lt;&gt;"",RANK(V7,V$2:V$11,1),"")</f>
        <v>10</v>
      </c>
      <c r="X7" s="95">
        <f>IF('sec(P)'!EQ7=1,SUM('sec(P)'!$E7:X7),"")</f>
        <v>3553.6</v>
      </c>
      <c r="Y7" s="67">
        <f t="shared" ref="Y7" si="120">IF(X7&lt;&gt;"",RANK(X7,X$2:X$11,1),"")</f>
        <v>10</v>
      </c>
      <c r="Z7" s="95">
        <f>IF('sec(P)'!ER7=1,SUM('sec(P)'!$E7:Z7),"")</f>
        <v>3813.1</v>
      </c>
      <c r="AA7" s="67">
        <f t="shared" ref="AA7" si="121">IF(Z7&lt;&gt;"",RANK(Z7,Z$2:Z$11,1),"")</f>
        <v>10</v>
      </c>
      <c r="AB7" s="95">
        <f>IF('sec(P)'!ES7=1,SUM('sec(P)'!$E7:AB7),"")</f>
        <v>4172.8</v>
      </c>
      <c r="AC7" s="67">
        <f t="shared" ref="AC7" si="122">IF(AB7&lt;&gt;"",RANK(AB7,AB$2:AB$11,1),"")</f>
        <v>10</v>
      </c>
      <c r="AD7" s="95" t="str">
        <f>IF('sec(P)'!ET7=1,SUM('sec(P)'!$E7:AD7),"")</f>
        <v/>
      </c>
      <c r="AE7" s="67" t="str">
        <f t="shared" ref="AE7" si="123">IF(AD7&lt;&gt;"",RANK(AD7,AD$2:AD$11,1),"")</f>
        <v/>
      </c>
      <c r="AF7" s="95" t="str">
        <f>IF('sec(P)'!EU7=1,SUM('sec(P)'!$E7:AF7),"")</f>
        <v/>
      </c>
      <c r="AG7" s="67" t="str">
        <f t="shared" ref="AG7" si="124">IF(AF7&lt;&gt;"",RANK(AF7,AF$2:AF$11,1),"")</f>
        <v/>
      </c>
      <c r="AH7" s="95" t="str">
        <f>IF('sec(P)'!EV7=1,SUM('sec(P)'!$E7:AH7),"")</f>
        <v/>
      </c>
      <c r="AI7" s="67" t="str">
        <f t="shared" ref="AI7" si="125">IF(AH7&lt;&gt;"",RANK(AH7,AH$2:AH$11,1),"")</f>
        <v/>
      </c>
      <c r="AJ7" s="95" t="str">
        <f>IF('sec(P)'!EW7=1,SUM('sec(P)'!$E7:AJ7),"")</f>
        <v/>
      </c>
      <c r="AK7" s="67" t="str">
        <f t="shared" ref="AK7" si="126">IF(AJ7&lt;&gt;"",RANK(AJ7,AJ$2:AJ$11,1),"")</f>
        <v/>
      </c>
      <c r="AL7" s="95" t="str">
        <f>IF('sec(P)'!EX7=1,SUM('sec(P)'!$E7:AL7),"")</f>
        <v/>
      </c>
      <c r="AM7" s="67" t="str">
        <f t="shared" ref="AM7" si="127">IF(AL7&lt;&gt;"",RANK(AL7,AL$2:AL$11,1),"")</f>
        <v/>
      </c>
      <c r="AN7" s="95" t="str">
        <f>IF('sec(P)'!EY7=1,SUM('sec(P)'!$E7:AN7),"")</f>
        <v/>
      </c>
      <c r="AO7" s="67" t="str">
        <f t="shared" ref="AO7" si="128">IF(AN7&lt;&gt;"",RANK(AN7,AN$2:AN$11,1),"")</f>
        <v/>
      </c>
      <c r="AP7" s="95" t="str">
        <f>IF('sec(P)'!EZ7=1,SUM('sec(P)'!$E7:AP7),"")</f>
        <v/>
      </c>
      <c r="AQ7" s="67" t="str">
        <f t="shared" ref="AQ7" si="129">IF(AP7&lt;&gt;"",RANK(AP7,AP$2:AP$11,1),"")</f>
        <v/>
      </c>
      <c r="AR7" s="95" t="str">
        <f>IF('sec(P)'!FA7=1,SUM('sec(P)'!$E7:AR7),"")</f>
        <v/>
      </c>
      <c r="AS7" s="67" t="str">
        <f t="shared" ref="AS7" si="130">IF(AR7&lt;&gt;"",RANK(AR7,AR$2:AR$11,1),"")</f>
        <v/>
      </c>
      <c r="AT7" s="95" t="str">
        <f>IF('sec(P)'!FB7=1,SUM('sec(P)'!$E7:AT7),"")</f>
        <v/>
      </c>
      <c r="AU7" s="67" t="str">
        <f t="shared" ref="AU7" si="131">IF(AT7&lt;&gt;"",RANK(AT7,AT$2:AT$11,1),"")</f>
        <v/>
      </c>
      <c r="AV7" s="95" t="str">
        <f>IF('sec(P)'!FC7=1,SUM('sec(P)'!$E7:AV7),"")</f>
        <v/>
      </c>
      <c r="AW7" s="67" t="str">
        <f t="shared" ref="AW7" si="132">IF(AV7&lt;&gt;"",RANK(AV7,AV$2:AV$11,1),"")</f>
        <v/>
      </c>
      <c r="AX7" s="95" t="str">
        <f>IF('sec(P)'!FD7=1,SUM('sec(P)'!$E7:AX7),"")</f>
        <v/>
      </c>
      <c r="AY7" s="67" t="str">
        <f t="shared" ref="AY7" si="133">IF(AX7&lt;&gt;"",RANK(AX7,AX$2:AX$11,1),"")</f>
        <v/>
      </c>
      <c r="AZ7" s="95" t="str">
        <f>IF('sec(P)'!FE7=1,SUM('sec(P)'!$E7:AZ7),"")</f>
        <v/>
      </c>
      <c r="BA7" s="67" t="str">
        <f t="shared" ref="BA7" si="134">IF(AZ7&lt;&gt;"",RANK(AZ7,AZ$2:AZ$11,1),"")</f>
        <v/>
      </c>
      <c r="BB7" s="95" t="str">
        <f>IF('sec(P)'!FF7=1,SUM('sec(P)'!$E7:BB7),"")</f>
        <v/>
      </c>
      <c r="BC7" s="67" t="str">
        <f t="shared" ref="BC7" si="135">IF(BB7&lt;&gt;"",RANK(BB7,BB$2:BB$11,1),"")</f>
        <v/>
      </c>
      <c r="BD7" s="95" t="str">
        <f>IF('sec(P)'!FG7=1,SUM('sec(P)'!$E7:BD7),"")</f>
        <v/>
      </c>
      <c r="BE7" s="67" t="str">
        <f t="shared" ref="BE7" si="136">IF(BD7&lt;&gt;"",RANK(BD7,BD$2:BD$11,1),"")</f>
        <v/>
      </c>
      <c r="BF7" s="95" t="str">
        <f>IF('sec(P)'!FH7=1,SUM('sec(P)'!$E7:BF7),"")</f>
        <v/>
      </c>
      <c r="BG7" s="67" t="str">
        <f t="shared" ref="BG7" si="137">IF(BF7&lt;&gt;"",RANK(BF7,BF$2:BF$11,1),"")</f>
        <v/>
      </c>
      <c r="BH7" s="95" t="str">
        <f>IF('sec(P)'!FI7=1,SUM('sec(P)'!$E7:BH7),"")</f>
        <v/>
      </c>
      <c r="BI7" s="67" t="str">
        <f t="shared" ref="BI7" si="138">IF(BH7&lt;&gt;"",RANK(BH7,BH$2:BH$11,1),"")</f>
        <v/>
      </c>
      <c r="BJ7" s="95" t="str">
        <f>IF('sec(P)'!FJ7=1,SUM('sec(P)'!$E7:BJ7),"")</f>
        <v/>
      </c>
      <c r="BK7" s="67" t="str">
        <f t="shared" ref="BK7" si="139">IF(BJ7&lt;&gt;"",RANK(BJ7,BJ$2:BJ$11,1),"")</f>
        <v/>
      </c>
      <c r="BL7" s="95" t="str">
        <f>IF('sec(P)'!FK7=1,SUM('sec(P)'!$E7:BL7),"")</f>
        <v/>
      </c>
      <c r="BM7" s="67" t="str">
        <f t="shared" ref="BM7" si="140">IF(BL7&lt;&gt;"",RANK(BL7,BL$2:BL$11,1),"")</f>
        <v/>
      </c>
    </row>
    <row r="8" spans="1:65">
      <c r="A8" s="75">
        <f>IF(stage!A8&lt;&gt;"",stage!A8,"")</f>
        <v>7</v>
      </c>
      <c r="E8" s="120" t="str">
        <f>IF(ent!H8&lt;&gt;"",ent!H8,"")</f>
        <v>JN-1</v>
      </c>
      <c r="F8" s="95">
        <f>IF('sec(P)'!EH8=1,SUM('sec(P)'!$E8:F8),"")</f>
        <v>294.2</v>
      </c>
      <c r="G8" s="67">
        <f t="shared" si="0"/>
        <v>7</v>
      </c>
      <c r="H8" s="95">
        <f>IF('sec(P)'!EI8=1,SUM('sec(P)'!$E8:H8),"")</f>
        <v>686.59999999999991</v>
      </c>
      <c r="I8" s="67">
        <f t="shared" si="0"/>
        <v>6</v>
      </c>
      <c r="J8" s="95">
        <f>IF('sec(P)'!EJ8=1,SUM('sec(P)'!$E8:J8),"")</f>
        <v>983.99999999999989</v>
      </c>
      <c r="K8" s="67">
        <f t="shared" ref="K8" si="141">IF(J8&lt;&gt;"",RANK(J8,J$2:J$11,1),"")</f>
        <v>6</v>
      </c>
      <c r="L8" s="95">
        <f>IF('sec(P)'!EK8=1,SUM('sec(P)'!$E8:L8),"")</f>
        <v>1274.8</v>
      </c>
      <c r="M8" s="67">
        <f t="shared" ref="M8" si="142">IF(L8&lt;&gt;"",RANK(L8,L$2:L$11,1),"")</f>
        <v>6</v>
      </c>
      <c r="N8" s="95">
        <f>IF('sec(P)'!EL8=1,SUM('sec(P)'!$E8:N8),"")</f>
        <v>1659.6999999999998</v>
      </c>
      <c r="O8" s="67">
        <f t="shared" ref="O8" si="143">IF(N8&lt;&gt;"",RANK(N8,N$2:N$11,1),"")</f>
        <v>6</v>
      </c>
      <c r="P8" s="95">
        <f>IF('sec(P)'!EM8=1,SUM('sec(P)'!$E8:P8),"")</f>
        <v>1951.4999999999998</v>
      </c>
      <c r="Q8" s="67">
        <f t="shared" ref="Q8" si="144">IF(P8&lt;&gt;"",RANK(P8,P$2:P$11,1),"")</f>
        <v>6</v>
      </c>
      <c r="R8" s="95">
        <f>IF('sec(P)'!EN8=1,SUM('sec(P)'!$E8:R8),"")</f>
        <v>2266</v>
      </c>
      <c r="S8" s="67">
        <f t="shared" ref="S8" si="145">IF(R8&lt;&gt;"",RANK(R8,R$2:R$11,1),"")</f>
        <v>6</v>
      </c>
      <c r="T8" s="95">
        <f>IF('sec(P)'!EO8=1,SUM('sec(P)'!$E8:T8),"")</f>
        <v>2485.6999999999998</v>
      </c>
      <c r="U8" s="67">
        <f t="shared" ref="U8" si="146">IF(T8&lt;&gt;"",RANK(T8,T$2:T$11,1),"")</f>
        <v>6</v>
      </c>
      <c r="V8" s="95">
        <f>IF('sec(P)'!EP8=1,SUM('sec(P)'!$E8:V8),"")</f>
        <v>2796.8999999999996</v>
      </c>
      <c r="W8" s="67">
        <f t="shared" ref="W8" si="147">IF(V8&lt;&gt;"",RANK(V8,V$2:V$11,1),"")</f>
        <v>6</v>
      </c>
      <c r="X8" s="95">
        <f>IF('sec(P)'!EQ8=1,SUM('sec(P)'!$E8:X8),"")</f>
        <v>3103.3999999999996</v>
      </c>
      <c r="Y8" s="67">
        <f t="shared" ref="Y8" si="148">IF(X8&lt;&gt;"",RANK(X8,X$2:X$11,1),"")</f>
        <v>6</v>
      </c>
      <c r="Z8" s="95">
        <f>IF('sec(P)'!ER8=1,SUM('sec(P)'!$E8:Z8),"")</f>
        <v>3323.2999999999997</v>
      </c>
      <c r="AA8" s="67">
        <f t="shared" ref="AA8" si="149">IF(Z8&lt;&gt;"",RANK(Z8,Z$2:Z$11,1),"")</f>
        <v>6</v>
      </c>
      <c r="AB8" s="95">
        <f>IF('sec(P)'!ES8=1,SUM('sec(P)'!$E8:AB8),"")</f>
        <v>3630.7</v>
      </c>
      <c r="AC8" s="67">
        <f t="shared" ref="AC8" si="150">IF(AB8&lt;&gt;"",RANK(AB8,AB$2:AB$11,1),"")</f>
        <v>6</v>
      </c>
      <c r="AD8" s="95" t="str">
        <f>IF('sec(P)'!ET8=1,SUM('sec(P)'!$E8:AD8),"")</f>
        <v/>
      </c>
      <c r="AE8" s="67" t="str">
        <f t="shared" ref="AE8" si="151">IF(AD8&lt;&gt;"",RANK(AD8,AD$2:AD$11,1),"")</f>
        <v/>
      </c>
      <c r="AF8" s="95" t="str">
        <f>IF('sec(P)'!EU8=1,SUM('sec(P)'!$E8:AF8),"")</f>
        <v/>
      </c>
      <c r="AG8" s="67" t="str">
        <f t="shared" ref="AG8" si="152">IF(AF8&lt;&gt;"",RANK(AF8,AF$2:AF$11,1),"")</f>
        <v/>
      </c>
      <c r="AH8" s="95" t="str">
        <f>IF('sec(P)'!EV8=1,SUM('sec(P)'!$E8:AH8),"")</f>
        <v/>
      </c>
      <c r="AI8" s="67" t="str">
        <f t="shared" ref="AI8" si="153">IF(AH8&lt;&gt;"",RANK(AH8,AH$2:AH$11,1),"")</f>
        <v/>
      </c>
      <c r="AJ8" s="95" t="str">
        <f>IF('sec(P)'!EW8=1,SUM('sec(P)'!$E8:AJ8),"")</f>
        <v/>
      </c>
      <c r="AK8" s="67" t="str">
        <f t="shared" ref="AK8" si="154">IF(AJ8&lt;&gt;"",RANK(AJ8,AJ$2:AJ$11,1),"")</f>
        <v/>
      </c>
      <c r="AL8" s="95" t="str">
        <f>IF('sec(P)'!EX8=1,SUM('sec(P)'!$E8:AL8),"")</f>
        <v/>
      </c>
      <c r="AM8" s="67" t="str">
        <f t="shared" ref="AM8" si="155">IF(AL8&lt;&gt;"",RANK(AL8,AL$2:AL$11,1),"")</f>
        <v/>
      </c>
      <c r="AN8" s="95" t="str">
        <f>IF('sec(P)'!EY8=1,SUM('sec(P)'!$E8:AN8),"")</f>
        <v/>
      </c>
      <c r="AO8" s="67" t="str">
        <f t="shared" ref="AO8" si="156">IF(AN8&lt;&gt;"",RANK(AN8,AN$2:AN$11,1),"")</f>
        <v/>
      </c>
      <c r="AP8" s="95" t="str">
        <f>IF('sec(P)'!EZ8=1,SUM('sec(P)'!$E8:AP8),"")</f>
        <v/>
      </c>
      <c r="AQ8" s="67" t="str">
        <f t="shared" ref="AQ8" si="157">IF(AP8&lt;&gt;"",RANK(AP8,AP$2:AP$11,1),"")</f>
        <v/>
      </c>
      <c r="AR8" s="95" t="str">
        <f>IF('sec(P)'!FA8=1,SUM('sec(P)'!$E8:AR8),"")</f>
        <v/>
      </c>
      <c r="AS8" s="67" t="str">
        <f t="shared" ref="AS8" si="158">IF(AR8&lt;&gt;"",RANK(AR8,AR$2:AR$11,1),"")</f>
        <v/>
      </c>
      <c r="AT8" s="95" t="str">
        <f>IF('sec(P)'!FB8=1,SUM('sec(P)'!$E8:AT8),"")</f>
        <v/>
      </c>
      <c r="AU8" s="67" t="str">
        <f t="shared" ref="AU8" si="159">IF(AT8&lt;&gt;"",RANK(AT8,AT$2:AT$11,1),"")</f>
        <v/>
      </c>
      <c r="AV8" s="95" t="str">
        <f>IF('sec(P)'!FC8=1,SUM('sec(P)'!$E8:AV8),"")</f>
        <v/>
      </c>
      <c r="AW8" s="67" t="str">
        <f t="shared" ref="AW8" si="160">IF(AV8&lt;&gt;"",RANK(AV8,AV$2:AV$11,1),"")</f>
        <v/>
      </c>
      <c r="AX8" s="95" t="str">
        <f>IF('sec(P)'!FD8=1,SUM('sec(P)'!$E8:AX8),"")</f>
        <v/>
      </c>
      <c r="AY8" s="67" t="str">
        <f t="shared" ref="AY8" si="161">IF(AX8&lt;&gt;"",RANK(AX8,AX$2:AX$11,1),"")</f>
        <v/>
      </c>
      <c r="AZ8" s="95" t="str">
        <f>IF('sec(P)'!FE8=1,SUM('sec(P)'!$E8:AZ8),"")</f>
        <v/>
      </c>
      <c r="BA8" s="67" t="str">
        <f t="shared" ref="BA8" si="162">IF(AZ8&lt;&gt;"",RANK(AZ8,AZ$2:AZ$11,1),"")</f>
        <v/>
      </c>
      <c r="BB8" s="95" t="str">
        <f>IF('sec(P)'!FF8=1,SUM('sec(P)'!$E8:BB8),"")</f>
        <v/>
      </c>
      <c r="BC8" s="67" t="str">
        <f t="shared" ref="BC8" si="163">IF(BB8&lt;&gt;"",RANK(BB8,BB$2:BB$11,1),"")</f>
        <v/>
      </c>
      <c r="BD8" s="95" t="str">
        <f>IF('sec(P)'!FG8=1,SUM('sec(P)'!$E8:BD8),"")</f>
        <v/>
      </c>
      <c r="BE8" s="67" t="str">
        <f t="shared" ref="BE8" si="164">IF(BD8&lt;&gt;"",RANK(BD8,BD$2:BD$11,1),"")</f>
        <v/>
      </c>
      <c r="BF8" s="95" t="str">
        <f>IF('sec(P)'!FH8=1,SUM('sec(P)'!$E8:BF8),"")</f>
        <v/>
      </c>
      <c r="BG8" s="67" t="str">
        <f t="shared" ref="BG8" si="165">IF(BF8&lt;&gt;"",RANK(BF8,BF$2:BF$11,1),"")</f>
        <v/>
      </c>
      <c r="BH8" s="95" t="str">
        <f>IF('sec(P)'!FI8=1,SUM('sec(P)'!$E8:BH8),"")</f>
        <v/>
      </c>
      <c r="BI8" s="67" t="str">
        <f t="shared" ref="BI8" si="166">IF(BH8&lt;&gt;"",RANK(BH8,BH$2:BH$11,1),"")</f>
        <v/>
      </c>
      <c r="BJ8" s="95" t="str">
        <f>IF('sec(P)'!FJ8=1,SUM('sec(P)'!$E8:BJ8),"")</f>
        <v/>
      </c>
      <c r="BK8" s="67" t="str">
        <f t="shared" ref="BK8" si="167">IF(BJ8&lt;&gt;"",RANK(BJ8,BJ$2:BJ$11,1),"")</f>
        <v/>
      </c>
      <c r="BL8" s="95" t="str">
        <f>IF('sec(P)'!FK8=1,SUM('sec(P)'!$E8:BL8),"")</f>
        <v/>
      </c>
      <c r="BM8" s="67" t="str">
        <f t="shared" ref="BM8" si="168">IF(BL8&lt;&gt;"",RANK(BL8,BL$2:BL$11,1),"")</f>
        <v/>
      </c>
    </row>
    <row r="9" spans="1:65">
      <c r="A9" s="75">
        <f>IF(stage!A9&lt;&gt;"",stage!A9,"")</f>
        <v>8</v>
      </c>
      <c r="E9" s="120" t="str">
        <f>IF(ent!H9&lt;&gt;"",ent!H9,"")</f>
        <v>JN-1</v>
      </c>
      <c r="F9" s="95">
        <f>IF('sec(P)'!EH9=1,SUM('sec(P)'!$E9:F9),"")</f>
        <v>305.8</v>
      </c>
      <c r="G9" s="67">
        <f t="shared" si="0"/>
        <v>9</v>
      </c>
      <c r="H9" s="95">
        <f>IF('sec(P)'!EI9=1,SUM('sec(P)'!$E9:H9),"")</f>
        <v>712.3</v>
      </c>
      <c r="I9" s="67">
        <f t="shared" si="0"/>
        <v>9</v>
      </c>
      <c r="J9" s="95">
        <f>IF('sec(P)'!EJ9=1,SUM('sec(P)'!$E9:J9),"")</f>
        <v>1019.6999999999999</v>
      </c>
      <c r="K9" s="67">
        <f t="shared" ref="K9" si="169">IF(J9&lt;&gt;"",RANK(J9,J$2:J$11,1),"")</f>
        <v>9</v>
      </c>
      <c r="L9" s="95">
        <f>IF('sec(P)'!EK9=1,SUM('sec(P)'!$E9:L9),"")</f>
        <v>1319.8</v>
      </c>
      <c r="M9" s="67">
        <f t="shared" ref="M9" si="170">IF(L9&lt;&gt;"",RANK(L9,L$2:L$11,1),"")</f>
        <v>9</v>
      </c>
      <c r="N9" s="95">
        <f>IF('sec(P)'!EL9=1,SUM('sec(P)'!$E9:N9),"")</f>
        <v>1719.8</v>
      </c>
      <c r="O9" s="67">
        <f t="shared" ref="O9" si="171">IF(N9&lt;&gt;"",RANK(N9,N$2:N$11,1),"")</f>
        <v>9</v>
      </c>
      <c r="P9" s="95">
        <f>IF('sec(P)'!EM9=1,SUM('sec(P)'!$E9:P9),"")</f>
        <v>2023.9</v>
      </c>
      <c r="Q9" s="67">
        <f t="shared" ref="Q9" si="172">IF(P9&lt;&gt;"",RANK(P9,P$2:P$11,1),"")</f>
        <v>9</v>
      </c>
      <c r="R9" s="95">
        <f>IF('sec(P)'!EN9=1,SUM('sec(P)'!$E9:R9),"")</f>
        <v>2350.3000000000002</v>
      </c>
      <c r="S9" s="67">
        <f t="shared" ref="S9" si="173">IF(R9&lt;&gt;"",RANK(R9,R$2:R$11,1),"")</f>
        <v>9</v>
      </c>
      <c r="T9" s="95">
        <f>IF('sec(P)'!EO9=1,SUM('sec(P)'!$E9:T9),"")</f>
        <v>2580.7000000000003</v>
      </c>
      <c r="U9" s="67">
        <f t="shared" ref="U9" si="174">IF(T9&lt;&gt;"",RANK(T9,T$2:T$11,1),"")</f>
        <v>8</v>
      </c>
      <c r="V9" s="95">
        <f>IF('sec(P)'!EP9=1,SUM('sec(P)'!$E9:V9),"")</f>
        <v>2903.5</v>
      </c>
      <c r="W9" s="67">
        <f t="shared" ref="W9" si="175">IF(V9&lt;&gt;"",RANK(V9,V$2:V$11,1),"")</f>
        <v>8</v>
      </c>
      <c r="X9" s="95">
        <f>IF('sec(P)'!EQ9=1,SUM('sec(P)'!$E9:X9),"")</f>
        <v>3223</v>
      </c>
      <c r="Y9" s="67">
        <f t="shared" ref="Y9" si="176">IF(X9&lt;&gt;"",RANK(X9,X$2:X$11,1),"")</f>
        <v>8</v>
      </c>
      <c r="Z9" s="95">
        <f>IF('sec(P)'!ER9=1,SUM('sec(P)'!$E9:Z9),"")</f>
        <v>3449.9</v>
      </c>
      <c r="AA9" s="67">
        <f t="shared" ref="AA9" si="177">IF(Z9&lt;&gt;"",RANK(Z9,Z$2:Z$11,1),"")</f>
        <v>8</v>
      </c>
      <c r="AB9" s="95">
        <f>IF('sec(P)'!ES9=1,SUM('sec(P)'!$E9:AB9),"")</f>
        <v>3772.5</v>
      </c>
      <c r="AC9" s="67">
        <f t="shared" ref="AC9" si="178">IF(AB9&lt;&gt;"",RANK(AB9,AB$2:AB$11,1),"")</f>
        <v>8</v>
      </c>
      <c r="AD9" s="95" t="str">
        <f>IF('sec(P)'!ET9=1,SUM('sec(P)'!$E9:AD9),"")</f>
        <v/>
      </c>
      <c r="AE9" s="67" t="str">
        <f t="shared" ref="AE9" si="179">IF(AD9&lt;&gt;"",RANK(AD9,AD$2:AD$11,1),"")</f>
        <v/>
      </c>
      <c r="AF9" s="95" t="str">
        <f>IF('sec(P)'!EU9=1,SUM('sec(P)'!$E9:AF9),"")</f>
        <v/>
      </c>
      <c r="AG9" s="67" t="str">
        <f t="shared" ref="AG9" si="180">IF(AF9&lt;&gt;"",RANK(AF9,AF$2:AF$11,1),"")</f>
        <v/>
      </c>
      <c r="AH9" s="95" t="str">
        <f>IF('sec(P)'!EV9=1,SUM('sec(P)'!$E9:AH9),"")</f>
        <v/>
      </c>
      <c r="AI9" s="67" t="str">
        <f t="shared" ref="AI9" si="181">IF(AH9&lt;&gt;"",RANK(AH9,AH$2:AH$11,1),"")</f>
        <v/>
      </c>
      <c r="AJ9" s="95" t="str">
        <f>IF('sec(P)'!EW9=1,SUM('sec(P)'!$E9:AJ9),"")</f>
        <v/>
      </c>
      <c r="AK9" s="67" t="str">
        <f t="shared" ref="AK9" si="182">IF(AJ9&lt;&gt;"",RANK(AJ9,AJ$2:AJ$11,1),"")</f>
        <v/>
      </c>
      <c r="AL9" s="95" t="str">
        <f>IF('sec(P)'!EX9=1,SUM('sec(P)'!$E9:AL9),"")</f>
        <v/>
      </c>
      <c r="AM9" s="67" t="str">
        <f t="shared" ref="AM9" si="183">IF(AL9&lt;&gt;"",RANK(AL9,AL$2:AL$11,1),"")</f>
        <v/>
      </c>
      <c r="AN9" s="95" t="str">
        <f>IF('sec(P)'!EY9=1,SUM('sec(P)'!$E9:AN9),"")</f>
        <v/>
      </c>
      <c r="AO9" s="67" t="str">
        <f t="shared" ref="AO9" si="184">IF(AN9&lt;&gt;"",RANK(AN9,AN$2:AN$11,1),"")</f>
        <v/>
      </c>
      <c r="AP9" s="95" t="str">
        <f>IF('sec(P)'!EZ9=1,SUM('sec(P)'!$E9:AP9),"")</f>
        <v/>
      </c>
      <c r="AQ9" s="67" t="str">
        <f t="shared" ref="AQ9" si="185">IF(AP9&lt;&gt;"",RANK(AP9,AP$2:AP$11,1),"")</f>
        <v/>
      </c>
      <c r="AR9" s="95" t="str">
        <f>IF('sec(P)'!FA9=1,SUM('sec(P)'!$E9:AR9),"")</f>
        <v/>
      </c>
      <c r="AS9" s="67" t="str">
        <f t="shared" ref="AS9" si="186">IF(AR9&lt;&gt;"",RANK(AR9,AR$2:AR$11,1),"")</f>
        <v/>
      </c>
      <c r="AT9" s="95" t="str">
        <f>IF('sec(P)'!FB9=1,SUM('sec(P)'!$E9:AT9),"")</f>
        <v/>
      </c>
      <c r="AU9" s="67" t="str">
        <f t="shared" ref="AU9" si="187">IF(AT9&lt;&gt;"",RANK(AT9,AT$2:AT$11,1),"")</f>
        <v/>
      </c>
      <c r="AV9" s="95" t="str">
        <f>IF('sec(P)'!FC9=1,SUM('sec(P)'!$E9:AV9),"")</f>
        <v/>
      </c>
      <c r="AW9" s="67" t="str">
        <f t="shared" ref="AW9" si="188">IF(AV9&lt;&gt;"",RANK(AV9,AV$2:AV$11,1),"")</f>
        <v/>
      </c>
      <c r="AX9" s="95" t="str">
        <f>IF('sec(P)'!FD9=1,SUM('sec(P)'!$E9:AX9),"")</f>
        <v/>
      </c>
      <c r="AY9" s="67" t="str">
        <f t="shared" ref="AY9" si="189">IF(AX9&lt;&gt;"",RANK(AX9,AX$2:AX$11,1),"")</f>
        <v/>
      </c>
      <c r="AZ9" s="95" t="str">
        <f>IF('sec(P)'!FE9=1,SUM('sec(P)'!$E9:AZ9),"")</f>
        <v/>
      </c>
      <c r="BA9" s="67" t="str">
        <f t="shared" ref="BA9" si="190">IF(AZ9&lt;&gt;"",RANK(AZ9,AZ$2:AZ$11,1),"")</f>
        <v/>
      </c>
      <c r="BB9" s="95" t="str">
        <f>IF('sec(P)'!FF9=1,SUM('sec(P)'!$E9:BB9),"")</f>
        <v/>
      </c>
      <c r="BC9" s="67" t="str">
        <f t="shared" ref="BC9" si="191">IF(BB9&lt;&gt;"",RANK(BB9,BB$2:BB$11,1),"")</f>
        <v/>
      </c>
      <c r="BD9" s="95" t="str">
        <f>IF('sec(P)'!FG9=1,SUM('sec(P)'!$E9:BD9),"")</f>
        <v/>
      </c>
      <c r="BE9" s="67" t="str">
        <f t="shared" ref="BE9" si="192">IF(BD9&lt;&gt;"",RANK(BD9,BD$2:BD$11,1),"")</f>
        <v/>
      </c>
      <c r="BF9" s="95" t="str">
        <f>IF('sec(P)'!FH9=1,SUM('sec(P)'!$E9:BF9),"")</f>
        <v/>
      </c>
      <c r="BG9" s="67" t="str">
        <f t="shared" ref="BG9" si="193">IF(BF9&lt;&gt;"",RANK(BF9,BF$2:BF$11,1),"")</f>
        <v/>
      </c>
      <c r="BH9" s="95" t="str">
        <f>IF('sec(P)'!FI9=1,SUM('sec(P)'!$E9:BH9),"")</f>
        <v/>
      </c>
      <c r="BI9" s="67" t="str">
        <f t="shared" ref="BI9" si="194">IF(BH9&lt;&gt;"",RANK(BH9,BH$2:BH$11,1),"")</f>
        <v/>
      </c>
      <c r="BJ9" s="95" t="str">
        <f>IF('sec(P)'!FJ9=1,SUM('sec(P)'!$E9:BJ9),"")</f>
        <v/>
      </c>
      <c r="BK9" s="67" t="str">
        <f t="shared" ref="BK9" si="195">IF(BJ9&lt;&gt;"",RANK(BJ9,BJ$2:BJ$11,1),"")</f>
        <v/>
      </c>
      <c r="BL9" s="95" t="str">
        <f>IF('sec(P)'!FK9=1,SUM('sec(P)'!$E9:BL9),"")</f>
        <v/>
      </c>
      <c r="BM9" s="67" t="str">
        <f t="shared" ref="BM9" si="196">IF(BL9&lt;&gt;"",RANK(BL9,BL$2:BL$11,1),"")</f>
        <v/>
      </c>
    </row>
    <row r="10" spans="1:65">
      <c r="A10" s="75">
        <f>IF(stage!A10&lt;&gt;"",stage!A10,"")</f>
        <v>9</v>
      </c>
      <c r="E10" s="120" t="str">
        <f>IF(ent!H10&lt;&gt;"",ent!H10,"")</f>
        <v>JN-1</v>
      </c>
      <c r="F10" s="95">
        <f>IF('sec(P)'!EH10=1,SUM('sec(P)'!$E10:F10),"")</f>
        <v>294</v>
      </c>
      <c r="G10" s="67">
        <f t="shared" si="0"/>
        <v>6</v>
      </c>
      <c r="H10" s="95">
        <f>IF('sec(P)'!EI10=1,SUM('sec(P)'!$E10:H10),"")</f>
        <v>692</v>
      </c>
      <c r="I10" s="67">
        <f t="shared" si="0"/>
        <v>8</v>
      </c>
      <c r="J10" s="95">
        <f>IF('sec(P)'!EJ10=1,SUM('sec(P)'!$E10:J10),"")</f>
        <v>996</v>
      </c>
      <c r="K10" s="67">
        <f t="shared" ref="K10" si="197">IF(J10&lt;&gt;"",RANK(J10,J$2:J$11,1),"")</f>
        <v>8</v>
      </c>
      <c r="L10" s="95">
        <f>IF('sec(P)'!EK10=1,SUM('sec(P)'!$E10:L10),"")</f>
        <v>1286.5</v>
      </c>
      <c r="M10" s="67">
        <f t="shared" ref="M10" si="198">IF(L10&lt;&gt;"",RANK(L10,L$2:L$11,1),"")</f>
        <v>8</v>
      </c>
      <c r="N10" s="95">
        <f>IF('sec(P)'!EL10=1,SUM('sec(P)'!$E10:N10),"")</f>
        <v>1680.9</v>
      </c>
      <c r="O10" s="67">
        <f t="shared" ref="O10" si="199">IF(N10&lt;&gt;"",RANK(N10,N$2:N$11,1),"")</f>
        <v>8</v>
      </c>
      <c r="P10" s="95">
        <f>IF('sec(P)'!EM10=1,SUM('sec(P)'!$E10:P10),"")</f>
        <v>1981.8000000000002</v>
      </c>
      <c r="Q10" s="67">
        <f t="shared" ref="Q10" si="200">IF(P10&lt;&gt;"",RANK(P10,P$2:P$11,1),"")</f>
        <v>8</v>
      </c>
      <c r="R10" s="95">
        <f>IF('sec(P)'!EN10=1,SUM('sec(P)'!$E10:R10),"")</f>
        <v>2325.9</v>
      </c>
      <c r="S10" s="67">
        <f t="shared" ref="S10" si="201">IF(R10&lt;&gt;"",RANK(R10,R$2:R$11,1),"")</f>
        <v>8</v>
      </c>
      <c r="T10" s="95">
        <f>IF('sec(P)'!EO10=1,SUM('sec(P)'!$E10:T10),"")</f>
        <v>2590.5</v>
      </c>
      <c r="U10" s="67">
        <f t="shared" ref="U10" si="202">IF(T10&lt;&gt;"",RANK(T10,T$2:T$11,1),"")</f>
        <v>9</v>
      </c>
      <c r="V10" s="95">
        <f>IF('sec(P)'!EP10=1,SUM('sec(P)'!$E10:V10),"")</f>
        <v>2938.4</v>
      </c>
      <c r="W10" s="67">
        <f t="shared" ref="W10" si="203">IF(V10&lt;&gt;"",RANK(V10,V$2:V$11,1),"")</f>
        <v>9</v>
      </c>
      <c r="X10" s="95">
        <f>IF('sec(P)'!EQ10=1,SUM('sec(P)'!$E10:X10),"")</f>
        <v>3259.1000000000004</v>
      </c>
      <c r="Y10" s="67">
        <f t="shared" ref="Y10" si="204">IF(X10&lt;&gt;"",RANK(X10,X$2:X$11,1),"")</f>
        <v>9</v>
      </c>
      <c r="Z10" s="95">
        <f>IF('sec(P)'!ER10=1,SUM('sec(P)'!$E10:Z10),"")</f>
        <v>3486.9000000000005</v>
      </c>
      <c r="AA10" s="67">
        <f t="shared" ref="AA10" si="205">IF(Z10&lt;&gt;"",RANK(Z10,Z$2:Z$11,1),"")</f>
        <v>9</v>
      </c>
      <c r="AB10" s="95">
        <f>IF('sec(P)'!ES10=1,SUM('sec(P)'!$E10:AB10),"")</f>
        <v>3820.8000000000006</v>
      </c>
      <c r="AC10" s="67">
        <f t="shared" ref="AC10" si="206">IF(AB10&lt;&gt;"",RANK(AB10,AB$2:AB$11,1),"")</f>
        <v>9</v>
      </c>
      <c r="AD10" s="95" t="str">
        <f>IF('sec(P)'!ET10=1,SUM('sec(P)'!$E10:AD10),"")</f>
        <v/>
      </c>
      <c r="AE10" s="67" t="str">
        <f t="shared" ref="AE10" si="207">IF(AD10&lt;&gt;"",RANK(AD10,AD$2:AD$11,1),"")</f>
        <v/>
      </c>
      <c r="AF10" s="95" t="str">
        <f>IF('sec(P)'!EU10=1,SUM('sec(P)'!$E10:AF10),"")</f>
        <v/>
      </c>
      <c r="AG10" s="67" t="str">
        <f t="shared" ref="AG10" si="208">IF(AF10&lt;&gt;"",RANK(AF10,AF$2:AF$11,1),"")</f>
        <v/>
      </c>
      <c r="AH10" s="95" t="str">
        <f>IF('sec(P)'!EV10=1,SUM('sec(P)'!$E10:AH10),"")</f>
        <v/>
      </c>
      <c r="AI10" s="67" t="str">
        <f t="shared" ref="AI10" si="209">IF(AH10&lt;&gt;"",RANK(AH10,AH$2:AH$11,1),"")</f>
        <v/>
      </c>
      <c r="AJ10" s="95" t="str">
        <f>IF('sec(P)'!EW10=1,SUM('sec(P)'!$E10:AJ10),"")</f>
        <v/>
      </c>
      <c r="AK10" s="67" t="str">
        <f t="shared" ref="AK10" si="210">IF(AJ10&lt;&gt;"",RANK(AJ10,AJ$2:AJ$11,1),"")</f>
        <v/>
      </c>
      <c r="AL10" s="95" t="str">
        <f>IF('sec(P)'!EX10=1,SUM('sec(P)'!$E10:AL10),"")</f>
        <v/>
      </c>
      <c r="AM10" s="67" t="str">
        <f t="shared" ref="AM10" si="211">IF(AL10&lt;&gt;"",RANK(AL10,AL$2:AL$11,1),"")</f>
        <v/>
      </c>
      <c r="AN10" s="95" t="str">
        <f>IF('sec(P)'!EY10=1,SUM('sec(P)'!$E10:AN10),"")</f>
        <v/>
      </c>
      <c r="AO10" s="67" t="str">
        <f t="shared" ref="AO10" si="212">IF(AN10&lt;&gt;"",RANK(AN10,AN$2:AN$11,1),"")</f>
        <v/>
      </c>
      <c r="AP10" s="95" t="str">
        <f>IF('sec(P)'!EZ10=1,SUM('sec(P)'!$E10:AP10),"")</f>
        <v/>
      </c>
      <c r="AQ10" s="67" t="str">
        <f t="shared" ref="AQ10" si="213">IF(AP10&lt;&gt;"",RANK(AP10,AP$2:AP$11,1),"")</f>
        <v/>
      </c>
      <c r="AR10" s="95" t="str">
        <f>IF('sec(P)'!FA10=1,SUM('sec(P)'!$E10:AR10),"")</f>
        <v/>
      </c>
      <c r="AS10" s="67" t="str">
        <f t="shared" ref="AS10" si="214">IF(AR10&lt;&gt;"",RANK(AR10,AR$2:AR$11,1),"")</f>
        <v/>
      </c>
      <c r="AT10" s="95" t="str">
        <f>IF('sec(P)'!FB10=1,SUM('sec(P)'!$E10:AT10),"")</f>
        <v/>
      </c>
      <c r="AU10" s="67" t="str">
        <f t="shared" ref="AU10" si="215">IF(AT10&lt;&gt;"",RANK(AT10,AT$2:AT$11,1),"")</f>
        <v/>
      </c>
      <c r="AV10" s="95" t="str">
        <f>IF('sec(P)'!FC10=1,SUM('sec(P)'!$E10:AV10),"")</f>
        <v/>
      </c>
      <c r="AW10" s="67" t="str">
        <f t="shared" ref="AW10" si="216">IF(AV10&lt;&gt;"",RANK(AV10,AV$2:AV$11,1),"")</f>
        <v/>
      </c>
      <c r="AX10" s="95" t="str">
        <f>IF('sec(P)'!FD10=1,SUM('sec(P)'!$E10:AX10),"")</f>
        <v/>
      </c>
      <c r="AY10" s="67" t="str">
        <f t="shared" ref="AY10" si="217">IF(AX10&lt;&gt;"",RANK(AX10,AX$2:AX$11,1),"")</f>
        <v/>
      </c>
      <c r="AZ10" s="95" t="str">
        <f>IF('sec(P)'!FE10=1,SUM('sec(P)'!$E10:AZ10),"")</f>
        <v/>
      </c>
      <c r="BA10" s="67" t="str">
        <f t="shared" ref="BA10" si="218">IF(AZ10&lt;&gt;"",RANK(AZ10,AZ$2:AZ$11,1),"")</f>
        <v/>
      </c>
      <c r="BB10" s="95" t="str">
        <f>IF('sec(P)'!FF10=1,SUM('sec(P)'!$E10:BB10),"")</f>
        <v/>
      </c>
      <c r="BC10" s="67" t="str">
        <f t="shared" ref="BC10" si="219">IF(BB10&lt;&gt;"",RANK(BB10,BB$2:BB$11,1),"")</f>
        <v/>
      </c>
      <c r="BD10" s="95" t="str">
        <f>IF('sec(P)'!FG10=1,SUM('sec(P)'!$E10:BD10),"")</f>
        <v/>
      </c>
      <c r="BE10" s="67" t="str">
        <f t="shared" ref="BE10" si="220">IF(BD10&lt;&gt;"",RANK(BD10,BD$2:BD$11,1),"")</f>
        <v/>
      </c>
      <c r="BF10" s="95" t="str">
        <f>IF('sec(P)'!FH10=1,SUM('sec(P)'!$E10:BF10),"")</f>
        <v/>
      </c>
      <c r="BG10" s="67" t="str">
        <f t="shared" ref="BG10" si="221">IF(BF10&lt;&gt;"",RANK(BF10,BF$2:BF$11,1),"")</f>
        <v/>
      </c>
      <c r="BH10" s="95" t="str">
        <f>IF('sec(P)'!FI10=1,SUM('sec(P)'!$E10:BH10),"")</f>
        <v/>
      </c>
      <c r="BI10" s="67" t="str">
        <f t="shared" ref="BI10" si="222">IF(BH10&lt;&gt;"",RANK(BH10,BH$2:BH$11,1),"")</f>
        <v/>
      </c>
      <c r="BJ10" s="95" t="str">
        <f>IF('sec(P)'!FJ10=1,SUM('sec(P)'!$E10:BJ10),"")</f>
        <v/>
      </c>
      <c r="BK10" s="67" t="str">
        <f t="shared" ref="BK10" si="223">IF(BJ10&lt;&gt;"",RANK(BJ10,BJ$2:BJ$11,1),"")</f>
        <v/>
      </c>
      <c r="BL10" s="95" t="str">
        <f>IF('sec(P)'!FK10=1,SUM('sec(P)'!$E10:BL10),"")</f>
        <v/>
      </c>
      <c r="BM10" s="67" t="str">
        <f t="shared" ref="BM10" si="224">IF(BL10&lt;&gt;"",RANK(BL10,BL$2:BL$11,1),"")</f>
        <v/>
      </c>
    </row>
    <row r="11" spans="1:65">
      <c r="A11" s="75">
        <f>IF(stage!A11&lt;&gt;"",stage!A11,"")</f>
        <v>10</v>
      </c>
      <c r="E11" s="120" t="str">
        <f>IF(ent!H11&lt;&gt;"",ent!H11,"")</f>
        <v>JN-1</v>
      </c>
      <c r="F11" s="95">
        <f>IF('sec(P)'!EH11=1,SUM('sec(P)'!$E11:F11),"")</f>
        <v>294.3</v>
      </c>
      <c r="G11" s="67">
        <f t="shared" si="0"/>
        <v>8</v>
      </c>
      <c r="H11" s="95">
        <f>IF('sec(P)'!EI11=1,SUM('sec(P)'!$E11:H11),"")</f>
        <v>687.2</v>
      </c>
      <c r="I11" s="67">
        <f t="shared" si="0"/>
        <v>7</v>
      </c>
      <c r="J11" s="95">
        <f>IF('sec(P)'!EJ11=1,SUM('sec(P)'!$E11:J11),"")</f>
        <v>985.6</v>
      </c>
      <c r="K11" s="67">
        <f t="shared" ref="K11" si="225">IF(J11&lt;&gt;"",RANK(J11,J$2:J$11,1),"")</f>
        <v>7</v>
      </c>
      <c r="L11" s="95">
        <f>IF('sec(P)'!EK11=1,SUM('sec(P)'!$E11:L11),"")</f>
        <v>1277.8</v>
      </c>
      <c r="M11" s="67">
        <f t="shared" ref="M11" si="226">IF(L11&lt;&gt;"",RANK(L11,L$2:L$11,1),"")</f>
        <v>7</v>
      </c>
      <c r="N11" s="95">
        <f>IF('sec(P)'!EL11=1,SUM('sec(P)'!$E11:N11),"")</f>
        <v>1663.6999999999998</v>
      </c>
      <c r="O11" s="67">
        <f t="shared" ref="O11" si="227">IF(N11&lt;&gt;"",RANK(N11,N$2:N$11,1),"")</f>
        <v>7</v>
      </c>
      <c r="P11" s="95">
        <f>IF('sec(P)'!EM11=1,SUM('sec(P)'!$E11:P11),"")</f>
        <v>1958.1</v>
      </c>
      <c r="Q11" s="67">
        <f t="shared" ref="Q11" si="228">IF(P11&lt;&gt;"",RANK(P11,P$2:P$11,1),"")</f>
        <v>7</v>
      </c>
      <c r="R11" s="95">
        <f>IF('sec(P)'!EN11=1,SUM('sec(P)'!$E11:R11),"")</f>
        <v>2282.1</v>
      </c>
      <c r="S11" s="67">
        <f t="shared" ref="S11" si="229">IF(R11&lt;&gt;"",RANK(R11,R$2:R$11,1),"")</f>
        <v>7</v>
      </c>
      <c r="T11" s="95">
        <f>IF('sec(P)'!EO11=1,SUM('sec(P)'!$E11:T11),"")</f>
        <v>2504.7999999999997</v>
      </c>
      <c r="U11" s="67">
        <f t="shared" ref="U11" si="230">IF(T11&lt;&gt;"",RANK(T11,T$2:T$11,1),"")</f>
        <v>7</v>
      </c>
      <c r="V11" s="95">
        <f>IF('sec(P)'!EP11=1,SUM('sec(P)'!$E11:V11),"")</f>
        <v>2824.0999999999995</v>
      </c>
      <c r="W11" s="67">
        <f t="shared" ref="W11" si="231">IF(V11&lt;&gt;"",RANK(V11,V$2:V$11,1),"")</f>
        <v>7</v>
      </c>
      <c r="X11" s="95">
        <f>IF('sec(P)'!EQ11=1,SUM('sec(P)'!$E11:X11),"")</f>
        <v>3141.2999999999993</v>
      </c>
      <c r="Y11" s="67">
        <f t="shared" ref="Y11" si="232">IF(X11&lt;&gt;"",RANK(X11,X$2:X$11,1),"")</f>
        <v>7</v>
      </c>
      <c r="Z11" s="95">
        <f>IF('sec(P)'!ER11=1,SUM('sec(P)'!$E11:Z11),"")</f>
        <v>3363.9999999999991</v>
      </c>
      <c r="AA11" s="67">
        <f t="shared" ref="AA11" si="233">IF(Z11&lt;&gt;"",RANK(Z11,Z$2:Z$11,1),"")</f>
        <v>7</v>
      </c>
      <c r="AB11" s="95">
        <f>IF('sec(P)'!ES11=1,SUM('sec(P)'!$E11:AB11),"")</f>
        <v>3681.2999999999993</v>
      </c>
      <c r="AC11" s="67">
        <f t="shared" ref="AC11" si="234">IF(AB11&lt;&gt;"",RANK(AB11,AB$2:AB$11,1),"")</f>
        <v>7</v>
      </c>
      <c r="AD11" s="95" t="str">
        <f>IF('sec(P)'!ET11=1,SUM('sec(P)'!$E11:AD11),"")</f>
        <v/>
      </c>
      <c r="AE11" s="67" t="str">
        <f t="shared" ref="AE11" si="235">IF(AD11&lt;&gt;"",RANK(AD11,AD$2:AD$11,1),"")</f>
        <v/>
      </c>
      <c r="AF11" s="95" t="str">
        <f>IF('sec(P)'!EU11=1,SUM('sec(P)'!$E11:AF11),"")</f>
        <v/>
      </c>
      <c r="AG11" s="67" t="str">
        <f t="shared" ref="AG11" si="236">IF(AF11&lt;&gt;"",RANK(AF11,AF$2:AF$11,1),"")</f>
        <v/>
      </c>
      <c r="AH11" s="95" t="str">
        <f>IF('sec(P)'!EV11=1,SUM('sec(P)'!$E11:AH11),"")</f>
        <v/>
      </c>
      <c r="AI11" s="67" t="str">
        <f t="shared" ref="AI11" si="237">IF(AH11&lt;&gt;"",RANK(AH11,AH$2:AH$11,1),"")</f>
        <v/>
      </c>
      <c r="AJ11" s="95" t="str">
        <f>IF('sec(P)'!EW11=1,SUM('sec(P)'!$E11:AJ11),"")</f>
        <v/>
      </c>
      <c r="AK11" s="67" t="str">
        <f t="shared" ref="AK11" si="238">IF(AJ11&lt;&gt;"",RANK(AJ11,AJ$2:AJ$11,1),"")</f>
        <v/>
      </c>
      <c r="AL11" s="95" t="str">
        <f>IF('sec(P)'!EX11=1,SUM('sec(P)'!$E11:AL11),"")</f>
        <v/>
      </c>
      <c r="AM11" s="67" t="str">
        <f t="shared" ref="AM11" si="239">IF(AL11&lt;&gt;"",RANK(AL11,AL$2:AL$11,1),"")</f>
        <v/>
      </c>
      <c r="AN11" s="95" t="str">
        <f>IF('sec(P)'!EY11=1,SUM('sec(P)'!$E11:AN11),"")</f>
        <v/>
      </c>
      <c r="AO11" s="67" t="str">
        <f t="shared" ref="AO11" si="240">IF(AN11&lt;&gt;"",RANK(AN11,AN$2:AN$11,1),"")</f>
        <v/>
      </c>
      <c r="AP11" s="95" t="str">
        <f>IF('sec(P)'!EZ11=1,SUM('sec(P)'!$E11:AP11),"")</f>
        <v/>
      </c>
      <c r="AQ11" s="67" t="str">
        <f t="shared" ref="AQ11" si="241">IF(AP11&lt;&gt;"",RANK(AP11,AP$2:AP$11,1),"")</f>
        <v/>
      </c>
      <c r="AR11" s="95" t="str">
        <f>IF('sec(P)'!FA11=1,SUM('sec(P)'!$E11:AR11),"")</f>
        <v/>
      </c>
      <c r="AS11" s="67" t="str">
        <f t="shared" ref="AS11" si="242">IF(AR11&lt;&gt;"",RANK(AR11,AR$2:AR$11,1),"")</f>
        <v/>
      </c>
      <c r="AT11" s="95" t="str">
        <f>IF('sec(P)'!FB11=1,SUM('sec(P)'!$E11:AT11),"")</f>
        <v/>
      </c>
      <c r="AU11" s="67" t="str">
        <f t="shared" ref="AU11" si="243">IF(AT11&lt;&gt;"",RANK(AT11,AT$2:AT$11,1),"")</f>
        <v/>
      </c>
      <c r="AV11" s="95" t="str">
        <f>IF('sec(P)'!FC11=1,SUM('sec(P)'!$E11:AV11),"")</f>
        <v/>
      </c>
      <c r="AW11" s="67" t="str">
        <f t="shared" ref="AW11" si="244">IF(AV11&lt;&gt;"",RANK(AV11,AV$2:AV$11,1),"")</f>
        <v/>
      </c>
      <c r="AX11" s="95" t="str">
        <f>IF('sec(P)'!FD11=1,SUM('sec(P)'!$E11:AX11),"")</f>
        <v/>
      </c>
      <c r="AY11" s="67" t="str">
        <f t="shared" ref="AY11" si="245">IF(AX11&lt;&gt;"",RANK(AX11,AX$2:AX$11,1),"")</f>
        <v/>
      </c>
      <c r="AZ11" s="95" t="str">
        <f>IF('sec(P)'!FE11=1,SUM('sec(P)'!$E11:AZ11),"")</f>
        <v/>
      </c>
      <c r="BA11" s="67" t="str">
        <f t="shared" ref="BA11" si="246">IF(AZ11&lt;&gt;"",RANK(AZ11,AZ$2:AZ$11,1),"")</f>
        <v/>
      </c>
      <c r="BB11" s="95" t="str">
        <f>IF('sec(P)'!FF11=1,SUM('sec(P)'!$E11:BB11),"")</f>
        <v/>
      </c>
      <c r="BC11" s="67" t="str">
        <f t="shared" ref="BC11" si="247">IF(BB11&lt;&gt;"",RANK(BB11,BB$2:BB$11,1),"")</f>
        <v/>
      </c>
      <c r="BD11" s="95" t="str">
        <f>IF('sec(P)'!FG11=1,SUM('sec(P)'!$E11:BD11),"")</f>
        <v/>
      </c>
      <c r="BE11" s="67" t="str">
        <f t="shared" ref="BE11" si="248">IF(BD11&lt;&gt;"",RANK(BD11,BD$2:BD$11,1),"")</f>
        <v/>
      </c>
      <c r="BF11" s="95" t="str">
        <f>IF('sec(P)'!FH11=1,SUM('sec(P)'!$E11:BF11),"")</f>
        <v/>
      </c>
      <c r="BG11" s="67" t="str">
        <f t="shared" ref="BG11" si="249">IF(BF11&lt;&gt;"",RANK(BF11,BF$2:BF$11,1),"")</f>
        <v/>
      </c>
      <c r="BH11" s="95" t="str">
        <f>IF('sec(P)'!FI11=1,SUM('sec(P)'!$E11:BH11),"")</f>
        <v/>
      </c>
      <c r="BI11" s="67" t="str">
        <f t="shared" ref="BI11" si="250">IF(BH11&lt;&gt;"",RANK(BH11,BH$2:BH$11,1),"")</f>
        <v/>
      </c>
      <c r="BJ11" s="95" t="str">
        <f>IF('sec(P)'!FJ11=1,SUM('sec(P)'!$E11:BJ11),"")</f>
        <v/>
      </c>
      <c r="BK11" s="67" t="str">
        <f t="shared" ref="BK11" si="251">IF(BJ11&lt;&gt;"",RANK(BJ11,BJ$2:BJ$11,1),"")</f>
        <v/>
      </c>
      <c r="BL11" s="95" t="str">
        <f>IF('sec(P)'!FK11=1,SUM('sec(P)'!$E11:BL11),"")</f>
        <v/>
      </c>
      <c r="BM11" s="67" t="str">
        <f t="shared" ref="BM11" si="252">IF(BL11&lt;&gt;"",RANK(BL11,BL$2:BL$11,1),"")</f>
        <v/>
      </c>
    </row>
    <row r="12" spans="1:65">
      <c r="A12" s="75">
        <f>IF(stage!A12&lt;&gt;"",stage!A12,"")</f>
        <v>11</v>
      </c>
      <c r="E12" s="120" t="str">
        <f>IF(ent!H12&lt;&gt;"",ent!H12,"")</f>
        <v>JN-2</v>
      </c>
      <c r="F12" s="95">
        <f>IF('sec(P)'!EH12=1,SUM('sec(P)'!$E12:F12),"")</f>
        <v>283.2</v>
      </c>
      <c r="G12" s="67">
        <f>IF(F12&lt;&gt;"",RANK(F12,F$12:F$17,1),"")</f>
        <v>1</v>
      </c>
      <c r="H12" s="95">
        <f>IF('sec(P)'!EI12=1,SUM('sec(P)'!$E12:H12),"")</f>
        <v>662.3</v>
      </c>
      <c r="I12" s="67">
        <f>IF(H12&lt;&gt;"",RANK(H12,H$12:H$17,1),"")</f>
        <v>1</v>
      </c>
      <c r="J12" s="95">
        <f>IF('sec(P)'!EJ12=1,SUM('sec(P)'!$E12:J12),"")</f>
        <v>951.5</v>
      </c>
      <c r="K12" s="67">
        <f>IF(J12&lt;&gt;"",RANK(J12,J$12:J$17,1),"")</f>
        <v>1</v>
      </c>
      <c r="L12" s="95">
        <f>IF('sec(P)'!EK12=1,SUM('sec(P)'!$E12:L12),"")</f>
        <v>1232.9000000000001</v>
      </c>
      <c r="M12" s="67">
        <f>IF(L12&lt;&gt;"",RANK(L12,L$12:L$17,1),"")</f>
        <v>1</v>
      </c>
      <c r="N12" s="95">
        <f>IF('sec(P)'!EL12=1,SUM('sec(P)'!$E12:N12),"")</f>
        <v>1608.3000000000002</v>
      </c>
      <c r="O12" s="67">
        <f>IF(N12&lt;&gt;"",RANK(N12,N$12:N$17,1),"")</f>
        <v>1</v>
      </c>
      <c r="P12" s="95">
        <f>IF('sec(P)'!EM12=1,SUM('sec(P)'!$E12:P12),"")</f>
        <v>1892.7000000000003</v>
      </c>
      <c r="Q12" s="67">
        <f>IF(P12&lt;&gt;"",RANK(P12,P$12:P$17,1),"")</f>
        <v>1</v>
      </c>
      <c r="R12" s="95">
        <f>IF('sec(P)'!EN12=1,SUM('sec(P)'!$E12:R12),"")</f>
        <v>2211.2000000000003</v>
      </c>
      <c r="S12" s="67">
        <f>IF(R12&lt;&gt;"",RANK(R12,R$12:R$17,1),"")</f>
        <v>1</v>
      </c>
      <c r="T12" s="95">
        <f>IF('sec(P)'!EO12=1,SUM('sec(P)'!$E12:T12),"")</f>
        <v>2437.3000000000002</v>
      </c>
      <c r="U12" s="67">
        <f>IF(T12&lt;&gt;"",RANK(T12,T$12:T$17,1),"")</f>
        <v>1</v>
      </c>
      <c r="V12" s="95">
        <f>IF('sec(P)'!EP12=1,SUM('sec(P)'!$E12:V12),"")</f>
        <v>2749.4</v>
      </c>
      <c r="W12" s="67">
        <f>IF(V12&lt;&gt;"",RANK(V12,V$12:V$17,1),"")</f>
        <v>1</v>
      </c>
      <c r="X12" s="95">
        <f>IF('sec(P)'!EQ12=1,SUM('sec(P)'!$E12:X12),"")</f>
        <v>3055.9</v>
      </c>
      <c r="Y12" s="67">
        <f>IF(X12&lt;&gt;"",RANK(X12,X$12:X$17,1),"")</f>
        <v>1</v>
      </c>
      <c r="Z12" s="95">
        <f>IF('sec(P)'!ER12=1,SUM('sec(P)'!$E12:Z12),"")</f>
        <v>3275.8</v>
      </c>
      <c r="AA12" s="67">
        <f>IF(Z12&lt;&gt;"",RANK(Z12,Z$12:Z$17,1),"")</f>
        <v>1</v>
      </c>
      <c r="AB12" s="95">
        <f>IF('sec(P)'!ES12=1,SUM('sec(P)'!$E12:AB12),"")</f>
        <v>3588.8</v>
      </c>
      <c r="AC12" s="67">
        <f>IF(AB12&lt;&gt;"",RANK(AB12,AB$12:AB$17,1),"")</f>
        <v>1</v>
      </c>
      <c r="AD12" s="95" t="str">
        <f>IF('sec(P)'!ET12=1,SUM('sec(P)'!$E12:AD12),"")</f>
        <v/>
      </c>
      <c r="AE12" s="67" t="str">
        <f>IF(AD12&lt;&gt;"",RANK(AD12,AD$12:AD$17,1),"")</f>
        <v/>
      </c>
      <c r="AF12" s="95" t="str">
        <f>IF('sec(P)'!EU12=1,SUM('sec(P)'!$E12:AF12),"")</f>
        <v/>
      </c>
      <c r="AG12" s="67" t="str">
        <f>IF(AF12&lt;&gt;"",RANK(AF12,AF$12:AF$17,1),"")</f>
        <v/>
      </c>
      <c r="AH12" s="95" t="str">
        <f>IF('sec(P)'!EV12=1,SUM('sec(P)'!$E12:AH12),"")</f>
        <v/>
      </c>
      <c r="AI12" s="67" t="str">
        <f>IF(AH12&lt;&gt;"",RANK(AH12,AH$12:AH$17,1),"")</f>
        <v/>
      </c>
      <c r="AJ12" s="95" t="str">
        <f>IF('sec(P)'!EW12=1,SUM('sec(P)'!$E12:AJ12),"")</f>
        <v/>
      </c>
      <c r="AK12" s="67" t="str">
        <f>IF(AJ12&lt;&gt;"",RANK(AJ12,AJ$12:AJ$17,1),"")</f>
        <v/>
      </c>
      <c r="AL12" s="95" t="str">
        <f>IF('sec(P)'!EX12=1,SUM('sec(P)'!$E12:AL12),"")</f>
        <v/>
      </c>
      <c r="AM12" s="67" t="str">
        <f>IF(AL12&lt;&gt;"",RANK(AL12,AL$12:AL$17,1),"")</f>
        <v/>
      </c>
      <c r="AN12" s="95" t="str">
        <f>IF('sec(P)'!EY12=1,SUM('sec(P)'!$E12:AN12),"")</f>
        <v/>
      </c>
      <c r="AO12" s="67" t="str">
        <f>IF(AN12&lt;&gt;"",RANK(AN12,AN$12:AN$17,1),"")</f>
        <v/>
      </c>
      <c r="AP12" s="95" t="str">
        <f>IF('sec(P)'!EZ12=1,SUM('sec(P)'!$E12:AP12),"")</f>
        <v/>
      </c>
      <c r="AQ12" s="67" t="str">
        <f>IF(AP12&lt;&gt;"",RANK(AP12,AP$12:AP$17,1),"")</f>
        <v/>
      </c>
      <c r="AR12" s="95" t="str">
        <f>IF('sec(P)'!FA12=1,SUM('sec(P)'!$E12:AR12),"")</f>
        <v/>
      </c>
      <c r="AS12" s="67" t="str">
        <f>IF(AR12&lt;&gt;"",RANK(AR12,AR$12:AR$17,1),"")</f>
        <v/>
      </c>
      <c r="AT12" s="95" t="str">
        <f>IF('sec(P)'!FB12=1,SUM('sec(P)'!$E12:AT12),"")</f>
        <v/>
      </c>
      <c r="AU12" s="67" t="str">
        <f>IF(AT12&lt;&gt;"",RANK(AT12,AT$12:AT$17,1),"")</f>
        <v/>
      </c>
      <c r="AV12" s="95" t="str">
        <f>IF('sec(P)'!FC12=1,SUM('sec(P)'!$E12:AV12),"")</f>
        <v/>
      </c>
      <c r="AW12" s="67" t="str">
        <f>IF(AV12&lt;&gt;"",RANK(AV12,AV$12:AV$17,1),"")</f>
        <v/>
      </c>
      <c r="AX12" s="95" t="str">
        <f>IF('sec(P)'!FD12=1,SUM('sec(P)'!$E12:AX12),"")</f>
        <v/>
      </c>
      <c r="AY12" s="67" t="str">
        <f>IF(AX12&lt;&gt;"",RANK(AX12,AX$12:AX$17,1),"")</f>
        <v/>
      </c>
      <c r="AZ12" s="95" t="str">
        <f>IF('sec(P)'!FE12=1,SUM('sec(P)'!$E12:AZ12),"")</f>
        <v/>
      </c>
      <c r="BA12" s="67" t="str">
        <f>IF(AZ12&lt;&gt;"",RANK(AZ12,AZ$12:AZ$17,1),"")</f>
        <v/>
      </c>
      <c r="BB12" s="95" t="str">
        <f>IF('sec(P)'!FF12=1,SUM('sec(P)'!$E12:BB12),"")</f>
        <v/>
      </c>
      <c r="BC12" s="67" t="str">
        <f>IF(BB12&lt;&gt;"",RANK(BB12,BB$12:BB$17,1),"")</f>
        <v/>
      </c>
      <c r="BD12" s="95" t="str">
        <f>IF('sec(P)'!FG12=1,SUM('sec(P)'!$E12:BD12),"")</f>
        <v/>
      </c>
      <c r="BE12" s="67" t="str">
        <f>IF(BD12&lt;&gt;"",RANK(BD12,BD$12:BD$17,1),"")</f>
        <v/>
      </c>
      <c r="BF12" s="95" t="str">
        <f>IF('sec(P)'!FH12=1,SUM('sec(P)'!$E12:BF12),"")</f>
        <v/>
      </c>
      <c r="BG12" s="67" t="str">
        <f>IF(BF12&lt;&gt;"",RANK(BF12,BF$12:BF$17,1),"")</f>
        <v/>
      </c>
      <c r="BH12" s="95" t="str">
        <f>IF('sec(P)'!FI12=1,SUM('sec(P)'!$E12:BH12),"")</f>
        <v/>
      </c>
      <c r="BI12" s="67" t="str">
        <f>IF(BH12&lt;&gt;"",RANK(BH12,BH$12:BH$17,1),"")</f>
        <v/>
      </c>
      <c r="BJ12" s="95" t="str">
        <f>IF('sec(P)'!FJ12=1,SUM('sec(P)'!$E12:BJ12),"")</f>
        <v/>
      </c>
      <c r="BK12" s="67" t="str">
        <f>IF(BJ12&lt;&gt;"",RANK(BJ12,BJ$12:BJ$17,1),"")</f>
        <v/>
      </c>
      <c r="BL12" s="95" t="str">
        <f>IF('sec(P)'!FK12=1,SUM('sec(P)'!$E12:BL12),"")</f>
        <v/>
      </c>
      <c r="BM12" s="67" t="str">
        <f>IF(BL12&lt;&gt;"",RANK(BL12,BL$12:BL$17,1),"")</f>
        <v/>
      </c>
    </row>
    <row r="13" spans="1:65">
      <c r="A13" s="75">
        <f>IF(stage!A13&lt;&gt;"",stage!A13,"")</f>
        <v>12</v>
      </c>
      <c r="E13" s="120" t="str">
        <f>IF(ent!H13&lt;&gt;"",ent!H13,"")</f>
        <v>JN-2</v>
      </c>
      <c r="F13" s="95">
        <f>IF('sec(P)'!EH13=1,SUM('sec(P)'!$E13:F13),"")</f>
        <v>293</v>
      </c>
      <c r="G13" s="67">
        <f t="shared" ref="G13:I17" si="253">IF(F13&lt;&gt;"",RANK(F13,F$12:F$17,1),"")</f>
        <v>3</v>
      </c>
      <c r="H13" s="95">
        <f>IF('sec(P)'!EI13=1,SUM('sec(P)'!$E13:H13),"")</f>
        <v>694.5</v>
      </c>
      <c r="I13" s="67">
        <f t="shared" si="253"/>
        <v>5</v>
      </c>
      <c r="J13" s="95">
        <f>IF('sec(P)'!EJ13=1,SUM('sec(P)'!$E13:J13),"")</f>
        <v>991.4</v>
      </c>
      <c r="K13" s="67">
        <f t="shared" ref="K13" si="254">IF(J13&lt;&gt;"",RANK(J13,J$12:J$17,1),"")</f>
        <v>5</v>
      </c>
      <c r="L13" s="95">
        <f>IF('sec(P)'!EK13=1,SUM('sec(P)'!$E13:L13),"")</f>
        <v>1281.8</v>
      </c>
      <c r="M13" s="67">
        <f t="shared" ref="M13" si="255">IF(L13&lt;&gt;"",RANK(L13,L$12:L$17,1),"")</f>
        <v>5</v>
      </c>
      <c r="N13" s="95">
        <f>IF('sec(P)'!EL13=1,SUM('sec(P)'!$E13:N13),"")</f>
        <v>1679.8</v>
      </c>
      <c r="O13" s="67">
        <f t="shared" ref="O13" si="256">IF(N13&lt;&gt;"",RANK(N13,N$12:N$17,1),"")</f>
        <v>5</v>
      </c>
      <c r="P13" s="95">
        <f>IF('sec(P)'!EM13=1,SUM('sec(P)'!$E13:P13),"")</f>
        <v>1975.1</v>
      </c>
      <c r="Q13" s="67">
        <f t="shared" ref="Q13" si="257">IF(P13&lt;&gt;"",RANK(P13,P$12:P$17,1),"")</f>
        <v>5</v>
      </c>
      <c r="R13" s="95">
        <f>IF('sec(P)'!EN13=1,SUM('sec(P)'!$E13:R13),"")</f>
        <v>2300.6999999999998</v>
      </c>
      <c r="S13" s="67">
        <f t="shared" ref="S13" si="258">IF(R13&lt;&gt;"",RANK(R13,R$12:R$17,1),"")</f>
        <v>5</v>
      </c>
      <c r="T13" s="95">
        <f>IF('sec(P)'!EO13=1,SUM('sec(P)'!$E13:T13),"")</f>
        <v>2530</v>
      </c>
      <c r="U13" s="67">
        <f t="shared" ref="U13" si="259">IF(T13&lt;&gt;"",RANK(T13,T$12:T$17,1),"")</f>
        <v>5</v>
      </c>
      <c r="V13" s="95">
        <f>IF('sec(P)'!EP13=1,SUM('sec(P)'!$E13:V13),"")</f>
        <v>2848.1</v>
      </c>
      <c r="W13" s="67">
        <f t="shared" ref="W13" si="260">IF(V13&lt;&gt;"",RANK(V13,V$12:V$17,1),"")</f>
        <v>5</v>
      </c>
      <c r="X13" s="95">
        <f>IF('sec(P)'!EQ13=1,SUM('sec(P)'!$E13:X13),"")</f>
        <v>3159.7</v>
      </c>
      <c r="Y13" s="67">
        <f t="shared" ref="Y13" si="261">IF(X13&lt;&gt;"",RANK(X13,X$12:X$17,1),"")</f>
        <v>4</v>
      </c>
      <c r="Z13" s="95">
        <f>IF('sec(P)'!ER13=1,SUM('sec(P)'!$E13:Z13),"")</f>
        <v>3379.7999999999997</v>
      </c>
      <c r="AA13" s="67">
        <f t="shared" ref="AA13" si="262">IF(Z13&lt;&gt;"",RANK(Z13,Z$12:Z$17,1),"")</f>
        <v>4</v>
      </c>
      <c r="AB13" s="95">
        <f>IF('sec(P)'!ES13=1,SUM('sec(P)'!$E13:AB13),"")</f>
        <v>3693.5999999999995</v>
      </c>
      <c r="AC13" s="67">
        <f t="shared" ref="AC13" si="263">IF(AB13&lt;&gt;"",RANK(AB13,AB$12:AB$17,1),"")</f>
        <v>4</v>
      </c>
      <c r="AD13" s="95" t="str">
        <f>IF('sec(P)'!ET13=1,SUM('sec(P)'!$E13:AD13),"")</f>
        <v/>
      </c>
      <c r="AE13" s="67" t="str">
        <f t="shared" ref="AE13" si="264">IF(AD13&lt;&gt;"",RANK(AD13,AD$12:AD$17,1),"")</f>
        <v/>
      </c>
      <c r="AF13" s="95" t="str">
        <f>IF('sec(P)'!EU13=1,SUM('sec(P)'!$E13:AF13),"")</f>
        <v/>
      </c>
      <c r="AG13" s="67" t="str">
        <f t="shared" ref="AG13" si="265">IF(AF13&lt;&gt;"",RANK(AF13,AF$12:AF$17,1),"")</f>
        <v/>
      </c>
      <c r="AH13" s="95" t="str">
        <f>IF('sec(P)'!EV13=1,SUM('sec(P)'!$E13:AH13),"")</f>
        <v/>
      </c>
      <c r="AI13" s="67" t="str">
        <f t="shared" ref="AI13" si="266">IF(AH13&lt;&gt;"",RANK(AH13,AH$12:AH$17,1),"")</f>
        <v/>
      </c>
      <c r="AJ13" s="95" t="str">
        <f>IF('sec(P)'!EW13=1,SUM('sec(P)'!$E13:AJ13),"")</f>
        <v/>
      </c>
      <c r="AK13" s="67" t="str">
        <f t="shared" ref="AK13" si="267">IF(AJ13&lt;&gt;"",RANK(AJ13,AJ$12:AJ$17,1),"")</f>
        <v/>
      </c>
      <c r="AL13" s="95" t="str">
        <f>IF('sec(P)'!EX13=1,SUM('sec(P)'!$E13:AL13),"")</f>
        <v/>
      </c>
      <c r="AM13" s="67" t="str">
        <f t="shared" ref="AM13" si="268">IF(AL13&lt;&gt;"",RANK(AL13,AL$12:AL$17,1),"")</f>
        <v/>
      </c>
      <c r="AN13" s="95" t="str">
        <f>IF('sec(P)'!EY13=1,SUM('sec(P)'!$E13:AN13),"")</f>
        <v/>
      </c>
      <c r="AO13" s="67" t="str">
        <f t="shared" ref="AO13" si="269">IF(AN13&lt;&gt;"",RANK(AN13,AN$12:AN$17,1),"")</f>
        <v/>
      </c>
      <c r="AP13" s="95" t="str">
        <f>IF('sec(P)'!EZ13=1,SUM('sec(P)'!$E13:AP13),"")</f>
        <v/>
      </c>
      <c r="AQ13" s="67" t="str">
        <f t="shared" ref="AQ13" si="270">IF(AP13&lt;&gt;"",RANK(AP13,AP$12:AP$17,1),"")</f>
        <v/>
      </c>
      <c r="AR13" s="95" t="str">
        <f>IF('sec(P)'!FA13=1,SUM('sec(P)'!$E13:AR13),"")</f>
        <v/>
      </c>
      <c r="AS13" s="67" t="str">
        <f t="shared" ref="AS13" si="271">IF(AR13&lt;&gt;"",RANK(AR13,AR$12:AR$17,1),"")</f>
        <v/>
      </c>
      <c r="AT13" s="95" t="str">
        <f>IF('sec(P)'!FB13=1,SUM('sec(P)'!$E13:AT13),"")</f>
        <v/>
      </c>
      <c r="AU13" s="67" t="str">
        <f t="shared" ref="AU13" si="272">IF(AT13&lt;&gt;"",RANK(AT13,AT$12:AT$17,1),"")</f>
        <v/>
      </c>
      <c r="AV13" s="95" t="str">
        <f>IF('sec(P)'!FC13=1,SUM('sec(P)'!$E13:AV13),"")</f>
        <v/>
      </c>
      <c r="AW13" s="67" t="str">
        <f t="shared" ref="AW13" si="273">IF(AV13&lt;&gt;"",RANK(AV13,AV$12:AV$17,1),"")</f>
        <v/>
      </c>
      <c r="AX13" s="95" t="str">
        <f>IF('sec(P)'!FD13=1,SUM('sec(P)'!$E13:AX13),"")</f>
        <v/>
      </c>
      <c r="AY13" s="67" t="str">
        <f t="shared" ref="AY13" si="274">IF(AX13&lt;&gt;"",RANK(AX13,AX$12:AX$17,1),"")</f>
        <v/>
      </c>
      <c r="AZ13" s="95" t="str">
        <f>IF('sec(P)'!FE13=1,SUM('sec(P)'!$E13:AZ13),"")</f>
        <v/>
      </c>
      <c r="BA13" s="67" t="str">
        <f t="shared" ref="BA13" si="275">IF(AZ13&lt;&gt;"",RANK(AZ13,AZ$12:AZ$17,1),"")</f>
        <v/>
      </c>
      <c r="BB13" s="95" t="str">
        <f>IF('sec(P)'!FF13=1,SUM('sec(P)'!$E13:BB13),"")</f>
        <v/>
      </c>
      <c r="BC13" s="67" t="str">
        <f t="shared" ref="BC13" si="276">IF(BB13&lt;&gt;"",RANK(BB13,BB$12:BB$17,1),"")</f>
        <v/>
      </c>
      <c r="BD13" s="95" t="str">
        <f>IF('sec(P)'!FG13=1,SUM('sec(P)'!$E13:BD13),"")</f>
        <v/>
      </c>
      <c r="BE13" s="67" t="str">
        <f t="shared" ref="BE13" si="277">IF(BD13&lt;&gt;"",RANK(BD13,BD$12:BD$17,1),"")</f>
        <v/>
      </c>
      <c r="BF13" s="95" t="str">
        <f>IF('sec(P)'!FH13=1,SUM('sec(P)'!$E13:BF13),"")</f>
        <v/>
      </c>
      <c r="BG13" s="67" t="str">
        <f t="shared" ref="BG13" si="278">IF(BF13&lt;&gt;"",RANK(BF13,BF$12:BF$17,1),"")</f>
        <v/>
      </c>
      <c r="BH13" s="95" t="str">
        <f>IF('sec(P)'!FI13=1,SUM('sec(P)'!$E13:BH13),"")</f>
        <v/>
      </c>
      <c r="BI13" s="67" t="str">
        <f t="shared" ref="BI13" si="279">IF(BH13&lt;&gt;"",RANK(BH13,BH$12:BH$17,1),"")</f>
        <v/>
      </c>
      <c r="BJ13" s="95" t="str">
        <f>IF('sec(P)'!FJ13=1,SUM('sec(P)'!$E13:BJ13),"")</f>
        <v/>
      </c>
      <c r="BK13" s="67" t="str">
        <f t="shared" ref="BK13" si="280">IF(BJ13&lt;&gt;"",RANK(BJ13,BJ$12:BJ$17,1),"")</f>
        <v/>
      </c>
      <c r="BL13" s="95" t="str">
        <f>IF('sec(P)'!FK13=1,SUM('sec(P)'!$E13:BL13),"")</f>
        <v/>
      </c>
      <c r="BM13" s="67" t="str">
        <f t="shared" ref="BM13" si="281">IF(BL13&lt;&gt;"",RANK(BL13,BL$12:BL$17,1),"")</f>
        <v/>
      </c>
    </row>
    <row r="14" spans="1:65">
      <c r="A14" s="75">
        <f>IF(stage!A14&lt;&gt;"",stage!A14,"")</f>
        <v>13</v>
      </c>
      <c r="E14" s="120" t="str">
        <f>IF(ent!H14&lt;&gt;"",ent!H14,"")</f>
        <v>JN-2</v>
      </c>
      <c r="F14" s="95">
        <f>IF('sec(P)'!EH14=1,SUM('sec(P)'!$E14:F14),"")</f>
        <v>294.5</v>
      </c>
      <c r="G14" s="67">
        <f t="shared" si="253"/>
        <v>5</v>
      </c>
      <c r="H14" s="95">
        <f>IF('sec(P)'!EI14=1,SUM('sec(P)'!$E14:H14),"")</f>
        <v>689.5</v>
      </c>
      <c r="I14" s="67">
        <f t="shared" si="253"/>
        <v>4</v>
      </c>
      <c r="J14" s="95">
        <f>IF('sec(P)'!EJ14=1,SUM('sec(P)'!$E14:J14),"")</f>
        <v>988</v>
      </c>
      <c r="K14" s="67">
        <f t="shared" ref="K14" si="282">IF(J14&lt;&gt;"",RANK(J14,J$12:J$17,1),"")</f>
        <v>4</v>
      </c>
      <c r="L14" s="95">
        <f>IF('sec(P)'!EK14=1,SUM('sec(P)'!$E14:L14),"")</f>
        <v>1277.2</v>
      </c>
      <c r="M14" s="67">
        <f t="shared" ref="M14" si="283">IF(L14&lt;&gt;"",RANK(L14,L$12:L$17,1),"")</f>
        <v>4</v>
      </c>
      <c r="N14" s="95">
        <f>IF('sec(P)'!EL14=1,SUM('sec(P)'!$E14:N14),"")</f>
        <v>1664.5</v>
      </c>
      <c r="O14" s="67">
        <f t="shared" ref="O14" si="284">IF(N14&lt;&gt;"",RANK(N14,N$12:N$17,1),"")</f>
        <v>3</v>
      </c>
      <c r="P14" s="95">
        <f>IF('sec(P)'!EM14=1,SUM('sec(P)'!$E14:P14),"")</f>
        <v>1956.2</v>
      </c>
      <c r="Q14" s="67">
        <f t="shared" ref="Q14" si="285">IF(P14&lt;&gt;"",RANK(P14,P$12:P$17,1),"")</f>
        <v>3</v>
      </c>
      <c r="R14" s="95">
        <f>IF('sec(P)'!EN14=1,SUM('sec(P)'!$E14:R14),"")</f>
        <v>2275.4</v>
      </c>
      <c r="S14" s="67">
        <f t="shared" ref="S14" si="286">IF(R14&lt;&gt;"",RANK(R14,R$12:R$17,1),"")</f>
        <v>3</v>
      </c>
      <c r="T14" s="95">
        <f>IF('sec(P)'!EO14=1,SUM('sec(P)'!$E14:T14),"")</f>
        <v>2501.2000000000003</v>
      </c>
      <c r="U14" s="67">
        <f t="shared" ref="U14" si="287">IF(T14&lt;&gt;"",RANK(T14,T$12:T$17,1),"")</f>
        <v>3</v>
      </c>
      <c r="V14" s="95">
        <f>IF('sec(P)'!EP14=1,SUM('sec(P)'!$E14:V14),"")</f>
        <v>2820.4000000000005</v>
      </c>
      <c r="W14" s="67">
        <f t="shared" ref="W14" si="288">IF(V14&lt;&gt;"",RANK(V14,V$12:V$17,1),"")</f>
        <v>3</v>
      </c>
      <c r="X14" s="95">
        <f>IF('sec(P)'!EQ14=1,SUM('sec(P)'!$E14:X14),"")</f>
        <v>3126.2000000000007</v>
      </c>
      <c r="Y14" s="67">
        <f t="shared" ref="Y14" si="289">IF(X14&lt;&gt;"",RANK(X14,X$12:X$17,1),"")</f>
        <v>2</v>
      </c>
      <c r="Z14" s="95">
        <f>IF('sec(P)'!ER14=1,SUM('sec(P)'!$E14:Z14),"")</f>
        <v>3345.9000000000005</v>
      </c>
      <c r="AA14" s="67">
        <f t="shared" ref="AA14" si="290">IF(Z14&lt;&gt;"",RANK(Z14,Z$12:Z$17,1),"")</f>
        <v>2</v>
      </c>
      <c r="AB14" s="95">
        <f>IF('sec(P)'!ES14=1,SUM('sec(P)'!$E14:AB14),"")</f>
        <v>3665.1000000000004</v>
      </c>
      <c r="AC14" s="67">
        <f t="shared" ref="AC14" si="291">IF(AB14&lt;&gt;"",RANK(AB14,AB$12:AB$17,1),"")</f>
        <v>2</v>
      </c>
      <c r="AD14" s="95" t="str">
        <f>IF('sec(P)'!ET14=1,SUM('sec(P)'!$E14:AD14),"")</f>
        <v/>
      </c>
      <c r="AE14" s="67" t="str">
        <f t="shared" ref="AE14" si="292">IF(AD14&lt;&gt;"",RANK(AD14,AD$12:AD$17,1),"")</f>
        <v/>
      </c>
      <c r="AF14" s="95" t="str">
        <f>IF('sec(P)'!EU14=1,SUM('sec(P)'!$E14:AF14),"")</f>
        <v/>
      </c>
      <c r="AG14" s="67" t="str">
        <f t="shared" ref="AG14" si="293">IF(AF14&lt;&gt;"",RANK(AF14,AF$12:AF$17,1),"")</f>
        <v/>
      </c>
      <c r="AH14" s="95" t="str">
        <f>IF('sec(P)'!EV14=1,SUM('sec(P)'!$E14:AH14),"")</f>
        <v/>
      </c>
      <c r="AI14" s="67" t="str">
        <f t="shared" ref="AI14" si="294">IF(AH14&lt;&gt;"",RANK(AH14,AH$12:AH$17,1),"")</f>
        <v/>
      </c>
      <c r="AJ14" s="95" t="str">
        <f>IF('sec(P)'!EW14=1,SUM('sec(P)'!$E14:AJ14),"")</f>
        <v/>
      </c>
      <c r="AK14" s="67" t="str">
        <f t="shared" ref="AK14" si="295">IF(AJ14&lt;&gt;"",RANK(AJ14,AJ$12:AJ$17,1),"")</f>
        <v/>
      </c>
      <c r="AL14" s="95" t="str">
        <f>IF('sec(P)'!EX14=1,SUM('sec(P)'!$E14:AL14),"")</f>
        <v/>
      </c>
      <c r="AM14" s="67" t="str">
        <f t="shared" ref="AM14" si="296">IF(AL14&lt;&gt;"",RANK(AL14,AL$12:AL$17,1),"")</f>
        <v/>
      </c>
      <c r="AN14" s="95" t="str">
        <f>IF('sec(P)'!EY14=1,SUM('sec(P)'!$E14:AN14),"")</f>
        <v/>
      </c>
      <c r="AO14" s="67" t="str">
        <f t="shared" ref="AO14" si="297">IF(AN14&lt;&gt;"",RANK(AN14,AN$12:AN$17,1),"")</f>
        <v/>
      </c>
      <c r="AP14" s="95" t="str">
        <f>IF('sec(P)'!EZ14=1,SUM('sec(P)'!$E14:AP14),"")</f>
        <v/>
      </c>
      <c r="AQ14" s="67" t="str">
        <f t="shared" ref="AQ14" si="298">IF(AP14&lt;&gt;"",RANK(AP14,AP$12:AP$17,1),"")</f>
        <v/>
      </c>
      <c r="AR14" s="95" t="str">
        <f>IF('sec(P)'!FA14=1,SUM('sec(P)'!$E14:AR14),"")</f>
        <v/>
      </c>
      <c r="AS14" s="67" t="str">
        <f t="shared" ref="AS14" si="299">IF(AR14&lt;&gt;"",RANK(AR14,AR$12:AR$17,1),"")</f>
        <v/>
      </c>
      <c r="AT14" s="95" t="str">
        <f>IF('sec(P)'!FB14=1,SUM('sec(P)'!$E14:AT14),"")</f>
        <v/>
      </c>
      <c r="AU14" s="67" t="str">
        <f t="shared" ref="AU14" si="300">IF(AT14&lt;&gt;"",RANK(AT14,AT$12:AT$17,1),"")</f>
        <v/>
      </c>
      <c r="AV14" s="95" t="str">
        <f>IF('sec(P)'!FC14=1,SUM('sec(P)'!$E14:AV14),"")</f>
        <v/>
      </c>
      <c r="AW14" s="67" t="str">
        <f t="shared" ref="AW14" si="301">IF(AV14&lt;&gt;"",RANK(AV14,AV$12:AV$17,1),"")</f>
        <v/>
      </c>
      <c r="AX14" s="95" t="str">
        <f>IF('sec(P)'!FD14=1,SUM('sec(P)'!$E14:AX14),"")</f>
        <v/>
      </c>
      <c r="AY14" s="67" t="str">
        <f t="shared" ref="AY14" si="302">IF(AX14&lt;&gt;"",RANK(AX14,AX$12:AX$17,1),"")</f>
        <v/>
      </c>
      <c r="AZ14" s="95" t="str">
        <f>IF('sec(P)'!FE14=1,SUM('sec(P)'!$E14:AZ14),"")</f>
        <v/>
      </c>
      <c r="BA14" s="67" t="str">
        <f t="shared" ref="BA14" si="303">IF(AZ14&lt;&gt;"",RANK(AZ14,AZ$12:AZ$17,1),"")</f>
        <v/>
      </c>
      <c r="BB14" s="95" t="str">
        <f>IF('sec(P)'!FF14=1,SUM('sec(P)'!$E14:BB14),"")</f>
        <v/>
      </c>
      <c r="BC14" s="67" t="str">
        <f t="shared" ref="BC14" si="304">IF(BB14&lt;&gt;"",RANK(BB14,BB$12:BB$17,1),"")</f>
        <v/>
      </c>
      <c r="BD14" s="95" t="str">
        <f>IF('sec(P)'!FG14=1,SUM('sec(P)'!$E14:BD14),"")</f>
        <v/>
      </c>
      <c r="BE14" s="67" t="str">
        <f t="shared" ref="BE14" si="305">IF(BD14&lt;&gt;"",RANK(BD14,BD$12:BD$17,1),"")</f>
        <v/>
      </c>
      <c r="BF14" s="95" t="str">
        <f>IF('sec(P)'!FH14=1,SUM('sec(P)'!$E14:BF14),"")</f>
        <v/>
      </c>
      <c r="BG14" s="67" t="str">
        <f t="shared" ref="BG14" si="306">IF(BF14&lt;&gt;"",RANK(BF14,BF$12:BF$17,1),"")</f>
        <v/>
      </c>
      <c r="BH14" s="95" t="str">
        <f>IF('sec(P)'!FI14=1,SUM('sec(P)'!$E14:BH14),"")</f>
        <v/>
      </c>
      <c r="BI14" s="67" t="str">
        <f t="shared" ref="BI14" si="307">IF(BH14&lt;&gt;"",RANK(BH14,BH$12:BH$17,1),"")</f>
        <v/>
      </c>
      <c r="BJ14" s="95" t="str">
        <f>IF('sec(P)'!FJ14=1,SUM('sec(P)'!$E14:BJ14),"")</f>
        <v/>
      </c>
      <c r="BK14" s="67" t="str">
        <f t="shared" ref="BK14" si="308">IF(BJ14&lt;&gt;"",RANK(BJ14,BJ$12:BJ$17,1),"")</f>
        <v/>
      </c>
      <c r="BL14" s="95" t="str">
        <f>IF('sec(P)'!FK14=1,SUM('sec(P)'!$E14:BL14),"")</f>
        <v/>
      </c>
      <c r="BM14" s="67" t="str">
        <f t="shared" ref="BM14" si="309">IF(BL14&lt;&gt;"",RANK(BL14,BL$12:BL$17,1),"")</f>
        <v/>
      </c>
    </row>
    <row r="15" spans="1:65">
      <c r="A15" s="75">
        <f>IF(stage!A15&lt;&gt;"",stage!A15,"")</f>
        <v>14</v>
      </c>
      <c r="E15" s="120" t="str">
        <f>IF(ent!H15&lt;&gt;"",ent!H15,"")</f>
        <v>JN-2</v>
      </c>
      <c r="F15" s="95">
        <f>IF('sec(P)'!EH15=1,SUM('sec(P)'!$E15:F15),"")</f>
        <v>293.3</v>
      </c>
      <c r="G15" s="67">
        <f t="shared" si="253"/>
        <v>4</v>
      </c>
      <c r="H15" s="95">
        <f>IF('sec(P)'!EI15=1,SUM('sec(P)'!$E15:H15),"")</f>
        <v>681.5</v>
      </c>
      <c r="I15" s="67">
        <f t="shared" si="253"/>
        <v>2</v>
      </c>
      <c r="J15" s="95">
        <f>IF('sec(P)'!EJ15=1,SUM('sec(P)'!$E15:J15),"")</f>
        <v>977.1</v>
      </c>
      <c r="K15" s="67">
        <f t="shared" ref="K15" si="310">IF(J15&lt;&gt;"",RANK(J15,J$12:J$17,1),"")</f>
        <v>2</v>
      </c>
      <c r="L15" s="95">
        <f>IF('sec(P)'!EK15=1,SUM('sec(P)'!$E15:L15),"")</f>
        <v>1264.8</v>
      </c>
      <c r="M15" s="67">
        <f t="shared" ref="M15" si="311">IF(L15&lt;&gt;"",RANK(L15,L$12:L$17,1),"")</f>
        <v>2</v>
      </c>
      <c r="N15" s="95">
        <f>IF('sec(P)'!EL15=1,SUM('sec(P)'!$E15:N15),"")</f>
        <v>1646.5</v>
      </c>
      <c r="O15" s="67">
        <f t="shared" ref="O15" si="312">IF(N15&lt;&gt;"",RANK(N15,N$12:N$17,1),"")</f>
        <v>2</v>
      </c>
      <c r="P15" s="95">
        <f>IF('sec(P)'!EM15=1,SUM('sec(P)'!$E15:P15),"")</f>
        <v>1939.2</v>
      </c>
      <c r="Q15" s="67">
        <f t="shared" ref="Q15" si="313">IF(P15&lt;&gt;"",RANK(P15,P$12:P$17,1),"")</f>
        <v>2</v>
      </c>
      <c r="R15" s="95">
        <f>IF('sec(P)'!EN15=1,SUM('sec(P)'!$E15:R15),"")</f>
        <v>2269.8000000000002</v>
      </c>
      <c r="S15" s="67">
        <f t="shared" ref="S15" si="314">IF(R15&lt;&gt;"",RANK(R15,R$12:R$17,1),"")</f>
        <v>2</v>
      </c>
      <c r="T15" s="95">
        <f>IF('sec(P)'!EO15=1,SUM('sec(P)'!$E15:T15),"")</f>
        <v>2495.3000000000002</v>
      </c>
      <c r="U15" s="67">
        <f t="shared" ref="U15" si="315">IF(T15&lt;&gt;"",RANK(T15,T$12:T$17,1),"")</f>
        <v>2</v>
      </c>
      <c r="V15" s="95">
        <f>IF('sec(P)'!EP15=1,SUM('sec(P)'!$E15:V15),"")</f>
        <v>2815</v>
      </c>
      <c r="W15" s="67">
        <f t="shared" ref="W15" si="316">IF(V15&lt;&gt;"",RANK(V15,V$12:V$17,1),"")</f>
        <v>2</v>
      </c>
      <c r="X15" s="95">
        <f>IF('sec(P)'!EQ15=1,SUM('sec(P)'!$E15:X15),"")</f>
        <v>3126.8</v>
      </c>
      <c r="Y15" s="67">
        <f t="shared" ref="Y15" si="317">IF(X15&lt;&gt;"",RANK(X15,X$12:X$17,1),"")</f>
        <v>3</v>
      </c>
      <c r="Z15" s="95">
        <f>IF('sec(P)'!ER15=1,SUM('sec(P)'!$E15:Z15),"")</f>
        <v>3350.7000000000003</v>
      </c>
      <c r="AA15" s="67">
        <f t="shared" ref="AA15" si="318">IF(Z15&lt;&gt;"",RANK(Z15,Z$12:Z$17,1),"")</f>
        <v>3</v>
      </c>
      <c r="AB15" s="95">
        <f>IF('sec(P)'!ES15=1,SUM('sec(P)'!$E15:AB15),"")</f>
        <v>3671.2000000000003</v>
      </c>
      <c r="AC15" s="67">
        <f t="shared" ref="AC15" si="319">IF(AB15&lt;&gt;"",RANK(AB15,AB$12:AB$17,1),"")</f>
        <v>3</v>
      </c>
      <c r="AD15" s="95" t="str">
        <f>IF('sec(P)'!ET15=1,SUM('sec(P)'!$E15:AD15),"")</f>
        <v/>
      </c>
      <c r="AE15" s="67" t="str">
        <f t="shared" ref="AE15" si="320">IF(AD15&lt;&gt;"",RANK(AD15,AD$12:AD$17,1),"")</f>
        <v/>
      </c>
      <c r="AF15" s="95" t="str">
        <f>IF('sec(P)'!EU15=1,SUM('sec(P)'!$E15:AF15),"")</f>
        <v/>
      </c>
      <c r="AG15" s="67" t="str">
        <f t="shared" ref="AG15" si="321">IF(AF15&lt;&gt;"",RANK(AF15,AF$12:AF$17,1),"")</f>
        <v/>
      </c>
      <c r="AH15" s="95" t="str">
        <f>IF('sec(P)'!EV15=1,SUM('sec(P)'!$E15:AH15),"")</f>
        <v/>
      </c>
      <c r="AI15" s="67" t="str">
        <f t="shared" ref="AI15" si="322">IF(AH15&lt;&gt;"",RANK(AH15,AH$12:AH$17,1),"")</f>
        <v/>
      </c>
      <c r="AJ15" s="95" t="str">
        <f>IF('sec(P)'!EW15=1,SUM('sec(P)'!$E15:AJ15),"")</f>
        <v/>
      </c>
      <c r="AK15" s="67" t="str">
        <f t="shared" ref="AK15" si="323">IF(AJ15&lt;&gt;"",RANK(AJ15,AJ$12:AJ$17,1),"")</f>
        <v/>
      </c>
      <c r="AL15" s="95" t="str">
        <f>IF('sec(P)'!EX15=1,SUM('sec(P)'!$E15:AL15),"")</f>
        <v/>
      </c>
      <c r="AM15" s="67" t="str">
        <f t="shared" ref="AM15" si="324">IF(AL15&lt;&gt;"",RANK(AL15,AL$12:AL$17,1),"")</f>
        <v/>
      </c>
      <c r="AN15" s="95" t="str">
        <f>IF('sec(P)'!EY15=1,SUM('sec(P)'!$E15:AN15),"")</f>
        <v/>
      </c>
      <c r="AO15" s="67" t="str">
        <f t="shared" ref="AO15" si="325">IF(AN15&lt;&gt;"",RANK(AN15,AN$12:AN$17,1),"")</f>
        <v/>
      </c>
      <c r="AP15" s="95" t="str">
        <f>IF('sec(P)'!EZ15=1,SUM('sec(P)'!$E15:AP15),"")</f>
        <v/>
      </c>
      <c r="AQ15" s="67" t="str">
        <f t="shared" ref="AQ15" si="326">IF(AP15&lt;&gt;"",RANK(AP15,AP$12:AP$17,1),"")</f>
        <v/>
      </c>
      <c r="AR15" s="95" t="str">
        <f>IF('sec(P)'!FA15=1,SUM('sec(P)'!$E15:AR15),"")</f>
        <v/>
      </c>
      <c r="AS15" s="67" t="str">
        <f t="shared" ref="AS15" si="327">IF(AR15&lt;&gt;"",RANK(AR15,AR$12:AR$17,1),"")</f>
        <v/>
      </c>
      <c r="AT15" s="95" t="str">
        <f>IF('sec(P)'!FB15=1,SUM('sec(P)'!$E15:AT15),"")</f>
        <v/>
      </c>
      <c r="AU15" s="67" t="str">
        <f t="shared" ref="AU15" si="328">IF(AT15&lt;&gt;"",RANK(AT15,AT$12:AT$17,1),"")</f>
        <v/>
      </c>
      <c r="AV15" s="95" t="str">
        <f>IF('sec(P)'!FC15=1,SUM('sec(P)'!$E15:AV15),"")</f>
        <v/>
      </c>
      <c r="AW15" s="67" t="str">
        <f t="shared" ref="AW15" si="329">IF(AV15&lt;&gt;"",RANK(AV15,AV$12:AV$17,1),"")</f>
        <v/>
      </c>
      <c r="AX15" s="95" t="str">
        <f>IF('sec(P)'!FD15=1,SUM('sec(P)'!$E15:AX15),"")</f>
        <v/>
      </c>
      <c r="AY15" s="67" t="str">
        <f t="shared" ref="AY15" si="330">IF(AX15&lt;&gt;"",RANK(AX15,AX$12:AX$17,1),"")</f>
        <v/>
      </c>
      <c r="AZ15" s="95" t="str">
        <f>IF('sec(P)'!FE15=1,SUM('sec(P)'!$E15:AZ15),"")</f>
        <v/>
      </c>
      <c r="BA15" s="67" t="str">
        <f t="shared" ref="BA15" si="331">IF(AZ15&lt;&gt;"",RANK(AZ15,AZ$12:AZ$17,1),"")</f>
        <v/>
      </c>
      <c r="BB15" s="95" t="str">
        <f>IF('sec(P)'!FF15=1,SUM('sec(P)'!$E15:BB15),"")</f>
        <v/>
      </c>
      <c r="BC15" s="67" t="str">
        <f t="shared" ref="BC15" si="332">IF(BB15&lt;&gt;"",RANK(BB15,BB$12:BB$17,1),"")</f>
        <v/>
      </c>
      <c r="BD15" s="95" t="str">
        <f>IF('sec(P)'!FG15=1,SUM('sec(P)'!$E15:BD15),"")</f>
        <v/>
      </c>
      <c r="BE15" s="67" t="str">
        <f t="shared" ref="BE15" si="333">IF(BD15&lt;&gt;"",RANK(BD15,BD$12:BD$17,1),"")</f>
        <v/>
      </c>
      <c r="BF15" s="95" t="str">
        <f>IF('sec(P)'!FH15=1,SUM('sec(P)'!$E15:BF15),"")</f>
        <v/>
      </c>
      <c r="BG15" s="67" t="str">
        <f t="shared" ref="BG15" si="334">IF(BF15&lt;&gt;"",RANK(BF15,BF$12:BF$17,1),"")</f>
        <v/>
      </c>
      <c r="BH15" s="95" t="str">
        <f>IF('sec(P)'!FI15=1,SUM('sec(P)'!$E15:BH15),"")</f>
        <v/>
      </c>
      <c r="BI15" s="67" t="str">
        <f t="shared" ref="BI15" si="335">IF(BH15&lt;&gt;"",RANK(BH15,BH$12:BH$17,1),"")</f>
        <v/>
      </c>
      <c r="BJ15" s="95" t="str">
        <f>IF('sec(P)'!FJ15=1,SUM('sec(P)'!$E15:BJ15),"")</f>
        <v/>
      </c>
      <c r="BK15" s="67" t="str">
        <f t="shared" ref="BK15" si="336">IF(BJ15&lt;&gt;"",RANK(BJ15,BJ$12:BJ$17,1),"")</f>
        <v/>
      </c>
      <c r="BL15" s="95" t="str">
        <f>IF('sec(P)'!FK15=1,SUM('sec(P)'!$E15:BL15),"")</f>
        <v/>
      </c>
      <c r="BM15" s="67" t="str">
        <f t="shared" ref="BM15" si="337">IF(BL15&lt;&gt;"",RANK(BL15,BL$12:BL$17,1),"")</f>
        <v/>
      </c>
    </row>
    <row r="16" spans="1:65">
      <c r="A16" s="75">
        <f>IF(stage!A16&lt;&gt;"",stage!A16,"")</f>
        <v>15</v>
      </c>
      <c r="E16" s="120" t="str">
        <f>IF(ent!H16&lt;&gt;"",ent!H16,"")</f>
        <v>JN-2</v>
      </c>
      <c r="F16" s="95">
        <f>IF('sec(P)'!EH16=1,SUM('sec(P)'!$E16:F16),"")</f>
        <v>288.39999999999998</v>
      </c>
      <c r="G16" s="67">
        <f t="shared" si="253"/>
        <v>2</v>
      </c>
      <c r="H16" s="95">
        <f>IF('sec(P)'!EI16=1,SUM('sec(P)'!$E16:H16),"")</f>
        <v>687.3</v>
      </c>
      <c r="I16" s="67">
        <f t="shared" si="253"/>
        <v>3</v>
      </c>
      <c r="J16" s="95">
        <f>IF('sec(P)'!EJ16=1,SUM('sec(P)'!$E16:J16),"")</f>
        <v>986.19999999999993</v>
      </c>
      <c r="K16" s="67">
        <f t="shared" ref="K16" si="338">IF(J16&lt;&gt;"",RANK(J16,J$12:J$17,1),"")</f>
        <v>3</v>
      </c>
      <c r="L16" s="95">
        <f>IF('sec(P)'!EK16=1,SUM('sec(P)'!$E16:L16),"")</f>
        <v>1275.5</v>
      </c>
      <c r="M16" s="67">
        <f t="shared" ref="M16" si="339">IF(L16&lt;&gt;"",RANK(L16,L$12:L$17,1),"")</f>
        <v>3</v>
      </c>
      <c r="N16" s="95">
        <f>IF('sec(P)'!EL16=1,SUM('sec(P)'!$E16:N16),"")</f>
        <v>1667.2</v>
      </c>
      <c r="O16" s="67">
        <f t="shared" ref="O16" si="340">IF(N16&lt;&gt;"",RANK(N16,N$12:N$17,1),"")</f>
        <v>4</v>
      </c>
      <c r="P16" s="95">
        <f>IF('sec(P)'!EM16=1,SUM('sec(P)'!$E16:P16),"")</f>
        <v>1963.5</v>
      </c>
      <c r="Q16" s="67">
        <f t="shared" ref="Q16" si="341">IF(P16&lt;&gt;"",RANK(P16,P$12:P$17,1),"")</f>
        <v>4</v>
      </c>
      <c r="R16" s="95">
        <f>IF('sec(P)'!EN16=1,SUM('sec(P)'!$E16:R16),"")</f>
        <v>2289.1999999999998</v>
      </c>
      <c r="S16" s="67">
        <f t="shared" ref="S16" si="342">IF(R16&lt;&gt;"",RANK(R16,R$12:R$17,1),"")</f>
        <v>4</v>
      </c>
      <c r="T16" s="95">
        <f>IF('sec(P)'!EO16=1,SUM('sec(P)'!$E16:T16),"")</f>
        <v>2515.3999999999996</v>
      </c>
      <c r="U16" s="67">
        <f t="shared" ref="U16" si="343">IF(T16&lt;&gt;"",RANK(T16,T$12:T$17,1),"")</f>
        <v>4</v>
      </c>
      <c r="V16" s="95">
        <f>IF('sec(P)'!EP16=1,SUM('sec(P)'!$E16:V16),"")</f>
        <v>2837.9999999999995</v>
      </c>
      <c r="W16" s="67">
        <f t="shared" ref="W16" si="344">IF(V16&lt;&gt;"",RANK(V16,V$12:V$17,1),"")</f>
        <v>4</v>
      </c>
      <c r="X16" s="95">
        <f>IF('sec(P)'!EQ16=1,SUM('sec(P)'!$E16:X16),"")</f>
        <v>3169.7999999999993</v>
      </c>
      <c r="Y16" s="67">
        <f t="shared" ref="Y16" si="345">IF(X16&lt;&gt;"",RANK(X16,X$12:X$17,1),"")</f>
        <v>5</v>
      </c>
      <c r="Z16" s="95">
        <f>IF('sec(P)'!ER16=1,SUM('sec(P)'!$E16:Z16),"")</f>
        <v>3394.8999999999992</v>
      </c>
      <c r="AA16" s="67">
        <f t="shared" ref="AA16" si="346">IF(Z16&lt;&gt;"",RANK(Z16,Z$12:Z$17,1),"")</f>
        <v>5</v>
      </c>
      <c r="AB16" s="95">
        <f>IF('sec(P)'!ES16=1,SUM('sec(P)'!$E16:AB16),"")</f>
        <v>3719.2999999999993</v>
      </c>
      <c r="AC16" s="67">
        <f t="shared" ref="AC16" si="347">IF(AB16&lt;&gt;"",RANK(AB16,AB$12:AB$17,1),"")</f>
        <v>5</v>
      </c>
      <c r="AD16" s="95" t="str">
        <f>IF('sec(P)'!ET16=1,SUM('sec(P)'!$E16:AD16),"")</f>
        <v/>
      </c>
      <c r="AE16" s="67" t="str">
        <f t="shared" ref="AE16" si="348">IF(AD16&lt;&gt;"",RANK(AD16,AD$12:AD$17,1),"")</f>
        <v/>
      </c>
      <c r="AF16" s="95" t="str">
        <f>IF('sec(P)'!EU16=1,SUM('sec(P)'!$E16:AF16),"")</f>
        <v/>
      </c>
      <c r="AG16" s="67" t="str">
        <f t="shared" ref="AG16" si="349">IF(AF16&lt;&gt;"",RANK(AF16,AF$12:AF$17,1),"")</f>
        <v/>
      </c>
      <c r="AH16" s="95" t="str">
        <f>IF('sec(P)'!EV16=1,SUM('sec(P)'!$E16:AH16),"")</f>
        <v/>
      </c>
      <c r="AI16" s="67" t="str">
        <f t="shared" ref="AI16" si="350">IF(AH16&lt;&gt;"",RANK(AH16,AH$12:AH$17,1),"")</f>
        <v/>
      </c>
      <c r="AJ16" s="95" t="str">
        <f>IF('sec(P)'!EW16=1,SUM('sec(P)'!$E16:AJ16),"")</f>
        <v/>
      </c>
      <c r="AK16" s="67" t="str">
        <f t="shared" ref="AK16" si="351">IF(AJ16&lt;&gt;"",RANK(AJ16,AJ$12:AJ$17,1),"")</f>
        <v/>
      </c>
      <c r="AL16" s="95" t="str">
        <f>IF('sec(P)'!EX16=1,SUM('sec(P)'!$E16:AL16),"")</f>
        <v/>
      </c>
      <c r="AM16" s="67" t="str">
        <f t="shared" ref="AM16" si="352">IF(AL16&lt;&gt;"",RANK(AL16,AL$12:AL$17,1),"")</f>
        <v/>
      </c>
      <c r="AN16" s="95" t="str">
        <f>IF('sec(P)'!EY16=1,SUM('sec(P)'!$E16:AN16),"")</f>
        <v/>
      </c>
      <c r="AO16" s="67" t="str">
        <f t="shared" ref="AO16" si="353">IF(AN16&lt;&gt;"",RANK(AN16,AN$12:AN$17,1),"")</f>
        <v/>
      </c>
      <c r="AP16" s="95" t="str">
        <f>IF('sec(P)'!EZ16=1,SUM('sec(P)'!$E16:AP16),"")</f>
        <v/>
      </c>
      <c r="AQ16" s="67" t="str">
        <f t="shared" ref="AQ16" si="354">IF(AP16&lt;&gt;"",RANK(AP16,AP$12:AP$17,1),"")</f>
        <v/>
      </c>
      <c r="AR16" s="95" t="str">
        <f>IF('sec(P)'!FA16=1,SUM('sec(P)'!$E16:AR16),"")</f>
        <v/>
      </c>
      <c r="AS16" s="67" t="str">
        <f t="shared" ref="AS16" si="355">IF(AR16&lt;&gt;"",RANK(AR16,AR$12:AR$17,1),"")</f>
        <v/>
      </c>
      <c r="AT16" s="95" t="str">
        <f>IF('sec(P)'!FB16=1,SUM('sec(P)'!$E16:AT16),"")</f>
        <v/>
      </c>
      <c r="AU16" s="67" t="str">
        <f t="shared" ref="AU16" si="356">IF(AT16&lt;&gt;"",RANK(AT16,AT$12:AT$17,1),"")</f>
        <v/>
      </c>
      <c r="AV16" s="95" t="str">
        <f>IF('sec(P)'!FC16=1,SUM('sec(P)'!$E16:AV16),"")</f>
        <v/>
      </c>
      <c r="AW16" s="67" t="str">
        <f t="shared" ref="AW16" si="357">IF(AV16&lt;&gt;"",RANK(AV16,AV$12:AV$17,1),"")</f>
        <v/>
      </c>
      <c r="AX16" s="95" t="str">
        <f>IF('sec(P)'!FD16=1,SUM('sec(P)'!$E16:AX16),"")</f>
        <v/>
      </c>
      <c r="AY16" s="67" t="str">
        <f t="shared" ref="AY16" si="358">IF(AX16&lt;&gt;"",RANK(AX16,AX$12:AX$17,1),"")</f>
        <v/>
      </c>
      <c r="AZ16" s="95" t="str">
        <f>IF('sec(P)'!FE16=1,SUM('sec(P)'!$E16:AZ16),"")</f>
        <v/>
      </c>
      <c r="BA16" s="67" t="str">
        <f t="shared" ref="BA16" si="359">IF(AZ16&lt;&gt;"",RANK(AZ16,AZ$12:AZ$17,1),"")</f>
        <v/>
      </c>
      <c r="BB16" s="95" t="str">
        <f>IF('sec(P)'!FF16=1,SUM('sec(P)'!$E16:BB16),"")</f>
        <v/>
      </c>
      <c r="BC16" s="67" t="str">
        <f t="shared" ref="BC16" si="360">IF(BB16&lt;&gt;"",RANK(BB16,BB$12:BB$17,1),"")</f>
        <v/>
      </c>
      <c r="BD16" s="95" t="str">
        <f>IF('sec(P)'!FG16=1,SUM('sec(P)'!$E16:BD16),"")</f>
        <v/>
      </c>
      <c r="BE16" s="67" t="str">
        <f t="shared" ref="BE16" si="361">IF(BD16&lt;&gt;"",RANK(BD16,BD$12:BD$17,1),"")</f>
        <v/>
      </c>
      <c r="BF16" s="95" t="str">
        <f>IF('sec(P)'!FH16=1,SUM('sec(P)'!$E16:BF16),"")</f>
        <v/>
      </c>
      <c r="BG16" s="67" t="str">
        <f t="shared" ref="BG16" si="362">IF(BF16&lt;&gt;"",RANK(BF16,BF$12:BF$17,1),"")</f>
        <v/>
      </c>
      <c r="BH16" s="95" t="str">
        <f>IF('sec(P)'!FI16=1,SUM('sec(P)'!$E16:BH16),"")</f>
        <v/>
      </c>
      <c r="BI16" s="67" t="str">
        <f t="shared" ref="BI16" si="363">IF(BH16&lt;&gt;"",RANK(BH16,BH$12:BH$17,1),"")</f>
        <v/>
      </c>
      <c r="BJ16" s="95" t="str">
        <f>IF('sec(P)'!FJ16=1,SUM('sec(P)'!$E16:BJ16),"")</f>
        <v/>
      </c>
      <c r="BK16" s="67" t="str">
        <f t="shared" ref="BK16" si="364">IF(BJ16&lt;&gt;"",RANK(BJ16,BJ$12:BJ$17,1),"")</f>
        <v/>
      </c>
      <c r="BL16" s="95" t="str">
        <f>IF('sec(P)'!FK16=1,SUM('sec(P)'!$E16:BL16),"")</f>
        <v/>
      </c>
      <c r="BM16" s="67" t="str">
        <f t="shared" ref="BM16" si="365">IF(BL16&lt;&gt;"",RANK(BL16,BL$12:BL$17,1),"")</f>
        <v/>
      </c>
    </row>
    <row r="17" spans="1:65">
      <c r="A17" s="75">
        <f>IF(stage!A17&lt;&gt;"",stage!A17,"")</f>
        <v>16</v>
      </c>
      <c r="E17" s="120" t="str">
        <f>IF(ent!H17&lt;&gt;"",ent!H17,"")</f>
        <v>JN-2</v>
      </c>
      <c r="F17" s="95">
        <f>IF('sec(P)'!EH17=1,SUM('sec(P)'!$E17:F17),"")</f>
        <v>300.60000000000002</v>
      </c>
      <c r="G17" s="67">
        <f t="shared" si="253"/>
        <v>6</v>
      </c>
      <c r="H17" s="95">
        <f>IF('sec(P)'!EI17=1,SUM('sec(P)'!$E17:H17),"")</f>
        <v>698.2</v>
      </c>
      <c r="I17" s="67">
        <f t="shared" si="253"/>
        <v>6</v>
      </c>
      <c r="J17" s="95">
        <f>IF('sec(P)'!EJ17=1,SUM('sec(P)'!$E17:J17),"")</f>
        <v>999.6</v>
      </c>
      <c r="K17" s="67">
        <f t="shared" ref="K17" si="366">IF(J17&lt;&gt;"",RANK(J17,J$12:J$17,1),"")</f>
        <v>6</v>
      </c>
      <c r="L17" s="95">
        <f>IF('sec(P)'!EK17=1,SUM('sec(P)'!$E17:L17),"")</f>
        <v>1292.7</v>
      </c>
      <c r="M17" s="67">
        <f t="shared" ref="M17" si="367">IF(L17&lt;&gt;"",RANK(L17,L$12:L$17,1),"")</f>
        <v>6</v>
      </c>
      <c r="N17" s="95">
        <f>IF('sec(P)'!EL17=1,SUM('sec(P)'!$E17:N17),"")</f>
        <v>1680.4</v>
      </c>
      <c r="O17" s="67">
        <f t="shared" ref="O17" si="368">IF(N17&lt;&gt;"",RANK(N17,N$12:N$17,1),"")</f>
        <v>6</v>
      </c>
      <c r="P17" s="95">
        <f>IF('sec(P)'!EM17=1,SUM('sec(P)'!$E17:P17),"")</f>
        <v>1978.9</v>
      </c>
      <c r="Q17" s="67">
        <f t="shared" ref="Q17" si="369">IF(P17&lt;&gt;"",RANK(P17,P$12:P$17,1),"")</f>
        <v>6</v>
      </c>
      <c r="R17" s="95">
        <f>IF('sec(P)'!EN17=1,SUM('sec(P)'!$E17:R17),"")</f>
        <v>2317.4</v>
      </c>
      <c r="S17" s="67">
        <f t="shared" ref="S17" si="370">IF(R17&lt;&gt;"",RANK(R17,R$12:R$17,1),"")</f>
        <v>6</v>
      </c>
      <c r="T17" s="95">
        <f>IF('sec(P)'!EO17=1,SUM('sec(P)'!$E17:T17),"")</f>
        <v>2550</v>
      </c>
      <c r="U17" s="67">
        <f t="shared" ref="U17" si="371">IF(T17&lt;&gt;"",RANK(T17,T$12:T$17,1),"")</f>
        <v>6</v>
      </c>
      <c r="V17" s="95">
        <f>IF('sec(P)'!EP17=1,SUM('sec(P)'!$E17:V17),"")</f>
        <v>2873.6</v>
      </c>
      <c r="W17" s="67">
        <f t="shared" ref="W17" si="372">IF(V17&lt;&gt;"",RANK(V17,V$12:V$17,1),"")</f>
        <v>6</v>
      </c>
      <c r="X17" s="95">
        <f>IF('sec(P)'!EQ17=1,SUM('sec(P)'!$E17:X17),"")</f>
        <v>3245.7</v>
      </c>
      <c r="Y17" s="67">
        <f t="shared" ref="Y17" si="373">IF(X17&lt;&gt;"",RANK(X17,X$12:X$17,1),"")</f>
        <v>6</v>
      </c>
      <c r="Z17" s="95">
        <f>IF('sec(P)'!ER17=1,SUM('sec(P)'!$E17:Z17),"")</f>
        <v>3515.3999999999996</v>
      </c>
      <c r="AA17" s="67">
        <f t="shared" ref="AA17" si="374">IF(Z17&lt;&gt;"",RANK(Z17,Z$12:Z$17,1),"")</f>
        <v>6</v>
      </c>
      <c r="AB17" s="95">
        <f>IF('sec(P)'!ES17=1,SUM('sec(P)'!$E17:AB17),"")</f>
        <v>3902.5999999999995</v>
      </c>
      <c r="AC17" s="67">
        <f t="shared" ref="AC17" si="375">IF(AB17&lt;&gt;"",RANK(AB17,AB$12:AB$17,1),"")</f>
        <v>6</v>
      </c>
      <c r="AD17" s="95" t="str">
        <f>IF('sec(P)'!ET17=1,SUM('sec(P)'!$E17:AD17),"")</f>
        <v/>
      </c>
      <c r="AE17" s="67" t="str">
        <f t="shared" ref="AE17" si="376">IF(AD17&lt;&gt;"",RANK(AD17,AD$12:AD$17,1),"")</f>
        <v/>
      </c>
      <c r="AF17" s="95" t="str">
        <f>IF('sec(P)'!EU17=1,SUM('sec(P)'!$E17:AF17),"")</f>
        <v/>
      </c>
      <c r="AG17" s="67" t="str">
        <f t="shared" ref="AG17" si="377">IF(AF17&lt;&gt;"",RANK(AF17,AF$12:AF$17,1),"")</f>
        <v/>
      </c>
      <c r="AH17" s="95" t="str">
        <f>IF('sec(P)'!EV17=1,SUM('sec(P)'!$E17:AH17),"")</f>
        <v/>
      </c>
      <c r="AI17" s="67" t="str">
        <f t="shared" ref="AI17" si="378">IF(AH17&lt;&gt;"",RANK(AH17,AH$12:AH$17,1),"")</f>
        <v/>
      </c>
      <c r="AJ17" s="95" t="str">
        <f>IF('sec(P)'!EW17=1,SUM('sec(P)'!$E17:AJ17),"")</f>
        <v/>
      </c>
      <c r="AK17" s="67" t="str">
        <f t="shared" ref="AK17" si="379">IF(AJ17&lt;&gt;"",RANK(AJ17,AJ$12:AJ$17,1),"")</f>
        <v/>
      </c>
      <c r="AL17" s="95" t="str">
        <f>IF('sec(P)'!EX17=1,SUM('sec(P)'!$E17:AL17),"")</f>
        <v/>
      </c>
      <c r="AM17" s="67" t="str">
        <f t="shared" ref="AM17" si="380">IF(AL17&lt;&gt;"",RANK(AL17,AL$12:AL$17,1),"")</f>
        <v/>
      </c>
      <c r="AN17" s="95" t="str">
        <f>IF('sec(P)'!EY17=1,SUM('sec(P)'!$E17:AN17),"")</f>
        <v/>
      </c>
      <c r="AO17" s="67" t="str">
        <f t="shared" ref="AO17" si="381">IF(AN17&lt;&gt;"",RANK(AN17,AN$12:AN$17,1),"")</f>
        <v/>
      </c>
      <c r="AP17" s="95" t="str">
        <f>IF('sec(P)'!EZ17=1,SUM('sec(P)'!$E17:AP17),"")</f>
        <v/>
      </c>
      <c r="AQ17" s="67" t="str">
        <f t="shared" ref="AQ17" si="382">IF(AP17&lt;&gt;"",RANK(AP17,AP$12:AP$17,1),"")</f>
        <v/>
      </c>
      <c r="AR17" s="95" t="str">
        <f>IF('sec(P)'!FA17=1,SUM('sec(P)'!$E17:AR17),"")</f>
        <v/>
      </c>
      <c r="AS17" s="67" t="str">
        <f t="shared" ref="AS17" si="383">IF(AR17&lt;&gt;"",RANK(AR17,AR$12:AR$17,1),"")</f>
        <v/>
      </c>
      <c r="AT17" s="95" t="str">
        <f>IF('sec(P)'!FB17=1,SUM('sec(P)'!$E17:AT17),"")</f>
        <v/>
      </c>
      <c r="AU17" s="67" t="str">
        <f t="shared" ref="AU17" si="384">IF(AT17&lt;&gt;"",RANK(AT17,AT$12:AT$17,1),"")</f>
        <v/>
      </c>
      <c r="AV17" s="95" t="str">
        <f>IF('sec(P)'!FC17=1,SUM('sec(P)'!$E17:AV17),"")</f>
        <v/>
      </c>
      <c r="AW17" s="67" t="str">
        <f t="shared" ref="AW17" si="385">IF(AV17&lt;&gt;"",RANK(AV17,AV$12:AV$17,1),"")</f>
        <v/>
      </c>
      <c r="AX17" s="95" t="str">
        <f>IF('sec(P)'!FD17=1,SUM('sec(P)'!$E17:AX17),"")</f>
        <v/>
      </c>
      <c r="AY17" s="67" t="str">
        <f t="shared" ref="AY17" si="386">IF(AX17&lt;&gt;"",RANK(AX17,AX$12:AX$17,1),"")</f>
        <v/>
      </c>
      <c r="AZ17" s="95" t="str">
        <f>IF('sec(P)'!FE17=1,SUM('sec(P)'!$E17:AZ17),"")</f>
        <v/>
      </c>
      <c r="BA17" s="67" t="str">
        <f t="shared" ref="BA17" si="387">IF(AZ17&lt;&gt;"",RANK(AZ17,AZ$12:AZ$17,1),"")</f>
        <v/>
      </c>
      <c r="BB17" s="95" t="str">
        <f>IF('sec(P)'!FF17=1,SUM('sec(P)'!$E17:BB17),"")</f>
        <v/>
      </c>
      <c r="BC17" s="67" t="str">
        <f t="shared" ref="BC17" si="388">IF(BB17&lt;&gt;"",RANK(BB17,BB$12:BB$17,1),"")</f>
        <v/>
      </c>
      <c r="BD17" s="95" t="str">
        <f>IF('sec(P)'!FG17=1,SUM('sec(P)'!$E17:BD17),"")</f>
        <v/>
      </c>
      <c r="BE17" s="67" t="str">
        <f t="shared" ref="BE17" si="389">IF(BD17&lt;&gt;"",RANK(BD17,BD$12:BD$17,1),"")</f>
        <v/>
      </c>
      <c r="BF17" s="95" t="str">
        <f>IF('sec(P)'!FH17=1,SUM('sec(P)'!$E17:BF17),"")</f>
        <v/>
      </c>
      <c r="BG17" s="67" t="str">
        <f t="shared" ref="BG17" si="390">IF(BF17&lt;&gt;"",RANK(BF17,BF$12:BF$17,1),"")</f>
        <v/>
      </c>
      <c r="BH17" s="95" t="str">
        <f>IF('sec(P)'!FI17=1,SUM('sec(P)'!$E17:BH17),"")</f>
        <v/>
      </c>
      <c r="BI17" s="67" t="str">
        <f t="shared" ref="BI17" si="391">IF(BH17&lt;&gt;"",RANK(BH17,BH$12:BH$17,1),"")</f>
        <v/>
      </c>
      <c r="BJ17" s="95" t="str">
        <f>IF('sec(P)'!FJ17=1,SUM('sec(P)'!$E17:BJ17),"")</f>
        <v/>
      </c>
      <c r="BK17" s="67" t="str">
        <f t="shared" ref="BK17" si="392">IF(BJ17&lt;&gt;"",RANK(BJ17,BJ$12:BJ$17,1),"")</f>
        <v/>
      </c>
      <c r="BL17" s="95" t="str">
        <f>IF('sec(P)'!FK17=1,SUM('sec(P)'!$E17:BL17),"")</f>
        <v/>
      </c>
      <c r="BM17" s="67" t="str">
        <f t="shared" ref="BM17" si="393">IF(BL17&lt;&gt;"",RANK(BL17,BL$12:BL$17,1),"")</f>
        <v/>
      </c>
    </row>
    <row r="18" spans="1:65">
      <c r="A18" s="75">
        <f>IF(stage!A18&lt;&gt;"",stage!A18,"")</f>
        <v>17</v>
      </c>
      <c r="E18" s="120" t="str">
        <f>IF(ent!H18&lt;&gt;"",ent!H18,"")</f>
        <v>JN-3</v>
      </c>
      <c r="F18" s="95">
        <f>IF('sec(P)'!EH18=1,SUM('sec(P)'!$E18:F18),"")</f>
        <v>303.39999999999998</v>
      </c>
      <c r="G18" s="67">
        <f>IF(F18&lt;&gt;"",RANK(F18,F$18:F$26,1),"")</f>
        <v>5</v>
      </c>
      <c r="H18" s="95">
        <f>IF('sec(P)'!EI18=1,SUM('sec(P)'!$E18:H18),"")</f>
        <v>715.6</v>
      </c>
      <c r="I18" s="67">
        <f>IF(H18&lt;&gt;"",RANK(H18,H$18:H$26,1),"")</f>
        <v>4</v>
      </c>
      <c r="J18" s="95">
        <f>IF('sec(P)'!EJ18=1,SUM('sec(P)'!$E18:J18),"")</f>
        <v>1024.7</v>
      </c>
      <c r="K18" s="67">
        <f>IF(J18&lt;&gt;"",RANK(J18,J$18:J$26,1),"")</f>
        <v>3</v>
      </c>
      <c r="L18" s="95">
        <f>IF('sec(P)'!EK18=1,SUM('sec(P)'!$E18:L18),"")</f>
        <v>1322.8000000000002</v>
      </c>
      <c r="M18" s="67">
        <f>IF(L18&lt;&gt;"",RANK(L18,L$18:L$26,1),"")</f>
        <v>2</v>
      </c>
      <c r="N18" s="95">
        <f>IF('sec(P)'!EL18=1,SUM('sec(P)'!$E18:N18),"")</f>
        <v>1729.3000000000002</v>
      </c>
      <c r="O18" s="67">
        <f>IF(N18&lt;&gt;"",RANK(N18,N$18:N$26,1),"")</f>
        <v>2</v>
      </c>
      <c r="P18" s="95">
        <f>IF('sec(P)'!EM18=1,SUM('sec(P)'!$E18:P18),"")</f>
        <v>2032.6000000000001</v>
      </c>
      <c r="Q18" s="67">
        <f>IF(P18&lt;&gt;"",RANK(P18,P$18:P$26,1),"")</f>
        <v>2</v>
      </c>
      <c r="R18" s="95">
        <f>IF('sec(P)'!EN18=1,SUM('sec(P)'!$E18:R18),"")</f>
        <v>2374.6000000000004</v>
      </c>
      <c r="S18" s="67">
        <f>IF(R18&lt;&gt;"",RANK(R18,R$18:R$26,1),"")</f>
        <v>3</v>
      </c>
      <c r="T18" s="95">
        <f>IF('sec(P)'!EO18=1,SUM('sec(P)'!$E18:T18),"")</f>
        <v>2614.4000000000005</v>
      </c>
      <c r="U18" s="67">
        <f>IF(T18&lt;&gt;"",RANK(T18,T$18:T$26,1),"")</f>
        <v>3</v>
      </c>
      <c r="V18" s="95">
        <f>IF('sec(P)'!EP18=1,SUM('sec(P)'!$E18:V18),"")</f>
        <v>2941.3000000000006</v>
      </c>
      <c r="W18" s="67">
        <f>IF(V18&lt;&gt;"",RANK(V18,V$18:V$26,1),"")</f>
        <v>4</v>
      </c>
      <c r="X18" s="95">
        <f>IF('sec(P)'!EQ18=1,SUM('sec(P)'!$E18:X18),"")</f>
        <v>3260.8000000000006</v>
      </c>
      <c r="Y18" s="67">
        <f>IF(X18&lt;&gt;"",RANK(X18,X$18:X$26,1),"")</f>
        <v>3</v>
      </c>
      <c r="Z18" s="95">
        <f>IF('sec(P)'!ER18=1,SUM('sec(P)'!$E18:Z18),"")</f>
        <v>3490.8000000000006</v>
      </c>
      <c r="AA18" s="67">
        <f>IF(Z18&lt;&gt;"",RANK(Z18,Z$18:Z$26,1),"")</f>
        <v>2</v>
      </c>
      <c r="AB18" s="95">
        <f>IF('sec(P)'!ES18=1,SUM('sec(P)'!$E18:AB18),"")</f>
        <v>3816.4000000000005</v>
      </c>
      <c r="AC18" s="67">
        <f>IF(AB18&lt;&gt;"",RANK(AB18,AB$18:AB$26,1),"")</f>
        <v>2</v>
      </c>
      <c r="AD18" s="95" t="str">
        <f>IF('sec(P)'!ET18=1,SUM('sec(P)'!$E18:AD18),"")</f>
        <v/>
      </c>
      <c r="AE18" s="67" t="str">
        <f>IF(AD18&lt;&gt;"",RANK(AD18,AD$18:AD$26,1),"")</f>
        <v/>
      </c>
      <c r="AF18" s="95" t="str">
        <f>IF('sec(P)'!EU18=1,SUM('sec(P)'!$E18:AF18),"")</f>
        <v/>
      </c>
      <c r="AG18" s="67" t="str">
        <f>IF(AF18&lt;&gt;"",RANK(AF18,AF$18:AF$26,1),"")</f>
        <v/>
      </c>
      <c r="AH18" s="95" t="str">
        <f>IF('sec(P)'!EV18=1,SUM('sec(P)'!$E18:AH18),"")</f>
        <v/>
      </c>
      <c r="AI18" s="67" t="str">
        <f>IF(AH18&lt;&gt;"",RANK(AH18,AH$18:AH$26,1),"")</f>
        <v/>
      </c>
      <c r="AJ18" s="95" t="str">
        <f>IF('sec(P)'!EW18=1,SUM('sec(P)'!$E18:AJ18),"")</f>
        <v/>
      </c>
      <c r="AK18" s="67" t="str">
        <f>IF(AJ18&lt;&gt;"",RANK(AJ18,AJ$18:AJ$26,1),"")</f>
        <v/>
      </c>
      <c r="AL18" s="95" t="str">
        <f>IF('sec(P)'!EX18=1,SUM('sec(P)'!$E18:AL18),"")</f>
        <v/>
      </c>
      <c r="AM18" s="67" t="str">
        <f>IF(AL18&lt;&gt;"",RANK(AL18,AL$18:AL$26,1),"")</f>
        <v/>
      </c>
      <c r="AN18" s="95" t="str">
        <f>IF('sec(P)'!EY18=1,SUM('sec(P)'!$E18:AN18),"")</f>
        <v/>
      </c>
      <c r="AO18" s="67" t="str">
        <f>IF(AN18&lt;&gt;"",RANK(AN18,AN$18:AN$26,1),"")</f>
        <v/>
      </c>
      <c r="AP18" s="95" t="str">
        <f>IF('sec(P)'!EZ18=1,SUM('sec(P)'!$E18:AP18),"")</f>
        <v/>
      </c>
      <c r="AQ18" s="67" t="str">
        <f>IF(AP18&lt;&gt;"",RANK(AP18,AP$18:AP$26,1),"")</f>
        <v/>
      </c>
      <c r="AR18" s="95" t="str">
        <f>IF('sec(P)'!FA18=1,SUM('sec(P)'!$E18:AR18),"")</f>
        <v/>
      </c>
      <c r="AS18" s="67" t="str">
        <f>IF(AR18&lt;&gt;"",RANK(AR18,AR$18:AR$26,1),"")</f>
        <v/>
      </c>
      <c r="AT18" s="95" t="str">
        <f>IF('sec(P)'!FB18=1,SUM('sec(P)'!$E18:AT18),"")</f>
        <v/>
      </c>
      <c r="AU18" s="67" t="str">
        <f>IF(AT18&lt;&gt;"",RANK(AT18,AT$18:AT$26,1),"")</f>
        <v/>
      </c>
      <c r="AV18" s="95" t="str">
        <f>IF('sec(P)'!FC18=1,SUM('sec(P)'!$E18:AV18),"")</f>
        <v/>
      </c>
      <c r="AW18" s="67" t="str">
        <f>IF(AV18&lt;&gt;"",RANK(AV18,AV$18:AV$26,1),"")</f>
        <v/>
      </c>
      <c r="AX18" s="95" t="str">
        <f>IF('sec(P)'!FD18=1,SUM('sec(P)'!$E18:AX18),"")</f>
        <v/>
      </c>
      <c r="AY18" s="67" t="str">
        <f>IF(AX18&lt;&gt;"",RANK(AX18,AX$18:AX$26,1),"")</f>
        <v/>
      </c>
      <c r="AZ18" s="95" t="str">
        <f>IF('sec(P)'!FE18=1,SUM('sec(P)'!$E18:AZ18),"")</f>
        <v/>
      </c>
      <c r="BA18" s="67" t="str">
        <f>IF(AZ18&lt;&gt;"",RANK(AZ18,AZ$18:AZ$26,1),"")</f>
        <v/>
      </c>
      <c r="BB18" s="95" t="str">
        <f>IF('sec(P)'!FF18=1,SUM('sec(P)'!$E18:BB18),"")</f>
        <v/>
      </c>
      <c r="BC18" s="67" t="str">
        <f>IF(BB18&lt;&gt;"",RANK(BB18,BB$18:BB$26,1),"")</f>
        <v/>
      </c>
      <c r="BD18" s="95" t="str">
        <f>IF('sec(P)'!FG18=1,SUM('sec(P)'!$E18:BD18),"")</f>
        <v/>
      </c>
      <c r="BE18" s="67" t="str">
        <f>IF(BD18&lt;&gt;"",RANK(BD18,BD$18:BD$26,1),"")</f>
        <v/>
      </c>
      <c r="BF18" s="95" t="str">
        <f>IF('sec(P)'!FH18=1,SUM('sec(P)'!$E18:BF18),"")</f>
        <v/>
      </c>
      <c r="BG18" s="67" t="str">
        <f>IF(BF18&lt;&gt;"",RANK(BF18,BF$18:BF$26,1),"")</f>
        <v/>
      </c>
      <c r="BH18" s="95" t="str">
        <f>IF('sec(P)'!FI18=1,SUM('sec(P)'!$E18:BH18),"")</f>
        <v/>
      </c>
      <c r="BI18" s="67" t="str">
        <f>IF(BH18&lt;&gt;"",RANK(BH18,BH$18:BH$26,1),"")</f>
        <v/>
      </c>
      <c r="BJ18" s="95" t="str">
        <f>IF('sec(P)'!FJ18=1,SUM('sec(P)'!$E18:BJ18),"")</f>
        <v/>
      </c>
      <c r="BK18" s="67" t="str">
        <f>IF(BJ18&lt;&gt;"",RANK(BJ18,BJ$18:BJ$26,1),"")</f>
        <v/>
      </c>
      <c r="BL18" s="95" t="str">
        <f>IF('sec(P)'!FK18=1,SUM('sec(P)'!$E18:BL18),"")</f>
        <v/>
      </c>
      <c r="BM18" s="67" t="str">
        <f>IF(BL18&lt;&gt;"",RANK(BL18,BL$18:BL$26,1),"")</f>
        <v/>
      </c>
    </row>
    <row r="19" spans="1:65">
      <c r="A19" s="75">
        <f>IF(stage!A19&lt;&gt;"",stage!A19,"")</f>
        <v>18</v>
      </c>
      <c r="E19" s="120" t="str">
        <f>IF(ent!H19&lt;&gt;"",ent!H19,"")</f>
        <v>JN-3</v>
      </c>
      <c r="F19" s="95">
        <f>IF('sec(P)'!EH19=1,SUM('sec(P)'!$E19:F19),"")</f>
        <v>305.5</v>
      </c>
      <c r="G19" s="67">
        <f t="shared" ref="G19:I26" si="394">IF(F19&lt;&gt;"",RANK(F19,F$18:F$26,1),"")</f>
        <v>6</v>
      </c>
      <c r="H19" s="95">
        <f>IF('sec(P)'!EI19=1,SUM('sec(P)'!$E19:H19),"")</f>
        <v>719</v>
      </c>
      <c r="I19" s="67">
        <f t="shared" si="394"/>
        <v>5</v>
      </c>
      <c r="J19" s="95">
        <f>IF('sec(P)'!EJ19=1,SUM('sec(P)'!$E19:J19),"")</f>
        <v>1033.8</v>
      </c>
      <c r="K19" s="67">
        <f t="shared" ref="K19" si="395">IF(J19&lt;&gt;"",RANK(J19,J$18:J$26,1),"")</f>
        <v>6</v>
      </c>
      <c r="L19" s="95">
        <f>IF('sec(P)'!EK19=1,SUM('sec(P)'!$E19:L19),"")</f>
        <v>1335.4</v>
      </c>
      <c r="M19" s="67">
        <f t="shared" ref="M19" si="396">IF(L19&lt;&gt;"",RANK(L19,L$18:L$26,1),"")</f>
        <v>6</v>
      </c>
      <c r="N19" s="95">
        <f>IF('sec(P)'!EL19=1,SUM('sec(P)'!$E19:N19),"")</f>
        <v>1743.9</v>
      </c>
      <c r="O19" s="67">
        <f t="shared" ref="O19" si="397">IF(N19&lt;&gt;"",RANK(N19,N$18:N$26,1),"")</f>
        <v>6</v>
      </c>
      <c r="P19" s="95">
        <f>IF('sec(P)'!EM19=1,SUM('sec(P)'!$E19:P19),"")</f>
        <v>2054.6</v>
      </c>
      <c r="Q19" s="67">
        <f t="shared" ref="Q19" si="398">IF(P19&lt;&gt;"",RANK(P19,P$18:P$26,1),"")</f>
        <v>6</v>
      </c>
      <c r="R19" s="95">
        <f>IF('sec(P)'!EN19=1,SUM('sec(P)'!$E19:R19),"")</f>
        <v>2392.1999999999998</v>
      </c>
      <c r="S19" s="67">
        <f t="shared" ref="S19" si="399">IF(R19&lt;&gt;"",RANK(R19,R$18:R$26,1),"")</f>
        <v>6</v>
      </c>
      <c r="T19" s="95">
        <f>IF('sec(P)'!EO19=1,SUM('sec(P)'!$E19:T19),"")</f>
        <v>2630.7</v>
      </c>
      <c r="U19" s="67">
        <f t="shared" ref="U19" si="400">IF(T19&lt;&gt;"",RANK(T19,T$18:T$26,1),"")</f>
        <v>6</v>
      </c>
      <c r="V19" s="95" t="str">
        <f>IF('sec(P)'!EP19=1,SUM('sec(P)'!$E19:V19),"")</f>
        <v/>
      </c>
      <c r="W19" s="67" t="str">
        <f t="shared" ref="W19" si="401">IF(V19&lt;&gt;"",RANK(V19,V$18:V$26,1),"")</f>
        <v/>
      </c>
      <c r="X19" s="95" t="str">
        <f>IF('sec(P)'!EQ19=1,SUM('sec(P)'!$E19:X19),"")</f>
        <v/>
      </c>
      <c r="Y19" s="67" t="str">
        <f t="shared" ref="Y19" si="402">IF(X19&lt;&gt;"",RANK(X19,X$18:X$26,1),"")</f>
        <v/>
      </c>
      <c r="Z19" s="95" t="str">
        <f>IF('sec(P)'!ER19=1,SUM('sec(P)'!$E19:Z19),"")</f>
        <v/>
      </c>
      <c r="AA19" s="67" t="str">
        <f t="shared" ref="AA19" si="403">IF(Z19&lt;&gt;"",RANK(Z19,Z$18:Z$26,1),"")</f>
        <v/>
      </c>
      <c r="AB19" s="95" t="str">
        <f>IF('sec(P)'!ES19=1,SUM('sec(P)'!$E19:AB19),"")</f>
        <v/>
      </c>
      <c r="AC19" s="67" t="str">
        <f t="shared" ref="AC19" si="404">IF(AB19&lt;&gt;"",RANK(AB19,AB$18:AB$26,1),"")</f>
        <v/>
      </c>
      <c r="AD19" s="95" t="str">
        <f>IF('sec(P)'!ET19=1,SUM('sec(P)'!$E19:AD19),"")</f>
        <v/>
      </c>
      <c r="AE19" s="67" t="str">
        <f t="shared" ref="AE19" si="405">IF(AD19&lt;&gt;"",RANK(AD19,AD$18:AD$26,1),"")</f>
        <v/>
      </c>
      <c r="AF19" s="95" t="str">
        <f>IF('sec(P)'!EU19=1,SUM('sec(P)'!$E19:AF19),"")</f>
        <v/>
      </c>
      <c r="AG19" s="67" t="str">
        <f t="shared" ref="AG19" si="406">IF(AF19&lt;&gt;"",RANK(AF19,AF$18:AF$26,1),"")</f>
        <v/>
      </c>
      <c r="AH19" s="95" t="str">
        <f>IF('sec(P)'!EV19=1,SUM('sec(P)'!$E19:AH19),"")</f>
        <v/>
      </c>
      <c r="AI19" s="67" t="str">
        <f t="shared" ref="AI19" si="407">IF(AH19&lt;&gt;"",RANK(AH19,AH$18:AH$26,1),"")</f>
        <v/>
      </c>
      <c r="AJ19" s="95" t="str">
        <f>IF('sec(P)'!EW19=1,SUM('sec(P)'!$E19:AJ19),"")</f>
        <v/>
      </c>
      <c r="AK19" s="67" t="str">
        <f t="shared" ref="AK19" si="408">IF(AJ19&lt;&gt;"",RANK(AJ19,AJ$18:AJ$26,1),"")</f>
        <v/>
      </c>
      <c r="AL19" s="95" t="str">
        <f>IF('sec(P)'!EX19=1,SUM('sec(P)'!$E19:AL19),"")</f>
        <v/>
      </c>
      <c r="AM19" s="67" t="str">
        <f t="shared" ref="AM19" si="409">IF(AL19&lt;&gt;"",RANK(AL19,AL$18:AL$26,1),"")</f>
        <v/>
      </c>
      <c r="AN19" s="95" t="str">
        <f>IF('sec(P)'!EY19=1,SUM('sec(P)'!$E19:AN19),"")</f>
        <v/>
      </c>
      <c r="AO19" s="67" t="str">
        <f t="shared" ref="AO19" si="410">IF(AN19&lt;&gt;"",RANK(AN19,AN$18:AN$26,1),"")</f>
        <v/>
      </c>
      <c r="AP19" s="95" t="str">
        <f>IF('sec(P)'!EZ19=1,SUM('sec(P)'!$E19:AP19),"")</f>
        <v/>
      </c>
      <c r="AQ19" s="67" t="str">
        <f t="shared" ref="AQ19" si="411">IF(AP19&lt;&gt;"",RANK(AP19,AP$18:AP$26,1),"")</f>
        <v/>
      </c>
      <c r="AR19" s="95" t="str">
        <f>IF('sec(P)'!FA19=1,SUM('sec(P)'!$E19:AR19),"")</f>
        <v/>
      </c>
      <c r="AS19" s="67" t="str">
        <f t="shared" ref="AS19" si="412">IF(AR19&lt;&gt;"",RANK(AR19,AR$18:AR$26,1),"")</f>
        <v/>
      </c>
      <c r="AT19" s="95" t="str">
        <f>IF('sec(P)'!FB19=1,SUM('sec(P)'!$E19:AT19),"")</f>
        <v/>
      </c>
      <c r="AU19" s="67" t="str">
        <f t="shared" ref="AU19" si="413">IF(AT19&lt;&gt;"",RANK(AT19,AT$18:AT$26,1),"")</f>
        <v/>
      </c>
      <c r="AV19" s="95" t="str">
        <f>IF('sec(P)'!FC19=1,SUM('sec(P)'!$E19:AV19),"")</f>
        <v/>
      </c>
      <c r="AW19" s="67" t="str">
        <f t="shared" ref="AW19" si="414">IF(AV19&lt;&gt;"",RANK(AV19,AV$18:AV$26,1),"")</f>
        <v/>
      </c>
      <c r="AX19" s="95" t="str">
        <f>IF('sec(P)'!FD19=1,SUM('sec(P)'!$E19:AX19),"")</f>
        <v/>
      </c>
      <c r="AY19" s="67" t="str">
        <f t="shared" ref="AY19" si="415">IF(AX19&lt;&gt;"",RANK(AX19,AX$18:AX$26,1),"")</f>
        <v/>
      </c>
      <c r="AZ19" s="95" t="str">
        <f>IF('sec(P)'!FE19=1,SUM('sec(P)'!$E19:AZ19),"")</f>
        <v/>
      </c>
      <c r="BA19" s="67" t="str">
        <f t="shared" ref="BA19" si="416">IF(AZ19&lt;&gt;"",RANK(AZ19,AZ$18:AZ$26,1),"")</f>
        <v/>
      </c>
      <c r="BB19" s="95" t="str">
        <f>IF('sec(P)'!FF19=1,SUM('sec(P)'!$E19:BB19),"")</f>
        <v/>
      </c>
      <c r="BC19" s="67" t="str">
        <f t="shared" ref="BC19" si="417">IF(BB19&lt;&gt;"",RANK(BB19,BB$18:BB$26,1),"")</f>
        <v/>
      </c>
      <c r="BD19" s="95" t="str">
        <f>IF('sec(P)'!FG19=1,SUM('sec(P)'!$E19:BD19),"")</f>
        <v/>
      </c>
      <c r="BE19" s="67" t="str">
        <f t="shared" ref="BE19" si="418">IF(BD19&lt;&gt;"",RANK(BD19,BD$18:BD$26,1),"")</f>
        <v/>
      </c>
      <c r="BF19" s="95" t="str">
        <f>IF('sec(P)'!FH19=1,SUM('sec(P)'!$E19:BF19),"")</f>
        <v/>
      </c>
      <c r="BG19" s="67" t="str">
        <f t="shared" ref="BG19" si="419">IF(BF19&lt;&gt;"",RANK(BF19,BF$18:BF$26,1),"")</f>
        <v/>
      </c>
      <c r="BH19" s="95" t="str">
        <f>IF('sec(P)'!FI19=1,SUM('sec(P)'!$E19:BH19),"")</f>
        <v/>
      </c>
      <c r="BI19" s="67" t="str">
        <f t="shared" ref="BI19" si="420">IF(BH19&lt;&gt;"",RANK(BH19,BH$18:BH$26,1),"")</f>
        <v/>
      </c>
      <c r="BJ19" s="95" t="str">
        <f>IF('sec(P)'!FJ19=1,SUM('sec(P)'!$E19:BJ19),"")</f>
        <v/>
      </c>
      <c r="BK19" s="67" t="str">
        <f t="shared" ref="BK19" si="421">IF(BJ19&lt;&gt;"",RANK(BJ19,BJ$18:BJ$26,1),"")</f>
        <v/>
      </c>
      <c r="BL19" s="95" t="str">
        <f>IF('sec(P)'!FK19=1,SUM('sec(P)'!$E19:BL19),"")</f>
        <v/>
      </c>
      <c r="BM19" s="67" t="str">
        <f t="shared" ref="BM19" si="422">IF(BL19&lt;&gt;"",RANK(BL19,BL$18:BL$26,1),"")</f>
        <v/>
      </c>
    </row>
    <row r="20" spans="1:65">
      <c r="A20" s="75">
        <f>IF(stage!A20&lt;&gt;"",stage!A20,"")</f>
        <v>19</v>
      </c>
      <c r="E20" s="120" t="str">
        <f>IF(ent!H20&lt;&gt;"",ent!H20,"")</f>
        <v>JN-3</v>
      </c>
      <c r="F20" s="95">
        <f>IF('sec(P)'!EH20=1,SUM('sec(P)'!$E20:F20),"")</f>
        <v>309.5</v>
      </c>
      <c r="G20" s="67">
        <f t="shared" si="394"/>
        <v>7</v>
      </c>
      <c r="H20" s="95">
        <f>IF('sec(P)'!EI20=1,SUM('sec(P)'!$E20:H20),"")</f>
        <v>720.4</v>
      </c>
      <c r="I20" s="67">
        <f t="shared" si="394"/>
        <v>6</v>
      </c>
      <c r="J20" s="95">
        <f>IF('sec(P)'!EJ20=1,SUM('sec(P)'!$E20:J20),"")</f>
        <v>1029.4000000000001</v>
      </c>
      <c r="K20" s="67">
        <f t="shared" ref="K20" si="423">IF(J20&lt;&gt;"",RANK(J20,J$18:J$26,1),"")</f>
        <v>5</v>
      </c>
      <c r="L20" s="95">
        <f>IF('sec(P)'!EK20=1,SUM('sec(P)'!$E20:L20),"")</f>
        <v>1330.9</v>
      </c>
      <c r="M20" s="67">
        <f t="shared" ref="M20" si="424">IF(L20&lt;&gt;"",RANK(L20,L$18:L$26,1),"")</f>
        <v>5</v>
      </c>
      <c r="N20" s="95">
        <f>IF('sec(P)'!EL20=1,SUM('sec(P)'!$E20:N20),"")</f>
        <v>1735.2</v>
      </c>
      <c r="O20" s="67">
        <f t="shared" ref="O20" si="425">IF(N20&lt;&gt;"",RANK(N20,N$18:N$26,1),"")</f>
        <v>3</v>
      </c>
      <c r="P20" s="95">
        <f>IF('sec(P)'!EM20=1,SUM('sec(P)'!$E20:P20),"")</f>
        <v>2043.6</v>
      </c>
      <c r="Q20" s="67">
        <f t="shared" ref="Q20" si="426">IF(P20&lt;&gt;"",RANK(P20,P$18:P$26,1),"")</f>
        <v>4</v>
      </c>
      <c r="R20" s="95">
        <f>IF('sec(P)'!EN20=1,SUM('sec(P)'!$E20:R20),"")</f>
        <v>2374.6</v>
      </c>
      <c r="S20" s="67">
        <f t="shared" ref="S20" si="427">IF(R20&lt;&gt;"",RANK(R20,R$18:R$26,1),"")</f>
        <v>2</v>
      </c>
      <c r="T20" s="95">
        <f>IF('sec(P)'!EO20=1,SUM('sec(P)'!$E20:T20),"")</f>
        <v>2610.6999999999998</v>
      </c>
      <c r="U20" s="67">
        <f t="shared" ref="U20" si="428">IF(T20&lt;&gt;"",RANK(T20,T$18:T$26,1),"")</f>
        <v>2</v>
      </c>
      <c r="V20" s="95">
        <f>IF('sec(P)'!EP20=1,SUM('sec(P)'!$E20:V20),"")</f>
        <v>2939.7999999999997</v>
      </c>
      <c r="W20" s="67">
        <f t="shared" ref="W20" si="429">IF(V20&lt;&gt;"",RANK(V20,V$18:V$26,1),"")</f>
        <v>2</v>
      </c>
      <c r="X20" s="95">
        <f>IF('sec(P)'!EQ20=1,SUM('sec(P)'!$E20:X20),"")</f>
        <v>3263.7</v>
      </c>
      <c r="Y20" s="67">
        <f t="shared" ref="Y20" si="430">IF(X20&lt;&gt;"",RANK(X20,X$18:X$26,1),"")</f>
        <v>4</v>
      </c>
      <c r="Z20" s="95">
        <f>IF('sec(P)'!ER20=1,SUM('sec(P)'!$E20:Z20),"")</f>
        <v>3498.6</v>
      </c>
      <c r="AA20" s="67">
        <f t="shared" ref="AA20" si="431">IF(Z20&lt;&gt;"",RANK(Z20,Z$18:Z$26,1),"")</f>
        <v>4</v>
      </c>
      <c r="AB20" s="95">
        <f>IF('sec(P)'!ES20=1,SUM('sec(P)'!$E20:AB20),"")</f>
        <v>3832.7</v>
      </c>
      <c r="AC20" s="67">
        <f t="shared" ref="AC20" si="432">IF(AB20&lt;&gt;"",RANK(AB20,AB$18:AB$26,1),"")</f>
        <v>4</v>
      </c>
      <c r="AD20" s="95" t="str">
        <f>IF('sec(P)'!ET20=1,SUM('sec(P)'!$E20:AD20),"")</f>
        <v/>
      </c>
      <c r="AE20" s="67" t="str">
        <f t="shared" ref="AE20" si="433">IF(AD20&lt;&gt;"",RANK(AD20,AD$18:AD$26,1),"")</f>
        <v/>
      </c>
      <c r="AF20" s="95" t="str">
        <f>IF('sec(P)'!EU20=1,SUM('sec(P)'!$E20:AF20),"")</f>
        <v/>
      </c>
      <c r="AG20" s="67" t="str">
        <f t="shared" ref="AG20" si="434">IF(AF20&lt;&gt;"",RANK(AF20,AF$18:AF$26,1),"")</f>
        <v/>
      </c>
      <c r="AH20" s="95" t="str">
        <f>IF('sec(P)'!EV20=1,SUM('sec(P)'!$E20:AH20),"")</f>
        <v/>
      </c>
      <c r="AI20" s="67" t="str">
        <f t="shared" ref="AI20" si="435">IF(AH20&lt;&gt;"",RANK(AH20,AH$18:AH$26,1),"")</f>
        <v/>
      </c>
      <c r="AJ20" s="95" t="str">
        <f>IF('sec(P)'!EW20=1,SUM('sec(P)'!$E20:AJ20),"")</f>
        <v/>
      </c>
      <c r="AK20" s="67" t="str">
        <f t="shared" ref="AK20" si="436">IF(AJ20&lt;&gt;"",RANK(AJ20,AJ$18:AJ$26,1),"")</f>
        <v/>
      </c>
      <c r="AL20" s="95" t="str">
        <f>IF('sec(P)'!EX20=1,SUM('sec(P)'!$E20:AL20),"")</f>
        <v/>
      </c>
      <c r="AM20" s="67" t="str">
        <f t="shared" ref="AM20" si="437">IF(AL20&lt;&gt;"",RANK(AL20,AL$18:AL$26,1),"")</f>
        <v/>
      </c>
      <c r="AN20" s="95" t="str">
        <f>IF('sec(P)'!EY20=1,SUM('sec(P)'!$E20:AN20),"")</f>
        <v/>
      </c>
      <c r="AO20" s="67" t="str">
        <f t="shared" ref="AO20" si="438">IF(AN20&lt;&gt;"",RANK(AN20,AN$18:AN$26,1),"")</f>
        <v/>
      </c>
      <c r="AP20" s="95" t="str">
        <f>IF('sec(P)'!EZ20=1,SUM('sec(P)'!$E20:AP20),"")</f>
        <v/>
      </c>
      <c r="AQ20" s="67" t="str">
        <f t="shared" ref="AQ20" si="439">IF(AP20&lt;&gt;"",RANK(AP20,AP$18:AP$26,1),"")</f>
        <v/>
      </c>
      <c r="AR20" s="95" t="str">
        <f>IF('sec(P)'!FA20=1,SUM('sec(P)'!$E20:AR20),"")</f>
        <v/>
      </c>
      <c r="AS20" s="67" t="str">
        <f t="shared" ref="AS20" si="440">IF(AR20&lt;&gt;"",RANK(AR20,AR$18:AR$26,1),"")</f>
        <v/>
      </c>
      <c r="AT20" s="95" t="str">
        <f>IF('sec(P)'!FB20=1,SUM('sec(P)'!$E20:AT20),"")</f>
        <v/>
      </c>
      <c r="AU20" s="67" t="str">
        <f t="shared" ref="AU20" si="441">IF(AT20&lt;&gt;"",RANK(AT20,AT$18:AT$26,1),"")</f>
        <v/>
      </c>
      <c r="AV20" s="95" t="str">
        <f>IF('sec(P)'!FC20=1,SUM('sec(P)'!$E20:AV20),"")</f>
        <v/>
      </c>
      <c r="AW20" s="67" t="str">
        <f t="shared" ref="AW20" si="442">IF(AV20&lt;&gt;"",RANK(AV20,AV$18:AV$26,1),"")</f>
        <v/>
      </c>
      <c r="AX20" s="95" t="str">
        <f>IF('sec(P)'!FD20=1,SUM('sec(P)'!$E20:AX20),"")</f>
        <v/>
      </c>
      <c r="AY20" s="67" t="str">
        <f t="shared" ref="AY20" si="443">IF(AX20&lt;&gt;"",RANK(AX20,AX$18:AX$26,1),"")</f>
        <v/>
      </c>
      <c r="AZ20" s="95" t="str">
        <f>IF('sec(P)'!FE20=1,SUM('sec(P)'!$E20:AZ20),"")</f>
        <v/>
      </c>
      <c r="BA20" s="67" t="str">
        <f t="shared" ref="BA20" si="444">IF(AZ20&lt;&gt;"",RANK(AZ20,AZ$18:AZ$26,1),"")</f>
        <v/>
      </c>
      <c r="BB20" s="95" t="str">
        <f>IF('sec(P)'!FF20=1,SUM('sec(P)'!$E20:BB20),"")</f>
        <v/>
      </c>
      <c r="BC20" s="67" t="str">
        <f t="shared" ref="BC20" si="445">IF(BB20&lt;&gt;"",RANK(BB20,BB$18:BB$26,1),"")</f>
        <v/>
      </c>
      <c r="BD20" s="95" t="str">
        <f>IF('sec(P)'!FG20=1,SUM('sec(P)'!$E20:BD20),"")</f>
        <v/>
      </c>
      <c r="BE20" s="67" t="str">
        <f t="shared" ref="BE20" si="446">IF(BD20&lt;&gt;"",RANK(BD20,BD$18:BD$26,1),"")</f>
        <v/>
      </c>
      <c r="BF20" s="95" t="str">
        <f>IF('sec(P)'!FH20=1,SUM('sec(P)'!$E20:BF20),"")</f>
        <v/>
      </c>
      <c r="BG20" s="67" t="str">
        <f t="shared" ref="BG20" si="447">IF(BF20&lt;&gt;"",RANK(BF20,BF$18:BF$26,1),"")</f>
        <v/>
      </c>
      <c r="BH20" s="95" t="str">
        <f>IF('sec(P)'!FI20=1,SUM('sec(P)'!$E20:BH20),"")</f>
        <v/>
      </c>
      <c r="BI20" s="67" t="str">
        <f t="shared" ref="BI20" si="448">IF(BH20&lt;&gt;"",RANK(BH20,BH$18:BH$26,1),"")</f>
        <v/>
      </c>
      <c r="BJ20" s="95" t="str">
        <f>IF('sec(P)'!FJ20=1,SUM('sec(P)'!$E20:BJ20),"")</f>
        <v/>
      </c>
      <c r="BK20" s="67" t="str">
        <f t="shared" ref="BK20" si="449">IF(BJ20&lt;&gt;"",RANK(BJ20,BJ$18:BJ$26,1),"")</f>
        <v/>
      </c>
      <c r="BL20" s="95" t="str">
        <f>IF('sec(P)'!FK20=1,SUM('sec(P)'!$E20:BL20),"")</f>
        <v/>
      </c>
      <c r="BM20" s="67" t="str">
        <f t="shared" ref="BM20" si="450">IF(BL20&lt;&gt;"",RANK(BL20,BL$18:BL$26,1),"")</f>
        <v/>
      </c>
    </row>
    <row r="21" spans="1:65">
      <c r="A21" s="75">
        <f>IF(stage!A21&lt;&gt;"",stage!A21,"")</f>
        <v>20</v>
      </c>
      <c r="E21" s="120" t="str">
        <f>IF(ent!H21&lt;&gt;"",ent!H21,"")</f>
        <v>JN-3</v>
      </c>
      <c r="F21" s="95">
        <f>IF('sec(P)'!EH21=1,SUM('sec(P)'!$E21:F21),"")</f>
        <v>301.39999999999998</v>
      </c>
      <c r="G21" s="67">
        <f t="shared" si="394"/>
        <v>3</v>
      </c>
      <c r="H21" s="95">
        <f>IF('sec(P)'!EI21=1,SUM('sec(P)'!$E21:H21),"")</f>
        <v>714.1</v>
      </c>
      <c r="I21" s="67">
        <f t="shared" si="394"/>
        <v>2</v>
      </c>
      <c r="J21" s="95">
        <f>IF('sec(P)'!EJ21=1,SUM('sec(P)'!$E21:J21),"")</f>
        <v>1024.3</v>
      </c>
      <c r="K21" s="67">
        <f t="shared" ref="K21" si="451">IF(J21&lt;&gt;"",RANK(J21,J$18:J$26,1),"")</f>
        <v>2</v>
      </c>
      <c r="L21" s="95">
        <f>IF('sec(P)'!EK21=1,SUM('sec(P)'!$E21:L21),"")</f>
        <v>1329.6999999999998</v>
      </c>
      <c r="M21" s="67">
        <f t="shared" ref="M21" si="452">IF(L21&lt;&gt;"",RANK(L21,L$18:L$26,1),"")</f>
        <v>4</v>
      </c>
      <c r="N21" s="95">
        <f>IF('sec(P)'!EL21=1,SUM('sec(P)'!$E21:N21),"")</f>
        <v>1737.7999999999997</v>
      </c>
      <c r="O21" s="67">
        <f t="shared" ref="O21" si="453">IF(N21&lt;&gt;"",RANK(N21,N$18:N$26,1),"")</f>
        <v>4</v>
      </c>
      <c r="P21" s="95">
        <f>IF('sec(P)'!EM21=1,SUM('sec(P)'!$E21:P21),"")</f>
        <v>2042.7999999999997</v>
      </c>
      <c r="Q21" s="67">
        <f t="shared" ref="Q21" si="454">IF(P21&lt;&gt;"",RANK(P21,P$18:P$26,1),"")</f>
        <v>3</v>
      </c>
      <c r="R21" s="95">
        <f>IF('sec(P)'!EN21=1,SUM('sec(P)'!$E21:R21),"")</f>
        <v>2379.7999999999997</v>
      </c>
      <c r="S21" s="67">
        <f t="shared" ref="S21" si="455">IF(R21&lt;&gt;"",RANK(R21,R$18:R$26,1),"")</f>
        <v>4</v>
      </c>
      <c r="T21" s="95">
        <f>IF('sec(P)'!EO21=1,SUM('sec(P)'!$E21:T21),"")</f>
        <v>2615.4999999999995</v>
      </c>
      <c r="U21" s="67">
        <f t="shared" ref="U21" si="456">IF(T21&lt;&gt;"",RANK(T21,T$18:T$26,1),"")</f>
        <v>5</v>
      </c>
      <c r="V21" s="95">
        <f>IF('sec(P)'!EP21=1,SUM('sec(P)'!$E21:V21),"")</f>
        <v>2943.7</v>
      </c>
      <c r="W21" s="67">
        <f t="shared" ref="W21" si="457">IF(V21&lt;&gt;"",RANK(V21,V$18:V$26,1),"")</f>
        <v>5</v>
      </c>
      <c r="X21" s="95" t="str">
        <f>IF('sec(P)'!EQ21=1,SUM('sec(P)'!$E21:X21),"")</f>
        <v/>
      </c>
      <c r="Y21" s="67" t="str">
        <f t="shared" ref="Y21" si="458">IF(X21&lt;&gt;"",RANK(X21,X$18:X$26,1),"")</f>
        <v/>
      </c>
      <c r="Z21" s="95" t="str">
        <f>IF('sec(P)'!ER21=1,SUM('sec(P)'!$E21:Z21),"")</f>
        <v/>
      </c>
      <c r="AA21" s="67" t="str">
        <f t="shared" ref="AA21" si="459">IF(Z21&lt;&gt;"",RANK(Z21,Z$18:Z$26,1),"")</f>
        <v/>
      </c>
      <c r="AB21" s="95" t="str">
        <f>IF('sec(P)'!ES21=1,SUM('sec(P)'!$E21:AB21),"")</f>
        <v/>
      </c>
      <c r="AC21" s="67" t="str">
        <f t="shared" ref="AC21" si="460">IF(AB21&lt;&gt;"",RANK(AB21,AB$18:AB$26,1),"")</f>
        <v/>
      </c>
      <c r="AD21" s="95" t="str">
        <f>IF('sec(P)'!ET21=1,SUM('sec(P)'!$E21:AD21),"")</f>
        <v/>
      </c>
      <c r="AE21" s="67" t="str">
        <f t="shared" ref="AE21" si="461">IF(AD21&lt;&gt;"",RANK(AD21,AD$18:AD$26,1),"")</f>
        <v/>
      </c>
      <c r="AF21" s="95" t="str">
        <f>IF('sec(P)'!EU21=1,SUM('sec(P)'!$E21:AF21),"")</f>
        <v/>
      </c>
      <c r="AG21" s="67" t="str">
        <f t="shared" ref="AG21" si="462">IF(AF21&lt;&gt;"",RANK(AF21,AF$18:AF$26,1),"")</f>
        <v/>
      </c>
      <c r="AH21" s="95" t="str">
        <f>IF('sec(P)'!EV21=1,SUM('sec(P)'!$E21:AH21),"")</f>
        <v/>
      </c>
      <c r="AI21" s="67" t="str">
        <f t="shared" ref="AI21" si="463">IF(AH21&lt;&gt;"",RANK(AH21,AH$18:AH$26,1),"")</f>
        <v/>
      </c>
      <c r="AJ21" s="95" t="str">
        <f>IF('sec(P)'!EW21=1,SUM('sec(P)'!$E21:AJ21),"")</f>
        <v/>
      </c>
      <c r="AK21" s="67" t="str">
        <f t="shared" ref="AK21" si="464">IF(AJ21&lt;&gt;"",RANK(AJ21,AJ$18:AJ$26,1),"")</f>
        <v/>
      </c>
      <c r="AL21" s="95" t="str">
        <f>IF('sec(P)'!EX21=1,SUM('sec(P)'!$E21:AL21),"")</f>
        <v/>
      </c>
      <c r="AM21" s="67" t="str">
        <f t="shared" ref="AM21" si="465">IF(AL21&lt;&gt;"",RANK(AL21,AL$18:AL$26,1),"")</f>
        <v/>
      </c>
      <c r="AN21" s="95" t="str">
        <f>IF('sec(P)'!EY21=1,SUM('sec(P)'!$E21:AN21),"")</f>
        <v/>
      </c>
      <c r="AO21" s="67" t="str">
        <f t="shared" ref="AO21" si="466">IF(AN21&lt;&gt;"",RANK(AN21,AN$18:AN$26,1),"")</f>
        <v/>
      </c>
      <c r="AP21" s="95" t="str">
        <f>IF('sec(P)'!EZ21=1,SUM('sec(P)'!$E21:AP21),"")</f>
        <v/>
      </c>
      <c r="AQ21" s="67" t="str">
        <f t="shared" ref="AQ21" si="467">IF(AP21&lt;&gt;"",RANK(AP21,AP$18:AP$26,1),"")</f>
        <v/>
      </c>
      <c r="AR21" s="95" t="str">
        <f>IF('sec(P)'!FA21=1,SUM('sec(P)'!$E21:AR21),"")</f>
        <v/>
      </c>
      <c r="AS21" s="67" t="str">
        <f t="shared" ref="AS21" si="468">IF(AR21&lt;&gt;"",RANK(AR21,AR$18:AR$26,1),"")</f>
        <v/>
      </c>
      <c r="AT21" s="95" t="str">
        <f>IF('sec(P)'!FB21=1,SUM('sec(P)'!$E21:AT21),"")</f>
        <v/>
      </c>
      <c r="AU21" s="67" t="str">
        <f t="shared" ref="AU21" si="469">IF(AT21&lt;&gt;"",RANK(AT21,AT$18:AT$26,1),"")</f>
        <v/>
      </c>
      <c r="AV21" s="95" t="str">
        <f>IF('sec(P)'!FC21=1,SUM('sec(P)'!$E21:AV21),"")</f>
        <v/>
      </c>
      <c r="AW21" s="67" t="str">
        <f t="shared" ref="AW21" si="470">IF(AV21&lt;&gt;"",RANK(AV21,AV$18:AV$26,1),"")</f>
        <v/>
      </c>
      <c r="AX21" s="95" t="str">
        <f>IF('sec(P)'!FD21=1,SUM('sec(P)'!$E21:AX21),"")</f>
        <v/>
      </c>
      <c r="AY21" s="67" t="str">
        <f t="shared" ref="AY21" si="471">IF(AX21&lt;&gt;"",RANK(AX21,AX$18:AX$26,1),"")</f>
        <v/>
      </c>
      <c r="AZ21" s="95" t="str">
        <f>IF('sec(P)'!FE21=1,SUM('sec(P)'!$E21:AZ21),"")</f>
        <v/>
      </c>
      <c r="BA21" s="67" t="str">
        <f t="shared" ref="BA21" si="472">IF(AZ21&lt;&gt;"",RANK(AZ21,AZ$18:AZ$26,1),"")</f>
        <v/>
      </c>
      <c r="BB21" s="95" t="str">
        <f>IF('sec(P)'!FF21=1,SUM('sec(P)'!$E21:BB21),"")</f>
        <v/>
      </c>
      <c r="BC21" s="67" t="str">
        <f t="shared" ref="BC21" si="473">IF(BB21&lt;&gt;"",RANK(BB21,BB$18:BB$26,1),"")</f>
        <v/>
      </c>
      <c r="BD21" s="95" t="str">
        <f>IF('sec(P)'!FG21=1,SUM('sec(P)'!$E21:BD21),"")</f>
        <v/>
      </c>
      <c r="BE21" s="67" t="str">
        <f t="shared" ref="BE21" si="474">IF(BD21&lt;&gt;"",RANK(BD21,BD$18:BD$26,1),"")</f>
        <v/>
      </c>
      <c r="BF21" s="95" t="str">
        <f>IF('sec(P)'!FH21=1,SUM('sec(P)'!$E21:BF21),"")</f>
        <v/>
      </c>
      <c r="BG21" s="67" t="str">
        <f t="shared" ref="BG21" si="475">IF(BF21&lt;&gt;"",RANK(BF21,BF$18:BF$26,1),"")</f>
        <v/>
      </c>
      <c r="BH21" s="95" t="str">
        <f>IF('sec(P)'!FI21=1,SUM('sec(P)'!$E21:BH21),"")</f>
        <v/>
      </c>
      <c r="BI21" s="67" t="str">
        <f t="shared" ref="BI21" si="476">IF(BH21&lt;&gt;"",RANK(BH21,BH$18:BH$26,1),"")</f>
        <v/>
      </c>
      <c r="BJ21" s="95" t="str">
        <f>IF('sec(P)'!FJ21=1,SUM('sec(P)'!$E21:BJ21),"")</f>
        <v/>
      </c>
      <c r="BK21" s="67" t="str">
        <f t="shared" ref="BK21" si="477">IF(BJ21&lt;&gt;"",RANK(BJ21,BJ$18:BJ$26,1),"")</f>
        <v/>
      </c>
      <c r="BL21" s="95" t="str">
        <f>IF('sec(P)'!FK21=1,SUM('sec(P)'!$E21:BL21),"")</f>
        <v/>
      </c>
      <c r="BM21" s="67" t="str">
        <f t="shared" ref="BM21" si="478">IF(BL21&lt;&gt;"",RANK(BL21,BL$18:BL$26,1),"")</f>
        <v/>
      </c>
    </row>
    <row r="22" spans="1:65">
      <c r="A22" s="75">
        <f>IF(stage!A22&lt;&gt;"",stage!A22,"")</f>
        <v>21</v>
      </c>
      <c r="E22" s="120" t="str">
        <f>IF(ent!H22&lt;&gt;"",ent!H22,"")</f>
        <v>JN-3</v>
      </c>
      <c r="F22" s="95">
        <f>IF('sec(P)'!EH22=1,SUM('sec(P)'!$E22:F22),"")</f>
        <v>298.10000000000002</v>
      </c>
      <c r="G22" s="67">
        <f t="shared" si="394"/>
        <v>1</v>
      </c>
      <c r="H22" s="95">
        <f>IF('sec(P)'!EI22=1,SUM('sec(P)'!$E22:H22),"")</f>
        <v>709</v>
      </c>
      <c r="I22" s="67">
        <f t="shared" si="394"/>
        <v>1</v>
      </c>
      <c r="J22" s="95">
        <f>IF('sec(P)'!EJ22=1,SUM('sec(P)'!$E22:J22),"")</f>
        <v>1014</v>
      </c>
      <c r="K22" s="67">
        <f t="shared" ref="K22" si="479">IF(J22&lt;&gt;"",RANK(J22,J$18:J$26,1),"")</f>
        <v>1</v>
      </c>
      <c r="L22" s="95">
        <f>IF('sec(P)'!EK22=1,SUM('sec(P)'!$E22:L22),"")</f>
        <v>1312</v>
      </c>
      <c r="M22" s="67">
        <f t="shared" ref="M22" si="480">IF(L22&lt;&gt;"",RANK(L22,L$18:L$26,1),"")</f>
        <v>1</v>
      </c>
      <c r="N22" s="95">
        <f>IF('sec(P)'!EL22=1,SUM('sec(P)'!$E22:N22),"")</f>
        <v>1720.1</v>
      </c>
      <c r="O22" s="67">
        <f t="shared" ref="O22" si="481">IF(N22&lt;&gt;"",RANK(N22,N$18:N$26,1),"")</f>
        <v>1</v>
      </c>
      <c r="P22" s="95">
        <f>IF('sec(P)'!EM22=1,SUM('sec(P)'!$E22:P22),"")</f>
        <v>2025.3999999999999</v>
      </c>
      <c r="Q22" s="67">
        <f t="shared" ref="Q22" si="482">IF(P22&lt;&gt;"",RANK(P22,P$18:P$26,1),"")</f>
        <v>1</v>
      </c>
      <c r="R22" s="95">
        <f>IF('sec(P)'!EN22=1,SUM('sec(P)'!$E22:R22),"")</f>
        <v>2355.5</v>
      </c>
      <c r="S22" s="67">
        <f t="shared" ref="S22" si="483">IF(R22&lt;&gt;"",RANK(R22,R$18:R$26,1),"")</f>
        <v>1</v>
      </c>
      <c r="T22" s="95">
        <f>IF('sec(P)'!EO22=1,SUM('sec(P)'!$E22:T22),"")</f>
        <v>2588.6999999999998</v>
      </c>
      <c r="U22" s="67">
        <f t="shared" ref="U22" si="484">IF(T22&lt;&gt;"",RANK(T22,T$18:T$26,1),"")</f>
        <v>1</v>
      </c>
      <c r="V22" s="95">
        <f>IF('sec(P)'!EP22=1,SUM('sec(P)'!$E22:V22),"")</f>
        <v>2918.7</v>
      </c>
      <c r="W22" s="67">
        <f t="shared" ref="W22" si="485">IF(V22&lt;&gt;"",RANK(V22,V$18:V$26,1),"")</f>
        <v>1</v>
      </c>
      <c r="X22" s="95">
        <f>IF('sec(P)'!EQ22=1,SUM('sec(P)'!$E22:X22),"")</f>
        <v>3233.3999999999996</v>
      </c>
      <c r="Y22" s="67">
        <f t="shared" ref="Y22" si="486">IF(X22&lt;&gt;"",RANK(X22,X$18:X$26,1),"")</f>
        <v>1</v>
      </c>
      <c r="Z22" s="95">
        <f>IF('sec(P)'!ER22=1,SUM('sec(P)'!$E22:Z22),"")</f>
        <v>3461.2999999999997</v>
      </c>
      <c r="AA22" s="67">
        <f t="shared" ref="AA22" si="487">IF(Z22&lt;&gt;"",RANK(Z22,Z$18:Z$26,1),"")</f>
        <v>1</v>
      </c>
      <c r="AB22" s="95">
        <f>IF('sec(P)'!ES22=1,SUM('sec(P)'!$E22:AB22),"")</f>
        <v>3792.2</v>
      </c>
      <c r="AC22" s="67">
        <f t="shared" ref="AC22" si="488">IF(AB22&lt;&gt;"",RANK(AB22,AB$18:AB$26,1),"")</f>
        <v>1</v>
      </c>
      <c r="AD22" s="95" t="str">
        <f>IF('sec(P)'!ET22=1,SUM('sec(P)'!$E22:AD22),"")</f>
        <v/>
      </c>
      <c r="AE22" s="67" t="str">
        <f t="shared" ref="AE22" si="489">IF(AD22&lt;&gt;"",RANK(AD22,AD$18:AD$26,1),"")</f>
        <v/>
      </c>
      <c r="AF22" s="95" t="str">
        <f>IF('sec(P)'!EU22=1,SUM('sec(P)'!$E22:AF22),"")</f>
        <v/>
      </c>
      <c r="AG22" s="67" t="str">
        <f t="shared" ref="AG22" si="490">IF(AF22&lt;&gt;"",RANK(AF22,AF$18:AF$26,1),"")</f>
        <v/>
      </c>
      <c r="AH22" s="95" t="str">
        <f>IF('sec(P)'!EV22=1,SUM('sec(P)'!$E22:AH22),"")</f>
        <v/>
      </c>
      <c r="AI22" s="67" t="str">
        <f t="shared" ref="AI22" si="491">IF(AH22&lt;&gt;"",RANK(AH22,AH$18:AH$26,1),"")</f>
        <v/>
      </c>
      <c r="AJ22" s="95" t="str">
        <f>IF('sec(P)'!EW22=1,SUM('sec(P)'!$E22:AJ22),"")</f>
        <v/>
      </c>
      <c r="AK22" s="67" t="str">
        <f t="shared" ref="AK22" si="492">IF(AJ22&lt;&gt;"",RANK(AJ22,AJ$18:AJ$26,1),"")</f>
        <v/>
      </c>
      <c r="AL22" s="95" t="str">
        <f>IF('sec(P)'!EX22=1,SUM('sec(P)'!$E22:AL22),"")</f>
        <v/>
      </c>
      <c r="AM22" s="67" t="str">
        <f t="shared" ref="AM22" si="493">IF(AL22&lt;&gt;"",RANK(AL22,AL$18:AL$26,1),"")</f>
        <v/>
      </c>
      <c r="AN22" s="95" t="str">
        <f>IF('sec(P)'!EY22=1,SUM('sec(P)'!$E22:AN22),"")</f>
        <v/>
      </c>
      <c r="AO22" s="67" t="str">
        <f t="shared" ref="AO22" si="494">IF(AN22&lt;&gt;"",RANK(AN22,AN$18:AN$26,1),"")</f>
        <v/>
      </c>
      <c r="AP22" s="95" t="str">
        <f>IF('sec(P)'!EZ22=1,SUM('sec(P)'!$E22:AP22),"")</f>
        <v/>
      </c>
      <c r="AQ22" s="67" t="str">
        <f t="shared" ref="AQ22" si="495">IF(AP22&lt;&gt;"",RANK(AP22,AP$18:AP$26,1),"")</f>
        <v/>
      </c>
      <c r="AR22" s="95" t="str">
        <f>IF('sec(P)'!FA22=1,SUM('sec(P)'!$E22:AR22),"")</f>
        <v/>
      </c>
      <c r="AS22" s="67" t="str">
        <f t="shared" ref="AS22" si="496">IF(AR22&lt;&gt;"",RANK(AR22,AR$18:AR$26,1),"")</f>
        <v/>
      </c>
      <c r="AT22" s="95" t="str">
        <f>IF('sec(P)'!FB22=1,SUM('sec(P)'!$E22:AT22),"")</f>
        <v/>
      </c>
      <c r="AU22" s="67" t="str">
        <f t="shared" ref="AU22" si="497">IF(AT22&lt;&gt;"",RANK(AT22,AT$18:AT$26,1),"")</f>
        <v/>
      </c>
      <c r="AV22" s="95" t="str">
        <f>IF('sec(P)'!FC22=1,SUM('sec(P)'!$E22:AV22),"")</f>
        <v/>
      </c>
      <c r="AW22" s="67" t="str">
        <f t="shared" ref="AW22" si="498">IF(AV22&lt;&gt;"",RANK(AV22,AV$18:AV$26,1),"")</f>
        <v/>
      </c>
      <c r="AX22" s="95" t="str">
        <f>IF('sec(P)'!FD22=1,SUM('sec(P)'!$E22:AX22),"")</f>
        <v/>
      </c>
      <c r="AY22" s="67" t="str">
        <f t="shared" ref="AY22" si="499">IF(AX22&lt;&gt;"",RANK(AX22,AX$18:AX$26,1),"")</f>
        <v/>
      </c>
      <c r="AZ22" s="95" t="str">
        <f>IF('sec(P)'!FE22=1,SUM('sec(P)'!$E22:AZ22),"")</f>
        <v/>
      </c>
      <c r="BA22" s="67" t="str">
        <f t="shared" ref="BA22" si="500">IF(AZ22&lt;&gt;"",RANK(AZ22,AZ$18:AZ$26,1),"")</f>
        <v/>
      </c>
      <c r="BB22" s="95" t="str">
        <f>IF('sec(P)'!FF22=1,SUM('sec(P)'!$E22:BB22),"")</f>
        <v/>
      </c>
      <c r="BC22" s="67" t="str">
        <f t="shared" ref="BC22" si="501">IF(BB22&lt;&gt;"",RANK(BB22,BB$18:BB$26,1),"")</f>
        <v/>
      </c>
      <c r="BD22" s="95" t="str">
        <f>IF('sec(P)'!FG22=1,SUM('sec(P)'!$E22:BD22),"")</f>
        <v/>
      </c>
      <c r="BE22" s="67" t="str">
        <f t="shared" ref="BE22" si="502">IF(BD22&lt;&gt;"",RANK(BD22,BD$18:BD$26,1),"")</f>
        <v/>
      </c>
      <c r="BF22" s="95" t="str">
        <f>IF('sec(P)'!FH22=1,SUM('sec(P)'!$E22:BF22),"")</f>
        <v/>
      </c>
      <c r="BG22" s="67" t="str">
        <f t="shared" ref="BG22" si="503">IF(BF22&lt;&gt;"",RANK(BF22,BF$18:BF$26,1),"")</f>
        <v/>
      </c>
      <c r="BH22" s="95" t="str">
        <f>IF('sec(P)'!FI22=1,SUM('sec(P)'!$E22:BH22),"")</f>
        <v/>
      </c>
      <c r="BI22" s="67" t="str">
        <f t="shared" ref="BI22" si="504">IF(BH22&lt;&gt;"",RANK(BH22,BH$18:BH$26,1),"")</f>
        <v/>
      </c>
      <c r="BJ22" s="95" t="str">
        <f>IF('sec(P)'!FJ22=1,SUM('sec(P)'!$E22:BJ22),"")</f>
        <v/>
      </c>
      <c r="BK22" s="67" t="str">
        <f t="shared" ref="BK22" si="505">IF(BJ22&lt;&gt;"",RANK(BJ22,BJ$18:BJ$26,1),"")</f>
        <v/>
      </c>
      <c r="BL22" s="95" t="str">
        <f>IF('sec(P)'!FK22=1,SUM('sec(P)'!$E22:BL22),"")</f>
        <v/>
      </c>
      <c r="BM22" s="67" t="str">
        <f t="shared" ref="BM22" si="506">IF(BL22&lt;&gt;"",RANK(BL22,BL$18:BL$26,1),"")</f>
        <v/>
      </c>
    </row>
    <row r="23" spans="1:65">
      <c r="A23" s="75">
        <f>IF(stage!A23&lt;&gt;"",stage!A23,"")</f>
        <v>22</v>
      </c>
      <c r="E23" s="120" t="str">
        <f>IF(ent!H23&lt;&gt;"",ent!H23,"")</f>
        <v>JN-3</v>
      </c>
      <c r="F23" s="95">
        <f>IF('sec(P)'!EH23=1,SUM('sec(P)'!$E23:F23),"")</f>
        <v>302.8</v>
      </c>
      <c r="G23" s="67">
        <f t="shared" si="394"/>
        <v>4</v>
      </c>
      <c r="H23" s="95">
        <f>IF('sec(P)'!EI23=1,SUM('sec(P)'!$E23:H23),"")</f>
        <v>725.5</v>
      </c>
      <c r="I23" s="67">
        <f t="shared" si="394"/>
        <v>7</v>
      </c>
      <c r="J23" s="95">
        <f>IF('sec(P)'!EJ23=1,SUM('sec(P)'!$E23:J23),"")</f>
        <v>1040.3</v>
      </c>
      <c r="K23" s="67">
        <f t="shared" ref="K23" si="507">IF(J23&lt;&gt;"",RANK(J23,J$18:J$26,1),"")</f>
        <v>7</v>
      </c>
      <c r="L23" s="95">
        <f>IF('sec(P)'!EK23=1,SUM('sec(P)'!$E23:L23),"")</f>
        <v>1342.6999999999998</v>
      </c>
      <c r="M23" s="67">
        <f t="shared" ref="M23" si="508">IF(L23&lt;&gt;"",RANK(L23,L$18:L$26,1),"")</f>
        <v>7</v>
      </c>
      <c r="N23" s="95">
        <f>IF('sec(P)'!EL23=1,SUM('sec(P)'!$E23:N23),"")</f>
        <v>1760.9999999999998</v>
      </c>
      <c r="O23" s="67">
        <f t="shared" ref="O23" si="509">IF(N23&lt;&gt;"",RANK(N23,N$18:N$26,1),"")</f>
        <v>7</v>
      </c>
      <c r="P23" s="95">
        <f>IF('sec(P)'!EM23=1,SUM('sec(P)'!$E23:P23),"")</f>
        <v>2073.6</v>
      </c>
      <c r="Q23" s="67">
        <f t="shared" ref="Q23" si="510">IF(P23&lt;&gt;"",RANK(P23,P$18:P$26,1),"")</f>
        <v>7</v>
      </c>
      <c r="R23" s="95">
        <f>IF('sec(P)'!EN23=1,SUM('sec(P)'!$E23:R23),"")</f>
        <v>2397.1</v>
      </c>
      <c r="S23" s="67">
        <f t="shared" ref="S23" si="511">IF(R23&lt;&gt;"",RANK(R23,R$18:R$26,1),"")</f>
        <v>7</v>
      </c>
      <c r="T23" s="95">
        <f>IF('sec(P)'!EO23=1,SUM('sec(P)'!$E23:T23),"")</f>
        <v>2640.4</v>
      </c>
      <c r="U23" s="67">
        <f t="shared" ref="U23" si="512">IF(T23&lt;&gt;"",RANK(T23,T$18:T$26,1),"")</f>
        <v>7</v>
      </c>
      <c r="V23" s="95">
        <f>IF('sec(P)'!EP23=1,SUM('sec(P)'!$E23:V23),"")</f>
        <v>2968.7</v>
      </c>
      <c r="W23" s="67">
        <f t="shared" ref="W23" si="513">IF(V23&lt;&gt;"",RANK(V23,V$18:V$26,1),"")</f>
        <v>6</v>
      </c>
      <c r="X23" s="95">
        <f>IF('sec(P)'!EQ23=1,SUM('sec(P)'!$E23:X23),"")</f>
        <v>3286.7999999999997</v>
      </c>
      <c r="Y23" s="67">
        <f t="shared" ref="Y23" si="514">IF(X23&lt;&gt;"",RANK(X23,X$18:X$26,1),"")</f>
        <v>5</v>
      </c>
      <c r="Z23" s="95">
        <f>IF('sec(P)'!ER23=1,SUM('sec(P)'!$E23:Z23),"")</f>
        <v>3524.8999999999996</v>
      </c>
      <c r="AA23" s="67">
        <f t="shared" ref="AA23" si="515">IF(Z23&lt;&gt;"",RANK(Z23,Z$18:Z$26,1),"")</f>
        <v>5</v>
      </c>
      <c r="AB23" s="95">
        <f>IF('sec(P)'!ES23=1,SUM('sec(P)'!$E23:AB23),"")</f>
        <v>3849.0999999999995</v>
      </c>
      <c r="AC23" s="67">
        <f t="shared" ref="AC23" si="516">IF(AB23&lt;&gt;"",RANK(AB23,AB$18:AB$26,1),"")</f>
        <v>5</v>
      </c>
      <c r="AD23" s="95" t="str">
        <f>IF('sec(P)'!ET23=1,SUM('sec(P)'!$E23:AD23),"")</f>
        <v/>
      </c>
      <c r="AE23" s="67" t="str">
        <f t="shared" ref="AE23" si="517">IF(AD23&lt;&gt;"",RANK(AD23,AD$18:AD$26,1),"")</f>
        <v/>
      </c>
      <c r="AF23" s="95" t="str">
        <f>IF('sec(P)'!EU23=1,SUM('sec(P)'!$E23:AF23),"")</f>
        <v/>
      </c>
      <c r="AG23" s="67" t="str">
        <f t="shared" ref="AG23" si="518">IF(AF23&lt;&gt;"",RANK(AF23,AF$18:AF$26,1),"")</f>
        <v/>
      </c>
      <c r="AH23" s="95" t="str">
        <f>IF('sec(P)'!EV23=1,SUM('sec(P)'!$E23:AH23),"")</f>
        <v/>
      </c>
      <c r="AI23" s="67" t="str">
        <f t="shared" ref="AI23" si="519">IF(AH23&lt;&gt;"",RANK(AH23,AH$18:AH$26,1),"")</f>
        <v/>
      </c>
      <c r="AJ23" s="95" t="str">
        <f>IF('sec(P)'!EW23=1,SUM('sec(P)'!$E23:AJ23),"")</f>
        <v/>
      </c>
      <c r="AK23" s="67" t="str">
        <f t="shared" ref="AK23" si="520">IF(AJ23&lt;&gt;"",RANK(AJ23,AJ$18:AJ$26,1),"")</f>
        <v/>
      </c>
      <c r="AL23" s="95" t="str">
        <f>IF('sec(P)'!EX23=1,SUM('sec(P)'!$E23:AL23),"")</f>
        <v/>
      </c>
      <c r="AM23" s="67" t="str">
        <f t="shared" ref="AM23" si="521">IF(AL23&lt;&gt;"",RANK(AL23,AL$18:AL$26,1),"")</f>
        <v/>
      </c>
      <c r="AN23" s="95" t="str">
        <f>IF('sec(P)'!EY23=1,SUM('sec(P)'!$E23:AN23),"")</f>
        <v/>
      </c>
      <c r="AO23" s="67" t="str">
        <f t="shared" ref="AO23" si="522">IF(AN23&lt;&gt;"",RANK(AN23,AN$18:AN$26,1),"")</f>
        <v/>
      </c>
      <c r="AP23" s="95" t="str">
        <f>IF('sec(P)'!EZ23=1,SUM('sec(P)'!$E23:AP23),"")</f>
        <v/>
      </c>
      <c r="AQ23" s="67" t="str">
        <f t="shared" ref="AQ23" si="523">IF(AP23&lt;&gt;"",RANK(AP23,AP$18:AP$26,1),"")</f>
        <v/>
      </c>
      <c r="AR23" s="95" t="str">
        <f>IF('sec(P)'!FA23=1,SUM('sec(P)'!$E23:AR23),"")</f>
        <v/>
      </c>
      <c r="AS23" s="67" t="str">
        <f t="shared" ref="AS23" si="524">IF(AR23&lt;&gt;"",RANK(AR23,AR$18:AR$26,1),"")</f>
        <v/>
      </c>
      <c r="AT23" s="95" t="str">
        <f>IF('sec(P)'!FB23=1,SUM('sec(P)'!$E23:AT23),"")</f>
        <v/>
      </c>
      <c r="AU23" s="67" t="str">
        <f t="shared" ref="AU23" si="525">IF(AT23&lt;&gt;"",RANK(AT23,AT$18:AT$26,1),"")</f>
        <v/>
      </c>
      <c r="AV23" s="95" t="str">
        <f>IF('sec(P)'!FC23=1,SUM('sec(P)'!$E23:AV23),"")</f>
        <v/>
      </c>
      <c r="AW23" s="67" t="str">
        <f t="shared" ref="AW23" si="526">IF(AV23&lt;&gt;"",RANK(AV23,AV$18:AV$26,1),"")</f>
        <v/>
      </c>
      <c r="AX23" s="95" t="str">
        <f>IF('sec(P)'!FD23=1,SUM('sec(P)'!$E23:AX23),"")</f>
        <v/>
      </c>
      <c r="AY23" s="67" t="str">
        <f t="shared" ref="AY23" si="527">IF(AX23&lt;&gt;"",RANK(AX23,AX$18:AX$26,1),"")</f>
        <v/>
      </c>
      <c r="AZ23" s="95" t="str">
        <f>IF('sec(P)'!FE23=1,SUM('sec(P)'!$E23:AZ23),"")</f>
        <v/>
      </c>
      <c r="BA23" s="67" t="str">
        <f t="shared" ref="BA23" si="528">IF(AZ23&lt;&gt;"",RANK(AZ23,AZ$18:AZ$26,1),"")</f>
        <v/>
      </c>
      <c r="BB23" s="95" t="str">
        <f>IF('sec(P)'!FF23=1,SUM('sec(P)'!$E23:BB23),"")</f>
        <v/>
      </c>
      <c r="BC23" s="67" t="str">
        <f t="shared" ref="BC23" si="529">IF(BB23&lt;&gt;"",RANK(BB23,BB$18:BB$26,1),"")</f>
        <v/>
      </c>
      <c r="BD23" s="95" t="str">
        <f>IF('sec(P)'!FG23=1,SUM('sec(P)'!$E23:BD23),"")</f>
        <v/>
      </c>
      <c r="BE23" s="67" t="str">
        <f t="shared" ref="BE23" si="530">IF(BD23&lt;&gt;"",RANK(BD23,BD$18:BD$26,1),"")</f>
        <v/>
      </c>
      <c r="BF23" s="95" t="str">
        <f>IF('sec(P)'!FH23=1,SUM('sec(P)'!$E23:BF23),"")</f>
        <v/>
      </c>
      <c r="BG23" s="67" t="str">
        <f t="shared" ref="BG23" si="531">IF(BF23&lt;&gt;"",RANK(BF23,BF$18:BF$26,1),"")</f>
        <v/>
      </c>
      <c r="BH23" s="95" t="str">
        <f>IF('sec(P)'!FI23=1,SUM('sec(P)'!$E23:BH23),"")</f>
        <v/>
      </c>
      <c r="BI23" s="67" t="str">
        <f t="shared" ref="BI23" si="532">IF(BH23&lt;&gt;"",RANK(BH23,BH$18:BH$26,1),"")</f>
        <v/>
      </c>
      <c r="BJ23" s="95" t="str">
        <f>IF('sec(P)'!FJ23=1,SUM('sec(P)'!$E23:BJ23),"")</f>
        <v/>
      </c>
      <c r="BK23" s="67" t="str">
        <f t="shared" ref="BK23" si="533">IF(BJ23&lt;&gt;"",RANK(BJ23,BJ$18:BJ$26,1),"")</f>
        <v/>
      </c>
      <c r="BL23" s="95" t="str">
        <f>IF('sec(P)'!FK23=1,SUM('sec(P)'!$E23:BL23),"")</f>
        <v/>
      </c>
      <c r="BM23" s="67" t="str">
        <f t="shared" ref="BM23" si="534">IF(BL23&lt;&gt;"",RANK(BL23,BL$18:BL$26,1),"")</f>
        <v/>
      </c>
    </row>
    <row r="24" spans="1:65">
      <c r="A24" s="75">
        <f>IF(stage!A24&lt;&gt;"",stage!A24,"")</f>
        <v>23</v>
      </c>
      <c r="E24" s="120" t="str">
        <f>IF(ent!H24&lt;&gt;"",ent!H24,"")</f>
        <v>JN-3</v>
      </c>
      <c r="F24" s="95">
        <f>IF('sec(P)'!EH24=1,SUM('sec(P)'!$E24:F24),"")</f>
        <v>324</v>
      </c>
      <c r="G24" s="67">
        <f t="shared" si="394"/>
        <v>8</v>
      </c>
      <c r="H24" s="95">
        <f>IF('sec(P)'!EI24=1,SUM('sec(P)'!$E24:H24),"")</f>
        <v>770</v>
      </c>
      <c r="I24" s="67">
        <f t="shared" si="394"/>
        <v>8</v>
      </c>
      <c r="J24" s="95">
        <f>IF('sec(P)'!EJ24=1,SUM('sec(P)'!$E24:J24),"")</f>
        <v>1106</v>
      </c>
      <c r="K24" s="67">
        <f t="shared" ref="K24" si="535">IF(J24&lt;&gt;"",RANK(J24,J$18:J$26,1),"")</f>
        <v>8</v>
      </c>
      <c r="L24" s="95">
        <f>IF('sec(P)'!EK24=1,SUM('sec(P)'!$E24:L24),"")</f>
        <v>1426</v>
      </c>
      <c r="M24" s="67">
        <f t="shared" ref="M24" si="536">IF(L24&lt;&gt;"",RANK(L24,L$18:L$26,1),"")</f>
        <v>8</v>
      </c>
      <c r="N24" s="95">
        <f>IF('sec(P)'!EL24=1,SUM('sec(P)'!$E24:N24),"")</f>
        <v>1867.6</v>
      </c>
      <c r="O24" s="67">
        <f t="shared" ref="O24" si="537">IF(N24&lt;&gt;"",RANK(N24,N$18:N$26,1),"")</f>
        <v>8</v>
      </c>
      <c r="P24" s="95">
        <f>IF('sec(P)'!EM24=1,SUM('sec(P)'!$E24:P24),"")</f>
        <v>2200.8000000000002</v>
      </c>
      <c r="Q24" s="67">
        <f t="shared" ref="Q24" si="538">IF(P24&lt;&gt;"",RANK(P24,P$18:P$26,1),"")</f>
        <v>8</v>
      </c>
      <c r="R24" s="95">
        <f>IF('sec(P)'!EN24=1,SUM('sec(P)'!$E24:R24),"")</f>
        <v>2564</v>
      </c>
      <c r="S24" s="67">
        <f t="shared" ref="S24" si="539">IF(R24&lt;&gt;"",RANK(R24,R$18:R$26,1),"")</f>
        <v>8</v>
      </c>
      <c r="T24" s="95">
        <f>IF('sec(P)'!EO24=1,SUM('sec(P)'!$E24:T24),"")</f>
        <v>2822.8</v>
      </c>
      <c r="U24" s="67">
        <f t="shared" ref="U24" si="540">IF(T24&lt;&gt;"",RANK(T24,T$18:T$26,1),"")</f>
        <v>8</v>
      </c>
      <c r="V24" s="95">
        <f>IF('sec(P)'!EP24=1,SUM('sec(P)'!$E24:V24),"")</f>
        <v>3177.7000000000003</v>
      </c>
      <c r="W24" s="67">
        <f t="shared" ref="W24" si="541">IF(V24&lt;&gt;"",RANK(V24,V$18:V$26,1),"")</f>
        <v>8</v>
      </c>
      <c r="X24" s="95">
        <f>IF('sec(P)'!EQ24=1,SUM('sec(P)'!$E24:X24),"")</f>
        <v>3520.8</v>
      </c>
      <c r="Y24" s="67">
        <f t="shared" ref="Y24" si="542">IF(X24&lt;&gt;"",RANK(X24,X$18:X$26,1),"")</f>
        <v>6</v>
      </c>
      <c r="Z24" s="95">
        <f>IF('sec(P)'!ER24=1,SUM('sec(P)'!$E24:Z24),"")</f>
        <v>3770</v>
      </c>
      <c r="AA24" s="67">
        <f t="shared" ref="AA24" si="543">IF(Z24&lt;&gt;"",RANK(Z24,Z$18:Z$26,1),"")</f>
        <v>6</v>
      </c>
      <c r="AB24" s="95">
        <f>IF('sec(P)'!ES24=1,SUM('sec(P)'!$E24:AB24),"")</f>
        <v>4138.1000000000004</v>
      </c>
      <c r="AC24" s="67">
        <f t="shared" ref="AC24" si="544">IF(AB24&lt;&gt;"",RANK(AB24,AB$18:AB$26,1),"")</f>
        <v>6</v>
      </c>
      <c r="AD24" s="95" t="str">
        <f>IF('sec(P)'!ET24=1,SUM('sec(P)'!$E24:AD24),"")</f>
        <v/>
      </c>
      <c r="AE24" s="67" t="str">
        <f t="shared" ref="AE24" si="545">IF(AD24&lt;&gt;"",RANK(AD24,AD$18:AD$26,1),"")</f>
        <v/>
      </c>
      <c r="AF24" s="95" t="str">
        <f>IF('sec(P)'!EU24=1,SUM('sec(P)'!$E24:AF24),"")</f>
        <v/>
      </c>
      <c r="AG24" s="67" t="str">
        <f t="shared" ref="AG24" si="546">IF(AF24&lt;&gt;"",RANK(AF24,AF$18:AF$26,1),"")</f>
        <v/>
      </c>
      <c r="AH24" s="95" t="str">
        <f>IF('sec(P)'!EV24=1,SUM('sec(P)'!$E24:AH24),"")</f>
        <v/>
      </c>
      <c r="AI24" s="67" t="str">
        <f t="shared" ref="AI24" si="547">IF(AH24&lt;&gt;"",RANK(AH24,AH$18:AH$26,1),"")</f>
        <v/>
      </c>
      <c r="AJ24" s="95" t="str">
        <f>IF('sec(P)'!EW24=1,SUM('sec(P)'!$E24:AJ24),"")</f>
        <v/>
      </c>
      <c r="AK24" s="67" t="str">
        <f t="shared" ref="AK24" si="548">IF(AJ24&lt;&gt;"",RANK(AJ24,AJ$18:AJ$26,1),"")</f>
        <v/>
      </c>
      <c r="AL24" s="95" t="str">
        <f>IF('sec(P)'!EX24=1,SUM('sec(P)'!$E24:AL24),"")</f>
        <v/>
      </c>
      <c r="AM24" s="67" t="str">
        <f t="shared" ref="AM24" si="549">IF(AL24&lt;&gt;"",RANK(AL24,AL$18:AL$26,1),"")</f>
        <v/>
      </c>
      <c r="AN24" s="95" t="str">
        <f>IF('sec(P)'!EY24=1,SUM('sec(P)'!$E24:AN24),"")</f>
        <v/>
      </c>
      <c r="AO24" s="67" t="str">
        <f t="shared" ref="AO24" si="550">IF(AN24&lt;&gt;"",RANK(AN24,AN$18:AN$26,1),"")</f>
        <v/>
      </c>
      <c r="AP24" s="95" t="str">
        <f>IF('sec(P)'!EZ24=1,SUM('sec(P)'!$E24:AP24),"")</f>
        <v/>
      </c>
      <c r="AQ24" s="67" t="str">
        <f t="shared" ref="AQ24" si="551">IF(AP24&lt;&gt;"",RANK(AP24,AP$18:AP$26,1),"")</f>
        <v/>
      </c>
      <c r="AR24" s="95" t="str">
        <f>IF('sec(P)'!FA24=1,SUM('sec(P)'!$E24:AR24),"")</f>
        <v/>
      </c>
      <c r="AS24" s="67" t="str">
        <f t="shared" ref="AS24" si="552">IF(AR24&lt;&gt;"",RANK(AR24,AR$18:AR$26,1),"")</f>
        <v/>
      </c>
      <c r="AT24" s="95" t="str">
        <f>IF('sec(P)'!FB24=1,SUM('sec(P)'!$E24:AT24),"")</f>
        <v/>
      </c>
      <c r="AU24" s="67" t="str">
        <f t="shared" ref="AU24" si="553">IF(AT24&lt;&gt;"",RANK(AT24,AT$18:AT$26,1),"")</f>
        <v/>
      </c>
      <c r="AV24" s="95" t="str">
        <f>IF('sec(P)'!FC24=1,SUM('sec(P)'!$E24:AV24),"")</f>
        <v/>
      </c>
      <c r="AW24" s="67" t="str">
        <f t="shared" ref="AW24" si="554">IF(AV24&lt;&gt;"",RANK(AV24,AV$18:AV$26,1),"")</f>
        <v/>
      </c>
      <c r="AX24" s="95" t="str">
        <f>IF('sec(P)'!FD24=1,SUM('sec(P)'!$E24:AX24),"")</f>
        <v/>
      </c>
      <c r="AY24" s="67" t="str">
        <f t="shared" ref="AY24" si="555">IF(AX24&lt;&gt;"",RANK(AX24,AX$18:AX$26,1),"")</f>
        <v/>
      </c>
      <c r="AZ24" s="95" t="str">
        <f>IF('sec(P)'!FE24=1,SUM('sec(P)'!$E24:AZ24),"")</f>
        <v/>
      </c>
      <c r="BA24" s="67" t="str">
        <f t="shared" ref="BA24" si="556">IF(AZ24&lt;&gt;"",RANK(AZ24,AZ$18:AZ$26,1),"")</f>
        <v/>
      </c>
      <c r="BB24" s="95" t="str">
        <f>IF('sec(P)'!FF24=1,SUM('sec(P)'!$E24:BB24),"")</f>
        <v/>
      </c>
      <c r="BC24" s="67" t="str">
        <f t="shared" ref="BC24" si="557">IF(BB24&lt;&gt;"",RANK(BB24,BB$18:BB$26,1),"")</f>
        <v/>
      </c>
      <c r="BD24" s="95" t="str">
        <f>IF('sec(P)'!FG24=1,SUM('sec(P)'!$E24:BD24),"")</f>
        <v/>
      </c>
      <c r="BE24" s="67" t="str">
        <f t="shared" ref="BE24" si="558">IF(BD24&lt;&gt;"",RANK(BD24,BD$18:BD$26,1),"")</f>
        <v/>
      </c>
      <c r="BF24" s="95" t="str">
        <f>IF('sec(P)'!FH24=1,SUM('sec(P)'!$E24:BF24),"")</f>
        <v/>
      </c>
      <c r="BG24" s="67" t="str">
        <f t="shared" ref="BG24" si="559">IF(BF24&lt;&gt;"",RANK(BF24,BF$18:BF$26,1),"")</f>
        <v/>
      </c>
      <c r="BH24" s="95" t="str">
        <f>IF('sec(P)'!FI24=1,SUM('sec(P)'!$E24:BH24),"")</f>
        <v/>
      </c>
      <c r="BI24" s="67" t="str">
        <f t="shared" ref="BI24" si="560">IF(BH24&lt;&gt;"",RANK(BH24,BH$18:BH$26,1),"")</f>
        <v/>
      </c>
      <c r="BJ24" s="95" t="str">
        <f>IF('sec(P)'!FJ24=1,SUM('sec(P)'!$E24:BJ24),"")</f>
        <v/>
      </c>
      <c r="BK24" s="67" t="str">
        <f t="shared" ref="BK24" si="561">IF(BJ24&lt;&gt;"",RANK(BJ24,BJ$18:BJ$26,1),"")</f>
        <v/>
      </c>
      <c r="BL24" s="95" t="str">
        <f>IF('sec(P)'!FK24=1,SUM('sec(P)'!$E24:BL24),"")</f>
        <v/>
      </c>
      <c r="BM24" s="67" t="str">
        <f t="shared" ref="BM24" si="562">IF(BL24&lt;&gt;"",RANK(BL24,BL$18:BL$26,1),"")</f>
        <v/>
      </c>
    </row>
    <row r="25" spans="1:65">
      <c r="A25" s="75">
        <f>IF(stage!A25&lt;&gt;"",stage!A25,"")</f>
        <v>24</v>
      </c>
      <c r="E25" s="120" t="str">
        <f>IF(ent!H25&lt;&gt;"",ent!H25,"")</f>
        <v>JN-3</v>
      </c>
      <c r="F25" s="95">
        <f>IF('sec(P)'!EH25=1,SUM('sec(P)'!$E25:F25),"")</f>
        <v>301.2</v>
      </c>
      <c r="G25" s="67">
        <f t="shared" si="394"/>
        <v>2</v>
      </c>
      <c r="H25" s="95">
        <f>IF('sec(P)'!EI25=1,SUM('sec(P)'!$E25:H25),"")</f>
        <v>715</v>
      </c>
      <c r="I25" s="67">
        <f t="shared" si="394"/>
        <v>3</v>
      </c>
      <c r="J25" s="95">
        <f>IF('sec(P)'!EJ25=1,SUM('sec(P)'!$E25:J25),"")</f>
        <v>1028.8</v>
      </c>
      <c r="K25" s="67">
        <f t="shared" ref="K25" si="563">IF(J25&lt;&gt;"",RANK(J25,J$18:J$26,1),"")</f>
        <v>4</v>
      </c>
      <c r="L25" s="95">
        <f>IF('sec(P)'!EK25=1,SUM('sec(P)'!$E25:L25),"")</f>
        <v>1329</v>
      </c>
      <c r="M25" s="67">
        <f t="shared" ref="M25" si="564">IF(L25&lt;&gt;"",RANK(L25,L$18:L$26,1),"")</f>
        <v>3</v>
      </c>
      <c r="N25" s="95">
        <f>IF('sec(P)'!EL25=1,SUM('sec(P)'!$E25:N25),"")</f>
        <v>1738.1</v>
      </c>
      <c r="O25" s="67">
        <f t="shared" ref="O25" si="565">IF(N25&lt;&gt;"",RANK(N25,N$18:N$26,1),"")</f>
        <v>5</v>
      </c>
      <c r="P25" s="95">
        <f>IF('sec(P)'!EM25=1,SUM('sec(P)'!$E25:P25),"")</f>
        <v>2046</v>
      </c>
      <c r="Q25" s="67">
        <f t="shared" ref="Q25" si="566">IF(P25&lt;&gt;"",RANK(P25,P$18:P$26,1),"")</f>
        <v>5</v>
      </c>
      <c r="R25" s="95">
        <f>IF('sec(P)'!EN25=1,SUM('sec(P)'!$E25:R25),"")</f>
        <v>2381.5</v>
      </c>
      <c r="S25" s="67">
        <f t="shared" ref="S25" si="567">IF(R25&lt;&gt;"",RANK(R25,R$18:R$26,1),"")</f>
        <v>5</v>
      </c>
      <c r="T25" s="95">
        <f>IF('sec(P)'!EO25=1,SUM('sec(P)'!$E25:T25),"")</f>
        <v>2615.4</v>
      </c>
      <c r="U25" s="67">
        <f t="shared" ref="U25" si="568">IF(T25&lt;&gt;"",RANK(T25,T$18:T$26,1),"")</f>
        <v>4</v>
      </c>
      <c r="V25" s="95">
        <f>IF('sec(P)'!EP25=1,SUM('sec(P)'!$E25:V25),"")</f>
        <v>2940.1000000000004</v>
      </c>
      <c r="W25" s="67">
        <f t="shared" ref="W25" si="569">IF(V25&lt;&gt;"",RANK(V25,V$18:V$26,1),"")</f>
        <v>3</v>
      </c>
      <c r="X25" s="95">
        <f>IF('sec(P)'!EQ25=1,SUM('sec(P)'!$E25:X25),"")</f>
        <v>3255.5000000000005</v>
      </c>
      <c r="Y25" s="67">
        <f t="shared" ref="Y25" si="570">IF(X25&lt;&gt;"",RANK(X25,X$18:X$26,1),"")</f>
        <v>2</v>
      </c>
      <c r="Z25" s="95">
        <f>IF('sec(P)'!ER25=1,SUM('sec(P)'!$E25:Z25),"")</f>
        <v>3491.5000000000005</v>
      </c>
      <c r="AA25" s="67">
        <f t="shared" ref="AA25" si="571">IF(Z25&lt;&gt;"",RANK(Z25,Z$18:Z$26,1),"")</f>
        <v>3</v>
      </c>
      <c r="AB25" s="95">
        <f>IF('sec(P)'!ES25=1,SUM('sec(P)'!$E25:AB25),"")</f>
        <v>3816.7000000000007</v>
      </c>
      <c r="AC25" s="67">
        <f t="shared" ref="AC25" si="572">IF(AB25&lt;&gt;"",RANK(AB25,AB$18:AB$26,1),"")</f>
        <v>3</v>
      </c>
      <c r="AD25" s="95" t="str">
        <f>IF('sec(P)'!ET25=1,SUM('sec(P)'!$E25:AD25),"")</f>
        <v/>
      </c>
      <c r="AE25" s="67" t="str">
        <f t="shared" ref="AE25" si="573">IF(AD25&lt;&gt;"",RANK(AD25,AD$18:AD$26,1),"")</f>
        <v/>
      </c>
      <c r="AF25" s="95" t="str">
        <f>IF('sec(P)'!EU25=1,SUM('sec(P)'!$E25:AF25),"")</f>
        <v/>
      </c>
      <c r="AG25" s="67" t="str">
        <f t="shared" ref="AG25" si="574">IF(AF25&lt;&gt;"",RANK(AF25,AF$18:AF$26,1),"")</f>
        <v/>
      </c>
      <c r="AH25" s="95" t="str">
        <f>IF('sec(P)'!EV25=1,SUM('sec(P)'!$E25:AH25),"")</f>
        <v/>
      </c>
      <c r="AI25" s="67" t="str">
        <f t="shared" ref="AI25" si="575">IF(AH25&lt;&gt;"",RANK(AH25,AH$18:AH$26,1),"")</f>
        <v/>
      </c>
      <c r="AJ25" s="95" t="str">
        <f>IF('sec(P)'!EW25=1,SUM('sec(P)'!$E25:AJ25),"")</f>
        <v/>
      </c>
      <c r="AK25" s="67" t="str">
        <f t="shared" ref="AK25" si="576">IF(AJ25&lt;&gt;"",RANK(AJ25,AJ$18:AJ$26,1),"")</f>
        <v/>
      </c>
      <c r="AL25" s="95" t="str">
        <f>IF('sec(P)'!EX25=1,SUM('sec(P)'!$E25:AL25),"")</f>
        <v/>
      </c>
      <c r="AM25" s="67" t="str">
        <f t="shared" ref="AM25" si="577">IF(AL25&lt;&gt;"",RANK(AL25,AL$18:AL$26,1),"")</f>
        <v/>
      </c>
      <c r="AN25" s="95" t="str">
        <f>IF('sec(P)'!EY25=1,SUM('sec(P)'!$E25:AN25),"")</f>
        <v/>
      </c>
      <c r="AO25" s="67" t="str">
        <f t="shared" ref="AO25" si="578">IF(AN25&lt;&gt;"",RANK(AN25,AN$18:AN$26,1),"")</f>
        <v/>
      </c>
      <c r="AP25" s="95" t="str">
        <f>IF('sec(P)'!EZ25=1,SUM('sec(P)'!$E25:AP25),"")</f>
        <v/>
      </c>
      <c r="AQ25" s="67" t="str">
        <f t="shared" ref="AQ25" si="579">IF(AP25&lt;&gt;"",RANK(AP25,AP$18:AP$26,1),"")</f>
        <v/>
      </c>
      <c r="AR25" s="95" t="str">
        <f>IF('sec(P)'!FA25=1,SUM('sec(P)'!$E25:AR25),"")</f>
        <v/>
      </c>
      <c r="AS25" s="67" t="str">
        <f t="shared" ref="AS25" si="580">IF(AR25&lt;&gt;"",RANK(AR25,AR$18:AR$26,1),"")</f>
        <v/>
      </c>
      <c r="AT25" s="95" t="str">
        <f>IF('sec(P)'!FB25=1,SUM('sec(P)'!$E25:AT25),"")</f>
        <v/>
      </c>
      <c r="AU25" s="67" t="str">
        <f t="shared" ref="AU25" si="581">IF(AT25&lt;&gt;"",RANK(AT25,AT$18:AT$26,1),"")</f>
        <v/>
      </c>
      <c r="AV25" s="95" t="str">
        <f>IF('sec(P)'!FC25=1,SUM('sec(P)'!$E25:AV25),"")</f>
        <v/>
      </c>
      <c r="AW25" s="67" t="str">
        <f t="shared" ref="AW25" si="582">IF(AV25&lt;&gt;"",RANK(AV25,AV$18:AV$26,1),"")</f>
        <v/>
      </c>
      <c r="AX25" s="95" t="str">
        <f>IF('sec(P)'!FD25=1,SUM('sec(P)'!$E25:AX25),"")</f>
        <v/>
      </c>
      <c r="AY25" s="67" t="str">
        <f t="shared" ref="AY25" si="583">IF(AX25&lt;&gt;"",RANK(AX25,AX$18:AX$26,1),"")</f>
        <v/>
      </c>
      <c r="AZ25" s="95" t="str">
        <f>IF('sec(P)'!FE25=1,SUM('sec(P)'!$E25:AZ25),"")</f>
        <v/>
      </c>
      <c r="BA25" s="67" t="str">
        <f t="shared" ref="BA25" si="584">IF(AZ25&lt;&gt;"",RANK(AZ25,AZ$18:AZ$26,1),"")</f>
        <v/>
      </c>
      <c r="BB25" s="95" t="str">
        <f>IF('sec(P)'!FF25=1,SUM('sec(P)'!$E25:BB25),"")</f>
        <v/>
      </c>
      <c r="BC25" s="67" t="str">
        <f t="shared" ref="BC25" si="585">IF(BB25&lt;&gt;"",RANK(BB25,BB$18:BB$26,1),"")</f>
        <v/>
      </c>
      <c r="BD25" s="95" t="str">
        <f>IF('sec(P)'!FG25=1,SUM('sec(P)'!$E25:BD25),"")</f>
        <v/>
      </c>
      <c r="BE25" s="67" t="str">
        <f t="shared" ref="BE25" si="586">IF(BD25&lt;&gt;"",RANK(BD25,BD$18:BD$26,1),"")</f>
        <v/>
      </c>
      <c r="BF25" s="95" t="str">
        <f>IF('sec(P)'!FH25=1,SUM('sec(P)'!$E25:BF25),"")</f>
        <v/>
      </c>
      <c r="BG25" s="67" t="str">
        <f t="shared" ref="BG25" si="587">IF(BF25&lt;&gt;"",RANK(BF25,BF$18:BF$26,1),"")</f>
        <v/>
      </c>
      <c r="BH25" s="95" t="str">
        <f>IF('sec(P)'!FI25=1,SUM('sec(P)'!$E25:BH25),"")</f>
        <v/>
      </c>
      <c r="BI25" s="67" t="str">
        <f t="shared" ref="BI25" si="588">IF(BH25&lt;&gt;"",RANK(BH25,BH$18:BH$26,1),"")</f>
        <v/>
      </c>
      <c r="BJ25" s="95" t="str">
        <f>IF('sec(P)'!FJ25=1,SUM('sec(P)'!$E25:BJ25),"")</f>
        <v/>
      </c>
      <c r="BK25" s="67" t="str">
        <f t="shared" ref="BK25" si="589">IF(BJ25&lt;&gt;"",RANK(BJ25,BJ$18:BJ$26,1),"")</f>
        <v/>
      </c>
      <c r="BL25" s="95" t="str">
        <f>IF('sec(P)'!FK25=1,SUM('sec(P)'!$E25:BL25),"")</f>
        <v/>
      </c>
      <c r="BM25" s="67" t="str">
        <f t="shared" ref="BM25" si="590">IF(BL25&lt;&gt;"",RANK(BL25,BL$18:BL$26,1),"")</f>
        <v/>
      </c>
    </row>
    <row r="26" spans="1:65">
      <c r="A26" s="75">
        <f>IF(stage!A26&lt;&gt;"",stage!A26,"")</f>
        <v>25</v>
      </c>
      <c r="E26" s="120" t="str">
        <f>IF(ent!H26&lt;&gt;"",ent!H26,"")</f>
        <v>JN-3</v>
      </c>
      <c r="F26" s="95">
        <f>IF('sec(P)'!EH26=1,SUM('sec(P)'!$E26:F26),"")</f>
        <v>328.70000000000005</v>
      </c>
      <c r="G26" s="67">
        <f t="shared" si="394"/>
        <v>9</v>
      </c>
      <c r="H26" s="95">
        <f>IF('sec(P)'!EI26=1,SUM('sec(P)'!$E26:H26),"")</f>
        <v>777.30000000000007</v>
      </c>
      <c r="I26" s="67">
        <f t="shared" si="394"/>
        <v>9</v>
      </c>
      <c r="J26" s="95">
        <f>IF('sec(P)'!EJ26=1,SUM('sec(P)'!$E26:J26),"")</f>
        <v>1112.7</v>
      </c>
      <c r="K26" s="67">
        <f t="shared" ref="K26" si="591">IF(J26&lt;&gt;"",RANK(J26,J$18:J$26,1),"")</f>
        <v>9</v>
      </c>
      <c r="L26" s="95">
        <f>IF('sec(P)'!EK26=1,SUM('sec(P)'!$E26:L26),"")</f>
        <v>1442.2</v>
      </c>
      <c r="M26" s="67">
        <f t="shared" ref="M26" si="592">IF(L26&lt;&gt;"",RANK(L26,L$18:L$26,1),"")</f>
        <v>9</v>
      </c>
      <c r="N26" s="95">
        <f>IF('sec(P)'!EL26=1,SUM('sec(P)'!$E26:N26),"")</f>
        <v>1881.9</v>
      </c>
      <c r="O26" s="67">
        <f t="shared" ref="O26" si="593">IF(N26&lt;&gt;"",RANK(N26,N$18:N$26,1),"")</f>
        <v>9</v>
      </c>
      <c r="P26" s="95">
        <f>IF('sec(P)'!EM26=1,SUM('sec(P)'!$E26:P26),"")</f>
        <v>2209.1999999999998</v>
      </c>
      <c r="Q26" s="67">
        <f t="shared" ref="Q26" si="594">IF(P26&lt;&gt;"",RANK(P26,P$18:P$26,1),"")</f>
        <v>9</v>
      </c>
      <c r="R26" s="95">
        <f>IF('sec(P)'!EN26=1,SUM('sec(P)'!$E26:R26),"")</f>
        <v>2578.3999999999996</v>
      </c>
      <c r="S26" s="67">
        <f t="shared" ref="S26" si="595">IF(R26&lt;&gt;"",RANK(R26,R$18:R$26,1),"")</f>
        <v>9</v>
      </c>
      <c r="T26" s="95">
        <f>IF('sec(P)'!EO26=1,SUM('sec(P)'!$E26:T26),"")</f>
        <v>2829.4999999999995</v>
      </c>
      <c r="U26" s="67">
        <f t="shared" ref="U26" si="596">IF(T26&lt;&gt;"",RANK(T26,T$18:T$26,1),"")</f>
        <v>9</v>
      </c>
      <c r="V26" s="95">
        <f>IF('sec(P)'!EP26=1,SUM('sec(P)'!$E26:V26),"")</f>
        <v>3176.4999999999995</v>
      </c>
      <c r="W26" s="67">
        <f t="shared" ref="W26" si="597">IF(V26&lt;&gt;"",RANK(V26,V$18:V$26,1),"")</f>
        <v>7</v>
      </c>
      <c r="X26" s="95" t="str">
        <f>IF('sec(P)'!EQ26=1,SUM('sec(P)'!$E26:X26),"")</f>
        <v/>
      </c>
      <c r="Y26" s="67" t="str">
        <f t="shared" ref="Y26" si="598">IF(X26&lt;&gt;"",RANK(X26,X$18:X$26,1),"")</f>
        <v/>
      </c>
      <c r="Z26" s="95" t="str">
        <f>IF('sec(P)'!ER26=1,SUM('sec(P)'!$E26:Z26),"")</f>
        <v/>
      </c>
      <c r="AA26" s="67" t="str">
        <f t="shared" ref="AA26" si="599">IF(Z26&lt;&gt;"",RANK(Z26,Z$18:Z$26,1),"")</f>
        <v/>
      </c>
      <c r="AB26" s="95" t="str">
        <f>IF('sec(P)'!ES26=1,SUM('sec(P)'!$E26:AB26),"")</f>
        <v/>
      </c>
      <c r="AC26" s="67" t="str">
        <f t="shared" ref="AC26" si="600">IF(AB26&lt;&gt;"",RANK(AB26,AB$18:AB$26,1),"")</f>
        <v/>
      </c>
      <c r="AD26" s="95" t="str">
        <f>IF('sec(P)'!ET26=1,SUM('sec(P)'!$E26:AD26),"")</f>
        <v/>
      </c>
      <c r="AE26" s="67" t="str">
        <f t="shared" ref="AE26" si="601">IF(AD26&lt;&gt;"",RANK(AD26,AD$18:AD$26,1),"")</f>
        <v/>
      </c>
      <c r="AF26" s="95" t="str">
        <f>IF('sec(P)'!EU26=1,SUM('sec(P)'!$E26:AF26),"")</f>
        <v/>
      </c>
      <c r="AG26" s="67" t="str">
        <f t="shared" ref="AG26" si="602">IF(AF26&lt;&gt;"",RANK(AF26,AF$18:AF$26,1),"")</f>
        <v/>
      </c>
      <c r="AH26" s="95" t="str">
        <f>IF('sec(P)'!EV26=1,SUM('sec(P)'!$E26:AH26),"")</f>
        <v/>
      </c>
      <c r="AI26" s="67" t="str">
        <f t="shared" ref="AI26" si="603">IF(AH26&lt;&gt;"",RANK(AH26,AH$18:AH$26,1),"")</f>
        <v/>
      </c>
      <c r="AJ26" s="95" t="str">
        <f>IF('sec(P)'!EW26=1,SUM('sec(P)'!$E26:AJ26),"")</f>
        <v/>
      </c>
      <c r="AK26" s="67" t="str">
        <f t="shared" ref="AK26" si="604">IF(AJ26&lt;&gt;"",RANK(AJ26,AJ$18:AJ$26,1),"")</f>
        <v/>
      </c>
      <c r="AL26" s="95" t="str">
        <f>IF('sec(P)'!EX26=1,SUM('sec(P)'!$E26:AL26),"")</f>
        <v/>
      </c>
      <c r="AM26" s="67" t="str">
        <f t="shared" ref="AM26" si="605">IF(AL26&lt;&gt;"",RANK(AL26,AL$18:AL$26,1),"")</f>
        <v/>
      </c>
      <c r="AN26" s="95" t="str">
        <f>IF('sec(P)'!EY26=1,SUM('sec(P)'!$E26:AN26),"")</f>
        <v/>
      </c>
      <c r="AO26" s="67" t="str">
        <f t="shared" ref="AO26" si="606">IF(AN26&lt;&gt;"",RANK(AN26,AN$18:AN$26,1),"")</f>
        <v/>
      </c>
      <c r="AP26" s="95" t="str">
        <f>IF('sec(P)'!EZ26=1,SUM('sec(P)'!$E26:AP26),"")</f>
        <v/>
      </c>
      <c r="AQ26" s="67" t="str">
        <f t="shared" ref="AQ26" si="607">IF(AP26&lt;&gt;"",RANK(AP26,AP$18:AP$26,1),"")</f>
        <v/>
      </c>
      <c r="AR26" s="95" t="str">
        <f>IF('sec(P)'!FA26=1,SUM('sec(P)'!$E26:AR26),"")</f>
        <v/>
      </c>
      <c r="AS26" s="67" t="str">
        <f t="shared" ref="AS26" si="608">IF(AR26&lt;&gt;"",RANK(AR26,AR$18:AR$26,1),"")</f>
        <v/>
      </c>
      <c r="AT26" s="95" t="str">
        <f>IF('sec(P)'!FB26=1,SUM('sec(P)'!$E26:AT26),"")</f>
        <v/>
      </c>
      <c r="AU26" s="67" t="str">
        <f t="shared" ref="AU26" si="609">IF(AT26&lt;&gt;"",RANK(AT26,AT$18:AT$26,1),"")</f>
        <v/>
      </c>
      <c r="AV26" s="95" t="str">
        <f>IF('sec(P)'!FC26=1,SUM('sec(P)'!$E26:AV26),"")</f>
        <v/>
      </c>
      <c r="AW26" s="67" t="str">
        <f t="shared" ref="AW26" si="610">IF(AV26&lt;&gt;"",RANK(AV26,AV$18:AV$26,1),"")</f>
        <v/>
      </c>
      <c r="AX26" s="95" t="str">
        <f>IF('sec(P)'!FD26=1,SUM('sec(P)'!$E26:AX26),"")</f>
        <v/>
      </c>
      <c r="AY26" s="67" t="str">
        <f t="shared" ref="AY26" si="611">IF(AX26&lt;&gt;"",RANK(AX26,AX$18:AX$26,1),"")</f>
        <v/>
      </c>
      <c r="AZ26" s="95" t="str">
        <f>IF('sec(P)'!FE26=1,SUM('sec(P)'!$E26:AZ26),"")</f>
        <v/>
      </c>
      <c r="BA26" s="67" t="str">
        <f t="shared" ref="BA26" si="612">IF(AZ26&lt;&gt;"",RANK(AZ26,AZ$18:AZ$26,1),"")</f>
        <v/>
      </c>
      <c r="BB26" s="95" t="str">
        <f>IF('sec(P)'!FF26=1,SUM('sec(P)'!$E26:BB26),"")</f>
        <v/>
      </c>
      <c r="BC26" s="67" t="str">
        <f t="shared" ref="BC26" si="613">IF(BB26&lt;&gt;"",RANK(BB26,BB$18:BB$26,1),"")</f>
        <v/>
      </c>
      <c r="BD26" s="95" t="str">
        <f>IF('sec(P)'!FG26=1,SUM('sec(P)'!$E26:BD26),"")</f>
        <v/>
      </c>
      <c r="BE26" s="67" t="str">
        <f t="shared" ref="BE26" si="614">IF(BD26&lt;&gt;"",RANK(BD26,BD$18:BD$26,1),"")</f>
        <v/>
      </c>
      <c r="BF26" s="95" t="str">
        <f>IF('sec(P)'!FH26=1,SUM('sec(P)'!$E26:BF26),"")</f>
        <v/>
      </c>
      <c r="BG26" s="67" t="str">
        <f t="shared" ref="BG26" si="615">IF(BF26&lt;&gt;"",RANK(BF26,BF$18:BF$26,1),"")</f>
        <v/>
      </c>
      <c r="BH26" s="95" t="str">
        <f>IF('sec(P)'!FI26=1,SUM('sec(P)'!$E26:BH26),"")</f>
        <v/>
      </c>
      <c r="BI26" s="67" t="str">
        <f t="shared" ref="BI26" si="616">IF(BH26&lt;&gt;"",RANK(BH26,BH$18:BH$26,1),"")</f>
        <v/>
      </c>
      <c r="BJ26" s="95" t="str">
        <f>IF('sec(P)'!FJ26=1,SUM('sec(P)'!$E26:BJ26),"")</f>
        <v/>
      </c>
      <c r="BK26" s="67" t="str">
        <f t="shared" ref="BK26" si="617">IF(BJ26&lt;&gt;"",RANK(BJ26,BJ$18:BJ$26,1),"")</f>
        <v/>
      </c>
      <c r="BL26" s="95" t="str">
        <f>IF('sec(P)'!FK26=1,SUM('sec(P)'!$E26:BL26),"")</f>
        <v/>
      </c>
      <c r="BM26" s="67" t="str">
        <f t="shared" ref="BM26" si="618">IF(BL26&lt;&gt;"",RANK(BL26,BL$18:BL$26,1),"")</f>
        <v/>
      </c>
    </row>
    <row r="27" spans="1:65">
      <c r="A27" s="75">
        <f>IF(stage!A27&lt;&gt;"",stage!A27,"")</f>
        <v>26</v>
      </c>
      <c r="E27" s="120" t="str">
        <f>IF(ent!H27&lt;&gt;"",ent!H27,"")</f>
        <v>JN-4</v>
      </c>
      <c r="F27" s="95">
        <f>IF('sec(P)'!EH27=1,SUM('sec(P)'!$E27:F27),"")</f>
        <v>302.2</v>
      </c>
      <c r="G27" s="67">
        <f>IF(F27&lt;&gt;"",RANK(F27,F$27:F$32,1),"")</f>
        <v>1</v>
      </c>
      <c r="H27" s="95">
        <f>IF('sec(P)'!EI27=1,SUM('sec(P)'!$E27:H27),"")</f>
        <v>717.2</v>
      </c>
      <c r="I27" s="67">
        <f>IF(H27&lt;&gt;"",RANK(H27,H$27:H$32,1),"")</f>
        <v>2</v>
      </c>
      <c r="J27" s="95">
        <f>IF('sec(P)'!EJ27=1,SUM('sec(P)'!$E27:J27),"")</f>
        <v>1028.5999999999999</v>
      </c>
      <c r="K27" s="67">
        <f>IF(J27&lt;&gt;"",RANK(J27,J$27:J$32,1),"")</f>
        <v>2</v>
      </c>
      <c r="L27" s="95">
        <f>IF('sec(P)'!EK27=1,SUM('sec(P)'!$E27:L27),"")</f>
        <v>1326</v>
      </c>
      <c r="M27" s="67">
        <f>IF(L27&lt;&gt;"",RANK(L27,L$27:L$32,1),"")</f>
        <v>2</v>
      </c>
      <c r="N27" s="95">
        <f>IF('sec(P)'!EL27=1,SUM('sec(P)'!$E27:N27),"")</f>
        <v>1735.2</v>
      </c>
      <c r="O27" s="67">
        <f>IF(N27&lt;&gt;"",RANK(N27,N$27:N$32,1),"")</f>
        <v>2</v>
      </c>
      <c r="P27" s="95">
        <f>IF('sec(P)'!EM27=1,SUM('sec(P)'!$E27:P27),"")</f>
        <v>2040.7</v>
      </c>
      <c r="Q27" s="67">
        <f>IF(P27&lt;&gt;"",RANK(P27,P$27:P$32,1),"")</f>
        <v>2</v>
      </c>
      <c r="R27" s="95">
        <f>IF('sec(P)'!EN27=1,SUM('sec(P)'!$E27:R27),"")</f>
        <v>2358.8000000000002</v>
      </c>
      <c r="S27" s="67">
        <f>IF(R27&lt;&gt;"",RANK(R27,R$27:R$32,1),"")</f>
        <v>1</v>
      </c>
      <c r="T27" s="95">
        <f>IF('sec(P)'!EO27=1,SUM('sec(P)'!$E27:T27),"")</f>
        <v>2586.4</v>
      </c>
      <c r="U27" s="67">
        <f>IF(T27&lt;&gt;"",RANK(T27,T$27:T$32,1),"")</f>
        <v>1</v>
      </c>
      <c r="V27" s="95">
        <f>IF('sec(P)'!EP27=1,SUM('sec(P)'!$E27:V27),"")</f>
        <v>2909</v>
      </c>
      <c r="W27" s="67">
        <f>IF(V27&lt;&gt;"",RANK(V27,V$27:V$32,1),"")</f>
        <v>2</v>
      </c>
      <c r="X27" s="95">
        <f>IF('sec(P)'!EQ27=1,SUM('sec(P)'!$E27:X27),"")</f>
        <v>3218.5</v>
      </c>
      <c r="Y27" s="67">
        <f>IF(X27&lt;&gt;"",RANK(X27,X$27:X$32,1),"")</f>
        <v>2</v>
      </c>
      <c r="Z27" s="95">
        <f>IF('sec(P)'!ER27=1,SUM('sec(P)'!$E27:Z27),"")</f>
        <v>3443.5</v>
      </c>
      <c r="AA27" s="67">
        <f>IF(Z27&lt;&gt;"",RANK(Z27,Z$27:Z$32,1),"")</f>
        <v>2</v>
      </c>
      <c r="AB27" s="95">
        <f>IF('sec(P)'!ES27=1,SUM('sec(P)'!$E27:AB27),"")</f>
        <v>3790.7</v>
      </c>
      <c r="AC27" s="67">
        <f>IF(AB27&lt;&gt;"",RANK(AB27,AB$27:AB$32,1),"")</f>
        <v>2</v>
      </c>
      <c r="AD27" s="95" t="str">
        <f>IF('sec(P)'!ET27=1,SUM('sec(P)'!$E27:AD27),"")</f>
        <v/>
      </c>
      <c r="AE27" s="67" t="str">
        <f>IF(AD27&lt;&gt;"",RANK(AD27,AD$27:AD$32,1),"")</f>
        <v/>
      </c>
      <c r="AF27" s="95" t="str">
        <f>IF('sec(P)'!EU27=1,SUM('sec(P)'!$E27:AF27),"")</f>
        <v/>
      </c>
      <c r="AG27" s="67" t="str">
        <f>IF(AF27&lt;&gt;"",RANK(AF27,AF$27:AF$32,1),"")</f>
        <v/>
      </c>
      <c r="AH27" s="95" t="str">
        <f>IF('sec(P)'!EV27=1,SUM('sec(P)'!$E27:AH27),"")</f>
        <v/>
      </c>
      <c r="AI27" s="67" t="str">
        <f>IF(AH27&lt;&gt;"",RANK(AH27,AH$27:AH$32,1),"")</f>
        <v/>
      </c>
      <c r="AJ27" s="95" t="str">
        <f>IF('sec(P)'!EW27=1,SUM('sec(P)'!$E27:AJ27),"")</f>
        <v/>
      </c>
      <c r="AK27" s="67" t="str">
        <f>IF(AJ27&lt;&gt;"",RANK(AJ27,AJ$27:AJ$32,1),"")</f>
        <v/>
      </c>
      <c r="AL27" s="95" t="str">
        <f>IF('sec(P)'!EX27=1,SUM('sec(P)'!$E27:AL27),"")</f>
        <v/>
      </c>
      <c r="AM27" s="67" t="str">
        <f>IF(AL27&lt;&gt;"",RANK(AL27,AL$27:AL$32,1),"")</f>
        <v/>
      </c>
      <c r="AN27" s="95" t="str">
        <f>IF('sec(P)'!EY27=1,SUM('sec(P)'!$E27:AN27),"")</f>
        <v/>
      </c>
      <c r="AO27" s="67" t="str">
        <f>IF(AN27&lt;&gt;"",RANK(AN27,AN$27:AN$32,1),"")</f>
        <v/>
      </c>
      <c r="AP27" s="95" t="str">
        <f>IF('sec(P)'!EZ27=1,SUM('sec(P)'!$E27:AP27),"")</f>
        <v/>
      </c>
      <c r="AQ27" s="67" t="str">
        <f>IF(AP27&lt;&gt;"",RANK(AP27,AP$27:AP$32,1),"")</f>
        <v/>
      </c>
      <c r="AR27" s="95" t="str">
        <f>IF('sec(P)'!FA27=1,SUM('sec(P)'!$E27:AR27),"")</f>
        <v/>
      </c>
      <c r="AS27" s="67" t="str">
        <f>IF(AR27&lt;&gt;"",RANK(AR27,AR$27:AR$32,1),"")</f>
        <v/>
      </c>
      <c r="AT27" s="95" t="str">
        <f>IF('sec(P)'!FB27=1,SUM('sec(P)'!$E27:AT27),"")</f>
        <v/>
      </c>
      <c r="AU27" s="67" t="str">
        <f>IF(AT27&lt;&gt;"",RANK(AT27,AT$27:AT$32,1),"")</f>
        <v/>
      </c>
      <c r="AV27" s="95" t="str">
        <f>IF('sec(P)'!FC27=1,SUM('sec(P)'!$E27:AV27),"")</f>
        <v/>
      </c>
      <c r="AW27" s="67" t="str">
        <f>IF(AV27&lt;&gt;"",RANK(AV27,AV$27:AV$32,1),"")</f>
        <v/>
      </c>
      <c r="AX27" s="95" t="str">
        <f>IF('sec(P)'!FD27=1,SUM('sec(P)'!$E27:AX27),"")</f>
        <v/>
      </c>
      <c r="AY27" s="67" t="str">
        <f>IF(AX27&lt;&gt;"",RANK(AX27,AX$27:AX$32,1),"")</f>
        <v/>
      </c>
      <c r="AZ27" s="95" t="str">
        <f>IF('sec(P)'!FE27=1,SUM('sec(P)'!$E27:AZ27),"")</f>
        <v/>
      </c>
      <c r="BA27" s="67" t="str">
        <f>IF(AZ27&lt;&gt;"",RANK(AZ27,AZ$27:AZ$32,1),"")</f>
        <v/>
      </c>
      <c r="BB27" s="95" t="str">
        <f>IF('sec(P)'!FF27=1,SUM('sec(P)'!$E27:BB27),"")</f>
        <v/>
      </c>
      <c r="BC27" s="67" t="str">
        <f>IF(BB27&lt;&gt;"",RANK(BB27,BB$27:BB$32,1),"")</f>
        <v/>
      </c>
      <c r="BD27" s="95" t="str">
        <f>IF('sec(P)'!FG27=1,SUM('sec(P)'!$E27:BD27),"")</f>
        <v/>
      </c>
      <c r="BE27" s="67" t="str">
        <f>IF(BD27&lt;&gt;"",RANK(BD27,BD$27:BD$32,1),"")</f>
        <v/>
      </c>
      <c r="BF27" s="95" t="str">
        <f>IF('sec(P)'!FH27=1,SUM('sec(P)'!$E27:BF27),"")</f>
        <v/>
      </c>
      <c r="BG27" s="67" t="str">
        <f>IF(BF27&lt;&gt;"",RANK(BF27,BF$27:BF$32,1),"")</f>
        <v/>
      </c>
      <c r="BH27" s="95" t="str">
        <f>IF('sec(P)'!FI27=1,SUM('sec(P)'!$E27:BH27),"")</f>
        <v/>
      </c>
      <c r="BI27" s="67" t="str">
        <f>IF(BH27&lt;&gt;"",RANK(BH27,BH$27:BH$32,1),"")</f>
        <v/>
      </c>
      <c r="BJ27" s="95" t="str">
        <f>IF('sec(P)'!FJ27=1,SUM('sec(P)'!$E27:BJ27),"")</f>
        <v/>
      </c>
      <c r="BK27" s="67" t="str">
        <f>IF(BJ27&lt;&gt;"",RANK(BJ27,BJ$27:BJ$32,1),"")</f>
        <v/>
      </c>
      <c r="BL27" s="95" t="str">
        <f>IF('sec(P)'!FK27=1,SUM('sec(P)'!$E27:BL27),"")</f>
        <v/>
      </c>
      <c r="BM27" s="67" t="str">
        <f>IF(BL27&lt;&gt;"",RANK(BL27,BL$27:BL$32,1),"")</f>
        <v/>
      </c>
    </row>
    <row r="28" spans="1:65">
      <c r="A28" s="75">
        <f>IF(stage!A28&lt;&gt;"",stage!A28,"")</f>
        <v>27</v>
      </c>
      <c r="E28" s="120" t="str">
        <f>IF(ent!H28&lt;&gt;"",ent!H28,"")</f>
        <v>JN-4</v>
      </c>
      <c r="F28" s="95">
        <f>IF('sec(P)'!EH28=1,SUM('sec(P)'!$E28:F28),"")</f>
        <v>302.60000000000002</v>
      </c>
      <c r="G28" s="67">
        <f t="shared" ref="G28:I32" si="619">IF(F28&lt;&gt;"",RANK(F28,F$27:F$32,1),"")</f>
        <v>2</v>
      </c>
      <c r="H28" s="95">
        <f>IF('sec(P)'!EI28=1,SUM('sec(P)'!$E28:H28),"")</f>
        <v>711</v>
      </c>
      <c r="I28" s="67">
        <f t="shared" si="619"/>
        <v>1</v>
      </c>
      <c r="J28" s="95">
        <f>IF('sec(P)'!EJ28=1,SUM('sec(P)'!$E28:J28),"")</f>
        <v>1022.8</v>
      </c>
      <c r="K28" s="67">
        <f t="shared" ref="K28" si="620">IF(J28&lt;&gt;"",RANK(J28,J$27:J$32,1),"")</f>
        <v>1</v>
      </c>
      <c r="L28" s="95">
        <f>IF('sec(P)'!EK28=1,SUM('sec(P)'!$E28:L28),"")</f>
        <v>1323.4</v>
      </c>
      <c r="M28" s="67">
        <f t="shared" ref="M28" si="621">IF(L28&lt;&gt;"",RANK(L28,L$27:L$32,1),"")</f>
        <v>1</v>
      </c>
      <c r="N28" s="95">
        <f>IF('sec(P)'!EL28=1,SUM('sec(P)'!$E28:N28),"")</f>
        <v>1727</v>
      </c>
      <c r="O28" s="67">
        <f t="shared" ref="O28" si="622">IF(N28&lt;&gt;"",RANK(N28,N$27:N$32,1),"")</f>
        <v>1</v>
      </c>
      <c r="P28" s="95">
        <f>IF('sec(P)'!EM28=1,SUM('sec(P)'!$E28:P28),"")</f>
        <v>2031.8</v>
      </c>
      <c r="Q28" s="67">
        <f t="shared" ref="Q28" si="623">IF(P28&lt;&gt;"",RANK(P28,P$27:P$32,1),"")</f>
        <v>1</v>
      </c>
      <c r="R28" s="95">
        <f>IF('sec(P)'!EN28=1,SUM('sec(P)'!$E28:R28),"")</f>
        <v>2359</v>
      </c>
      <c r="S28" s="67">
        <f t="shared" ref="S28" si="624">IF(R28&lt;&gt;"",RANK(R28,R$27:R$32,1),"")</f>
        <v>2</v>
      </c>
      <c r="T28" s="95">
        <f>IF('sec(P)'!EO28=1,SUM('sec(P)'!$E28:T28),"")</f>
        <v>2588.4</v>
      </c>
      <c r="U28" s="67">
        <f t="shared" ref="U28" si="625">IF(T28&lt;&gt;"",RANK(T28,T$27:T$32,1),"")</f>
        <v>2</v>
      </c>
      <c r="V28" s="95">
        <f>IF('sec(P)'!EP28=1,SUM('sec(P)'!$E28:V28),"")</f>
        <v>2908</v>
      </c>
      <c r="W28" s="67">
        <f t="shared" ref="W28" si="626">IF(V28&lt;&gt;"",RANK(V28,V$27:V$32,1),"")</f>
        <v>1</v>
      </c>
      <c r="X28" s="95">
        <f>IF('sec(P)'!EQ28=1,SUM('sec(P)'!$E28:X28),"")</f>
        <v>3217.4</v>
      </c>
      <c r="Y28" s="67">
        <f t="shared" ref="Y28" si="627">IF(X28&lt;&gt;"",RANK(X28,X$27:X$32,1),"")</f>
        <v>1</v>
      </c>
      <c r="Z28" s="95">
        <f>IF('sec(P)'!ER28=1,SUM('sec(P)'!$E28:Z28),"")</f>
        <v>3441.9</v>
      </c>
      <c r="AA28" s="67">
        <f t="shared" ref="AA28" si="628">IF(Z28&lt;&gt;"",RANK(Z28,Z$27:Z$32,1),"")</f>
        <v>1</v>
      </c>
      <c r="AB28" s="95">
        <f>IF('sec(P)'!ES28=1,SUM('sec(P)'!$E28:AB28),"")</f>
        <v>3760.3</v>
      </c>
      <c r="AC28" s="67">
        <f t="shared" ref="AC28" si="629">IF(AB28&lt;&gt;"",RANK(AB28,AB$27:AB$32,1),"")</f>
        <v>1</v>
      </c>
      <c r="AD28" s="95" t="str">
        <f>IF('sec(P)'!ET28=1,SUM('sec(P)'!$E28:AD28),"")</f>
        <v/>
      </c>
      <c r="AE28" s="67" t="str">
        <f t="shared" ref="AE28" si="630">IF(AD28&lt;&gt;"",RANK(AD28,AD$27:AD$32,1),"")</f>
        <v/>
      </c>
      <c r="AF28" s="95" t="str">
        <f>IF('sec(P)'!EU28=1,SUM('sec(P)'!$E28:AF28),"")</f>
        <v/>
      </c>
      <c r="AG28" s="67" t="str">
        <f t="shared" ref="AG28" si="631">IF(AF28&lt;&gt;"",RANK(AF28,AF$27:AF$32,1),"")</f>
        <v/>
      </c>
      <c r="AH28" s="95" t="str">
        <f>IF('sec(P)'!EV28=1,SUM('sec(P)'!$E28:AH28),"")</f>
        <v/>
      </c>
      <c r="AI28" s="67" t="str">
        <f t="shared" ref="AI28" si="632">IF(AH28&lt;&gt;"",RANK(AH28,AH$27:AH$32,1),"")</f>
        <v/>
      </c>
      <c r="AJ28" s="95" t="str">
        <f>IF('sec(P)'!EW28=1,SUM('sec(P)'!$E28:AJ28),"")</f>
        <v/>
      </c>
      <c r="AK28" s="67" t="str">
        <f t="shared" ref="AK28" si="633">IF(AJ28&lt;&gt;"",RANK(AJ28,AJ$27:AJ$32,1),"")</f>
        <v/>
      </c>
      <c r="AL28" s="95" t="str">
        <f>IF('sec(P)'!EX28=1,SUM('sec(P)'!$E28:AL28),"")</f>
        <v/>
      </c>
      <c r="AM28" s="67" t="str">
        <f t="shared" ref="AM28" si="634">IF(AL28&lt;&gt;"",RANK(AL28,AL$27:AL$32,1),"")</f>
        <v/>
      </c>
      <c r="AN28" s="95" t="str">
        <f>IF('sec(P)'!EY28=1,SUM('sec(P)'!$E28:AN28),"")</f>
        <v/>
      </c>
      <c r="AO28" s="67" t="str">
        <f t="shared" ref="AO28" si="635">IF(AN28&lt;&gt;"",RANK(AN28,AN$27:AN$32,1),"")</f>
        <v/>
      </c>
      <c r="AP28" s="95" t="str">
        <f>IF('sec(P)'!EZ28=1,SUM('sec(P)'!$E28:AP28),"")</f>
        <v/>
      </c>
      <c r="AQ28" s="67" t="str">
        <f t="shared" ref="AQ28" si="636">IF(AP28&lt;&gt;"",RANK(AP28,AP$27:AP$32,1),"")</f>
        <v/>
      </c>
      <c r="AR28" s="95" t="str">
        <f>IF('sec(P)'!FA28=1,SUM('sec(P)'!$E28:AR28),"")</f>
        <v/>
      </c>
      <c r="AS28" s="67" t="str">
        <f t="shared" ref="AS28" si="637">IF(AR28&lt;&gt;"",RANK(AR28,AR$27:AR$32,1),"")</f>
        <v/>
      </c>
      <c r="AT28" s="95" t="str">
        <f>IF('sec(P)'!FB28=1,SUM('sec(P)'!$E28:AT28),"")</f>
        <v/>
      </c>
      <c r="AU28" s="67" t="str">
        <f t="shared" ref="AU28" si="638">IF(AT28&lt;&gt;"",RANK(AT28,AT$27:AT$32,1),"")</f>
        <v/>
      </c>
      <c r="AV28" s="95" t="str">
        <f>IF('sec(P)'!FC28=1,SUM('sec(P)'!$E28:AV28),"")</f>
        <v/>
      </c>
      <c r="AW28" s="67" t="str">
        <f t="shared" ref="AW28" si="639">IF(AV28&lt;&gt;"",RANK(AV28,AV$27:AV$32,1),"")</f>
        <v/>
      </c>
      <c r="AX28" s="95" t="str">
        <f>IF('sec(P)'!FD28=1,SUM('sec(P)'!$E28:AX28),"")</f>
        <v/>
      </c>
      <c r="AY28" s="67" t="str">
        <f t="shared" ref="AY28" si="640">IF(AX28&lt;&gt;"",RANK(AX28,AX$27:AX$32,1),"")</f>
        <v/>
      </c>
      <c r="AZ28" s="95" t="str">
        <f>IF('sec(P)'!FE28=1,SUM('sec(P)'!$E28:AZ28),"")</f>
        <v/>
      </c>
      <c r="BA28" s="67" t="str">
        <f t="shared" ref="BA28" si="641">IF(AZ28&lt;&gt;"",RANK(AZ28,AZ$27:AZ$32,1),"")</f>
        <v/>
      </c>
      <c r="BB28" s="95" t="str">
        <f>IF('sec(P)'!FF28=1,SUM('sec(P)'!$E28:BB28),"")</f>
        <v/>
      </c>
      <c r="BC28" s="67" t="str">
        <f t="shared" ref="BC28" si="642">IF(BB28&lt;&gt;"",RANK(BB28,BB$27:BB$32,1),"")</f>
        <v/>
      </c>
      <c r="BD28" s="95" t="str">
        <f>IF('sec(P)'!FG28=1,SUM('sec(P)'!$E28:BD28),"")</f>
        <v/>
      </c>
      <c r="BE28" s="67" t="str">
        <f t="shared" ref="BE28" si="643">IF(BD28&lt;&gt;"",RANK(BD28,BD$27:BD$32,1),"")</f>
        <v/>
      </c>
      <c r="BF28" s="95" t="str">
        <f>IF('sec(P)'!FH28=1,SUM('sec(P)'!$E28:BF28),"")</f>
        <v/>
      </c>
      <c r="BG28" s="67" t="str">
        <f t="shared" ref="BG28" si="644">IF(BF28&lt;&gt;"",RANK(BF28,BF$27:BF$32,1),"")</f>
        <v/>
      </c>
      <c r="BH28" s="95" t="str">
        <f>IF('sec(P)'!FI28=1,SUM('sec(P)'!$E28:BH28),"")</f>
        <v/>
      </c>
      <c r="BI28" s="67" t="str">
        <f t="shared" ref="BI28" si="645">IF(BH28&lt;&gt;"",RANK(BH28,BH$27:BH$32,1),"")</f>
        <v/>
      </c>
      <c r="BJ28" s="95" t="str">
        <f>IF('sec(P)'!FJ28=1,SUM('sec(P)'!$E28:BJ28),"")</f>
        <v/>
      </c>
      <c r="BK28" s="67" t="str">
        <f t="shared" ref="BK28" si="646">IF(BJ28&lt;&gt;"",RANK(BJ28,BJ$27:BJ$32,1),"")</f>
        <v/>
      </c>
      <c r="BL28" s="95" t="str">
        <f>IF('sec(P)'!FK28=1,SUM('sec(P)'!$E28:BL28),"")</f>
        <v/>
      </c>
      <c r="BM28" s="67" t="str">
        <f t="shared" ref="BM28" si="647">IF(BL28&lt;&gt;"",RANK(BL28,BL$27:BL$32,1),"")</f>
        <v/>
      </c>
    </row>
    <row r="29" spans="1:65">
      <c r="A29" s="75">
        <f>IF(stage!A29&lt;&gt;"",stage!A29,"")</f>
        <v>28</v>
      </c>
      <c r="E29" s="120" t="str">
        <f>IF(ent!H29&lt;&gt;"",ent!H29,"")</f>
        <v>JN-4</v>
      </c>
      <c r="F29" s="95">
        <f>IF('sec(P)'!EH29=1,SUM('sec(P)'!$E29:F29),"")</f>
        <v>314.20000000000005</v>
      </c>
      <c r="G29" s="67">
        <f t="shared" si="619"/>
        <v>5</v>
      </c>
      <c r="H29" s="95">
        <f>IF('sec(P)'!EI29=1,SUM('sec(P)'!$E29:H29),"")</f>
        <v>749.80000000000007</v>
      </c>
      <c r="I29" s="67">
        <f t="shared" si="619"/>
        <v>6</v>
      </c>
      <c r="J29" s="95">
        <f>IF('sec(P)'!EJ29=1,SUM('sec(P)'!$E29:J29),"")</f>
        <v>1073</v>
      </c>
      <c r="K29" s="67">
        <f t="shared" ref="K29" si="648">IF(J29&lt;&gt;"",RANK(J29,J$27:J$32,1),"")</f>
        <v>6</v>
      </c>
      <c r="L29" s="95">
        <f>IF('sec(P)'!EK29=1,SUM('sec(P)'!$E29:L29),"")</f>
        <v>1382.7</v>
      </c>
      <c r="M29" s="67">
        <f t="shared" ref="M29" si="649">IF(L29&lt;&gt;"",RANK(L29,L$27:L$32,1),"")</f>
        <v>6</v>
      </c>
      <c r="N29" s="95">
        <f>IF('sec(P)'!EL29=1,SUM('sec(P)'!$E29:N29),"")</f>
        <v>1809.5</v>
      </c>
      <c r="O29" s="67">
        <f t="shared" ref="O29" si="650">IF(N29&lt;&gt;"",RANK(N29,N$27:N$32,1),"")</f>
        <v>6</v>
      </c>
      <c r="P29" s="95">
        <f>IF('sec(P)'!EM29=1,SUM('sec(P)'!$E29:P29),"")</f>
        <v>2131.3000000000002</v>
      </c>
      <c r="Q29" s="67">
        <f t="shared" ref="Q29" si="651">IF(P29&lt;&gt;"",RANK(P29,P$27:P$32,1),"")</f>
        <v>6</v>
      </c>
      <c r="R29" s="95">
        <f>IF('sec(P)'!EN29=1,SUM('sec(P)'!$E29:R29),"")</f>
        <v>2480.2000000000003</v>
      </c>
      <c r="S29" s="67">
        <f t="shared" ref="S29" si="652">IF(R29&lt;&gt;"",RANK(R29,R$27:R$32,1),"")</f>
        <v>6</v>
      </c>
      <c r="T29" s="95">
        <f>IF('sec(P)'!EO29=1,SUM('sec(P)'!$E29:T29),"")</f>
        <v>2726.8</v>
      </c>
      <c r="U29" s="67">
        <f t="shared" ref="U29" si="653">IF(T29&lt;&gt;"",RANK(T29,T$27:T$32,1),"")</f>
        <v>6</v>
      </c>
      <c r="V29" s="95">
        <f>IF('sec(P)'!EP29=1,SUM('sec(P)'!$E29:V29),"")</f>
        <v>3072.1000000000004</v>
      </c>
      <c r="W29" s="67">
        <f t="shared" ref="W29" si="654">IF(V29&lt;&gt;"",RANK(V29,V$27:V$32,1),"")</f>
        <v>6</v>
      </c>
      <c r="X29" s="95">
        <f>IF('sec(P)'!EQ29=1,SUM('sec(P)'!$E29:X29),"")</f>
        <v>3410.7000000000003</v>
      </c>
      <c r="Y29" s="67">
        <f t="shared" ref="Y29" si="655">IF(X29&lt;&gt;"",RANK(X29,X$27:X$32,1),"")</f>
        <v>6</v>
      </c>
      <c r="Z29" s="95">
        <f>IF('sec(P)'!ER29=1,SUM('sec(P)'!$E29:Z29),"")</f>
        <v>3660.7000000000003</v>
      </c>
      <c r="AA29" s="67">
        <f t="shared" ref="AA29" si="656">IF(Z29&lt;&gt;"",RANK(Z29,Z$27:Z$32,1),"")</f>
        <v>6</v>
      </c>
      <c r="AB29" s="95">
        <f>IF('sec(P)'!ES29=1,SUM('sec(P)'!$E29:AB29),"")</f>
        <v>4002.2000000000003</v>
      </c>
      <c r="AC29" s="67">
        <f t="shared" ref="AC29" si="657">IF(AB29&lt;&gt;"",RANK(AB29,AB$27:AB$32,1),"")</f>
        <v>6</v>
      </c>
      <c r="AD29" s="95" t="str">
        <f>IF('sec(P)'!ET29=1,SUM('sec(P)'!$E29:AD29),"")</f>
        <v/>
      </c>
      <c r="AE29" s="67" t="str">
        <f t="shared" ref="AE29" si="658">IF(AD29&lt;&gt;"",RANK(AD29,AD$27:AD$32,1),"")</f>
        <v/>
      </c>
      <c r="AF29" s="95" t="str">
        <f>IF('sec(P)'!EU29=1,SUM('sec(P)'!$E29:AF29),"")</f>
        <v/>
      </c>
      <c r="AG29" s="67" t="str">
        <f t="shared" ref="AG29" si="659">IF(AF29&lt;&gt;"",RANK(AF29,AF$27:AF$32,1),"")</f>
        <v/>
      </c>
      <c r="AH29" s="95" t="str">
        <f>IF('sec(P)'!EV29=1,SUM('sec(P)'!$E29:AH29),"")</f>
        <v/>
      </c>
      <c r="AI29" s="67" t="str">
        <f t="shared" ref="AI29" si="660">IF(AH29&lt;&gt;"",RANK(AH29,AH$27:AH$32,1),"")</f>
        <v/>
      </c>
      <c r="AJ29" s="95" t="str">
        <f>IF('sec(P)'!EW29=1,SUM('sec(P)'!$E29:AJ29),"")</f>
        <v/>
      </c>
      <c r="AK29" s="67" t="str">
        <f t="shared" ref="AK29" si="661">IF(AJ29&lt;&gt;"",RANK(AJ29,AJ$27:AJ$32,1),"")</f>
        <v/>
      </c>
      <c r="AL29" s="95" t="str">
        <f>IF('sec(P)'!EX29=1,SUM('sec(P)'!$E29:AL29),"")</f>
        <v/>
      </c>
      <c r="AM29" s="67" t="str">
        <f t="shared" ref="AM29" si="662">IF(AL29&lt;&gt;"",RANK(AL29,AL$27:AL$32,1),"")</f>
        <v/>
      </c>
      <c r="AN29" s="95" t="str">
        <f>IF('sec(P)'!EY29=1,SUM('sec(P)'!$E29:AN29),"")</f>
        <v/>
      </c>
      <c r="AO29" s="67" t="str">
        <f t="shared" ref="AO29" si="663">IF(AN29&lt;&gt;"",RANK(AN29,AN$27:AN$32,1),"")</f>
        <v/>
      </c>
      <c r="AP29" s="95" t="str">
        <f>IF('sec(P)'!EZ29=1,SUM('sec(P)'!$E29:AP29),"")</f>
        <v/>
      </c>
      <c r="AQ29" s="67" t="str">
        <f t="shared" ref="AQ29" si="664">IF(AP29&lt;&gt;"",RANK(AP29,AP$27:AP$32,1),"")</f>
        <v/>
      </c>
      <c r="AR29" s="95" t="str">
        <f>IF('sec(P)'!FA29=1,SUM('sec(P)'!$E29:AR29),"")</f>
        <v/>
      </c>
      <c r="AS29" s="67" t="str">
        <f t="shared" ref="AS29" si="665">IF(AR29&lt;&gt;"",RANK(AR29,AR$27:AR$32,1),"")</f>
        <v/>
      </c>
      <c r="AT29" s="95" t="str">
        <f>IF('sec(P)'!FB29=1,SUM('sec(P)'!$E29:AT29),"")</f>
        <v/>
      </c>
      <c r="AU29" s="67" t="str">
        <f t="shared" ref="AU29" si="666">IF(AT29&lt;&gt;"",RANK(AT29,AT$27:AT$32,1),"")</f>
        <v/>
      </c>
      <c r="AV29" s="95" t="str">
        <f>IF('sec(P)'!FC29=1,SUM('sec(P)'!$E29:AV29),"")</f>
        <v/>
      </c>
      <c r="AW29" s="67" t="str">
        <f t="shared" ref="AW29" si="667">IF(AV29&lt;&gt;"",RANK(AV29,AV$27:AV$32,1),"")</f>
        <v/>
      </c>
      <c r="AX29" s="95" t="str">
        <f>IF('sec(P)'!FD29=1,SUM('sec(P)'!$E29:AX29),"")</f>
        <v/>
      </c>
      <c r="AY29" s="67" t="str">
        <f t="shared" ref="AY29" si="668">IF(AX29&lt;&gt;"",RANK(AX29,AX$27:AX$32,1),"")</f>
        <v/>
      </c>
      <c r="AZ29" s="95" t="str">
        <f>IF('sec(P)'!FE29=1,SUM('sec(P)'!$E29:AZ29),"")</f>
        <v/>
      </c>
      <c r="BA29" s="67" t="str">
        <f t="shared" ref="BA29" si="669">IF(AZ29&lt;&gt;"",RANK(AZ29,AZ$27:AZ$32,1),"")</f>
        <v/>
      </c>
      <c r="BB29" s="95" t="str">
        <f>IF('sec(P)'!FF29=1,SUM('sec(P)'!$E29:BB29),"")</f>
        <v/>
      </c>
      <c r="BC29" s="67" t="str">
        <f t="shared" ref="BC29" si="670">IF(BB29&lt;&gt;"",RANK(BB29,BB$27:BB$32,1),"")</f>
        <v/>
      </c>
      <c r="BD29" s="95" t="str">
        <f>IF('sec(P)'!FG29=1,SUM('sec(P)'!$E29:BD29),"")</f>
        <v/>
      </c>
      <c r="BE29" s="67" t="str">
        <f t="shared" ref="BE29" si="671">IF(BD29&lt;&gt;"",RANK(BD29,BD$27:BD$32,1),"")</f>
        <v/>
      </c>
      <c r="BF29" s="95" t="str">
        <f>IF('sec(P)'!FH29=1,SUM('sec(P)'!$E29:BF29),"")</f>
        <v/>
      </c>
      <c r="BG29" s="67" t="str">
        <f t="shared" ref="BG29" si="672">IF(BF29&lt;&gt;"",RANK(BF29,BF$27:BF$32,1),"")</f>
        <v/>
      </c>
      <c r="BH29" s="95" t="str">
        <f>IF('sec(P)'!FI29=1,SUM('sec(P)'!$E29:BH29),"")</f>
        <v/>
      </c>
      <c r="BI29" s="67" t="str">
        <f t="shared" ref="BI29" si="673">IF(BH29&lt;&gt;"",RANK(BH29,BH$27:BH$32,1),"")</f>
        <v/>
      </c>
      <c r="BJ29" s="95" t="str">
        <f>IF('sec(P)'!FJ29=1,SUM('sec(P)'!$E29:BJ29),"")</f>
        <v/>
      </c>
      <c r="BK29" s="67" t="str">
        <f t="shared" ref="BK29" si="674">IF(BJ29&lt;&gt;"",RANK(BJ29,BJ$27:BJ$32,1),"")</f>
        <v/>
      </c>
      <c r="BL29" s="95" t="str">
        <f>IF('sec(P)'!FK29=1,SUM('sec(P)'!$E29:BL29),"")</f>
        <v/>
      </c>
      <c r="BM29" s="67" t="str">
        <f t="shared" ref="BM29" si="675">IF(BL29&lt;&gt;"",RANK(BL29,BL$27:BL$32,1),"")</f>
        <v/>
      </c>
    </row>
    <row r="30" spans="1:65">
      <c r="A30" s="75">
        <f>IF(stage!A30&lt;&gt;"",stage!A30,"")</f>
        <v>29</v>
      </c>
      <c r="E30" s="120" t="str">
        <f>IF(ent!H30&lt;&gt;"",ent!H30,"")</f>
        <v>JN-4</v>
      </c>
      <c r="F30" s="95">
        <f>IF('sec(P)'!EH30=1,SUM('sec(P)'!$E30:F30),"")</f>
        <v>312.20000000000005</v>
      </c>
      <c r="G30" s="67">
        <f t="shared" si="619"/>
        <v>4</v>
      </c>
      <c r="H30" s="95">
        <f>IF('sec(P)'!EI30=1,SUM('sec(P)'!$E30:H30),"")</f>
        <v>744.7</v>
      </c>
      <c r="I30" s="67">
        <f t="shared" si="619"/>
        <v>5</v>
      </c>
      <c r="J30" s="95">
        <f>IF('sec(P)'!EJ30=1,SUM('sec(P)'!$E30:J30),"")</f>
        <v>1068.5999999999999</v>
      </c>
      <c r="K30" s="67">
        <f t="shared" ref="K30" si="676">IF(J30&lt;&gt;"",RANK(J30,J$27:J$32,1),"")</f>
        <v>5</v>
      </c>
      <c r="L30" s="95">
        <f>IF('sec(P)'!EK30=1,SUM('sec(P)'!$E30:L30),"")</f>
        <v>1375.1</v>
      </c>
      <c r="M30" s="67">
        <f t="shared" ref="M30" si="677">IF(L30&lt;&gt;"",RANK(L30,L$27:L$32,1),"")</f>
        <v>5</v>
      </c>
      <c r="N30" s="95">
        <f>IF('sec(P)'!EL30=1,SUM('sec(P)'!$E30:N30),"")</f>
        <v>1799.6</v>
      </c>
      <c r="O30" s="67">
        <f t="shared" ref="O30" si="678">IF(N30&lt;&gt;"",RANK(N30,N$27:N$32,1),"")</f>
        <v>5</v>
      </c>
      <c r="P30" s="95">
        <f>IF('sec(P)'!EM30=1,SUM('sec(P)'!$E30:P30),"")</f>
        <v>2116.6999999999998</v>
      </c>
      <c r="Q30" s="67">
        <f t="shared" ref="Q30" si="679">IF(P30&lt;&gt;"",RANK(P30,P$27:P$32,1),"")</f>
        <v>5</v>
      </c>
      <c r="R30" s="95">
        <f>IF('sec(P)'!EN30=1,SUM('sec(P)'!$E30:R30),"")</f>
        <v>2454.7999999999997</v>
      </c>
      <c r="S30" s="67">
        <f t="shared" ref="S30" si="680">IF(R30&lt;&gt;"",RANK(R30,R$27:R$32,1),"")</f>
        <v>5</v>
      </c>
      <c r="T30" s="95">
        <f>IF('sec(P)'!EO30=1,SUM('sec(P)'!$E30:T30),"")</f>
        <v>2694.9999999999995</v>
      </c>
      <c r="U30" s="67">
        <f t="shared" ref="U30" si="681">IF(T30&lt;&gt;"",RANK(T30,T$27:T$32,1),"")</f>
        <v>5</v>
      </c>
      <c r="V30" s="95">
        <f>IF('sec(P)'!EP30=1,SUM('sec(P)'!$E30:V30),"")</f>
        <v>3031.3999999999996</v>
      </c>
      <c r="W30" s="67">
        <f t="shared" ref="W30" si="682">IF(V30&lt;&gt;"",RANK(V30,V$27:V$32,1),"")</f>
        <v>5</v>
      </c>
      <c r="X30" s="95">
        <f>IF('sec(P)'!EQ30=1,SUM('sec(P)'!$E30:X30),"")</f>
        <v>3351.8999999999996</v>
      </c>
      <c r="Y30" s="67">
        <f t="shared" ref="Y30" si="683">IF(X30&lt;&gt;"",RANK(X30,X$27:X$32,1),"")</f>
        <v>4</v>
      </c>
      <c r="Z30" s="95">
        <f>IF('sec(P)'!ER30=1,SUM('sec(P)'!$E30:Z30),"")</f>
        <v>3584.4999999999995</v>
      </c>
      <c r="AA30" s="67">
        <f t="shared" ref="AA30" si="684">IF(Z30&lt;&gt;"",RANK(Z30,Z$27:Z$32,1),"")</f>
        <v>4</v>
      </c>
      <c r="AB30" s="95">
        <f>IF('sec(P)'!ES30=1,SUM('sec(P)'!$E30:AB30),"")</f>
        <v>3915.8999999999996</v>
      </c>
      <c r="AC30" s="67">
        <f t="shared" ref="AC30" si="685">IF(AB30&lt;&gt;"",RANK(AB30,AB$27:AB$32,1),"")</f>
        <v>4</v>
      </c>
      <c r="AD30" s="95" t="str">
        <f>IF('sec(P)'!ET30=1,SUM('sec(P)'!$E30:AD30),"")</f>
        <v/>
      </c>
      <c r="AE30" s="67" t="str">
        <f t="shared" ref="AE30" si="686">IF(AD30&lt;&gt;"",RANK(AD30,AD$27:AD$32,1),"")</f>
        <v/>
      </c>
      <c r="AF30" s="95" t="str">
        <f>IF('sec(P)'!EU30=1,SUM('sec(P)'!$E30:AF30),"")</f>
        <v/>
      </c>
      <c r="AG30" s="67" t="str">
        <f t="shared" ref="AG30" si="687">IF(AF30&lt;&gt;"",RANK(AF30,AF$27:AF$32,1),"")</f>
        <v/>
      </c>
      <c r="AH30" s="95" t="str">
        <f>IF('sec(P)'!EV30=1,SUM('sec(P)'!$E30:AH30),"")</f>
        <v/>
      </c>
      <c r="AI30" s="67" t="str">
        <f t="shared" ref="AI30" si="688">IF(AH30&lt;&gt;"",RANK(AH30,AH$27:AH$32,1),"")</f>
        <v/>
      </c>
      <c r="AJ30" s="95" t="str">
        <f>IF('sec(P)'!EW30=1,SUM('sec(P)'!$E30:AJ30),"")</f>
        <v/>
      </c>
      <c r="AK30" s="67" t="str">
        <f t="shared" ref="AK30" si="689">IF(AJ30&lt;&gt;"",RANK(AJ30,AJ$27:AJ$32,1),"")</f>
        <v/>
      </c>
      <c r="AL30" s="95" t="str">
        <f>IF('sec(P)'!EX30=1,SUM('sec(P)'!$E30:AL30),"")</f>
        <v/>
      </c>
      <c r="AM30" s="67" t="str">
        <f t="shared" ref="AM30" si="690">IF(AL30&lt;&gt;"",RANK(AL30,AL$27:AL$32,1),"")</f>
        <v/>
      </c>
      <c r="AN30" s="95" t="str">
        <f>IF('sec(P)'!EY30=1,SUM('sec(P)'!$E30:AN30),"")</f>
        <v/>
      </c>
      <c r="AO30" s="67" t="str">
        <f t="shared" ref="AO30" si="691">IF(AN30&lt;&gt;"",RANK(AN30,AN$27:AN$32,1),"")</f>
        <v/>
      </c>
      <c r="AP30" s="95" t="str">
        <f>IF('sec(P)'!EZ30=1,SUM('sec(P)'!$E30:AP30),"")</f>
        <v/>
      </c>
      <c r="AQ30" s="67" t="str">
        <f t="shared" ref="AQ30" si="692">IF(AP30&lt;&gt;"",RANK(AP30,AP$27:AP$32,1),"")</f>
        <v/>
      </c>
      <c r="AR30" s="95" t="str">
        <f>IF('sec(P)'!FA30=1,SUM('sec(P)'!$E30:AR30),"")</f>
        <v/>
      </c>
      <c r="AS30" s="67" t="str">
        <f t="shared" ref="AS30" si="693">IF(AR30&lt;&gt;"",RANK(AR30,AR$27:AR$32,1),"")</f>
        <v/>
      </c>
      <c r="AT30" s="95" t="str">
        <f>IF('sec(P)'!FB30=1,SUM('sec(P)'!$E30:AT30),"")</f>
        <v/>
      </c>
      <c r="AU30" s="67" t="str">
        <f t="shared" ref="AU30" si="694">IF(AT30&lt;&gt;"",RANK(AT30,AT$27:AT$32,1),"")</f>
        <v/>
      </c>
      <c r="AV30" s="95" t="str">
        <f>IF('sec(P)'!FC30=1,SUM('sec(P)'!$E30:AV30),"")</f>
        <v/>
      </c>
      <c r="AW30" s="67" t="str">
        <f t="shared" ref="AW30" si="695">IF(AV30&lt;&gt;"",RANK(AV30,AV$27:AV$32,1),"")</f>
        <v/>
      </c>
      <c r="AX30" s="95" t="str">
        <f>IF('sec(P)'!FD30=1,SUM('sec(P)'!$E30:AX30),"")</f>
        <v/>
      </c>
      <c r="AY30" s="67" t="str">
        <f t="shared" ref="AY30" si="696">IF(AX30&lt;&gt;"",RANK(AX30,AX$27:AX$32,1),"")</f>
        <v/>
      </c>
      <c r="AZ30" s="95" t="str">
        <f>IF('sec(P)'!FE30=1,SUM('sec(P)'!$E30:AZ30),"")</f>
        <v/>
      </c>
      <c r="BA30" s="67" t="str">
        <f t="shared" ref="BA30" si="697">IF(AZ30&lt;&gt;"",RANK(AZ30,AZ$27:AZ$32,1),"")</f>
        <v/>
      </c>
      <c r="BB30" s="95" t="str">
        <f>IF('sec(P)'!FF30=1,SUM('sec(P)'!$E30:BB30),"")</f>
        <v/>
      </c>
      <c r="BC30" s="67" t="str">
        <f t="shared" ref="BC30" si="698">IF(BB30&lt;&gt;"",RANK(BB30,BB$27:BB$32,1),"")</f>
        <v/>
      </c>
      <c r="BD30" s="95" t="str">
        <f>IF('sec(P)'!FG30=1,SUM('sec(P)'!$E30:BD30),"")</f>
        <v/>
      </c>
      <c r="BE30" s="67" t="str">
        <f t="shared" ref="BE30" si="699">IF(BD30&lt;&gt;"",RANK(BD30,BD$27:BD$32,1),"")</f>
        <v/>
      </c>
      <c r="BF30" s="95" t="str">
        <f>IF('sec(P)'!FH30=1,SUM('sec(P)'!$E30:BF30),"")</f>
        <v/>
      </c>
      <c r="BG30" s="67" t="str">
        <f t="shared" ref="BG30" si="700">IF(BF30&lt;&gt;"",RANK(BF30,BF$27:BF$32,1),"")</f>
        <v/>
      </c>
      <c r="BH30" s="95" t="str">
        <f>IF('sec(P)'!FI30=1,SUM('sec(P)'!$E30:BH30),"")</f>
        <v/>
      </c>
      <c r="BI30" s="67" t="str">
        <f t="shared" ref="BI30" si="701">IF(BH30&lt;&gt;"",RANK(BH30,BH$27:BH$32,1),"")</f>
        <v/>
      </c>
      <c r="BJ30" s="95" t="str">
        <f>IF('sec(P)'!FJ30=1,SUM('sec(P)'!$E30:BJ30),"")</f>
        <v/>
      </c>
      <c r="BK30" s="67" t="str">
        <f t="shared" ref="BK30" si="702">IF(BJ30&lt;&gt;"",RANK(BJ30,BJ$27:BJ$32,1),"")</f>
        <v/>
      </c>
      <c r="BL30" s="95" t="str">
        <f>IF('sec(P)'!FK30=1,SUM('sec(P)'!$E30:BL30),"")</f>
        <v/>
      </c>
      <c r="BM30" s="67" t="str">
        <f t="shared" ref="BM30" si="703">IF(BL30&lt;&gt;"",RANK(BL30,BL$27:BL$32,1),"")</f>
        <v/>
      </c>
    </row>
    <row r="31" spans="1:65">
      <c r="A31" s="75">
        <f>IF(stage!A31&lt;&gt;"",stage!A31,"")</f>
        <v>30</v>
      </c>
      <c r="E31" s="120" t="str">
        <f>IF(ent!H31&lt;&gt;"",ent!H31,"")</f>
        <v>JN-4</v>
      </c>
      <c r="F31" s="95">
        <f>IF('sec(P)'!EH31=1,SUM('sec(P)'!$E31:F31),"")</f>
        <v>316.5</v>
      </c>
      <c r="G31" s="67">
        <f t="shared" si="619"/>
        <v>6</v>
      </c>
      <c r="H31" s="95">
        <f>IF('sec(P)'!EI31=1,SUM('sec(P)'!$E31:H31),"")</f>
        <v>739.6</v>
      </c>
      <c r="I31" s="67">
        <f t="shared" si="619"/>
        <v>4</v>
      </c>
      <c r="J31" s="95">
        <f>IF('sec(P)'!EJ31=1,SUM('sec(P)'!$E31:J31),"")</f>
        <v>1052.9000000000001</v>
      </c>
      <c r="K31" s="67">
        <f t="shared" ref="K31" si="704">IF(J31&lt;&gt;"",RANK(J31,J$27:J$32,1),"")</f>
        <v>4</v>
      </c>
      <c r="L31" s="95">
        <f>IF('sec(P)'!EK31=1,SUM('sec(P)'!$E31:L31),"")</f>
        <v>1360.4</v>
      </c>
      <c r="M31" s="67">
        <f t="shared" ref="M31" si="705">IF(L31&lt;&gt;"",RANK(L31,L$27:L$32,1),"")</f>
        <v>4</v>
      </c>
      <c r="N31" s="95">
        <f>IF('sec(P)'!EL31=1,SUM('sec(P)'!$E31:N31),"")</f>
        <v>1776</v>
      </c>
      <c r="O31" s="67">
        <f t="shared" ref="O31" si="706">IF(N31&lt;&gt;"",RANK(N31,N$27:N$32,1),"")</f>
        <v>4</v>
      </c>
      <c r="P31" s="95">
        <f>IF('sec(P)'!EM31=1,SUM('sec(P)'!$E31:P31),"")</f>
        <v>2091.6</v>
      </c>
      <c r="Q31" s="67">
        <f t="shared" ref="Q31" si="707">IF(P31&lt;&gt;"",RANK(P31,P$27:P$32,1),"")</f>
        <v>4</v>
      </c>
      <c r="R31" s="95">
        <f>IF('sec(P)'!EN31=1,SUM('sec(P)'!$E31:R31),"")</f>
        <v>2435.5</v>
      </c>
      <c r="S31" s="67">
        <f t="shared" ref="S31" si="708">IF(R31&lt;&gt;"",RANK(R31,R$27:R$32,1),"")</f>
        <v>4</v>
      </c>
      <c r="T31" s="95">
        <f>IF('sec(P)'!EO31=1,SUM('sec(P)'!$E31:T31),"")</f>
        <v>2683.7</v>
      </c>
      <c r="U31" s="67">
        <f t="shared" ref="U31" si="709">IF(T31&lt;&gt;"",RANK(T31,T$27:T$32,1),"")</f>
        <v>4</v>
      </c>
      <c r="V31" s="95">
        <f>IF('sec(P)'!EP31=1,SUM('sec(P)'!$E31:V31),"")</f>
        <v>3024</v>
      </c>
      <c r="W31" s="67">
        <f t="shared" ref="W31" si="710">IF(V31&lt;&gt;"",RANK(V31,V$27:V$32,1),"")</f>
        <v>4</v>
      </c>
      <c r="X31" s="95">
        <f>IF('sec(P)'!EQ31=1,SUM('sec(P)'!$E31:X31),"")</f>
        <v>3363.2</v>
      </c>
      <c r="Y31" s="67">
        <f t="shared" ref="Y31" si="711">IF(X31&lt;&gt;"",RANK(X31,X$27:X$32,1),"")</f>
        <v>5</v>
      </c>
      <c r="Z31" s="95">
        <f>IF('sec(P)'!ER31=1,SUM('sec(P)'!$E31:Z31),"")</f>
        <v>3607.7</v>
      </c>
      <c r="AA31" s="67">
        <f t="shared" ref="AA31" si="712">IF(Z31&lt;&gt;"",RANK(Z31,Z$27:Z$32,1),"")</f>
        <v>5</v>
      </c>
      <c r="AB31" s="95">
        <f>IF('sec(P)'!ES31=1,SUM('sec(P)'!$E31:AB31),"")</f>
        <v>3948.8999999999996</v>
      </c>
      <c r="AC31" s="67">
        <f t="shared" ref="AC31" si="713">IF(AB31&lt;&gt;"",RANK(AB31,AB$27:AB$32,1),"")</f>
        <v>5</v>
      </c>
      <c r="AD31" s="95" t="str">
        <f>IF('sec(P)'!ET31=1,SUM('sec(P)'!$E31:AD31),"")</f>
        <v/>
      </c>
      <c r="AE31" s="67" t="str">
        <f t="shared" ref="AE31" si="714">IF(AD31&lt;&gt;"",RANK(AD31,AD$27:AD$32,1),"")</f>
        <v/>
      </c>
      <c r="AF31" s="95" t="str">
        <f>IF('sec(P)'!EU31=1,SUM('sec(P)'!$E31:AF31),"")</f>
        <v/>
      </c>
      <c r="AG31" s="67" t="str">
        <f t="shared" ref="AG31" si="715">IF(AF31&lt;&gt;"",RANK(AF31,AF$27:AF$32,1),"")</f>
        <v/>
      </c>
      <c r="AH31" s="95" t="str">
        <f>IF('sec(P)'!EV31=1,SUM('sec(P)'!$E31:AH31),"")</f>
        <v/>
      </c>
      <c r="AI31" s="67" t="str">
        <f t="shared" ref="AI31" si="716">IF(AH31&lt;&gt;"",RANK(AH31,AH$27:AH$32,1),"")</f>
        <v/>
      </c>
      <c r="AJ31" s="95" t="str">
        <f>IF('sec(P)'!EW31=1,SUM('sec(P)'!$E31:AJ31),"")</f>
        <v/>
      </c>
      <c r="AK31" s="67" t="str">
        <f t="shared" ref="AK31" si="717">IF(AJ31&lt;&gt;"",RANK(AJ31,AJ$27:AJ$32,1),"")</f>
        <v/>
      </c>
      <c r="AL31" s="95" t="str">
        <f>IF('sec(P)'!EX31=1,SUM('sec(P)'!$E31:AL31),"")</f>
        <v/>
      </c>
      <c r="AM31" s="67" t="str">
        <f t="shared" ref="AM31" si="718">IF(AL31&lt;&gt;"",RANK(AL31,AL$27:AL$32,1),"")</f>
        <v/>
      </c>
      <c r="AN31" s="95" t="str">
        <f>IF('sec(P)'!EY31=1,SUM('sec(P)'!$E31:AN31),"")</f>
        <v/>
      </c>
      <c r="AO31" s="67" t="str">
        <f t="shared" ref="AO31" si="719">IF(AN31&lt;&gt;"",RANK(AN31,AN$27:AN$32,1),"")</f>
        <v/>
      </c>
      <c r="AP31" s="95" t="str">
        <f>IF('sec(P)'!EZ31=1,SUM('sec(P)'!$E31:AP31),"")</f>
        <v/>
      </c>
      <c r="AQ31" s="67" t="str">
        <f t="shared" ref="AQ31" si="720">IF(AP31&lt;&gt;"",RANK(AP31,AP$27:AP$32,1),"")</f>
        <v/>
      </c>
      <c r="AR31" s="95" t="str">
        <f>IF('sec(P)'!FA31=1,SUM('sec(P)'!$E31:AR31),"")</f>
        <v/>
      </c>
      <c r="AS31" s="67" t="str">
        <f t="shared" ref="AS31" si="721">IF(AR31&lt;&gt;"",RANK(AR31,AR$27:AR$32,1),"")</f>
        <v/>
      </c>
      <c r="AT31" s="95" t="str">
        <f>IF('sec(P)'!FB31=1,SUM('sec(P)'!$E31:AT31),"")</f>
        <v/>
      </c>
      <c r="AU31" s="67" t="str">
        <f t="shared" ref="AU31" si="722">IF(AT31&lt;&gt;"",RANK(AT31,AT$27:AT$32,1),"")</f>
        <v/>
      </c>
      <c r="AV31" s="95" t="str">
        <f>IF('sec(P)'!FC31=1,SUM('sec(P)'!$E31:AV31),"")</f>
        <v/>
      </c>
      <c r="AW31" s="67" t="str">
        <f t="shared" ref="AW31" si="723">IF(AV31&lt;&gt;"",RANK(AV31,AV$27:AV$32,1),"")</f>
        <v/>
      </c>
      <c r="AX31" s="95" t="str">
        <f>IF('sec(P)'!FD31=1,SUM('sec(P)'!$E31:AX31),"")</f>
        <v/>
      </c>
      <c r="AY31" s="67" t="str">
        <f t="shared" ref="AY31" si="724">IF(AX31&lt;&gt;"",RANK(AX31,AX$27:AX$32,1),"")</f>
        <v/>
      </c>
      <c r="AZ31" s="95" t="str">
        <f>IF('sec(P)'!FE31=1,SUM('sec(P)'!$E31:AZ31),"")</f>
        <v/>
      </c>
      <c r="BA31" s="67" t="str">
        <f t="shared" ref="BA31" si="725">IF(AZ31&lt;&gt;"",RANK(AZ31,AZ$27:AZ$32,1),"")</f>
        <v/>
      </c>
      <c r="BB31" s="95" t="str">
        <f>IF('sec(P)'!FF31=1,SUM('sec(P)'!$E31:BB31),"")</f>
        <v/>
      </c>
      <c r="BC31" s="67" t="str">
        <f t="shared" ref="BC31" si="726">IF(BB31&lt;&gt;"",RANK(BB31,BB$27:BB$32,1),"")</f>
        <v/>
      </c>
      <c r="BD31" s="95" t="str">
        <f>IF('sec(P)'!FG31=1,SUM('sec(P)'!$E31:BD31),"")</f>
        <v/>
      </c>
      <c r="BE31" s="67" t="str">
        <f t="shared" ref="BE31" si="727">IF(BD31&lt;&gt;"",RANK(BD31,BD$27:BD$32,1),"")</f>
        <v/>
      </c>
      <c r="BF31" s="95" t="str">
        <f>IF('sec(P)'!FH31=1,SUM('sec(P)'!$E31:BF31),"")</f>
        <v/>
      </c>
      <c r="BG31" s="67" t="str">
        <f t="shared" ref="BG31" si="728">IF(BF31&lt;&gt;"",RANK(BF31,BF$27:BF$32,1),"")</f>
        <v/>
      </c>
      <c r="BH31" s="95" t="str">
        <f>IF('sec(P)'!FI31=1,SUM('sec(P)'!$E31:BH31),"")</f>
        <v/>
      </c>
      <c r="BI31" s="67" t="str">
        <f t="shared" ref="BI31" si="729">IF(BH31&lt;&gt;"",RANK(BH31,BH$27:BH$32,1),"")</f>
        <v/>
      </c>
      <c r="BJ31" s="95" t="str">
        <f>IF('sec(P)'!FJ31=1,SUM('sec(P)'!$E31:BJ31),"")</f>
        <v/>
      </c>
      <c r="BK31" s="67" t="str">
        <f t="shared" ref="BK31" si="730">IF(BJ31&lt;&gt;"",RANK(BJ31,BJ$27:BJ$32,1),"")</f>
        <v/>
      </c>
      <c r="BL31" s="95" t="str">
        <f>IF('sec(P)'!FK31=1,SUM('sec(P)'!$E31:BL31),"")</f>
        <v/>
      </c>
      <c r="BM31" s="67" t="str">
        <f t="shared" ref="BM31" si="731">IF(BL31&lt;&gt;"",RANK(BL31,BL$27:BL$32,1),"")</f>
        <v/>
      </c>
    </row>
    <row r="32" spans="1:65">
      <c r="A32" s="75">
        <f>IF(stage!A32&lt;&gt;"",stage!A32,"")</f>
        <v>31</v>
      </c>
      <c r="E32" s="120" t="str">
        <f>IF(ent!H32&lt;&gt;"",ent!H32,"")</f>
        <v>JN-4</v>
      </c>
      <c r="F32" s="95">
        <f>IF('sec(P)'!EH32=1,SUM('sec(P)'!$E32:F32),"")</f>
        <v>303.89999999999998</v>
      </c>
      <c r="G32" s="67">
        <f t="shared" si="619"/>
        <v>3</v>
      </c>
      <c r="H32" s="95">
        <f>IF('sec(P)'!EI32=1,SUM('sec(P)'!$E32:H32),"")</f>
        <v>720.6</v>
      </c>
      <c r="I32" s="67">
        <f t="shared" si="619"/>
        <v>3</v>
      </c>
      <c r="J32" s="95">
        <f>IF('sec(P)'!EJ32=1,SUM('sec(P)'!$E32:J32),"")</f>
        <v>1036.5999999999999</v>
      </c>
      <c r="K32" s="67">
        <f t="shared" ref="K32" si="732">IF(J32&lt;&gt;"",RANK(J32,J$27:J$32,1),"")</f>
        <v>3</v>
      </c>
      <c r="L32" s="95">
        <f>IF('sec(P)'!EK32=1,SUM('sec(P)'!$E32:L32),"")</f>
        <v>1343.8999999999999</v>
      </c>
      <c r="M32" s="67">
        <f t="shared" ref="M32" si="733">IF(L32&lt;&gt;"",RANK(L32,L$27:L$32,1),"")</f>
        <v>3</v>
      </c>
      <c r="N32" s="95">
        <f>IF('sec(P)'!EL32=1,SUM('sec(P)'!$E32:N32),"")</f>
        <v>1767.6</v>
      </c>
      <c r="O32" s="67">
        <f t="shared" ref="O32" si="734">IF(N32&lt;&gt;"",RANK(N32,N$27:N$32,1),"")</f>
        <v>3</v>
      </c>
      <c r="P32" s="95">
        <f>IF('sec(P)'!EM32=1,SUM('sec(P)'!$E32:P32),"")</f>
        <v>2083.8000000000002</v>
      </c>
      <c r="Q32" s="67">
        <f t="shared" ref="Q32" si="735">IF(P32&lt;&gt;"",RANK(P32,P$27:P$32,1),"")</f>
        <v>3</v>
      </c>
      <c r="R32" s="95">
        <f>IF('sec(P)'!EN32=1,SUM('sec(P)'!$E32:R32),"")</f>
        <v>2433.5</v>
      </c>
      <c r="S32" s="67">
        <f t="shared" ref="S32" si="736">IF(R32&lt;&gt;"",RANK(R32,R$27:R$32,1),"")</f>
        <v>3</v>
      </c>
      <c r="T32" s="95">
        <f>IF('sec(P)'!EO32=1,SUM('sec(P)'!$E32:T32),"")</f>
        <v>2672.4</v>
      </c>
      <c r="U32" s="67">
        <f t="shared" ref="U32" si="737">IF(T32&lt;&gt;"",RANK(T32,T$27:T$32,1),"")</f>
        <v>3</v>
      </c>
      <c r="V32" s="95">
        <f>IF('sec(P)'!EP32=1,SUM('sec(P)'!$E32:V32),"")</f>
        <v>3005.3</v>
      </c>
      <c r="W32" s="67">
        <f t="shared" ref="W32" si="738">IF(V32&lt;&gt;"",RANK(V32,V$27:V$32,1),"")</f>
        <v>3</v>
      </c>
      <c r="X32" s="95">
        <f>IF('sec(P)'!EQ32=1,SUM('sec(P)'!$E32:X32),"")</f>
        <v>3340</v>
      </c>
      <c r="Y32" s="67">
        <f t="shared" ref="Y32" si="739">IF(X32&lt;&gt;"",RANK(X32,X$27:X$32,1),"")</f>
        <v>3</v>
      </c>
      <c r="Z32" s="95">
        <f>IF('sec(P)'!ER32=1,SUM('sec(P)'!$E32:Z32),"")</f>
        <v>3579.5</v>
      </c>
      <c r="AA32" s="67">
        <f t="shared" ref="AA32" si="740">IF(Z32&lt;&gt;"",RANK(Z32,Z$27:Z$32,1),"")</f>
        <v>3</v>
      </c>
      <c r="AB32" s="95">
        <f>IF('sec(P)'!ES32=1,SUM('sec(P)'!$E32:AB32),"")</f>
        <v>3904.4</v>
      </c>
      <c r="AC32" s="67">
        <f t="shared" ref="AC32" si="741">IF(AB32&lt;&gt;"",RANK(AB32,AB$27:AB$32,1),"")</f>
        <v>3</v>
      </c>
      <c r="AD32" s="95" t="str">
        <f>IF('sec(P)'!ET32=1,SUM('sec(P)'!$E32:AD32),"")</f>
        <v/>
      </c>
      <c r="AE32" s="67" t="str">
        <f t="shared" ref="AE32" si="742">IF(AD32&lt;&gt;"",RANK(AD32,AD$27:AD$32,1),"")</f>
        <v/>
      </c>
      <c r="AF32" s="95" t="str">
        <f>IF('sec(P)'!EU32=1,SUM('sec(P)'!$E32:AF32),"")</f>
        <v/>
      </c>
      <c r="AG32" s="67" t="str">
        <f t="shared" ref="AG32" si="743">IF(AF32&lt;&gt;"",RANK(AF32,AF$27:AF$32,1),"")</f>
        <v/>
      </c>
      <c r="AH32" s="95" t="str">
        <f>IF('sec(P)'!EV32=1,SUM('sec(P)'!$E32:AH32),"")</f>
        <v/>
      </c>
      <c r="AI32" s="67" t="str">
        <f t="shared" ref="AI32" si="744">IF(AH32&lt;&gt;"",RANK(AH32,AH$27:AH$32,1),"")</f>
        <v/>
      </c>
      <c r="AJ32" s="95" t="str">
        <f>IF('sec(P)'!EW32=1,SUM('sec(P)'!$E32:AJ32),"")</f>
        <v/>
      </c>
      <c r="AK32" s="67" t="str">
        <f t="shared" ref="AK32" si="745">IF(AJ32&lt;&gt;"",RANK(AJ32,AJ$27:AJ$32,1),"")</f>
        <v/>
      </c>
      <c r="AL32" s="95" t="str">
        <f>IF('sec(P)'!EX32=1,SUM('sec(P)'!$E32:AL32),"")</f>
        <v/>
      </c>
      <c r="AM32" s="67" t="str">
        <f t="shared" ref="AM32" si="746">IF(AL32&lt;&gt;"",RANK(AL32,AL$27:AL$32,1),"")</f>
        <v/>
      </c>
      <c r="AN32" s="95" t="str">
        <f>IF('sec(P)'!EY32=1,SUM('sec(P)'!$E32:AN32),"")</f>
        <v/>
      </c>
      <c r="AO32" s="67" t="str">
        <f t="shared" ref="AO32" si="747">IF(AN32&lt;&gt;"",RANK(AN32,AN$27:AN$32,1),"")</f>
        <v/>
      </c>
      <c r="AP32" s="95" t="str">
        <f>IF('sec(P)'!EZ32=1,SUM('sec(P)'!$E32:AP32),"")</f>
        <v/>
      </c>
      <c r="AQ32" s="67" t="str">
        <f t="shared" ref="AQ32" si="748">IF(AP32&lt;&gt;"",RANK(AP32,AP$27:AP$32,1),"")</f>
        <v/>
      </c>
      <c r="AR32" s="95" t="str">
        <f>IF('sec(P)'!FA32=1,SUM('sec(P)'!$E32:AR32),"")</f>
        <v/>
      </c>
      <c r="AS32" s="67" t="str">
        <f t="shared" ref="AS32" si="749">IF(AR32&lt;&gt;"",RANK(AR32,AR$27:AR$32,1),"")</f>
        <v/>
      </c>
      <c r="AT32" s="95" t="str">
        <f>IF('sec(P)'!FB32=1,SUM('sec(P)'!$E32:AT32),"")</f>
        <v/>
      </c>
      <c r="AU32" s="67" t="str">
        <f t="shared" ref="AU32" si="750">IF(AT32&lt;&gt;"",RANK(AT32,AT$27:AT$32,1),"")</f>
        <v/>
      </c>
      <c r="AV32" s="95" t="str">
        <f>IF('sec(P)'!FC32=1,SUM('sec(P)'!$E32:AV32),"")</f>
        <v/>
      </c>
      <c r="AW32" s="67" t="str">
        <f t="shared" ref="AW32" si="751">IF(AV32&lt;&gt;"",RANK(AV32,AV$27:AV$32,1),"")</f>
        <v/>
      </c>
      <c r="AX32" s="95" t="str">
        <f>IF('sec(P)'!FD32=1,SUM('sec(P)'!$E32:AX32),"")</f>
        <v/>
      </c>
      <c r="AY32" s="67" t="str">
        <f t="shared" ref="AY32" si="752">IF(AX32&lt;&gt;"",RANK(AX32,AX$27:AX$32,1),"")</f>
        <v/>
      </c>
      <c r="AZ32" s="95" t="str">
        <f>IF('sec(P)'!FE32=1,SUM('sec(P)'!$E32:AZ32),"")</f>
        <v/>
      </c>
      <c r="BA32" s="67" t="str">
        <f t="shared" ref="BA32" si="753">IF(AZ32&lt;&gt;"",RANK(AZ32,AZ$27:AZ$32,1),"")</f>
        <v/>
      </c>
      <c r="BB32" s="95" t="str">
        <f>IF('sec(P)'!FF32=1,SUM('sec(P)'!$E32:BB32),"")</f>
        <v/>
      </c>
      <c r="BC32" s="67" t="str">
        <f t="shared" ref="BC32" si="754">IF(BB32&lt;&gt;"",RANK(BB32,BB$27:BB$32,1),"")</f>
        <v/>
      </c>
      <c r="BD32" s="95" t="str">
        <f>IF('sec(P)'!FG32=1,SUM('sec(P)'!$E32:BD32),"")</f>
        <v/>
      </c>
      <c r="BE32" s="67" t="str">
        <f t="shared" ref="BE32" si="755">IF(BD32&lt;&gt;"",RANK(BD32,BD$27:BD$32,1),"")</f>
        <v/>
      </c>
      <c r="BF32" s="95" t="str">
        <f>IF('sec(P)'!FH32=1,SUM('sec(P)'!$E32:BF32),"")</f>
        <v/>
      </c>
      <c r="BG32" s="67" t="str">
        <f t="shared" ref="BG32" si="756">IF(BF32&lt;&gt;"",RANK(BF32,BF$27:BF$32,1),"")</f>
        <v/>
      </c>
      <c r="BH32" s="95" t="str">
        <f>IF('sec(P)'!FI32=1,SUM('sec(P)'!$E32:BH32),"")</f>
        <v/>
      </c>
      <c r="BI32" s="67" t="str">
        <f t="shared" ref="BI32" si="757">IF(BH32&lt;&gt;"",RANK(BH32,BH$27:BH$32,1),"")</f>
        <v/>
      </c>
      <c r="BJ32" s="95" t="str">
        <f>IF('sec(P)'!FJ32=1,SUM('sec(P)'!$E32:BJ32),"")</f>
        <v/>
      </c>
      <c r="BK32" s="67" t="str">
        <f t="shared" ref="BK32" si="758">IF(BJ32&lt;&gt;"",RANK(BJ32,BJ$27:BJ$32,1),"")</f>
        <v/>
      </c>
      <c r="BL32" s="95" t="str">
        <f>IF('sec(P)'!FK32=1,SUM('sec(P)'!$E32:BL32),"")</f>
        <v/>
      </c>
      <c r="BM32" s="67" t="str">
        <f t="shared" ref="BM32" si="759">IF(BL32&lt;&gt;"",RANK(BL32,BL$27:BL$32,1),"")</f>
        <v/>
      </c>
    </row>
    <row r="33" spans="1:65">
      <c r="A33" s="75">
        <f>IF(stage!A33&lt;&gt;"",stage!A33,"")</f>
        <v>32</v>
      </c>
      <c r="E33" s="120" t="str">
        <f>IF(ent!H33&lt;&gt;"",ent!H33,"")</f>
        <v>JN-5</v>
      </c>
      <c r="F33" s="95">
        <f>IF('sec(P)'!EH33=1,SUM('sec(P)'!$E33:F33),"")</f>
        <v>308.8</v>
      </c>
      <c r="G33" s="67">
        <f>IF(F33&lt;&gt;"",RANK(F33,F$33:F$48,1),"")</f>
        <v>1</v>
      </c>
      <c r="H33" s="95">
        <f>IF('sec(P)'!EI33=1,SUM('sec(P)'!$E33:H33),"")</f>
        <v>746.3</v>
      </c>
      <c r="I33" s="67">
        <f>IF(H33&lt;&gt;"",RANK(H33,H$33:H$48,1),"")</f>
        <v>1</v>
      </c>
      <c r="J33" s="95">
        <f>IF('sec(P)'!EJ33=1,SUM('sec(P)'!$E33:J33),"")</f>
        <v>1067.4000000000001</v>
      </c>
      <c r="K33" s="67">
        <f>IF(J33&lt;&gt;"",RANK(J33,J$33:J$48,1),"")</f>
        <v>1</v>
      </c>
      <c r="L33" s="95">
        <f>IF('sec(P)'!EK33=1,SUM('sec(P)'!$E33:L33),"")</f>
        <v>1374.5</v>
      </c>
      <c r="M33" s="67">
        <f>IF(L33&lt;&gt;"",RANK(L33,L$33:L$48,1),"")</f>
        <v>1</v>
      </c>
      <c r="N33" s="95">
        <f>IF('sec(P)'!EL33=1,SUM('sec(P)'!$E33:N33),"")</f>
        <v>1806.7</v>
      </c>
      <c r="O33" s="67">
        <f>IF(N33&lt;&gt;"",RANK(N33,N$33:N$48,1),"")</f>
        <v>1</v>
      </c>
      <c r="P33" s="95">
        <f>IF('sec(P)'!EM33=1,SUM('sec(P)'!$E33:P33),"")</f>
        <v>2125.1999999999998</v>
      </c>
      <c r="Q33" s="67">
        <f>IF(P33&lt;&gt;"",RANK(P33,P$33:P$48,1),"")</f>
        <v>1</v>
      </c>
      <c r="R33" s="95">
        <f>IF('sec(P)'!EN33=1,SUM('sec(P)'!$E33:R33),"")</f>
        <v>2450.7999999999997</v>
      </c>
      <c r="S33" s="67">
        <f>IF(R33&lt;&gt;"",RANK(R33,R$33:R$48,1),"")</f>
        <v>1</v>
      </c>
      <c r="T33" s="95">
        <f>IF('sec(P)'!EO33=1,SUM('sec(P)'!$E33:T33),"")</f>
        <v>2692.8999999999996</v>
      </c>
      <c r="U33" s="67">
        <f>IF(T33&lt;&gt;"",RANK(T33,T$33:T$48,1),"")</f>
        <v>1</v>
      </c>
      <c r="V33" s="95">
        <f>IF('sec(P)'!EP33=1,SUM('sec(P)'!$E33:V33),"")</f>
        <v>3020.9999999999995</v>
      </c>
      <c r="W33" s="67">
        <f>IF(V33&lt;&gt;"",RANK(V33,V$33:V$48,1),"")</f>
        <v>1</v>
      </c>
      <c r="X33" s="95">
        <f>IF('sec(P)'!EQ33=1,SUM('sec(P)'!$E33:X33),"")</f>
        <v>3344.7999999999993</v>
      </c>
      <c r="Y33" s="67">
        <f>IF(X33&lt;&gt;"",RANK(X33,X$33:X$48,1),"")</f>
        <v>2</v>
      </c>
      <c r="Z33" s="95">
        <f>IF('sec(P)'!ER33=1,SUM('sec(P)'!$E33:Z33),"")</f>
        <v>3584.6999999999994</v>
      </c>
      <c r="AA33" s="67">
        <f>IF(Z33&lt;&gt;"",RANK(Z33,Z$33:Z$48,1),"")</f>
        <v>2</v>
      </c>
      <c r="AB33" s="95">
        <f>IF('sec(P)'!ES33=1,SUM('sec(P)'!$E33:AB33),"")</f>
        <v>3910.9999999999991</v>
      </c>
      <c r="AC33" s="67">
        <f>IF(AB33&lt;&gt;"",RANK(AB33,AB$33:AB$48,1),"")</f>
        <v>2</v>
      </c>
      <c r="AD33" s="95" t="str">
        <f>IF('sec(P)'!ET33=1,SUM('sec(P)'!$E33:AD33),"")</f>
        <v/>
      </c>
      <c r="AE33" s="67" t="str">
        <f>IF(AD33&lt;&gt;"",RANK(AD33,AD$33:AD$48,1),"")</f>
        <v/>
      </c>
      <c r="AF33" s="95" t="str">
        <f>IF('sec(P)'!EU33=1,SUM('sec(P)'!$E33:AF33),"")</f>
        <v/>
      </c>
      <c r="AG33" s="67" t="str">
        <f>IF(AF33&lt;&gt;"",RANK(AF33,AF$33:AF$48,1),"")</f>
        <v/>
      </c>
      <c r="AH33" s="95" t="str">
        <f>IF('sec(P)'!EV33=1,SUM('sec(P)'!$E33:AH33),"")</f>
        <v/>
      </c>
      <c r="AI33" s="67" t="str">
        <f>IF(AH33&lt;&gt;"",RANK(AH33,AH$33:AH$48,1),"")</f>
        <v/>
      </c>
      <c r="AJ33" s="95" t="str">
        <f>IF('sec(P)'!EW33=1,SUM('sec(P)'!$E33:AJ33),"")</f>
        <v/>
      </c>
      <c r="AK33" s="67" t="str">
        <f>IF(AJ33&lt;&gt;"",RANK(AJ33,AJ$33:AJ$48,1),"")</f>
        <v/>
      </c>
      <c r="AL33" s="95" t="str">
        <f>IF('sec(P)'!EX33=1,SUM('sec(P)'!$E33:AL33),"")</f>
        <v/>
      </c>
      <c r="AM33" s="67" t="str">
        <f>IF(AL33&lt;&gt;"",RANK(AL33,AL$33:AL$48,1),"")</f>
        <v/>
      </c>
      <c r="AN33" s="95" t="str">
        <f>IF('sec(P)'!EY33=1,SUM('sec(P)'!$E33:AN33),"")</f>
        <v/>
      </c>
      <c r="AO33" s="67" t="str">
        <f>IF(AN33&lt;&gt;"",RANK(AN33,AN$33:AN$48,1),"")</f>
        <v/>
      </c>
      <c r="AP33" s="95" t="str">
        <f>IF('sec(P)'!EZ33=1,SUM('sec(P)'!$E33:AP33),"")</f>
        <v/>
      </c>
      <c r="AQ33" s="67" t="str">
        <f>IF(AP33&lt;&gt;"",RANK(AP33,AP$33:AP$48,1),"")</f>
        <v/>
      </c>
      <c r="AR33" s="95" t="str">
        <f>IF('sec(P)'!FA33=1,SUM('sec(P)'!$E33:AR33),"")</f>
        <v/>
      </c>
      <c r="AS33" s="67" t="str">
        <f>IF(AR33&lt;&gt;"",RANK(AR33,AR$33:AR$48,1),"")</f>
        <v/>
      </c>
      <c r="AT33" s="95" t="str">
        <f>IF('sec(P)'!FB33=1,SUM('sec(P)'!$E33:AT33),"")</f>
        <v/>
      </c>
      <c r="AU33" s="67" t="str">
        <f>IF(AT33&lt;&gt;"",RANK(AT33,AT$33:AT$48,1),"")</f>
        <v/>
      </c>
      <c r="AV33" s="95" t="str">
        <f>IF('sec(P)'!FC33=1,SUM('sec(P)'!$E33:AV33),"")</f>
        <v/>
      </c>
      <c r="AW33" s="67" t="str">
        <f>IF(AV33&lt;&gt;"",RANK(AV33,AV$33:AV$48,1),"")</f>
        <v/>
      </c>
      <c r="AX33" s="95" t="str">
        <f>IF('sec(P)'!FD33=1,SUM('sec(P)'!$E33:AX33),"")</f>
        <v/>
      </c>
      <c r="AY33" s="67" t="str">
        <f>IF(AX33&lt;&gt;"",RANK(AX33,AX$33:AX$48,1),"")</f>
        <v/>
      </c>
      <c r="AZ33" s="95" t="str">
        <f>IF('sec(P)'!FE33=1,SUM('sec(P)'!$E33:AZ33),"")</f>
        <v/>
      </c>
      <c r="BA33" s="67" t="str">
        <f>IF(AZ33&lt;&gt;"",RANK(AZ33,AZ$33:AZ$48,1),"")</f>
        <v/>
      </c>
      <c r="BB33" s="95" t="str">
        <f>IF('sec(P)'!FF33=1,SUM('sec(P)'!$E33:BB33),"")</f>
        <v/>
      </c>
      <c r="BC33" s="67" t="str">
        <f>IF(BB33&lt;&gt;"",RANK(BB33,BB$33:BB$48,1),"")</f>
        <v/>
      </c>
      <c r="BD33" s="95" t="str">
        <f>IF('sec(P)'!FG33=1,SUM('sec(P)'!$E33:BD33),"")</f>
        <v/>
      </c>
      <c r="BE33" s="67" t="str">
        <f>IF(BD33&lt;&gt;"",RANK(BD33,BD$33:BD$48,1),"")</f>
        <v/>
      </c>
      <c r="BF33" s="95" t="str">
        <f>IF('sec(P)'!FH33=1,SUM('sec(P)'!$E33:BF33),"")</f>
        <v/>
      </c>
      <c r="BG33" s="67" t="str">
        <f>IF(BF33&lt;&gt;"",RANK(BF33,BF$33:BF$48,1),"")</f>
        <v/>
      </c>
      <c r="BH33" s="95" t="str">
        <f>IF('sec(P)'!FI33=1,SUM('sec(P)'!$E33:BH33),"")</f>
        <v/>
      </c>
      <c r="BI33" s="67" t="str">
        <f>IF(BH33&lt;&gt;"",RANK(BH33,BH$33:BH$48,1),"")</f>
        <v/>
      </c>
      <c r="BJ33" s="95" t="str">
        <f>IF('sec(P)'!FJ33=1,SUM('sec(P)'!$E33:BJ33),"")</f>
        <v/>
      </c>
      <c r="BK33" s="67" t="str">
        <f>IF(BJ33&lt;&gt;"",RANK(BJ33,BJ$33:BJ$48,1),"")</f>
        <v/>
      </c>
      <c r="BL33" s="95" t="str">
        <f>IF('sec(P)'!FK33=1,SUM('sec(P)'!$E33:BL33),"")</f>
        <v/>
      </c>
      <c r="BM33" s="67" t="str">
        <f>IF(BL33&lt;&gt;"",RANK(BL33,BL$33:BL$48,1),"")</f>
        <v/>
      </c>
    </row>
    <row r="34" spans="1:65">
      <c r="A34" s="75">
        <f>IF(stage!A34&lt;&gt;"",stage!A34,"")</f>
        <v>33</v>
      </c>
      <c r="E34" s="120" t="str">
        <f>IF(ent!H34&lt;&gt;"",ent!H34,"")</f>
        <v>JN-5</v>
      </c>
      <c r="F34" s="95">
        <f>IF('sec(P)'!EH34=1,SUM('sec(P)'!$E34:F34),"")</f>
        <v>310.5</v>
      </c>
      <c r="G34" s="67">
        <f t="shared" ref="G34:I48" si="760">IF(F34&lt;&gt;"",RANK(F34,F$33:F$48,1),"")</f>
        <v>2</v>
      </c>
      <c r="H34" s="95">
        <f>IF('sec(P)'!EI34=1,SUM('sec(P)'!$E34:H34),"")</f>
        <v>747</v>
      </c>
      <c r="I34" s="67">
        <f t="shared" si="760"/>
        <v>2</v>
      </c>
      <c r="J34" s="95">
        <f>IF('sec(P)'!EJ34=1,SUM('sec(P)'!$E34:J34),"")</f>
        <v>1069.5999999999999</v>
      </c>
      <c r="K34" s="67">
        <f t="shared" ref="K34" si="761">IF(J34&lt;&gt;"",RANK(J34,J$33:J$48,1),"")</f>
        <v>2</v>
      </c>
      <c r="L34" s="95">
        <f>IF('sec(P)'!EK34=1,SUM('sec(P)'!$E34:L34),"")</f>
        <v>1375.3</v>
      </c>
      <c r="M34" s="67">
        <f t="shared" ref="M34" si="762">IF(L34&lt;&gt;"",RANK(L34,L$33:L$48,1),"")</f>
        <v>2</v>
      </c>
      <c r="N34" s="95">
        <f>IF('sec(P)'!EL34=1,SUM('sec(P)'!$E34:N34),"")</f>
        <v>1807</v>
      </c>
      <c r="O34" s="67">
        <f t="shared" ref="O34" si="763">IF(N34&lt;&gt;"",RANK(N34,N$33:N$48,1),"")</f>
        <v>2</v>
      </c>
      <c r="P34" s="95">
        <f>IF('sec(P)'!EM34=1,SUM('sec(P)'!$E34:P34),"")</f>
        <v>2125.6999999999998</v>
      </c>
      <c r="Q34" s="67">
        <f t="shared" ref="Q34" si="764">IF(P34&lt;&gt;"",RANK(P34,P$33:P$48,1),"")</f>
        <v>2</v>
      </c>
      <c r="R34" s="95">
        <f>IF('sec(P)'!EN34=1,SUM('sec(P)'!$E34:R34),"")</f>
        <v>2452.8999999999996</v>
      </c>
      <c r="S34" s="67">
        <f t="shared" ref="S34" si="765">IF(R34&lt;&gt;"",RANK(R34,R$33:R$48,1),"")</f>
        <v>2</v>
      </c>
      <c r="T34" s="95">
        <f>IF('sec(P)'!EO34=1,SUM('sec(P)'!$E34:T34),"")</f>
        <v>2693.2999999999997</v>
      </c>
      <c r="U34" s="67">
        <f t="shared" ref="U34" si="766">IF(T34&lt;&gt;"",RANK(T34,T$33:T$48,1),"")</f>
        <v>2</v>
      </c>
      <c r="V34" s="95">
        <f>IF('sec(P)'!EP34=1,SUM('sec(P)'!$E34:V34),"")</f>
        <v>3025.0999999999995</v>
      </c>
      <c r="W34" s="67">
        <f t="shared" ref="W34" si="767">IF(V34&lt;&gt;"",RANK(V34,V$33:V$48,1),"")</f>
        <v>2</v>
      </c>
      <c r="X34" s="95">
        <f>IF('sec(P)'!EQ34=1,SUM('sec(P)'!$E34:X34),"")</f>
        <v>3340.6999999999994</v>
      </c>
      <c r="Y34" s="67">
        <f t="shared" ref="Y34" si="768">IF(X34&lt;&gt;"",RANK(X34,X$33:X$48,1),"")</f>
        <v>1</v>
      </c>
      <c r="Z34" s="95">
        <f>IF('sec(P)'!ER34=1,SUM('sec(P)'!$E34:Z34),"")</f>
        <v>3579.2999999999993</v>
      </c>
      <c r="AA34" s="67">
        <f t="shared" ref="AA34" si="769">IF(Z34&lt;&gt;"",RANK(Z34,Z$33:Z$48,1),"")</f>
        <v>1</v>
      </c>
      <c r="AB34" s="95">
        <f>IF('sec(P)'!ES34=1,SUM('sec(P)'!$E34:AB34),"")</f>
        <v>3907.8999999999992</v>
      </c>
      <c r="AC34" s="67">
        <f t="shared" ref="AC34" si="770">IF(AB34&lt;&gt;"",RANK(AB34,AB$33:AB$48,1),"")</f>
        <v>1</v>
      </c>
      <c r="AD34" s="95" t="str">
        <f>IF('sec(P)'!ET34=1,SUM('sec(P)'!$E34:AD34),"")</f>
        <v/>
      </c>
      <c r="AE34" s="67" t="str">
        <f t="shared" ref="AE34" si="771">IF(AD34&lt;&gt;"",RANK(AD34,AD$33:AD$48,1),"")</f>
        <v/>
      </c>
      <c r="AF34" s="95" t="str">
        <f>IF('sec(P)'!EU34=1,SUM('sec(P)'!$E34:AF34),"")</f>
        <v/>
      </c>
      <c r="AG34" s="67" t="str">
        <f t="shared" ref="AG34" si="772">IF(AF34&lt;&gt;"",RANK(AF34,AF$33:AF$48,1),"")</f>
        <v/>
      </c>
      <c r="AH34" s="95" t="str">
        <f>IF('sec(P)'!EV34=1,SUM('sec(P)'!$E34:AH34),"")</f>
        <v/>
      </c>
      <c r="AI34" s="67" t="str">
        <f t="shared" ref="AI34" si="773">IF(AH34&lt;&gt;"",RANK(AH34,AH$33:AH$48,1),"")</f>
        <v/>
      </c>
      <c r="AJ34" s="95" t="str">
        <f>IF('sec(P)'!EW34=1,SUM('sec(P)'!$E34:AJ34),"")</f>
        <v/>
      </c>
      <c r="AK34" s="67" t="str">
        <f t="shared" ref="AK34" si="774">IF(AJ34&lt;&gt;"",RANK(AJ34,AJ$33:AJ$48,1),"")</f>
        <v/>
      </c>
      <c r="AL34" s="95" t="str">
        <f>IF('sec(P)'!EX34=1,SUM('sec(P)'!$E34:AL34),"")</f>
        <v/>
      </c>
      <c r="AM34" s="67" t="str">
        <f t="shared" ref="AM34" si="775">IF(AL34&lt;&gt;"",RANK(AL34,AL$33:AL$48,1),"")</f>
        <v/>
      </c>
      <c r="AN34" s="95" t="str">
        <f>IF('sec(P)'!EY34=1,SUM('sec(P)'!$E34:AN34),"")</f>
        <v/>
      </c>
      <c r="AO34" s="67" t="str">
        <f t="shared" ref="AO34" si="776">IF(AN34&lt;&gt;"",RANK(AN34,AN$33:AN$48,1),"")</f>
        <v/>
      </c>
      <c r="AP34" s="95" t="str">
        <f>IF('sec(P)'!EZ34=1,SUM('sec(P)'!$E34:AP34),"")</f>
        <v/>
      </c>
      <c r="AQ34" s="67" t="str">
        <f t="shared" ref="AQ34" si="777">IF(AP34&lt;&gt;"",RANK(AP34,AP$33:AP$48,1),"")</f>
        <v/>
      </c>
      <c r="AR34" s="95" t="str">
        <f>IF('sec(P)'!FA34=1,SUM('sec(P)'!$E34:AR34),"")</f>
        <v/>
      </c>
      <c r="AS34" s="67" t="str">
        <f t="shared" ref="AS34" si="778">IF(AR34&lt;&gt;"",RANK(AR34,AR$33:AR$48,1),"")</f>
        <v/>
      </c>
      <c r="AT34" s="95" t="str">
        <f>IF('sec(P)'!FB34=1,SUM('sec(P)'!$E34:AT34),"")</f>
        <v/>
      </c>
      <c r="AU34" s="67" t="str">
        <f t="shared" ref="AU34" si="779">IF(AT34&lt;&gt;"",RANK(AT34,AT$33:AT$48,1),"")</f>
        <v/>
      </c>
      <c r="AV34" s="95" t="str">
        <f>IF('sec(P)'!FC34=1,SUM('sec(P)'!$E34:AV34),"")</f>
        <v/>
      </c>
      <c r="AW34" s="67" t="str">
        <f t="shared" ref="AW34" si="780">IF(AV34&lt;&gt;"",RANK(AV34,AV$33:AV$48,1),"")</f>
        <v/>
      </c>
      <c r="AX34" s="95" t="str">
        <f>IF('sec(P)'!FD34=1,SUM('sec(P)'!$E34:AX34),"")</f>
        <v/>
      </c>
      <c r="AY34" s="67" t="str">
        <f t="shared" ref="AY34" si="781">IF(AX34&lt;&gt;"",RANK(AX34,AX$33:AX$48,1),"")</f>
        <v/>
      </c>
      <c r="AZ34" s="95" t="str">
        <f>IF('sec(P)'!FE34=1,SUM('sec(P)'!$E34:AZ34),"")</f>
        <v/>
      </c>
      <c r="BA34" s="67" t="str">
        <f t="shared" ref="BA34" si="782">IF(AZ34&lt;&gt;"",RANK(AZ34,AZ$33:AZ$48,1),"")</f>
        <v/>
      </c>
      <c r="BB34" s="95" t="str">
        <f>IF('sec(P)'!FF34=1,SUM('sec(P)'!$E34:BB34),"")</f>
        <v/>
      </c>
      <c r="BC34" s="67" t="str">
        <f t="shared" ref="BC34" si="783">IF(BB34&lt;&gt;"",RANK(BB34,BB$33:BB$48,1),"")</f>
        <v/>
      </c>
      <c r="BD34" s="95" t="str">
        <f>IF('sec(P)'!FG34=1,SUM('sec(P)'!$E34:BD34),"")</f>
        <v/>
      </c>
      <c r="BE34" s="67" t="str">
        <f t="shared" ref="BE34" si="784">IF(BD34&lt;&gt;"",RANK(BD34,BD$33:BD$48,1),"")</f>
        <v/>
      </c>
      <c r="BF34" s="95" t="str">
        <f>IF('sec(P)'!FH34=1,SUM('sec(P)'!$E34:BF34),"")</f>
        <v/>
      </c>
      <c r="BG34" s="67" t="str">
        <f t="shared" ref="BG34" si="785">IF(BF34&lt;&gt;"",RANK(BF34,BF$33:BF$48,1),"")</f>
        <v/>
      </c>
      <c r="BH34" s="95" t="str">
        <f>IF('sec(P)'!FI34=1,SUM('sec(P)'!$E34:BH34),"")</f>
        <v/>
      </c>
      <c r="BI34" s="67" t="str">
        <f t="shared" ref="BI34" si="786">IF(BH34&lt;&gt;"",RANK(BH34,BH$33:BH$48,1),"")</f>
        <v/>
      </c>
      <c r="BJ34" s="95" t="str">
        <f>IF('sec(P)'!FJ34=1,SUM('sec(P)'!$E34:BJ34),"")</f>
        <v/>
      </c>
      <c r="BK34" s="67" t="str">
        <f t="shared" ref="BK34" si="787">IF(BJ34&lt;&gt;"",RANK(BJ34,BJ$33:BJ$48,1),"")</f>
        <v/>
      </c>
      <c r="BL34" s="95" t="str">
        <f>IF('sec(P)'!FK34=1,SUM('sec(P)'!$E34:BL34),"")</f>
        <v/>
      </c>
      <c r="BM34" s="67" t="str">
        <f t="shared" ref="BM34" si="788">IF(BL34&lt;&gt;"",RANK(BL34,BL$33:BL$48,1),"")</f>
        <v/>
      </c>
    </row>
    <row r="35" spans="1:65">
      <c r="A35" s="75">
        <f>IF(stage!A35&lt;&gt;"",stage!A35,"")</f>
        <v>34</v>
      </c>
      <c r="E35" s="120" t="str">
        <f>IF(ent!H35&lt;&gt;"",ent!H35,"")</f>
        <v>JN-5</v>
      </c>
      <c r="F35" s="95">
        <f>IF('sec(P)'!EH35=1,SUM('sec(P)'!$E35:F35),"")</f>
        <v>319</v>
      </c>
      <c r="G35" s="67">
        <f t="shared" si="760"/>
        <v>4</v>
      </c>
      <c r="H35" s="95">
        <f>IF('sec(P)'!EI35=1,SUM('sec(P)'!$E35:H35),"")</f>
        <v>763.8</v>
      </c>
      <c r="I35" s="67">
        <f t="shared" si="760"/>
        <v>4</v>
      </c>
      <c r="J35" s="95">
        <f>IF('sec(P)'!EJ35=1,SUM('sec(P)'!$E35:J35),"")</f>
        <v>1087.5999999999999</v>
      </c>
      <c r="K35" s="67">
        <f t="shared" ref="K35" si="789">IF(J35&lt;&gt;"",RANK(J35,J$33:J$48,1),"")</f>
        <v>4</v>
      </c>
      <c r="L35" s="95">
        <f>IF('sec(P)'!EK35=1,SUM('sec(P)'!$E35:L35),"")</f>
        <v>1400.6</v>
      </c>
      <c r="M35" s="67">
        <f t="shared" ref="M35" si="790">IF(L35&lt;&gt;"",RANK(L35,L$33:L$48,1),"")</f>
        <v>4</v>
      </c>
      <c r="N35" s="95">
        <f>IF('sec(P)'!EL35=1,SUM('sec(P)'!$E35:N35),"")</f>
        <v>1839</v>
      </c>
      <c r="O35" s="67">
        <f t="shared" ref="O35" si="791">IF(N35&lt;&gt;"",RANK(N35,N$33:N$48,1),"")</f>
        <v>4</v>
      </c>
      <c r="P35" s="95">
        <f>IF('sec(P)'!EM35=1,SUM('sec(P)'!$E35:P35),"")</f>
        <v>2161.5</v>
      </c>
      <c r="Q35" s="67">
        <f t="shared" ref="Q35" si="792">IF(P35&lt;&gt;"",RANK(P35,P$33:P$48,1),"")</f>
        <v>4</v>
      </c>
      <c r="R35" s="95">
        <f>IF('sec(P)'!EN35=1,SUM('sec(P)'!$E35:R35),"")</f>
        <v>2500.1999999999998</v>
      </c>
      <c r="S35" s="67">
        <f t="shared" ref="S35" si="793">IF(R35&lt;&gt;"",RANK(R35,R$33:R$48,1),"")</f>
        <v>4</v>
      </c>
      <c r="T35" s="95">
        <f>IF('sec(P)'!EO35=1,SUM('sec(P)'!$E35:T35),"")</f>
        <v>2749.7</v>
      </c>
      <c r="U35" s="67">
        <f t="shared" ref="U35" si="794">IF(T35&lt;&gt;"",RANK(T35,T$33:T$48,1),"")</f>
        <v>4</v>
      </c>
      <c r="V35" s="95">
        <f>IF('sec(P)'!EP35=1,SUM('sec(P)'!$E35:V35),"")</f>
        <v>3096.1</v>
      </c>
      <c r="W35" s="67">
        <f t="shared" ref="W35" si="795">IF(V35&lt;&gt;"",RANK(V35,V$33:V$48,1),"")</f>
        <v>4</v>
      </c>
      <c r="X35" s="95">
        <f>IF('sec(P)'!EQ35=1,SUM('sec(P)'!$E35:X35),"")</f>
        <v>3424.3999999999996</v>
      </c>
      <c r="Y35" s="67">
        <f t="shared" ref="Y35" si="796">IF(X35&lt;&gt;"",RANK(X35,X$33:X$48,1),"")</f>
        <v>4</v>
      </c>
      <c r="Z35" s="95">
        <f>IF('sec(P)'!ER35=1,SUM('sec(P)'!$E35:Z35),"")</f>
        <v>3670.4999999999995</v>
      </c>
      <c r="AA35" s="67">
        <f t="shared" ref="AA35" si="797">IF(Z35&lt;&gt;"",RANK(Z35,Z$33:Z$48,1),"")</f>
        <v>4</v>
      </c>
      <c r="AB35" s="95">
        <f>IF('sec(P)'!ES35=1,SUM('sec(P)'!$E35:AB35),"")</f>
        <v>4008.7999999999993</v>
      </c>
      <c r="AC35" s="67">
        <f t="shared" ref="AC35" si="798">IF(AB35&lt;&gt;"",RANK(AB35,AB$33:AB$48,1),"")</f>
        <v>4</v>
      </c>
      <c r="AD35" s="95" t="str">
        <f>IF('sec(P)'!ET35=1,SUM('sec(P)'!$E35:AD35),"")</f>
        <v/>
      </c>
      <c r="AE35" s="67" t="str">
        <f t="shared" ref="AE35" si="799">IF(AD35&lt;&gt;"",RANK(AD35,AD$33:AD$48,1),"")</f>
        <v/>
      </c>
      <c r="AF35" s="95" t="str">
        <f>IF('sec(P)'!EU35=1,SUM('sec(P)'!$E35:AF35),"")</f>
        <v/>
      </c>
      <c r="AG35" s="67" t="str">
        <f t="shared" ref="AG35" si="800">IF(AF35&lt;&gt;"",RANK(AF35,AF$33:AF$48,1),"")</f>
        <v/>
      </c>
      <c r="AH35" s="95" t="str">
        <f>IF('sec(P)'!EV35=1,SUM('sec(P)'!$E35:AH35),"")</f>
        <v/>
      </c>
      <c r="AI35" s="67" t="str">
        <f t="shared" ref="AI35" si="801">IF(AH35&lt;&gt;"",RANK(AH35,AH$33:AH$48,1),"")</f>
        <v/>
      </c>
      <c r="AJ35" s="95" t="str">
        <f>IF('sec(P)'!EW35=1,SUM('sec(P)'!$E35:AJ35),"")</f>
        <v/>
      </c>
      <c r="AK35" s="67" t="str">
        <f t="shared" ref="AK35" si="802">IF(AJ35&lt;&gt;"",RANK(AJ35,AJ$33:AJ$48,1),"")</f>
        <v/>
      </c>
      <c r="AL35" s="95" t="str">
        <f>IF('sec(P)'!EX35=1,SUM('sec(P)'!$E35:AL35),"")</f>
        <v/>
      </c>
      <c r="AM35" s="67" t="str">
        <f t="shared" ref="AM35" si="803">IF(AL35&lt;&gt;"",RANK(AL35,AL$33:AL$48,1),"")</f>
        <v/>
      </c>
      <c r="AN35" s="95" t="str">
        <f>IF('sec(P)'!EY35=1,SUM('sec(P)'!$E35:AN35),"")</f>
        <v/>
      </c>
      <c r="AO35" s="67" t="str">
        <f t="shared" ref="AO35" si="804">IF(AN35&lt;&gt;"",RANK(AN35,AN$33:AN$48,1),"")</f>
        <v/>
      </c>
      <c r="AP35" s="95" t="str">
        <f>IF('sec(P)'!EZ35=1,SUM('sec(P)'!$E35:AP35),"")</f>
        <v/>
      </c>
      <c r="AQ35" s="67" t="str">
        <f t="shared" ref="AQ35" si="805">IF(AP35&lt;&gt;"",RANK(AP35,AP$33:AP$48,1),"")</f>
        <v/>
      </c>
      <c r="AR35" s="95" t="str">
        <f>IF('sec(P)'!FA35=1,SUM('sec(P)'!$E35:AR35),"")</f>
        <v/>
      </c>
      <c r="AS35" s="67" t="str">
        <f t="shared" ref="AS35" si="806">IF(AR35&lt;&gt;"",RANK(AR35,AR$33:AR$48,1),"")</f>
        <v/>
      </c>
      <c r="AT35" s="95" t="str">
        <f>IF('sec(P)'!FB35=1,SUM('sec(P)'!$E35:AT35),"")</f>
        <v/>
      </c>
      <c r="AU35" s="67" t="str">
        <f t="shared" ref="AU35" si="807">IF(AT35&lt;&gt;"",RANK(AT35,AT$33:AT$48,1),"")</f>
        <v/>
      </c>
      <c r="AV35" s="95" t="str">
        <f>IF('sec(P)'!FC35=1,SUM('sec(P)'!$E35:AV35),"")</f>
        <v/>
      </c>
      <c r="AW35" s="67" t="str">
        <f t="shared" ref="AW35" si="808">IF(AV35&lt;&gt;"",RANK(AV35,AV$33:AV$48,1),"")</f>
        <v/>
      </c>
      <c r="AX35" s="95" t="str">
        <f>IF('sec(P)'!FD35=1,SUM('sec(P)'!$E35:AX35),"")</f>
        <v/>
      </c>
      <c r="AY35" s="67" t="str">
        <f t="shared" ref="AY35" si="809">IF(AX35&lt;&gt;"",RANK(AX35,AX$33:AX$48,1),"")</f>
        <v/>
      </c>
      <c r="AZ35" s="95" t="str">
        <f>IF('sec(P)'!FE35=1,SUM('sec(P)'!$E35:AZ35),"")</f>
        <v/>
      </c>
      <c r="BA35" s="67" t="str">
        <f t="shared" ref="BA35" si="810">IF(AZ35&lt;&gt;"",RANK(AZ35,AZ$33:AZ$48,1),"")</f>
        <v/>
      </c>
      <c r="BB35" s="95" t="str">
        <f>IF('sec(P)'!FF35=1,SUM('sec(P)'!$E35:BB35),"")</f>
        <v/>
      </c>
      <c r="BC35" s="67" t="str">
        <f t="shared" ref="BC35" si="811">IF(BB35&lt;&gt;"",RANK(BB35,BB$33:BB$48,1),"")</f>
        <v/>
      </c>
      <c r="BD35" s="95" t="str">
        <f>IF('sec(P)'!FG35=1,SUM('sec(P)'!$E35:BD35),"")</f>
        <v/>
      </c>
      <c r="BE35" s="67" t="str">
        <f t="shared" ref="BE35" si="812">IF(BD35&lt;&gt;"",RANK(BD35,BD$33:BD$48,1),"")</f>
        <v/>
      </c>
      <c r="BF35" s="95" t="str">
        <f>IF('sec(P)'!FH35=1,SUM('sec(P)'!$E35:BF35),"")</f>
        <v/>
      </c>
      <c r="BG35" s="67" t="str">
        <f t="shared" ref="BG35" si="813">IF(BF35&lt;&gt;"",RANK(BF35,BF$33:BF$48,1),"")</f>
        <v/>
      </c>
      <c r="BH35" s="95" t="str">
        <f>IF('sec(P)'!FI35=1,SUM('sec(P)'!$E35:BH35),"")</f>
        <v/>
      </c>
      <c r="BI35" s="67" t="str">
        <f t="shared" ref="BI35" si="814">IF(BH35&lt;&gt;"",RANK(BH35,BH$33:BH$48,1),"")</f>
        <v/>
      </c>
      <c r="BJ35" s="95" t="str">
        <f>IF('sec(P)'!FJ35=1,SUM('sec(P)'!$E35:BJ35),"")</f>
        <v/>
      </c>
      <c r="BK35" s="67" t="str">
        <f t="shared" ref="BK35" si="815">IF(BJ35&lt;&gt;"",RANK(BJ35,BJ$33:BJ$48,1),"")</f>
        <v/>
      </c>
      <c r="BL35" s="95" t="str">
        <f>IF('sec(P)'!FK35=1,SUM('sec(P)'!$E35:BL35),"")</f>
        <v/>
      </c>
      <c r="BM35" s="67" t="str">
        <f t="shared" ref="BM35" si="816">IF(BL35&lt;&gt;"",RANK(BL35,BL$33:BL$48,1),"")</f>
        <v/>
      </c>
    </row>
    <row r="36" spans="1:65">
      <c r="A36" s="75">
        <f>IF(stage!A36&lt;&gt;"",stage!A36,"")</f>
        <v>35</v>
      </c>
      <c r="E36" s="120" t="str">
        <f>IF(ent!H36&lt;&gt;"",ent!H36,"")</f>
        <v>JN-5</v>
      </c>
      <c r="F36" s="95">
        <f>IF('sec(P)'!EH36=1,SUM('sec(P)'!$E36:F36),"")</f>
        <v>324.29999999999995</v>
      </c>
      <c r="G36" s="67">
        <f t="shared" si="760"/>
        <v>6</v>
      </c>
      <c r="H36" s="95">
        <f>IF('sec(P)'!EI36=1,SUM('sec(P)'!$E36:H36),"")</f>
        <v>774.09999999999991</v>
      </c>
      <c r="I36" s="67">
        <f t="shared" si="760"/>
        <v>5</v>
      </c>
      <c r="J36" s="95">
        <f>IF('sec(P)'!EJ36=1,SUM('sec(P)'!$E36:J36),"")</f>
        <v>1104.3999999999999</v>
      </c>
      <c r="K36" s="67">
        <f t="shared" ref="K36" si="817">IF(J36&lt;&gt;"",RANK(J36,J$33:J$48,1),"")</f>
        <v>5</v>
      </c>
      <c r="L36" s="95">
        <f>IF('sec(P)'!EK36=1,SUM('sec(P)'!$E36:L36),"")</f>
        <v>1422.3999999999999</v>
      </c>
      <c r="M36" s="67">
        <f t="shared" ref="M36" si="818">IF(L36&lt;&gt;"",RANK(L36,L$33:L$48,1),"")</f>
        <v>5</v>
      </c>
      <c r="N36" s="95">
        <f>IF('sec(P)'!EL36=1,SUM('sec(P)'!$E36:N36),"")</f>
        <v>1865.1999999999998</v>
      </c>
      <c r="O36" s="67">
        <f t="shared" ref="O36" si="819">IF(N36&lt;&gt;"",RANK(N36,N$33:N$48,1),"")</f>
        <v>5</v>
      </c>
      <c r="P36" s="95">
        <f>IF('sec(P)'!EM36=1,SUM('sec(P)'!$E36:P36),"")</f>
        <v>2193.6999999999998</v>
      </c>
      <c r="Q36" s="67">
        <f t="shared" ref="Q36" si="820">IF(P36&lt;&gt;"",RANK(P36,P$33:P$48,1),"")</f>
        <v>5</v>
      </c>
      <c r="R36" s="95">
        <f>IF('sec(P)'!EN36=1,SUM('sec(P)'!$E36:R36),"")</f>
        <v>2547.7999999999997</v>
      </c>
      <c r="S36" s="67">
        <f t="shared" ref="S36" si="821">IF(R36&lt;&gt;"",RANK(R36,R$33:R$48,1),"")</f>
        <v>5</v>
      </c>
      <c r="T36" s="95">
        <f>IF('sec(P)'!EO36=1,SUM('sec(P)'!$E36:T36),"")</f>
        <v>2801.3999999999996</v>
      </c>
      <c r="U36" s="67">
        <f t="shared" ref="U36" si="822">IF(T36&lt;&gt;"",RANK(T36,T$33:T$48,1),"")</f>
        <v>5</v>
      </c>
      <c r="V36" s="95">
        <f>IF('sec(P)'!EP36=1,SUM('sec(P)'!$E36:V36),"")</f>
        <v>3156.8999999999996</v>
      </c>
      <c r="W36" s="67">
        <f t="shared" ref="W36" si="823">IF(V36&lt;&gt;"",RANK(V36,V$33:V$48,1),"")</f>
        <v>5</v>
      </c>
      <c r="X36" s="95">
        <f>IF('sec(P)'!EQ36=1,SUM('sec(P)'!$E36:X36),"")</f>
        <v>3498.3999999999996</v>
      </c>
      <c r="Y36" s="67">
        <f t="shared" ref="Y36" si="824">IF(X36&lt;&gt;"",RANK(X36,X$33:X$48,1),"")</f>
        <v>5</v>
      </c>
      <c r="Z36" s="95">
        <f>IF('sec(P)'!ER36=1,SUM('sec(P)'!$E36:Z36),"")</f>
        <v>3753.9999999999995</v>
      </c>
      <c r="AA36" s="67">
        <f t="shared" ref="AA36" si="825">IF(Z36&lt;&gt;"",RANK(Z36,Z$33:Z$48,1),"")</f>
        <v>5</v>
      </c>
      <c r="AB36" s="95">
        <f>IF('sec(P)'!ES36=1,SUM('sec(P)'!$E36:AB36),"")</f>
        <v>4103.5</v>
      </c>
      <c r="AC36" s="67">
        <f t="shared" ref="AC36" si="826">IF(AB36&lt;&gt;"",RANK(AB36,AB$33:AB$48,1),"")</f>
        <v>5</v>
      </c>
      <c r="AD36" s="95" t="str">
        <f>IF('sec(P)'!ET36=1,SUM('sec(P)'!$E36:AD36),"")</f>
        <v/>
      </c>
      <c r="AE36" s="67" t="str">
        <f t="shared" ref="AE36" si="827">IF(AD36&lt;&gt;"",RANK(AD36,AD$33:AD$48,1),"")</f>
        <v/>
      </c>
      <c r="AF36" s="95" t="str">
        <f>IF('sec(P)'!EU36=1,SUM('sec(P)'!$E36:AF36),"")</f>
        <v/>
      </c>
      <c r="AG36" s="67" t="str">
        <f t="shared" ref="AG36" si="828">IF(AF36&lt;&gt;"",RANK(AF36,AF$33:AF$48,1),"")</f>
        <v/>
      </c>
      <c r="AH36" s="95" t="str">
        <f>IF('sec(P)'!EV36=1,SUM('sec(P)'!$E36:AH36),"")</f>
        <v/>
      </c>
      <c r="AI36" s="67" t="str">
        <f t="shared" ref="AI36" si="829">IF(AH36&lt;&gt;"",RANK(AH36,AH$33:AH$48,1),"")</f>
        <v/>
      </c>
      <c r="AJ36" s="95" t="str">
        <f>IF('sec(P)'!EW36=1,SUM('sec(P)'!$E36:AJ36),"")</f>
        <v/>
      </c>
      <c r="AK36" s="67" t="str">
        <f t="shared" ref="AK36" si="830">IF(AJ36&lt;&gt;"",RANK(AJ36,AJ$33:AJ$48,1),"")</f>
        <v/>
      </c>
      <c r="AL36" s="95" t="str">
        <f>IF('sec(P)'!EX36=1,SUM('sec(P)'!$E36:AL36),"")</f>
        <v/>
      </c>
      <c r="AM36" s="67" t="str">
        <f t="shared" ref="AM36" si="831">IF(AL36&lt;&gt;"",RANK(AL36,AL$33:AL$48,1),"")</f>
        <v/>
      </c>
      <c r="AN36" s="95" t="str">
        <f>IF('sec(P)'!EY36=1,SUM('sec(P)'!$E36:AN36),"")</f>
        <v/>
      </c>
      <c r="AO36" s="67" t="str">
        <f t="shared" ref="AO36" si="832">IF(AN36&lt;&gt;"",RANK(AN36,AN$33:AN$48,1),"")</f>
        <v/>
      </c>
      <c r="AP36" s="95" t="str">
        <f>IF('sec(P)'!EZ36=1,SUM('sec(P)'!$E36:AP36),"")</f>
        <v/>
      </c>
      <c r="AQ36" s="67" t="str">
        <f t="shared" ref="AQ36" si="833">IF(AP36&lt;&gt;"",RANK(AP36,AP$33:AP$48,1),"")</f>
        <v/>
      </c>
      <c r="AR36" s="95" t="str">
        <f>IF('sec(P)'!FA36=1,SUM('sec(P)'!$E36:AR36),"")</f>
        <v/>
      </c>
      <c r="AS36" s="67" t="str">
        <f t="shared" ref="AS36" si="834">IF(AR36&lt;&gt;"",RANK(AR36,AR$33:AR$48,1),"")</f>
        <v/>
      </c>
      <c r="AT36" s="95" t="str">
        <f>IF('sec(P)'!FB36=1,SUM('sec(P)'!$E36:AT36),"")</f>
        <v/>
      </c>
      <c r="AU36" s="67" t="str">
        <f t="shared" ref="AU36" si="835">IF(AT36&lt;&gt;"",RANK(AT36,AT$33:AT$48,1),"")</f>
        <v/>
      </c>
      <c r="AV36" s="95" t="str">
        <f>IF('sec(P)'!FC36=1,SUM('sec(P)'!$E36:AV36),"")</f>
        <v/>
      </c>
      <c r="AW36" s="67" t="str">
        <f t="shared" ref="AW36" si="836">IF(AV36&lt;&gt;"",RANK(AV36,AV$33:AV$48,1),"")</f>
        <v/>
      </c>
      <c r="AX36" s="95" t="str">
        <f>IF('sec(P)'!FD36=1,SUM('sec(P)'!$E36:AX36),"")</f>
        <v/>
      </c>
      <c r="AY36" s="67" t="str">
        <f t="shared" ref="AY36" si="837">IF(AX36&lt;&gt;"",RANK(AX36,AX$33:AX$48,1),"")</f>
        <v/>
      </c>
      <c r="AZ36" s="95" t="str">
        <f>IF('sec(P)'!FE36=1,SUM('sec(P)'!$E36:AZ36),"")</f>
        <v/>
      </c>
      <c r="BA36" s="67" t="str">
        <f t="shared" ref="BA36" si="838">IF(AZ36&lt;&gt;"",RANK(AZ36,AZ$33:AZ$48,1),"")</f>
        <v/>
      </c>
      <c r="BB36" s="95" t="str">
        <f>IF('sec(P)'!FF36=1,SUM('sec(P)'!$E36:BB36),"")</f>
        <v/>
      </c>
      <c r="BC36" s="67" t="str">
        <f t="shared" ref="BC36" si="839">IF(BB36&lt;&gt;"",RANK(BB36,BB$33:BB$48,1),"")</f>
        <v/>
      </c>
      <c r="BD36" s="95" t="str">
        <f>IF('sec(P)'!FG36=1,SUM('sec(P)'!$E36:BD36),"")</f>
        <v/>
      </c>
      <c r="BE36" s="67" t="str">
        <f t="shared" ref="BE36" si="840">IF(BD36&lt;&gt;"",RANK(BD36,BD$33:BD$48,1),"")</f>
        <v/>
      </c>
      <c r="BF36" s="95" t="str">
        <f>IF('sec(P)'!FH36=1,SUM('sec(P)'!$E36:BF36),"")</f>
        <v/>
      </c>
      <c r="BG36" s="67" t="str">
        <f t="shared" ref="BG36" si="841">IF(BF36&lt;&gt;"",RANK(BF36,BF$33:BF$48,1),"")</f>
        <v/>
      </c>
      <c r="BH36" s="95" t="str">
        <f>IF('sec(P)'!FI36=1,SUM('sec(P)'!$E36:BH36),"")</f>
        <v/>
      </c>
      <c r="BI36" s="67" t="str">
        <f t="shared" ref="BI36" si="842">IF(BH36&lt;&gt;"",RANK(BH36,BH$33:BH$48,1),"")</f>
        <v/>
      </c>
      <c r="BJ36" s="95" t="str">
        <f>IF('sec(P)'!FJ36=1,SUM('sec(P)'!$E36:BJ36),"")</f>
        <v/>
      </c>
      <c r="BK36" s="67" t="str">
        <f t="shared" ref="BK36" si="843">IF(BJ36&lt;&gt;"",RANK(BJ36,BJ$33:BJ$48,1),"")</f>
        <v/>
      </c>
      <c r="BL36" s="95" t="str">
        <f>IF('sec(P)'!FK36=1,SUM('sec(P)'!$E36:BL36),"")</f>
        <v/>
      </c>
      <c r="BM36" s="67" t="str">
        <f t="shared" ref="BM36" si="844">IF(BL36&lt;&gt;"",RANK(BL36,BL$33:BL$48,1),"")</f>
        <v/>
      </c>
    </row>
    <row r="37" spans="1:65">
      <c r="A37" s="75">
        <f>IF(stage!A37&lt;&gt;"",stage!A37,"")</f>
        <v>36</v>
      </c>
      <c r="E37" s="120" t="str">
        <f>IF(ent!H37&lt;&gt;"",ent!H37,"")</f>
        <v>JN-5</v>
      </c>
      <c r="F37" s="95">
        <f>IF('sec(P)'!EH37=1,SUM('sec(P)'!$E37:F37),"")</f>
        <v>312.89999999999998</v>
      </c>
      <c r="G37" s="67">
        <f t="shared" si="760"/>
        <v>3</v>
      </c>
      <c r="H37" s="95">
        <f>IF('sec(P)'!EI37=1,SUM('sec(P)'!$E37:H37),"")</f>
        <v>755.3</v>
      </c>
      <c r="I37" s="67">
        <f t="shared" si="760"/>
        <v>3</v>
      </c>
      <c r="J37" s="95">
        <f>IF('sec(P)'!EJ37=1,SUM('sec(P)'!$E37:J37),"")</f>
        <v>1076.9000000000001</v>
      </c>
      <c r="K37" s="67">
        <f t="shared" ref="K37" si="845">IF(J37&lt;&gt;"",RANK(J37,J$33:J$48,1),"")</f>
        <v>3</v>
      </c>
      <c r="L37" s="95">
        <f>IF('sec(P)'!EK37=1,SUM('sec(P)'!$E37:L37),"")</f>
        <v>1385.7</v>
      </c>
      <c r="M37" s="67">
        <f t="shared" ref="M37" si="846">IF(L37&lt;&gt;"",RANK(L37,L$33:L$48,1),"")</f>
        <v>3</v>
      </c>
      <c r="N37" s="95">
        <f>IF('sec(P)'!EL37=1,SUM('sec(P)'!$E37:N37),"")</f>
        <v>1822.7</v>
      </c>
      <c r="O37" s="67">
        <f t="shared" ref="O37" si="847">IF(N37&lt;&gt;"",RANK(N37,N$33:N$48,1),"")</f>
        <v>3</v>
      </c>
      <c r="P37" s="95">
        <f>IF('sec(P)'!EM37=1,SUM('sec(P)'!$E37:P37),"")</f>
        <v>2140.6</v>
      </c>
      <c r="Q37" s="67">
        <f t="shared" ref="Q37" si="848">IF(P37&lt;&gt;"",RANK(P37,P$33:P$48,1),"")</f>
        <v>3</v>
      </c>
      <c r="R37" s="95">
        <f>IF('sec(P)'!EN37=1,SUM('sec(P)'!$E37:R37),"")</f>
        <v>2481.1999999999998</v>
      </c>
      <c r="S37" s="67">
        <f t="shared" ref="S37" si="849">IF(R37&lt;&gt;"",RANK(R37,R$33:R$48,1),"")</f>
        <v>3</v>
      </c>
      <c r="T37" s="95">
        <f>IF('sec(P)'!EO37=1,SUM('sec(P)'!$E37:T37),"")</f>
        <v>2733.2999999999997</v>
      </c>
      <c r="U37" s="67">
        <f t="shared" ref="U37" si="850">IF(T37&lt;&gt;"",RANK(T37,T$33:T$48,1),"")</f>
        <v>3</v>
      </c>
      <c r="V37" s="95">
        <f>IF('sec(P)'!EP37=1,SUM('sec(P)'!$E37:V37),"")</f>
        <v>3077.7999999999997</v>
      </c>
      <c r="W37" s="67">
        <f t="shared" ref="W37" si="851">IF(V37&lt;&gt;"",RANK(V37,V$33:V$48,1),"")</f>
        <v>3</v>
      </c>
      <c r="X37" s="95">
        <f>IF('sec(P)'!EQ37=1,SUM('sec(P)'!$E37:X37),"")</f>
        <v>3404.7</v>
      </c>
      <c r="Y37" s="67">
        <f t="shared" ref="Y37" si="852">IF(X37&lt;&gt;"",RANK(X37,X$33:X$48,1),"")</f>
        <v>3</v>
      </c>
      <c r="Z37" s="95">
        <f>IF('sec(P)'!ER37=1,SUM('sec(P)'!$E37:Z37),"")</f>
        <v>3657.6</v>
      </c>
      <c r="AA37" s="67">
        <f t="shared" ref="AA37" si="853">IF(Z37&lt;&gt;"",RANK(Z37,Z$33:Z$48,1),"")</f>
        <v>3</v>
      </c>
      <c r="AB37" s="95">
        <f>IF('sec(P)'!ES37=1,SUM('sec(P)'!$E37:AB37),"")</f>
        <v>3994.1</v>
      </c>
      <c r="AC37" s="67">
        <f t="shared" ref="AC37" si="854">IF(AB37&lt;&gt;"",RANK(AB37,AB$33:AB$48,1),"")</f>
        <v>3</v>
      </c>
      <c r="AD37" s="95" t="str">
        <f>IF('sec(P)'!ET37=1,SUM('sec(P)'!$E37:AD37),"")</f>
        <v/>
      </c>
      <c r="AE37" s="67" t="str">
        <f t="shared" ref="AE37" si="855">IF(AD37&lt;&gt;"",RANK(AD37,AD$33:AD$48,1),"")</f>
        <v/>
      </c>
      <c r="AF37" s="95" t="str">
        <f>IF('sec(P)'!EU37=1,SUM('sec(P)'!$E37:AF37),"")</f>
        <v/>
      </c>
      <c r="AG37" s="67" t="str">
        <f t="shared" ref="AG37" si="856">IF(AF37&lt;&gt;"",RANK(AF37,AF$33:AF$48,1),"")</f>
        <v/>
      </c>
      <c r="AH37" s="95" t="str">
        <f>IF('sec(P)'!EV37=1,SUM('sec(P)'!$E37:AH37),"")</f>
        <v/>
      </c>
      <c r="AI37" s="67" t="str">
        <f t="shared" ref="AI37" si="857">IF(AH37&lt;&gt;"",RANK(AH37,AH$33:AH$48,1),"")</f>
        <v/>
      </c>
      <c r="AJ37" s="95" t="str">
        <f>IF('sec(P)'!EW37=1,SUM('sec(P)'!$E37:AJ37),"")</f>
        <v/>
      </c>
      <c r="AK37" s="67" t="str">
        <f t="shared" ref="AK37" si="858">IF(AJ37&lt;&gt;"",RANK(AJ37,AJ$33:AJ$48,1),"")</f>
        <v/>
      </c>
      <c r="AL37" s="95" t="str">
        <f>IF('sec(P)'!EX37=1,SUM('sec(P)'!$E37:AL37),"")</f>
        <v/>
      </c>
      <c r="AM37" s="67" t="str">
        <f t="shared" ref="AM37" si="859">IF(AL37&lt;&gt;"",RANK(AL37,AL$33:AL$48,1),"")</f>
        <v/>
      </c>
      <c r="AN37" s="95" t="str">
        <f>IF('sec(P)'!EY37=1,SUM('sec(P)'!$E37:AN37),"")</f>
        <v/>
      </c>
      <c r="AO37" s="67" t="str">
        <f t="shared" ref="AO37" si="860">IF(AN37&lt;&gt;"",RANK(AN37,AN$33:AN$48,1),"")</f>
        <v/>
      </c>
      <c r="AP37" s="95" t="str">
        <f>IF('sec(P)'!EZ37=1,SUM('sec(P)'!$E37:AP37),"")</f>
        <v/>
      </c>
      <c r="AQ37" s="67" t="str">
        <f t="shared" ref="AQ37" si="861">IF(AP37&lt;&gt;"",RANK(AP37,AP$33:AP$48,1),"")</f>
        <v/>
      </c>
      <c r="AR37" s="95" t="str">
        <f>IF('sec(P)'!FA37=1,SUM('sec(P)'!$E37:AR37),"")</f>
        <v/>
      </c>
      <c r="AS37" s="67" t="str">
        <f t="shared" ref="AS37" si="862">IF(AR37&lt;&gt;"",RANK(AR37,AR$33:AR$48,1),"")</f>
        <v/>
      </c>
      <c r="AT37" s="95" t="str">
        <f>IF('sec(P)'!FB37=1,SUM('sec(P)'!$E37:AT37),"")</f>
        <v/>
      </c>
      <c r="AU37" s="67" t="str">
        <f t="shared" ref="AU37" si="863">IF(AT37&lt;&gt;"",RANK(AT37,AT$33:AT$48,1),"")</f>
        <v/>
      </c>
      <c r="AV37" s="95" t="str">
        <f>IF('sec(P)'!FC37=1,SUM('sec(P)'!$E37:AV37),"")</f>
        <v/>
      </c>
      <c r="AW37" s="67" t="str">
        <f t="shared" ref="AW37" si="864">IF(AV37&lt;&gt;"",RANK(AV37,AV$33:AV$48,1),"")</f>
        <v/>
      </c>
      <c r="AX37" s="95" t="str">
        <f>IF('sec(P)'!FD37=1,SUM('sec(P)'!$E37:AX37),"")</f>
        <v/>
      </c>
      <c r="AY37" s="67" t="str">
        <f t="shared" ref="AY37" si="865">IF(AX37&lt;&gt;"",RANK(AX37,AX$33:AX$48,1),"")</f>
        <v/>
      </c>
      <c r="AZ37" s="95" t="str">
        <f>IF('sec(P)'!FE37=1,SUM('sec(P)'!$E37:AZ37),"")</f>
        <v/>
      </c>
      <c r="BA37" s="67" t="str">
        <f t="shared" ref="BA37" si="866">IF(AZ37&lt;&gt;"",RANK(AZ37,AZ$33:AZ$48,1),"")</f>
        <v/>
      </c>
      <c r="BB37" s="95" t="str">
        <f>IF('sec(P)'!FF37=1,SUM('sec(P)'!$E37:BB37),"")</f>
        <v/>
      </c>
      <c r="BC37" s="67" t="str">
        <f t="shared" ref="BC37" si="867">IF(BB37&lt;&gt;"",RANK(BB37,BB$33:BB$48,1),"")</f>
        <v/>
      </c>
      <c r="BD37" s="95" t="str">
        <f>IF('sec(P)'!FG37=1,SUM('sec(P)'!$E37:BD37),"")</f>
        <v/>
      </c>
      <c r="BE37" s="67" t="str">
        <f t="shared" ref="BE37" si="868">IF(BD37&lt;&gt;"",RANK(BD37,BD$33:BD$48,1),"")</f>
        <v/>
      </c>
      <c r="BF37" s="95" t="str">
        <f>IF('sec(P)'!FH37=1,SUM('sec(P)'!$E37:BF37),"")</f>
        <v/>
      </c>
      <c r="BG37" s="67" t="str">
        <f t="shared" ref="BG37" si="869">IF(BF37&lt;&gt;"",RANK(BF37,BF$33:BF$48,1),"")</f>
        <v/>
      </c>
      <c r="BH37" s="95" t="str">
        <f>IF('sec(P)'!FI37=1,SUM('sec(P)'!$E37:BH37),"")</f>
        <v/>
      </c>
      <c r="BI37" s="67" t="str">
        <f t="shared" ref="BI37" si="870">IF(BH37&lt;&gt;"",RANK(BH37,BH$33:BH$48,1),"")</f>
        <v/>
      </c>
      <c r="BJ37" s="95" t="str">
        <f>IF('sec(P)'!FJ37=1,SUM('sec(P)'!$E37:BJ37),"")</f>
        <v/>
      </c>
      <c r="BK37" s="67" t="str">
        <f t="shared" ref="BK37" si="871">IF(BJ37&lt;&gt;"",RANK(BJ37,BJ$33:BJ$48,1),"")</f>
        <v/>
      </c>
      <c r="BL37" s="95" t="str">
        <f>IF('sec(P)'!FK37=1,SUM('sec(P)'!$E37:BL37),"")</f>
        <v/>
      </c>
      <c r="BM37" s="67" t="str">
        <f t="shared" ref="BM37" si="872">IF(BL37&lt;&gt;"",RANK(BL37,BL$33:BL$48,1),"")</f>
        <v/>
      </c>
    </row>
    <row r="38" spans="1:65">
      <c r="A38" s="75">
        <f>IF(stage!A38&lt;&gt;"",stage!A38,"")</f>
        <v>37</v>
      </c>
      <c r="E38" s="120" t="str">
        <f>IF(ent!H38&lt;&gt;"",ent!H38,"")</f>
        <v>JN-5</v>
      </c>
      <c r="F38" s="95">
        <f>IF('sec(P)'!EH38=1,SUM('sec(P)'!$E38:F38),"")</f>
        <v>324.89999999999998</v>
      </c>
      <c r="G38" s="67">
        <f t="shared" si="760"/>
        <v>7</v>
      </c>
      <c r="H38" s="95">
        <f>IF('sec(P)'!EI38=1,SUM('sec(P)'!$E38:H38),"")</f>
        <v>784.8</v>
      </c>
      <c r="I38" s="67">
        <f t="shared" si="760"/>
        <v>7</v>
      </c>
      <c r="J38" s="95">
        <f>IF('sec(P)'!EJ38=1,SUM('sec(P)'!$E38:J38),"")</f>
        <v>1116</v>
      </c>
      <c r="K38" s="67">
        <f t="shared" ref="K38" si="873">IF(J38&lt;&gt;"",RANK(J38,J$33:J$48,1),"")</f>
        <v>6</v>
      </c>
      <c r="L38" s="95">
        <f>IF('sec(P)'!EK38=1,SUM('sec(P)'!$E38:L38),"")</f>
        <v>1435.6</v>
      </c>
      <c r="M38" s="67">
        <f t="shared" ref="M38" si="874">IF(L38&lt;&gt;"",RANK(L38,L$33:L$48,1),"")</f>
        <v>6</v>
      </c>
      <c r="N38" s="95">
        <f>IF('sec(P)'!EL38=1,SUM('sec(P)'!$E38:N38),"")</f>
        <v>1887.3</v>
      </c>
      <c r="O38" s="67">
        <f t="shared" ref="O38" si="875">IF(N38&lt;&gt;"",RANK(N38,N$33:N$48,1),"")</f>
        <v>6</v>
      </c>
      <c r="P38" s="95">
        <f>IF('sec(P)'!EM38=1,SUM('sec(P)'!$E38:P38),"")</f>
        <v>2218.4</v>
      </c>
      <c r="Q38" s="67">
        <f t="shared" ref="Q38" si="876">IF(P38&lt;&gt;"",RANK(P38,P$33:P$48,1),"")</f>
        <v>6</v>
      </c>
      <c r="R38" s="95">
        <f>IF('sec(P)'!EN38=1,SUM('sec(P)'!$E38:R38),"")</f>
        <v>2570.6000000000004</v>
      </c>
      <c r="S38" s="67">
        <f t="shared" ref="S38" si="877">IF(R38&lt;&gt;"",RANK(R38,R$33:R$48,1),"")</f>
        <v>6</v>
      </c>
      <c r="T38" s="95">
        <f>IF('sec(P)'!EO38=1,SUM('sec(P)'!$E38:T38),"")</f>
        <v>2831.7000000000003</v>
      </c>
      <c r="U38" s="67">
        <f t="shared" ref="U38" si="878">IF(T38&lt;&gt;"",RANK(T38,T$33:T$48,1),"")</f>
        <v>6</v>
      </c>
      <c r="V38" s="95">
        <f>IF('sec(P)'!EP38=1,SUM('sec(P)'!$E38:V38),"")</f>
        <v>3180.2000000000003</v>
      </c>
      <c r="W38" s="67">
        <f t="shared" ref="W38" si="879">IF(V38&lt;&gt;"",RANK(V38,V$33:V$48,1),"")</f>
        <v>6</v>
      </c>
      <c r="X38" s="95">
        <f>IF('sec(P)'!EQ38=1,SUM('sec(P)'!$E38:X38),"")</f>
        <v>3530.4000000000005</v>
      </c>
      <c r="Y38" s="67">
        <f t="shared" ref="Y38" si="880">IF(X38&lt;&gt;"",RANK(X38,X$33:X$48,1),"")</f>
        <v>7</v>
      </c>
      <c r="Z38" s="95">
        <f>IF('sec(P)'!ER38=1,SUM('sec(P)'!$E38:Z38),"")</f>
        <v>3791.7000000000007</v>
      </c>
      <c r="AA38" s="67">
        <f t="shared" ref="AA38" si="881">IF(Z38&lt;&gt;"",RANK(Z38,Z$33:Z$48,1),"")</f>
        <v>8</v>
      </c>
      <c r="AB38" s="95">
        <f>IF('sec(P)'!ES38=1,SUM('sec(P)'!$E38:AB38),"")</f>
        <v>4154.1000000000004</v>
      </c>
      <c r="AC38" s="67">
        <f t="shared" ref="AC38" si="882">IF(AB38&lt;&gt;"",RANK(AB38,AB$33:AB$48,1),"")</f>
        <v>8</v>
      </c>
      <c r="AD38" s="95" t="str">
        <f>IF('sec(P)'!ET38=1,SUM('sec(P)'!$E38:AD38),"")</f>
        <v/>
      </c>
      <c r="AE38" s="67" t="str">
        <f t="shared" ref="AE38" si="883">IF(AD38&lt;&gt;"",RANK(AD38,AD$33:AD$48,1),"")</f>
        <v/>
      </c>
      <c r="AF38" s="95" t="str">
        <f>IF('sec(P)'!EU38=1,SUM('sec(P)'!$E38:AF38),"")</f>
        <v/>
      </c>
      <c r="AG38" s="67" t="str">
        <f t="shared" ref="AG38" si="884">IF(AF38&lt;&gt;"",RANK(AF38,AF$33:AF$48,1),"")</f>
        <v/>
      </c>
      <c r="AH38" s="95" t="str">
        <f>IF('sec(P)'!EV38=1,SUM('sec(P)'!$E38:AH38),"")</f>
        <v/>
      </c>
      <c r="AI38" s="67" t="str">
        <f t="shared" ref="AI38" si="885">IF(AH38&lt;&gt;"",RANK(AH38,AH$33:AH$48,1),"")</f>
        <v/>
      </c>
      <c r="AJ38" s="95" t="str">
        <f>IF('sec(P)'!EW38=1,SUM('sec(P)'!$E38:AJ38),"")</f>
        <v/>
      </c>
      <c r="AK38" s="67" t="str">
        <f t="shared" ref="AK38" si="886">IF(AJ38&lt;&gt;"",RANK(AJ38,AJ$33:AJ$48,1),"")</f>
        <v/>
      </c>
      <c r="AL38" s="95" t="str">
        <f>IF('sec(P)'!EX38=1,SUM('sec(P)'!$E38:AL38),"")</f>
        <v/>
      </c>
      <c r="AM38" s="67" t="str">
        <f t="shared" ref="AM38" si="887">IF(AL38&lt;&gt;"",RANK(AL38,AL$33:AL$48,1),"")</f>
        <v/>
      </c>
      <c r="AN38" s="95" t="str">
        <f>IF('sec(P)'!EY38=1,SUM('sec(P)'!$E38:AN38),"")</f>
        <v/>
      </c>
      <c r="AO38" s="67" t="str">
        <f t="shared" ref="AO38" si="888">IF(AN38&lt;&gt;"",RANK(AN38,AN$33:AN$48,1),"")</f>
        <v/>
      </c>
      <c r="AP38" s="95" t="str">
        <f>IF('sec(P)'!EZ38=1,SUM('sec(P)'!$E38:AP38),"")</f>
        <v/>
      </c>
      <c r="AQ38" s="67" t="str">
        <f t="shared" ref="AQ38" si="889">IF(AP38&lt;&gt;"",RANK(AP38,AP$33:AP$48,1),"")</f>
        <v/>
      </c>
      <c r="AR38" s="95" t="str">
        <f>IF('sec(P)'!FA38=1,SUM('sec(P)'!$E38:AR38),"")</f>
        <v/>
      </c>
      <c r="AS38" s="67" t="str">
        <f t="shared" ref="AS38" si="890">IF(AR38&lt;&gt;"",RANK(AR38,AR$33:AR$48,1),"")</f>
        <v/>
      </c>
      <c r="AT38" s="95" t="str">
        <f>IF('sec(P)'!FB38=1,SUM('sec(P)'!$E38:AT38),"")</f>
        <v/>
      </c>
      <c r="AU38" s="67" t="str">
        <f t="shared" ref="AU38" si="891">IF(AT38&lt;&gt;"",RANK(AT38,AT$33:AT$48,1),"")</f>
        <v/>
      </c>
      <c r="AV38" s="95" t="str">
        <f>IF('sec(P)'!FC38=1,SUM('sec(P)'!$E38:AV38),"")</f>
        <v/>
      </c>
      <c r="AW38" s="67" t="str">
        <f t="shared" ref="AW38" si="892">IF(AV38&lt;&gt;"",RANK(AV38,AV$33:AV$48,1),"")</f>
        <v/>
      </c>
      <c r="AX38" s="95" t="str">
        <f>IF('sec(P)'!FD38=1,SUM('sec(P)'!$E38:AX38),"")</f>
        <v/>
      </c>
      <c r="AY38" s="67" t="str">
        <f t="shared" ref="AY38" si="893">IF(AX38&lt;&gt;"",RANK(AX38,AX$33:AX$48,1),"")</f>
        <v/>
      </c>
      <c r="AZ38" s="95" t="str">
        <f>IF('sec(P)'!FE38=1,SUM('sec(P)'!$E38:AZ38),"")</f>
        <v/>
      </c>
      <c r="BA38" s="67" t="str">
        <f t="shared" ref="BA38" si="894">IF(AZ38&lt;&gt;"",RANK(AZ38,AZ$33:AZ$48,1),"")</f>
        <v/>
      </c>
      <c r="BB38" s="95" t="str">
        <f>IF('sec(P)'!FF38=1,SUM('sec(P)'!$E38:BB38),"")</f>
        <v/>
      </c>
      <c r="BC38" s="67" t="str">
        <f t="shared" ref="BC38" si="895">IF(BB38&lt;&gt;"",RANK(BB38,BB$33:BB$48,1),"")</f>
        <v/>
      </c>
      <c r="BD38" s="95" t="str">
        <f>IF('sec(P)'!FG38=1,SUM('sec(P)'!$E38:BD38),"")</f>
        <v/>
      </c>
      <c r="BE38" s="67" t="str">
        <f t="shared" ref="BE38" si="896">IF(BD38&lt;&gt;"",RANK(BD38,BD$33:BD$48,1),"")</f>
        <v/>
      </c>
      <c r="BF38" s="95" t="str">
        <f>IF('sec(P)'!FH38=1,SUM('sec(P)'!$E38:BF38),"")</f>
        <v/>
      </c>
      <c r="BG38" s="67" t="str">
        <f t="shared" ref="BG38" si="897">IF(BF38&lt;&gt;"",RANK(BF38,BF$33:BF$48,1),"")</f>
        <v/>
      </c>
      <c r="BH38" s="95" t="str">
        <f>IF('sec(P)'!FI38=1,SUM('sec(P)'!$E38:BH38),"")</f>
        <v/>
      </c>
      <c r="BI38" s="67" t="str">
        <f t="shared" ref="BI38" si="898">IF(BH38&lt;&gt;"",RANK(BH38,BH$33:BH$48,1),"")</f>
        <v/>
      </c>
      <c r="BJ38" s="95" t="str">
        <f>IF('sec(P)'!FJ38=1,SUM('sec(P)'!$E38:BJ38),"")</f>
        <v/>
      </c>
      <c r="BK38" s="67" t="str">
        <f t="shared" ref="BK38" si="899">IF(BJ38&lt;&gt;"",RANK(BJ38,BJ$33:BJ$48,1),"")</f>
        <v/>
      </c>
      <c r="BL38" s="95" t="str">
        <f>IF('sec(P)'!FK38=1,SUM('sec(P)'!$E38:BL38),"")</f>
        <v/>
      </c>
      <c r="BM38" s="67" t="str">
        <f t="shared" ref="BM38" si="900">IF(BL38&lt;&gt;"",RANK(BL38,BL$33:BL$48,1),"")</f>
        <v/>
      </c>
    </row>
    <row r="39" spans="1:65">
      <c r="A39" s="75">
        <f>IF(stage!A39&lt;&gt;"",stage!A39,"")</f>
        <v>38</v>
      </c>
      <c r="E39" s="120" t="str">
        <f>IF(ent!H39&lt;&gt;"",ent!H39,"")</f>
        <v>JN-5</v>
      </c>
      <c r="F39" s="95">
        <f>IF('sec(P)'!EH39=1,SUM('sec(P)'!$E39:F39),"")</f>
        <v>343.6</v>
      </c>
      <c r="G39" s="67">
        <f t="shared" si="760"/>
        <v>11</v>
      </c>
      <c r="H39" s="95">
        <f>IF('sec(P)'!EI39=1,SUM('sec(P)'!$E39:H39),"")</f>
        <v>813.9</v>
      </c>
      <c r="I39" s="67">
        <f t="shared" si="760"/>
        <v>13</v>
      </c>
      <c r="J39" s="95">
        <f>IF('sec(P)'!EJ39=1,SUM('sec(P)'!$E39:J39),"")</f>
        <v>1162.8</v>
      </c>
      <c r="K39" s="67">
        <f t="shared" ref="K39" si="901">IF(J39&lt;&gt;"",RANK(J39,J$33:J$48,1),"")</f>
        <v>13</v>
      </c>
      <c r="L39" s="95">
        <f>IF('sec(P)'!EK39=1,SUM('sec(P)'!$E39:L39),"")</f>
        <v>1502.8</v>
      </c>
      <c r="M39" s="67">
        <f t="shared" ref="M39" si="902">IF(L39&lt;&gt;"",RANK(L39,L$33:L$48,1),"")</f>
        <v>13</v>
      </c>
      <c r="N39" s="95">
        <f>IF('sec(P)'!EL39=1,SUM('sec(P)'!$E39:N39),"")</f>
        <v>1979.1</v>
      </c>
      <c r="O39" s="67">
        <f t="shared" ref="O39" si="903">IF(N39&lt;&gt;"",RANK(N39,N$33:N$48,1),"")</f>
        <v>13</v>
      </c>
      <c r="P39" s="95">
        <f>IF('sec(P)'!EM39=1,SUM('sec(P)'!$E39:P39),"")</f>
        <v>2323.1</v>
      </c>
      <c r="Q39" s="67">
        <f t="shared" ref="Q39" si="904">IF(P39&lt;&gt;"",RANK(P39,P$33:P$48,1),"")</f>
        <v>13</v>
      </c>
      <c r="R39" s="95">
        <f>IF('sec(P)'!EN39=1,SUM('sec(P)'!$E39:R39),"")</f>
        <v>2728.3999999999996</v>
      </c>
      <c r="S39" s="67">
        <f t="shared" ref="S39" si="905">IF(R39&lt;&gt;"",RANK(R39,R$33:R$48,1),"")</f>
        <v>13</v>
      </c>
      <c r="T39" s="95">
        <f>IF('sec(P)'!EO39=1,SUM('sec(P)'!$E39:T39),"")</f>
        <v>3015.4999999999995</v>
      </c>
      <c r="U39" s="67">
        <f t="shared" ref="U39" si="906">IF(T39&lt;&gt;"",RANK(T39,T$33:T$48,1),"")</f>
        <v>13</v>
      </c>
      <c r="V39" s="95">
        <f>IF('sec(P)'!EP39=1,SUM('sec(P)'!$E39:V39),"")</f>
        <v>3394.3999999999996</v>
      </c>
      <c r="W39" s="67">
        <f t="shared" ref="W39" si="907">IF(V39&lt;&gt;"",RANK(V39,V$33:V$48,1),"")</f>
        <v>13</v>
      </c>
      <c r="X39" s="95">
        <f>IF('sec(P)'!EQ39=1,SUM('sec(P)'!$E39:X39),"")</f>
        <v>3762.2999999999997</v>
      </c>
      <c r="Y39" s="67">
        <f t="shared" ref="Y39" si="908">IF(X39&lt;&gt;"",RANK(X39,X$33:X$48,1),"")</f>
        <v>13</v>
      </c>
      <c r="Z39" s="95">
        <f>IF('sec(P)'!ER39=1,SUM('sec(P)'!$E39:Z39),"")</f>
        <v>4052.4999999999995</v>
      </c>
      <c r="AA39" s="67">
        <f t="shared" ref="AA39" si="909">IF(Z39&lt;&gt;"",RANK(Z39,Z$33:Z$48,1),"")</f>
        <v>13</v>
      </c>
      <c r="AB39" s="95">
        <f>IF('sec(P)'!ES39=1,SUM('sec(P)'!$E39:AB39),"")</f>
        <v>4422.7999999999993</v>
      </c>
      <c r="AC39" s="67">
        <f t="shared" ref="AC39" si="910">IF(AB39&lt;&gt;"",RANK(AB39,AB$33:AB$48,1),"")</f>
        <v>12</v>
      </c>
      <c r="AD39" s="95" t="str">
        <f>IF('sec(P)'!ET39=1,SUM('sec(P)'!$E39:AD39),"")</f>
        <v/>
      </c>
      <c r="AE39" s="67" t="str">
        <f t="shared" ref="AE39" si="911">IF(AD39&lt;&gt;"",RANK(AD39,AD$33:AD$48,1),"")</f>
        <v/>
      </c>
      <c r="AF39" s="95" t="str">
        <f>IF('sec(P)'!EU39=1,SUM('sec(P)'!$E39:AF39),"")</f>
        <v/>
      </c>
      <c r="AG39" s="67" t="str">
        <f t="shared" ref="AG39" si="912">IF(AF39&lt;&gt;"",RANK(AF39,AF$33:AF$48,1),"")</f>
        <v/>
      </c>
      <c r="AH39" s="95" t="str">
        <f>IF('sec(P)'!EV39=1,SUM('sec(P)'!$E39:AH39),"")</f>
        <v/>
      </c>
      <c r="AI39" s="67" t="str">
        <f t="shared" ref="AI39" si="913">IF(AH39&lt;&gt;"",RANK(AH39,AH$33:AH$48,1),"")</f>
        <v/>
      </c>
      <c r="AJ39" s="95" t="str">
        <f>IF('sec(P)'!EW39=1,SUM('sec(P)'!$E39:AJ39),"")</f>
        <v/>
      </c>
      <c r="AK39" s="67" t="str">
        <f t="shared" ref="AK39" si="914">IF(AJ39&lt;&gt;"",RANK(AJ39,AJ$33:AJ$48,1),"")</f>
        <v/>
      </c>
      <c r="AL39" s="95" t="str">
        <f>IF('sec(P)'!EX39=1,SUM('sec(P)'!$E39:AL39),"")</f>
        <v/>
      </c>
      <c r="AM39" s="67" t="str">
        <f t="shared" ref="AM39" si="915">IF(AL39&lt;&gt;"",RANK(AL39,AL$33:AL$48,1),"")</f>
        <v/>
      </c>
      <c r="AN39" s="95" t="str">
        <f>IF('sec(P)'!EY39=1,SUM('sec(P)'!$E39:AN39),"")</f>
        <v/>
      </c>
      <c r="AO39" s="67" t="str">
        <f t="shared" ref="AO39" si="916">IF(AN39&lt;&gt;"",RANK(AN39,AN$33:AN$48,1),"")</f>
        <v/>
      </c>
      <c r="AP39" s="95" t="str">
        <f>IF('sec(P)'!EZ39=1,SUM('sec(P)'!$E39:AP39),"")</f>
        <v/>
      </c>
      <c r="AQ39" s="67" t="str">
        <f t="shared" ref="AQ39" si="917">IF(AP39&lt;&gt;"",RANK(AP39,AP$33:AP$48,1),"")</f>
        <v/>
      </c>
      <c r="AR39" s="95" t="str">
        <f>IF('sec(P)'!FA39=1,SUM('sec(P)'!$E39:AR39),"")</f>
        <v/>
      </c>
      <c r="AS39" s="67" t="str">
        <f t="shared" ref="AS39" si="918">IF(AR39&lt;&gt;"",RANK(AR39,AR$33:AR$48,1),"")</f>
        <v/>
      </c>
      <c r="AT39" s="95" t="str">
        <f>IF('sec(P)'!FB39=1,SUM('sec(P)'!$E39:AT39),"")</f>
        <v/>
      </c>
      <c r="AU39" s="67" t="str">
        <f t="shared" ref="AU39" si="919">IF(AT39&lt;&gt;"",RANK(AT39,AT$33:AT$48,1),"")</f>
        <v/>
      </c>
      <c r="AV39" s="95" t="str">
        <f>IF('sec(P)'!FC39=1,SUM('sec(P)'!$E39:AV39),"")</f>
        <v/>
      </c>
      <c r="AW39" s="67" t="str">
        <f t="shared" ref="AW39" si="920">IF(AV39&lt;&gt;"",RANK(AV39,AV$33:AV$48,1),"")</f>
        <v/>
      </c>
      <c r="AX39" s="95" t="str">
        <f>IF('sec(P)'!FD39=1,SUM('sec(P)'!$E39:AX39),"")</f>
        <v/>
      </c>
      <c r="AY39" s="67" t="str">
        <f t="shared" ref="AY39" si="921">IF(AX39&lt;&gt;"",RANK(AX39,AX$33:AX$48,1),"")</f>
        <v/>
      </c>
      <c r="AZ39" s="95" t="str">
        <f>IF('sec(P)'!FE39=1,SUM('sec(P)'!$E39:AZ39),"")</f>
        <v/>
      </c>
      <c r="BA39" s="67" t="str">
        <f t="shared" ref="BA39" si="922">IF(AZ39&lt;&gt;"",RANK(AZ39,AZ$33:AZ$48,1),"")</f>
        <v/>
      </c>
      <c r="BB39" s="95" t="str">
        <f>IF('sec(P)'!FF39=1,SUM('sec(P)'!$E39:BB39),"")</f>
        <v/>
      </c>
      <c r="BC39" s="67" t="str">
        <f t="shared" ref="BC39" si="923">IF(BB39&lt;&gt;"",RANK(BB39,BB$33:BB$48,1),"")</f>
        <v/>
      </c>
      <c r="BD39" s="95" t="str">
        <f>IF('sec(P)'!FG39=1,SUM('sec(P)'!$E39:BD39),"")</f>
        <v/>
      </c>
      <c r="BE39" s="67" t="str">
        <f t="shared" ref="BE39" si="924">IF(BD39&lt;&gt;"",RANK(BD39,BD$33:BD$48,1),"")</f>
        <v/>
      </c>
      <c r="BF39" s="95" t="str">
        <f>IF('sec(P)'!FH39=1,SUM('sec(P)'!$E39:BF39),"")</f>
        <v/>
      </c>
      <c r="BG39" s="67" t="str">
        <f t="shared" ref="BG39" si="925">IF(BF39&lt;&gt;"",RANK(BF39,BF$33:BF$48,1),"")</f>
        <v/>
      </c>
      <c r="BH39" s="95" t="str">
        <f>IF('sec(P)'!FI39=1,SUM('sec(P)'!$E39:BH39),"")</f>
        <v/>
      </c>
      <c r="BI39" s="67" t="str">
        <f t="shared" ref="BI39" si="926">IF(BH39&lt;&gt;"",RANK(BH39,BH$33:BH$48,1),"")</f>
        <v/>
      </c>
      <c r="BJ39" s="95" t="str">
        <f>IF('sec(P)'!FJ39=1,SUM('sec(P)'!$E39:BJ39),"")</f>
        <v/>
      </c>
      <c r="BK39" s="67" t="str">
        <f t="shared" ref="BK39" si="927">IF(BJ39&lt;&gt;"",RANK(BJ39,BJ$33:BJ$48,1),"")</f>
        <v/>
      </c>
      <c r="BL39" s="95" t="str">
        <f>IF('sec(P)'!FK39=1,SUM('sec(P)'!$E39:BL39),"")</f>
        <v/>
      </c>
      <c r="BM39" s="67" t="str">
        <f t="shared" ref="BM39" si="928">IF(BL39&lt;&gt;"",RANK(BL39,BL$33:BL$48,1),"")</f>
        <v/>
      </c>
    </row>
    <row r="40" spans="1:65">
      <c r="A40" s="75">
        <f>IF(stage!A40&lt;&gt;"",stage!A40,"")</f>
        <v>39</v>
      </c>
      <c r="E40" s="120" t="str">
        <f>IF(ent!H40&lt;&gt;"",ent!H40,"")</f>
        <v>JN-5</v>
      </c>
      <c r="F40" s="95">
        <f>IF('sec(P)'!EH40=1,SUM('sec(P)'!$E40:F40),"")</f>
        <v>335.6</v>
      </c>
      <c r="G40" s="67">
        <f t="shared" si="760"/>
        <v>10</v>
      </c>
      <c r="H40" s="95">
        <f>IF('sec(P)'!EI40=1,SUM('sec(P)'!$E40:H40),"")</f>
        <v>808.80000000000007</v>
      </c>
      <c r="I40" s="67">
        <f t="shared" si="760"/>
        <v>11</v>
      </c>
      <c r="J40" s="95">
        <f>IF('sec(P)'!EJ40=1,SUM('sec(P)'!$E40:J40),"")</f>
        <v>1162.5999999999999</v>
      </c>
      <c r="K40" s="67">
        <f t="shared" ref="K40" si="929">IF(J40&lt;&gt;"",RANK(J40,J$33:J$48,1),"")</f>
        <v>12</v>
      </c>
      <c r="L40" s="95">
        <f>IF('sec(P)'!EK40=1,SUM('sec(P)'!$E40:L40),"")</f>
        <v>1497.1</v>
      </c>
      <c r="M40" s="67">
        <f t="shared" ref="M40" si="930">IF(L40&lt;&gt;"",RANK(L40,L$33:L$48,1),"")</f>
        <v>12</v>
      </c>
      <c r="N40" s="95">
        <f>IF('sec(P)'!EL40=1,SUM('sec(P)'!$E40:N40),"")</f>
        <v>1961.8999999999999</v>
      </c>
      <c r="O40" s="67">
        <f t="shared" ref="O40" si="931">IF(N40&lt;&gt;"",RANK(N40,N$33:N$48,1),"")</f>
        <v>12</v>
      </c>
      <c r="P40" s="95">
        <f>IF('sec(P)'!EM40=1,SUM('sec(P)'!$E40:P40),"")</f>
        <v>2306.8999999999996</v>
      </c>
      <c r="Q40" s="67">
        <f t="shared" ref="Q40" si="932">IF(P40&lt;&gt;"",RANK(P40,P$33:P$48,1),"")</f>
        <v>12</v>
      </c>
      <c r="R40" s="95">
        <f>IF('sec(P)'!EN40=1,SUM('sec(P)'!$E40:R40),"")</f>
        <v>2672.8999999999996</v>
      </c>
      <c r="S40" s="67">
        <f t="shared" ref="S40" si="933">IF(R40&lt;&gt;"",RANK(R40,R$33:R$48,1),"")</f>
        <v>11</v>
      </c>
      <c r="T40" s="95">
        <f>IF('sec(P)'!EO40=1,SUM('sec(P)'!$E40:T40),"")</f>
        <v>2927.7999999999997</v>
      </c>
      <c r="U40" s="67">
        <f t="shared" ref="U40" si="934">IF(T40&lt;&gt;"",RANK(T40,T$33:T$48,1),"")</f>
        <v>11</v>
      </c>
      <c r="V40" s="95">
        <f>IF('sec(P)'!EP40=1,SUM('sec(P)'!$E40:V40),"")</f>
        <v>3290.8999999999996</v>
      </c>
      <c r="W40" s="67">
        <f t="shared" ref="W40" si="935">IF(V40&lt;&gt;"",RANK(V40,V$33:V$48,1),"")</f>
        <v>11</v>
      </c>
      <c r="X40" s="95">
        <f>IF('sec(P)'!EQ40=1,SUM('sec(P)'!$E40:X40),"")</f>
        <v>3651.5999999999995</v>
      </c>
      <c r="Y40" s="67">
        <f t="shared" ref="Y40" si="936">IF(X40&lt;&gt;"",RANK(X40,X$33:X$48,1),"")</f>
        <v>12</v>
      </c>
      <c r="Z40" s="95">
        <f>IF('sec(P)'!ER40=1,SUM('sec(P)'!$E40:Z40),"")</f>
        <v>3932.0999999999995</v>
      </c>
      <c r="AA40" s="67">
        <f t="shared" ref="AA40" si="937">IF(Z40&lt;&gt;"",RANK(Z40,Z$33:Z$48,1),"")</f>
        <v>12</v>
      </c>
      <c r="AB40" s="95">
        <f>IF('sec(P)'!ES40=1,SUM('sec(P)'!$E40:AB40),"")</f>
        <v>4302.3999999999996</v>
      </c>
      <c r="AC40" s="67">
        <f t="shared" ref="AC40" si="938">IF(AB40&lt;&gt;"",RANK(AB40,AB$33:AB$48,1),"")</f>
        <v>11</v>
      </c>
      <c r="AD40" s="95" t="str">
        <f>IF('sec(P)'!ET40=1,SUM('sec(P)'!$E40:AD40),"")</f>
        <v/>
      </c>
      <c r="AE40" s="67" t="str">
        <f t="shared" ref="AE40" si="939">IF(AD40&lt;&gt;"",RANK(AD40,AD$33:AD$48,1),"")</f>
        <v/>
      </c>
      <c r="AF40" s="95" t="str">
        <f>IF('sec(P)'!EU40=1,SUM('sec(P)'!$E40:AF40),"")</f>
        <v/>
      </c>
      <c r="AG40" s="67" t="str">
        <f t="shared" ref="AG40" si="940">IF(AF40&lt;&gt;"",RANK(AF40,AF$33:AF$48,1),"")</f>
        <v/>
      </c>
      <c r="AH40" s="95" t="str">
        <f>IF('sec(P)'!EV40=1,SUM('sec(P)'!$E40:AH40),"")</f>
        <v/>
      </c>
      <c r="AI40" s="67" t="str">
        <f t="shared" ref="AI40" si="941">IF(AH40&lt;&gt;"",RANK(AH40,AH$33:AH$48,1),"")</f>
        <v/>
      </c>
      <c r="AJ40" s="95" t="str">
        <f>IF('sec(P)'!EW40=1,SUM('sec(P)'!$E40:AJ40),"")</f>
        <v/>
      </c>
      <c r="AK40" s="67" t="str">
        <f t="shared" ref="AK40" si="942">IF(AJ40&lt;&gt;"",RANK(AJ40,AJ$33:AJ$48,1),"")</f>
        <v/>
      </c>
      <c r="AL40" s="95" t="str">
        <f>IF('sec(P)'!EX40=1,SUM('sec(P)'!$E40:AL40),"")</f>
        <v/>
      </c>
      <c r="AM40" s="67" t="str">
        <f t="shared" ref="AM40" si="943">IF(AL40&lt;&gt;"",RANK(AL40,AL$33:AL$48,1),"")</f>
        <v/>
      </c>
      <c r="AN40" s="95" t="str">
        <f>IF('sec(P)'!EY40=1,SUM('sec(P)'!$E40:AN40),"")</f>
        <v/>
      </c>
      <c r="AO40" s="67" t="str">
        <f t="shared" ref="AO40" si="944">IF(AN40&lt;&gt;"",RANK(AN40,AN$33:AN$48,1),"")</f>
        <v/>
      </c>
      <c r="AP40" s="95" t="str">
        <f>IF('sec(P)'!EZ40=1,SUM('sec(P)'!$E40:AP40),"")</f>
        <v/>
      </c>
      <c r="AQ40" s="67" t="str">
        <f t="shared" ref="AQ40" si="945">IF(AP40&lt;&gt;"",RANK(AP40,AP$33:AP$48,1),"")</f>
        <v/>
      </c>
      <c r="AR40" s="95" t="str">
        <f>IF('sec(P)'!FA40=1,SUM('sec(P)'!$E40:AR40),"")</f>
        <v/>
      </c>
      <c r="AS40" s="67" t="str">
        <f t="shared" ref="AS40" si="946">IF(AR40&lt;&gt;"",RANK(AR40,AR$33:AR$48,1),"")</f>
        <v/>
      </c>
      <c r="AT40" s="95" t="str">
        <f>IF('sec(P)'!FB40=1,SUM('sec(P)'!$E40:AT40),"")</f>
        <v/>
      </c>
      <c r="AU40" s="67" t="str">
        <f t="shared" ref="AU40" si="947">IF(AT40&lt;&gt;"",RANK(AT40,AT$33:AT$48,1),"")</f>
        <v/>
      </c>
      <c r="AV40" s="95" t="str">
        <f>IF('sec(P)'!FC40=1,SUM('sec(P)'!$E40:AV40),"")</f>
        <v/>
      </c>
      <c r="AW40" s="67" t="str">
        <f t="shared" ref="AW40" si="948">IF(AV40&lt;&gt;"",RANK(AV40,AV$33:AV$48,1),"")</f>
        <v/>
      </c>
      <c r="AX40" s="95" t="str">
        <f>IF('sec(P)'!FD40=1,SUM('sec(P)'!$E40:AX40),"")</f>
        <v/>
      </c>
      <c r="AY40" s="67" t="str">
        <f t="shared" ref="AY40" si="949">IF(AX40&lt;&gt;"",RANK(AX40,AX$33:AX$48,1),"")</f>
        <v/>
      </c>
      <c r="AZ40" s="95" t="str">
        <f>IF('sec(P)'!FE40=1,SUM('sec(P)'!$E40:AZ40),"")</f>
        <v/>
      </c>
      <c r="BA40" s="67" t="str">
        <f t="shared" ref="BA40" si="950">IF(AZ40&lt;&gt;"",RANK(AZ40,AZ$33:AZ$48,1),"")</f>
        <v/>
      </c>
      <c r="BB40" s="95" t="str">
        <f>IF('sec(P)'!FF40=1,SUM('sec(P)'!$E40:BB40),"")</f>
        <v/>
      </c>
      <c r="BC40" s="67" t="str">
        <f t="shared" ref="BC40" si="951">IF(BB40&lt;&gt;"",RANK(BB40,BB$33:BB$48,1),"")</f>
        <v/>
      </c>
      <c r="BD40" s="95" t="str">
        <f>IF('sec(P)'!FG40=1,SUM('sec(P)'!$E40:BD40),"")</f>
        <v/>
      </c>
      <c r="BE40" s="67" t="str">
        <f t="shared" ref="BE40" si="952">IF(BD40&lt;&gt;"",RANK(BD40,BD$33:BD$48,1),"")</f>
        <v/>
      </c>
      <c r="BF40" s="95" t="str">
        <f>IF('sec(P)'!FH40=1,SUM('sec(P)'!$E40:BF40),"")</f>
        <v/>
      </c>
      <c r="BG40" s="67" t="str">
        <f t="shared" ref="BG40" si="953">IF(BF40&lt;&gt;"",RANK(BF40,BF$33:BF$48,1),"")</f>
        <v/>
      </c>
      <c r="BH40" s="95" t="str">
        <f>IF('sec(P)'!FI40=1,SUM('sec(P)'!$E40:BH40),"")</f>
        <v/>
      </c>
      <c r="BI40" s="67" t="str">
        <f t="shared" ref="BI40" si="954">IF(BH40&lt;&gt;"",RANK(BH40,BH$33:BH$48,1),"")</f>
        <v/>
      </c>
      <c r="BJ40" s="95" t="str">
        <f>IF('sec(P)'!FJ40=1,SUM('sec(P)'!$E40:BJ40),"")</f>
        <v/>
      </c>
      <c r="BK40" s="67" t="str">
        <f t="shared" ref="BK40" si="955">IF(BJ40&lt;&gt;"",RANK(BJ40,BJ$33:BJ$48,1),"")</f>
        <v/>
      </c>
      <c r="BL40" s="95" t="str">
        <f>IF('sec(P)'!FK40=1,SUM('sec(P)'!$E40:BL40),"")</f>
        <v/>
      </c>
      <c r="BM40" s="67" t="str">
        <f t="shared" ref="BM40" si="956">IF(BL40&lt;&gt;"",RANK(BL40,BL$33:BL$48,1),"")</f>
        <v/>
      </c>
    </row>
    <row r="41" spans="1:65">
      <c r="A41" s="75">
        <f>IF(stage!A41&lt;&gt;"",stage!A41,"")</f>
        <v>40</v>
      </c>
      <c r="E41" s="120" t="str">
        <f>IF(ent!H41&lt;&gt;"",ent!H41,"")</f>
        <v>JN-5</v>
      </c>
      <c r="F41" s="95">
        <f>IF('sec(P)'!EH41=1,SUM('sec(P)'!$E41:F41),"")</f>
        <v>346.5</v>
      </c>
      <c r="G41" s="67">
        <f t="shared" si="760"/>
        <v>14</v>
      </c>
      <c r="H41" s="95">
        <f>IF('sec(P)'!EI41=1,SUM('sec(P)'!$E41:H41),"")</f>
        <v>829.9</v>
      </c>
      <c r="I41" s="67">
        <f t="shared" si="760"/>
        <v>14</v>
      </c>
      <c r="J41" s="95">
        <f>IF('sec(P)'!EJ41=1,SUM('sec(P)'!$E41:J41),"")</f>
        <v>1182.3</v>
      </c>
      <c r="K41" s="67">
        <f t="shared" ref="K41" si="957">IF(J41&lt;&gt;"",RANK(J41,J$33:J$48,1),"")</f>
        <v>14</v>
      </c>
      <c r="L41" s="95">
        <f>IF('sec(P)'!EK41=1,SUM('sec(P)'!$E41:L41),"")</f>
        <v>1520.1999999999998</v>
      </c>
      <c r="M41" s="67">
        <f t="shared" ref="M41" si="958">IF(L41&lt;&gt;"",RANK(L41,L$33:L$48,1),"")</f>
        <v>14</v>
      </c>
      <c r="N41" s="95">
        <f>IF('sec(P)'!EL41=1,SUM('sec(P)'!$E41:N41),"")</f>
        <v>1990.6999999999998</v>
      </c>
      <c r="O41" s="67">
        <f t="shared" ref="O41" si="959">IF(N41&lt;&gt;"",RANK(N41,N$33:N$48,1),"")</f>
        <v>14</v>
      </c>
      <c r="P41" s="95">
        <f>IF('sec(P)'!EM41=1,SUM('sec(P)'!$E41:P41),"")</f>
        <v>2342.7999999999997</v>
      </c>
      <c r="Q41" s="67">
        <f t="shared" ref="Q41" si="960">IF(P41&lt;&gt;"",RANK(P41,P$33:P$48,1),"")</f>
        <v>14</v>
      </c>
      <c r="R41" s="95">
        <f>IF('sec(P)'!EN41=1,SUM('sec(P)'!$E41:R41),"")</f>
        <v>2735.2</v>
      </c>
      <c r="S41" s="67">
        <f t="shared" ref="S41" si="961">IF(R41&lt;&gt;"",RANK(R41,R$33:R$48,1),"")</f>
        <v>14</v>
      </c>
      <c r="T41" s="95">
        <f>IF('sec(P)'!EO41=1,SUM('sec(P)'!$E41:T41),"")</f>
        <v>3016.2</v>
      </c>
      <c r="U41" s="67">
        <f t="shared" ref="U41" si="962">IF(T41&lt;&gt;"",RANK(T41,T$33:T$48,1),"")</f>
        <v>14</v>
      </c>
      <c r="V41" s="95">
        <f>IF('sec(P)'!EP41=1,SUM('sec(P)'!$E41:V41),"")</f>
        <v>3404.2</v>
      </c>
      <c r="W41" s="67">
        <f t="shared" ref="W41" si="963">IF(V41&lt;&gt;"",RANK(V41,V$33:V$48,1),"")</f>
        <v>14</v>
      </c>
      <c r="X41" s="95">
        <f>IF('sec(P)'!EQ41=1,SUM('sec(P)'!$E41:X41),"")</f>
        <v>3778.2</v>
      </c>
      <c r="Y41" s="67">
        <f t="shared" ref="Y41" si="964">IF(X41&lt;&gt;"",RANK(X41,X$33:X$48,1),"")</f>
        <v>14</v>
      </c>
      <c r="Z41" s="95">
        <f>IF('sec(P)'!ER41=1,SUM('sec(P)'!$E41:Z41),"")</f>
        <v>4077.5</v>
      </c>
      <c r="AA41" s="67">
        <f t="shared" ref="AA41" si="965">IF(Z41&lt;&gt;"",RANK(Z41,Z$33:Z$48,1),"")</f>
        <v>14</v>
      </c>
      <c r="AB41" s="95">
        <f>IF('sec(P)'!ES41=1,SUM('sec(P)'!$E41:AB41),"")</f>
        <v>4447.8</v>
      </c>
      <c r="AC41" s="67">
        <f t="shared" ref="AC41" si="966">IF(AB41&lt;&gt;"",RANK(AB41,AB$33:AB$48,1),"")</f>
        <v>13</v>
      </c>
      <c r="AD41" s="95" t="str">
        <f>IF('sec(P)'!ET41=1,SUM('sec(P)'!$E41:AD41),"")</f>
        <v/>
      </c>
      <c r="AE41" s="67" t="str">
        <f t="shared" ref="AE41" si="967">IF(AD41&lt;&gt;"",RANK(AD41,AD$33:AD$48,1),"")</f>
        <v/>
      </c>
      <c r="AF41" s="95" t="str">
        <f>IF('sec(P)'!EU41=1,SUM('sec(P)'!$E41:AF41),"")</f>
        <v/>
      </c>
      <c r="AG41" s="67" t="str">
        <f t="shared" ref="AG41" si="968">IF(AF41&lt;&gt;"",RANK(AF41,AF$33:AF$48,1),"")</f>
        <v/>
      </c>
      <c r="AH41" s="95" t="str">
        <f>IF('sec(P)'!EV41=1,SUM('sec(P)'!$E41:AH41),"")</f>
        <v/>
      </c>
      <c r="AI41" s="67" t="str">
        <f t="shared" ref="AI41" si="969">IF(AH41&lt;&gt;"",RANK(AH41,AH$33:AH$48,1),"")</f>
        <v/>
      </c>
      <c r="AJ41" s="95" t="str">
        <f>IF('sec(P)'!EW41=1,SUM('sec(P)'!$E41:AJ41),"")</f>
        <v/>
      </c>
      <c r="AK41" s="67" t="str">
        <f t="shared" ref="AK41" si="970">IF(AJ41&lt;&gt;"",RANK(AJ41,AJ$33:AJ$48,1),"")</f>
        <v/>
      </c>
      <c r="AL41" s="95" t="str">
        <f>IF('sec(P)'!EX41=1,SUM('sec(P)'!$E41:AL41),"")</f>
        <v/>
      </c>
      <c r="AM41" s="67" t="str">
        <f t="shared" ref="AM41" si="971">IF(AL41&lt;&gt;"",RANK(AL41,AL$33:AL$48,1),"")</f>
        <v/>
      </c>
      <c r="AN41" s="95" t="str">
        <f>IF('sec(P)'!EY41=1,SUM('sec(P)'!$E41:AN41),"")</f>
        <v/>
      </c>
      <c r="AO41" s="67" t="str">
        <f t="shared" ref="AO41" si="972">IF(AN41&lt;&gt;"",RANK(AN41,AN$33:AN$48,1),"")</f>
        <v/>
      </c>
      <c r="AP41" s="95" t="str">
        <f>IF('sec(P)'!EZ41=1,SUM('sec(P)'!$E41:AP41),"")</f>
        <v/>
      </c>
      <c r="AQ41" s="67" t="str">
        <f t="shared" ref="AQ41" si="973">IF(AP41&lt;&gt;"",RANK(AP41,AP$33:AP$48,1),"")</f>
        <v/>
      </c>
      <c r="AR41" s="95" t="str">
        <f>IF('sec(P)'!FA41=1,SUM('sec(P)'!$E41:AR41),"")</f>
        <v/>
      </c>
      <c r="AS41" s="67" t="str">
        <f t="shared" ref="AS41" si="974">IF(AR41&lt;&gt;"",RANK(AR41,AR$33:AR$48,1),"")</f>
        <v/>
      </c>
      <c r="AT41" s="95" t="str">
        <f>IF('sec(P)'!FB41=1,SUM('sec(P)'!$E41:AT41),"")</f>
        <v/>
      </c>
      <c r="AU41" s="67" t="str">
        <f t="shared" ref="AU41" si="975">IF(AT41&lt;&gt;"",RANK(AT41,AT$33:AT$48,1),"")</f>
        <v/>
      </c>
      <c r="AV41" s="95" t="str">
        <f>IF('sec(P)'!FC41=1,SUM('sec(P)'!$E41:AV41),"")</f>
        <v/>
      </c>
      <c r="AW41" s="67" t="str">
        <f t="shared" ref="AW41" si="976">IF(AV41&lt;&gt;"",RANK(AV41,AV$33:AV$48,1),"")</f>
        <v/>
      </c>
      <c r="AX41" s="95" t="str">
        <f>IF('sec(P)'!FD41=1,SUM('sec(P)'!$E41:AX41),"")</f>
        <v/>
      </c>
      <c r="AY41" s="67" t="str">
        <f t="shared" ref="AY41" si="977">IF(AX41&lt;&gt;"",RANK(AX41,AX$33:AX$48,1),"")</f>
        <v/>
      </c>
      <c r="AZ41" s="95" t="str">
        <f>IF('sec(P)'!FE41=1,SUM('sec(P)'!$E41:AZ41),"")</f>
        <v/>
      </c>
      <c r="BA41" s="67" t="str">
        <f t="shared" ref="BA41" si="978">IF(AZ41&lt;&gt;"",RANK(AZ41,AZ$33:AZ$48,1),"")</f>
        <v/>
      </c>
      <c r="BB41" s="95" t="str">
        <f>IF('sec(P)'!FF41=1,SUM('sec(P)'!$E41:BB41),"")</f>
        <v/>
      </c>
      <c r="BC41" s="67" t="str">
        <f t="shared" ref="BC41" si="979">IF(BB41&lt;&gt;"",RANK(BB41,BB$33:BB$48,1),"")</f>
        <v/>
      </c>
      <c r="BD41" s="95" t="str">
        <f>IF('sec(P)'!FG41=1,SUM('sec(P)'!$E41:BD41),"")</f>
        <v/>
      </c>
      <c r="BE41" s="67" t="str">
        <f t="shared" ref="BE41" si="980">IF(BD41&lt;&gt;"",RANK(BD41,BD$33:BD$48,1),"")</f>
        <v/>
      </c>
      <c r="BF41" s="95" t="str">
        <f>IF('sec(P)'!FH41=1,SUM('sec(P)'!$E41:BF41),"")</f>
        <v/>
      </c>
      <c r="BG41" s="67" t="str">
        <f t="shared" ref="BG41" si="981">IF(BF41&lt;&gt;"",RANK(BF41,BF$33:BF$48,1),"")</f>
        <v/>
      </c>
      <c r="BH41" s="95" t="str">
        <f>IF('sec(P)'!FI41=1,SUM('sec(P)'!$E41:BH41),"")</f>
        <v/>
      </c>
      <c r="BI41" s="67" t="str">
        <f t="shared" ref="BI41" si="982">IF(BH41&lt;&gt;"",RANK(BH41,BH$33:BH$48,1),"")</f>
        <v/>
      </c>
      <c r="BJ41" s="95" t="str">
        <f>IF('sec(P)'!FJ41=1,SUM('sec(P)'!$E41:BJ41),"")</f>
        <v/>
      </c>
      <c r="BK41" s="67" t="str">
        <f t="shared" ref="BK41" si="983">IF(BJ41&lt;&gt;"",RANK(BJ41,BJ$33:BJ$48,1),"")</f>
        <v/>
      </c>
      <c r="BL41" s="95" t="str">
        <f>IF('sec(P)'!FK41=1,SUM('sec(P)'!$E41:BL41),"")</f>
        <v/>
      </c>
      <c r="BM41" s="67" t="str">
        <f t="shared" ref="BM41" si="984">IF(BL41&lt;&gt;"",RANK(BL41,BL$33:BL$48,1),"")</f>
        <v/>
      </c>
    </row>
    <row r="42" spans="1:65">
      <c r="A42" s="75">
        <f>IF(stage!A42&lt;&gt;"",stage!A42,"")</f>
        <v>41</v>
      </c>
      <c r="E42" s="120" t="str">
        <f>IF(ent!H42&lt;&gt;"",ent!H42,"")</f>
        <v>JN-5</v>
      </c>
      <c r="F42" s="95">
        <f>IF('sec(P)'!EH42=1,SUM('sec(P)'!$E42:F42),"")</f>
        <v>345.29999999999995</v>
      </c>
      <c r="G42" s="67">
        <f t="shared" si="760"/>
        <v>13</v>
      </c>
      <c r="H42" s="95">
        <f>IF('sec(P)'!EI42=1,SUM('sec(P)'!$E42:H42),"")</f>
        <v>809.59999999999991</v>
      </c>
      <c r="I42" s="67">
        <f t="shared" si="760"/>
        <v>12</v>
      </c>
      <c r="J42" s="95">
        <f>IF('sec(P)'!EJ42=1,SUM('sec(P)'!$E42:J42),"")</f>
        <v>1139.3</v>
      </c>
      <c r="K42" s="67">
        <f t="shared" ref="K42" si="985">IF(J42&lt;&gt;"",RANK(J42,J$33:J$48,1),"")</f>
        <v>8</v>
      </c>
      <c r="L42" s="95">
        <f>IF('sec(P)'!EK42=1,SUM('sec(P)'!$E42:L42),"")</f>
        <v>1469.6999999999998</v>
      </c>
      <c r="M42" s="67">
        <f t="shared" ref="M42" si="986">IF(L42&lt;&gt;"",RANK(L42,L$33:L$48,1),"")</f>
        <v>8</v>
      </c>
      <c r="N42" s="95">
        <f>IF('sec(P)'!EL42=1,SUM('sec(P)'!$E42:N42),"")</f>
        <v>1915.2999999999997</v>
      </c>
      <c r="O42" s="67">
        <f t="shared" ref="O42" si="987">IF(N42&lt;&gt;"",RANK(N42,N$33:N$48,1),"")</f>
        <v>8</v>
      </c>
      <c r="P42" s="95">
        <f>IF('sec(P)'!EM42=1,SUM('sec(P)'!$E42:P42),"")</f>
        <v>2242.6999999999998</v>
      </c>
      <c r="Q42" s="67">
        <f t="shared" ref="Q42" si="988">IF(P42&lt;&gt;"",RANK(P42,P$33:P$48,1),"")</f>
        <v>8</v>
      </c>
      <c r="R42" s="95">
        <f>IF('sec(P)'!EN42=1,SUM('sec(P)'!$E42:R42),"")</f>
        <v>2598.6</v>
      </c>
      <c r="S42" s="67">
        <f t="shared" ref="S42" si="989">IF(R42&lt;&gt;"",RANK(R42,R$33:R$48,1),"")</f>
        <v>8</v>
      </c>
      <c r="T42" s="95">
        <f>IF('sec(P)'!EO42=1,SUM('sec(P)'!$E42:T42),"")</f>
        <v>2844.7</v>
      </c>
      <c r="U42" s="67">
        <f t="shared" ref="U42" si="990">IF(T42&lt;&gt;"",RANK(T42,T$33:T$48,1),"")</f>
        <v>8</v>
      </c>
      <c r="V42" s="95">
        <f>IF('sec(P)'!EP42=1,SUM('sec(P)'!$E42:V42),"")</f>
        <v>3186.3999999999996</v>
      </c>
      <c r="W42" s="67">
        <f t="shared" ref="W42" si="991">IF(V42&lt;&gt;"",RANK(V42,V$33:V$48,1),"")</f>
        <v>7</v>
      </c>
      <c r="X42" s="95">
        <f>IF('sec(P)'!EQ42=1,SUM('sec(P)'!$E42:X42),"")</f>
        <v>3534.0999999999995</v>
      </c>
      <c r="Y42" s="67">
        <f t="shared" ref="Y42" si="992">IF(X42&lt;&gt;"",RANK(X42,X$33:X$48,1),"")</f>
        <v>8</v>
      </c>
      <c r="Z42" s="95">
        <f>IF('sec(P)'!ER42=1,SUM('sec(P)'!$E42:Z42),"")</f>
        <v>3782.8999999999996</v>
      </c>
      <c r="AA42" s="67">
        <f t="shared" ref="AA42" si="993">IF(Z42&lt;&gt;"",RANK(Z42,Z$33:Z$48,1),"")</f>
        <v>7</v>
      </c>
      <c r="AB42" s="95">
        <f>IF('sec(P)'!ES42=1,SUM('sec(P)'!$E42:AB42),"")</f>
        <v>4126.5999999999995</v>
      </c>
      <c r="AC42" s="67">
        <f t="shared" ref="AC42" si="994">IF(AB42&lt;&gt;"",RANK(AB42,AB$33:AB$48,1),"")</f>
        <v>6</v>
      </c>
      <c r="AD42" s="95" t="str">
        <f>IF('sec(P)'!ET42=1,SUM('sec(P)'!$E42:AD42),"")</f>
        <v/>
      </c>
      <c r="AE42" s="67" t="str">
        <f t="shared" ref="AE42" si="995">IF(AD42&lt;&gt;"",RANK(AD42,AD$33:AD$48,1),"")</f>
        <v/>
      </c>
      <c r="AF42" s="95" t="str">
        <f>IF('sec(P)'!EU42=1,SUM('sec(P)'!$E42:AF42),"")</f>
        <v/>
      </c>
      <c r="AG42" s="67" t="str">
        <f t="shared" ref="AG42" si="996">IF(AF42&lt;&gt;"",RANK(AF42,AF$33:AF$48,1),"")</f>
        <v/>
      </c>
      <c r="AH42" s="95" t="str">
        <f>IF('sec(P)'!EV42=1,SUM('sec(P)'!$E42:AH42),"")</f>
        <v/>
      </c>
      <c r="AI42" s="67" t="str">
        <f t="shared" ref="AI42" si="997">IF(AH42&lt;&gt;"",RANK(AH42,AH$33:AH$48,1),"")</f>
        <v/>
      </c>
      <c r="AJ42" s="95" t="str">
        <f>IF('sec(P)'!EW42=1,SUM('sec(P)'!$E42:AJ42),"")</f>
        <v/>
      </c>
      <c r="AK42" s="67" t="str">
        <f t="shared" ref="AK42" si="998">IF(AJ42&lt;&gt;"",RANK(AJ42,AJ$33:AJ$48,1),"")</f>
        <v/>
      </c>
      <c r="AL42" s="95" t="str">
        <f>IF('sec(P)'!EX42=1,SUM('sec(P)'!$E42:AL42),"")</f>
        <v/>
      </c>
      <c r="AM42" s="67" t="str">
        <f t="shared" ref="AM42" si="999">IF(AL42&lt;&gt;"",RANK(AL42,AL$33:AL$48,1),"")</f>
        <v/>
      </c>
      <c r="AN42" s="95" t="str">
        <f>IF('sec(P)'!EY42=1,SUM('sec(P)'!$E42:AN42),"")</f>
        <v/>
      </c>
      <c r="AO42" s="67" t="str">
        <f t="shared" ref="AO42" si="1000">IF(AN42&lt;&gt;"",RANK(AN42,AN$33:AN$48,1),"")</f>
        <v/>
      </c>
      <c r="AP42" s="95" t="str">
        <f>IF('sec(P)'!EZ42=1,SUM('sec(P)'!$E42:AP42),"")</f>
        <v/>
      </c>
      <c r="AQ42" s="67" t="str">
        <f t="shared" ref="AQ42" si="1001">IF(AP42&lt;&gt;"",RANK(AP42,AP$33:AP$48,1),"")</f>
        <v/>
      </c>
      <c r="AR42" s="95" t="str">
        <f>IF('sec(P)'!FA42=1,SUM('sec(P)'!$E42:AR42),"")</f>
        <v/>
      </c>
      <c r="AS42" s="67" t="str">
        <f t="shared" ref="AS42" si="1002">IF(AR42&lt;&gt;"",RANK(AR42,AR$33:AR$48,1),"")</f>
        <v/>
      </c>
      <c r="AT42" s="95" t="str">
        <f>IF('sec(P)'!FB42=1,SUM('sec(P)'!$E42:AT42),"")</f>
        <v/>
      </c>
      <c r="AU42" s="67" t="str">
        <f t="shared" ref="AU42" si="1003">IF(AT42&lt;&gt;"",RANK(AT42,AT$33:AT$48,1),"")</f>
        <v/>
      </c>
      <c r="AV42" s="95" t="str">
        <f>IF('sec(P)'!FC42=1,SUM('sec(P)'!$E42:AV42),"")</f>
        <v/>
      </c>
      <c r="AW42" s="67" t="str">
        <f t="shared" ref="AW42" si="1004">IF(AV42&lt;&gt;"",RANK(AV42,AV$33:AV$48,1),"")</f>
        <v/>
      </c>
      <c r="AX42" s="95" t="str">
        <f>IF('sec(P)'!FD42=1,SUM('sec(P)'!$E42:AX42),"")</f>
        <v/>
      </c>
      <c r="AY42" s="67" t="str">
        <f t="shared" ref="AY42" si="1005">IF(AX42&lt;&gt;"",RANK(AX42,AX$33:AX$48,1),"")</f>
        <v/>
      </c>
      <c r="AZ42" s="95" t="str">
        <f>IF('sec(P)'!FE42=1,SUM('sec(P)'!$E42:AZ42),"")</f>
        <v/>
      </c>
      <c r="BA42" s="67" t="str">
        <f t="shared" ref="BA42" si="1006">IF(AZ42&lt;&gt;"",RANK(AZ42,AZ$33:AZ$48,1),"")</f>
        <v/>
      </c>
      <c r="BB42" s="95" t="str">
        <f>IF('sec(P)'!FF42=1,SUM('sec(P)'!$E42:BB42),"")</f>
        <v/>
      </c>
      <c r="BC42" s="67" t="str">
        <f t="shared" ref="BC42" si="1007">IF(BB42&lt;&gt;"",RANK(BB42,BB$33:BB$48,1),"")</f>
        <v/>
      </c>
      <c r="BD42" s="95" t="str">
        <f>IF('sec(P)'!FG42=1,SUM('sec(P)'!$E42:BD42),"")</f>
        <v/>
      </c>
      <c r="BE42" s="67" t="str">
        <f t="shared" ref="BE42" si="1008">IF(BD42&lt;&gt;"",RANK(BD42,BD$33:BD$48,1),"")</f>
        <v/>
      </c>
      <c r="BF42" s="95" t="str">
        <f>IF('sec(P)'!FH42=1,SUM('sec(P)'!$E42:BF42),"")</f>
        <v/>
      </c>
      <c r="BG42" s="67" t="str">
        <f t="shared" ref="BG42" si="1009">IF(BF42&lt;&gt;"",RANK(BF42,BF$33:BF$48,1),"")</f>
        <v/>
      </c>
      <c r="BH42" s="95" t="str">
        <f>IF('sec(P)'!FI42=1,SUM('sec(P)'!$E42:BH42),"")</f>
        <v/>
      </c>
      <c r="BI42" s="67" t="str">
        <f t="shared" ref="BI42" si="1010">IF(BH42&lt;&gt;"",RANK(BH42,BH$33:BH$48,1),"")</f>
        <v/>
      </c>
      <c r="BJ42" s="95" t="str">
        <f>IF('sec(P)'!FJ42=1,SUM('sec(P)'!$E42:BJ42),"")</f>
        <v/>
      </c>
      <c r="BK42" s="67" t="str">
        <f t="shared" ref="BK42" si="1011">IF(BJ42&lt;&gt;"",RANK(BJ42,BJ$33:BJ$48,1),"")</f>
        <v/>
      </c>
      <c r="BL42" s="95" t="str">
        <f>IF('sec(P)'!FK42=1,SUM('sec(P)'!$E42:BL42),"")</f>
        <v/>
      </c>
      <c r="BM42" s="67" t="str">
        <f t="shared" ref="BM42" si="1012">IF(BL42&lt;&gt;"",RANK(BL42,BL$33:BL$48,1),"")</f>
        <v/>
      </c>
    </row>
    <row r="43" spans="1:65">
      <c r="A43" s="75">
        <f>IF(stage!A43&lt;&gt;"",stage!A43,"")</f>
        <v>42</v>
      </c>
      <c r="E43" s="120" t="str">
        <f>IF(ent!H43&lt;&gt;"",ent!H43,"")</f>
        <v>JN-5</v>
      </c>
      <c r="F43" s="95">
        <f>IF('sec(P)'!EH43=1,SUM('sec(P)'!$E43:F43),"")</f>
        <v>332.1</v>
      </c>
      <c r="G43" s="67">
        <f t="shared" si="760"/>
        <v>8</v>
      </c>
      <c r="H43" s="95">
        <f>IF('sec(P)'!EI43=1,SUM('sec(P)'!$E43:H43),"")</f>
        <v>797.6</v>
      </c>
      <c r="I43" s="67">
        <f t="shared" si="760"/>
        <v>8</v>
      </c>
      <c r="J43" s="95">
        <f>IF('sec(P)'!EJ43=1,SUM('sec(P)'!$E43:J43),"")</f>
        <v>1146</v>
      </c>
      <c r="K43" s="67">
        <f t="shared" ref="K43" si="1013">IF(J43&lt;&gt;"",RANK(J43,J$33:J$48,1),"")</f>
        <v>10</v>
      </c>
      <c r="L43" s="95">
        <f>IF('sec(P)'!EK43=1,SUM('sec(P)'!$E43:L43),"")</f>
        <v>1475.9</v>
      </c>
      <c r="M43" s="67">
        <f t="shared" ref="M43" si="1014">IF(L43&lt;&gt;"",RANK(L43,L$33:L$48,1),"")</f>
        <v>10</v>
      </c>
      <c r="N43" s="95">
        <f>IF('sec(P)'!EL43=1,SUM('sec(P)'!$E43:N43),"")</f>
        <v>1941.4</v>
      </c>
      <c r="O43" s="67">
        <f t="shared" ref="O43" si="1015">IF(N43&lt;&gt;"",RANK(N43,N$33:N$48,1),"")</f>
        <v>10</v>
      </c>
      <c r="P43" s="95">
        <f>IF('sec(P)'!EM43=1,SUM('sec(P)'!$E43:P43),"")</f>
        <v>2284.1999999999998</v>
      </c>
      <c r="Q43" s="67">
        <f t="shared" ref="Q43" si="1016">IF(P43&lt;&gt;"",RANK(P43,P$33:P$48,1),"")</f>
        <v>10</v>
      </c>
      <c r="R43" s="95">
        <f>IF('sec(P)'!EN43=1,SUM('sec(P)'!$E43:R43),"")</f>
        <v>2637.1</v>
      </c>
      <c r="S43" s="67">
        <f t="shared" ref="S43" si="1017">IF(R43&lt;&gt;"",RANK(R43,R$33:R$48,1),"")</f>
        <v>10</v>
      </c>
      <c r="T43" s="95">
        <f>IF('sec(P)'!EO43=1,SUM('sec(P)'!$E43:T43),"")</f>
        <v>2898.6</v>
      </c>
      <c r="U43" s="67">
        <f t="shared" ref="U43" si="1018">IF(T43&lt;&gt;"",RANK(T43,T$33:T$48,1),"")</f>
        <v>10</v>
      </c>
      <c r="V43" s="95">
        <f>IF('sec(P)'!EP43=1,SUM('sec(P)'!$E43:V43),"")</f>
        <v>3267.8999999999996</v>
      </c>
      <c r="W43" s="67">
        <f t="shared" ref="W43" si="1019">IF(V43&lt;&gt;"",RANK(V43,V$33:V$48,1),"")</f>
        <v>10</v>
      </c>
      <c r="X43" s="95">
        <f>IF('sec(P)'!EQ43=1,SUM('sec(P)'!$E43:X43),"")</f>
        <v>3629.2</v>
      </c>
      <c r="Y43" s="67">
        <f t="shared" ref="Y43" si="1020">IF(X43&lt;&gt;"",RANK(X43,X$33:X$48,1),"")</f>
        <v>10</v>
      </c>
      <c r="Z43" s="95">
        <f>IF('sec(P)'!ER43=1,SUM('sec(P)'!$E43:Z43),"")</f>
        <v>3906.5</v>
      </c>
      <c r="AA43" s="67">
        <f t="shared" ref="AA43" si="1021">IF(Z43&lt;&gt;"",RANK(Z43,Z$33:Z$48,1),"")</f>
        <v>10</v>
      </c>
      <c r="AB43" s="95">
        <f>IF('sec(P)'!ES43=1,SUM('sec(P)'!$E43:AB43),"")</f>
        <v>4276.8</v>
      </c>
      <c r="AC43" s="67">
        <f t="shared" ref="AC43" si="1022">IF(AB43&lt;&gt;"",RANK(AB43,AB$33:AB$48,1),"")</f>
        <v>10</v>
      </c>
      <c r="AD43" s="95" t="str">
        <f>IF('sec(P)'!ET43=1,SUM('sec(P)'!$E43:AD43),"")</f>
        <v/>
      </c>
      <c r="AE43" s="67" t="str">
        <f t="shared" ref="AE43" si="1023">IF(AD43&lt;&gt;"",RANK(AD43,AD$33:AD$48,1),"")</f>
        <v/>
      </c>
      <c r="AF43" s="95" t="str">
        <f>IF('sec(P)'!EU43=1,SUM('sec(P)'!$E43:AF43),"")</f>
        <v/>
      </c>
      <c r="AG43" s="67" t="str">
        <f t="shared" ref="AG43" si="1024">IF(AF43&lt;&gt;"",RANK(AF43,AF$33:AF$48,1),"")</f>
        <v/>
      </c>
      <c r="AH43" s="95" t="str">
        <f>IF('sec(P)'!EV43=1,SUM('sec(P)'!$E43:AH43),"")</f>
        <v/>
      </c>
      <c r="AI43" s="67" t="str">
        <f t="shared" ref="AI43" si="1025">IF(AH43&lt;&gt;"",RANK(AH43,AH$33:AH$48,1),"")</f>
        <v/>
      </c>
      <c r="AJ43" s="95" t="str">
        <f>IF('sec(P)'!EW43=1,SUM('sec(P)'!$E43:AJ43),"")</f>
        <v/>
      </c>
      <c r="AK43" s="67" t="str">
        <f t="shared" ref="AK43" si="1026">IF(AJ43&lt;&gt;"",RANK(AJ43,AJ$33:AJ$48,1),"")</f>
        <v/>
      </c>
      <c r="AL43" s="95" t="str">
        <f>IF('sec(P)'!EX43=1,SUM('sec(P)'!$E43:AL43),"")</f>
        <v/>
      </c>
      <c r="AM43" s="67" t="str">
        <f t="shared" ref="AM43" si="1027">IF(AL43&lt;&gt;"",RANK(AL43,AL$33:AL$48,1),"")</f>
        <v/>
      </c>
      <c r="AN43" s="95" t="str">
        <f>IF('sec(P)'!EY43=1,SUM('sec(P)'!$E43:AN43),"")</f>
        <v/>
      </c>
      <c r="AO43" s="67" t="str">
        <f t="shared" ref="AO43" si="1028">IF(AN43&lt;&gt;"",RANK(AN43,AN$33:AN$48,1),"")</f>
        <v/>
      </c>
      <c r="AP43" s="95" t="str">
        <f>IF('sec(P)'!EZ43=1,SUM('sec(P)'!$E43:AP43),"")</f>
        <v/>
      </c>
      <c r="AQ43" s="67" t="str">
        <f t="shared" ref="AQ43" si="1029">IF(AP43&lt;&gt;"",RANK(AP43,AP$33:AP$48,1),"")</f>
        <v/>
      </c>
      <c r="AR43" s="95" t="str">
        <f>IF('sec(P)'!FA43=1,SUM('sec(P)'!$E43:AR43),"")</f>
        <v/>
      </c>
      <c r="AS43" s="67" t="str">
        <f t="shared" ref="AS43" si="1030">IF(AR43&lt;&gt;"",RANK(AR43,AR$33:AR$48,1),"")</f>
        <v/>
      </c>
      <c r="AT43" s="95" t="str">
        <f>IF('sec(P)'!FB43=1,SUM('sec(P)'!$E43:AT43),"")</f>
        <v/>
      </c>
      <c r="AU43" s="67" t="str">
        <f t="shared" ref="AU43" si="1031">IF(AT43&lt;&gt;"",RANK(AT43,AT$33:AT$48,1),"")</f>
        <v/>
      </c>
      <c r="AV43" s="95" t="str">
        <f>IF('sec(P)'!FC43=1,SUM('sec(P)'!$E43:AV43),"")</f>
        <v/>
      </c>
      <c r="AW43" s="67" t="str">
        <f t="shared" ref="AW43" si="1032">IF(AV43&lt;&gt;"",RANK(AV43,AV$33:AV$48,1),"")</f>
        <v/>
      </c>
      <c r="AX43" s="95" t="str">
        <f>IF('sec(P)'!FD43=1,SUM('sec(P)'!$E43:AX43),"")</f>
        <v/>
      </c>
      <c r="AY43" s="67" t="str">
        <f t="shared" ref="AY43" si="1033">IF(AX43&lt;&gt;"",RANK(AX43,AX$33:AX$48,1),"")</f>
        <v/>
      </c>
      <c r="AZ43" s="95" t="str">
        <f>IF('sec(P)'!FE43=1,SUM('sec(P)'!$E43:AZ43),"")</f>
        <v/>
      </c>
      <c r="BA43" s="67" t="str">
        <f t="shared" ref="BA43" si="1034">IF(AZ43&lt;&gt;"",RANK(AZ43,AZ$33:AZ$48,1),"")</f>
        <v/>
      </c>
      <c r="BB43" s="95" t="str">
        <f>IF('sec(P)'!FF43=1,SUM('sec(P)'!$E43:BB43),"")</f>
        <v/>
      </c>
      <c r="BC43" s="67" t="str">
        <f t="shared" ref="BC43" si="1035">IF(BB43&lt;&gt;"",RANK(BB43,BB$33:BB$48,1),"")</f>
        <v/>
      </c>
      <c r="BD43" s="95" t="str">
        <f>IF('sec(P)'!FG43=1,SUM('sec(P)'!$E43:BD43),"")</f>
        <v/>
      </c>
      <c r="BE43" s="67" t="str">
        <f t="shared" ref="BE43" si="1036">IF(BD43&lt;&gt;"",RANK(BD43,BD$33:BD$48,1),"")</f>
        <v/>
      </c>
      <c r="BF43" s="95" t="str">
        <f>IF('sec(P)'!FH43=1,SUM('sec(P)'!$E43:BF43),"")</f>
        <v/>
      </c>
      <c r="BG43" s="67" t="str">
        <f t="shared" ref="BG43" si="1037">IF(BF43&lt;&gt;"",RANK(BF43,BF$33:BF$48,1),"")</f>
        <v/>
      </c>
      <c r="BH43" s="95" t="str">
        <f>IF('sec(P)'!FI43=1,SUM('sec(P)'!$E43:BH43),"")</f>
        <v/>
      </c>
      <c r="BI43" s="67" t="str">
        <f t="shared" ref="BI43" si="1038">IF(BH43&lt;&gt;"",RANK(BH43,BH$33:BH$48,1),"")</f>
        <v/>
      </c>
      <c r="BJ43" s="95" t="str">
        <f>IF('sec(P)'!FJ43=1,SUM('sec(P)'!$E43:BJ43),"")</f>
        <v/>
      </c>
      <c r="BK43" s="67" t="str">
        <f t="shared" ref="BK43" si="1039">IF(BJ43&lt;&gt;"",RANK(BJ43,BJ$33:BJ$48,1),"")</f>
        <v/>
      </c>
      <c r="BL43" s="95" t="str">
        <f>IF('sec(P)'!FK43=1,SUM('sec(P)'!$E43:BL43),"")</f>
        <v/>
      </c>
      <c r="BM43" s="67" t="str">
        <f t="shared" ref="BM43" si="1040">IF(BL43&lt;&gt;"",RANK(BL43,BL$33:BL$48,1),"")</f>
        <v/>
      </c>
    </row>
    <row r="44" spans="1:65">
      <c r="A44" s="75">
        <f>IF(stage!A44&lt;&gt;"",stage!A44,"")</f>
        <v>43</v>
      </c>
      <c r="E44" s="120" t="str">
        <f>IF(ent!H44&lt;&gt;"",ent!H44,"")</f>
        <v>JN-5</v>
      </c>
      <c r="F44" s="95">
        <f>IF('sec(P)'!EH44=1,SUM('sec(P)'!$E44:F44),"")</f>
        <v>333.70000000000005</v>
      </c>
      <c r="G44" s="67">
        <f t="shared" si="760"/>
        <v>9</v>
      </c>
      <c r="H44" s="95">
        <f>IF('sec(P)'!EI44=1,SUM('sec(P)'!$E44:H44),"")</f>
        <v>798.1</v>
      </c>
      <c r="I44" s="67">
        <f t="shared" si="760"/>
        <v>9</v>
      </c>
      <c r="J44" s="95">
        <f>IF('sec(P)'!EJ44=1,SUM('sec(P)'!$E44:J44),"")</f>
        <v>1144.9000000000001</v>
      </c>
      <c r="K44" s="67">
        <f t="shared" ref="K44" si="1041">IF(J44&lt;&gt;"",RANK(J44,J$33:J$48,1),"")</f>
        <v>9</v>
      </c>
      <c r="L44" s="95">
        <f>IF('sec(P)'!EK44=1,SUM('sec(P)'!$E44:L44),"")</f>
        <v>1473.9</v>
      </c>
      <c r="M44" s="67">
        <f t="shared" ref="M44" si="1042">IF(L44&lt;&gt;"",RANK(L44,L$33:L$48,1),"")</f>
        <v>9</v>
      </c>
      <c r="N44" s="95">
        <f>IF('sec(P)'!EL44=1,SUM('sec(P)'!$E44:N44),"")</f>
        <v>1929.1000000000001</v>
      </c>
      <c r="O44" s="67">
        <f t="shared" ref="O44" si="1043">IF(N44&lt;&gt;"",RANK(N44,N$33:N$48,1),"")</f>
        <v>9</v>
      </c>
      <c r="P44" s="95">
        <f>IF('sec(P)'!EM44=1,SUM('sec(P)'!$E44:P44),"")</f>
        <v>2267.4</v>
      </c>
      <c r="Q44" s="67">
        <f t="shared" ref="Q44" si="1044">IF(P44&lt;&gt;"",RANK(P44,P$33:P$48,1),"")</f>
        <v>9</v>
      </c>
      <c r="R44" s="95">
        <f>IF('sec(P)'!EN44=1,SUM('sec(P)'!$E44:R44),"")</f>
        <v>2633.6000000000004</v>
      </c>
      <c r="S44" s="67">
        <f t="shared" ref="S44" si="1045">IF(R44&lt;&gt;"",RANK(R44,R$33:R$48,1),"")</f>
        <v>9</v>
      </c>
      <c r="T44" s="95">
        <f>IF('sec(P)'!EO44=1,SUM('sec(P)'!$E44:T44),"")</f>
        <v>2888.4000000000005</v>
      </c>
      <c r="U44" s="67">
        <f t="shared" ref="U44" si="1046">IF(T44&lt;&gt;"",RANK(T44,T$33:T$48,1),"")</f>
        <v>9</v>
      </c>
      <c r="V44" s="95">
        <f>IF('sec(P)'!EP44=1,SUM('sec(P)'!$E44:V44),"")</f>
        <v>3250.6000000000004</v>
      </c>
      <c r="W44" s="67">
        <f t="shared" ref="W44" si="1047">IF(V44&lt;&gt;"",RANK(V44,V$33:V$48,1),"")</f>
        <v>9</v>
      </c>
      <c r="X44" s="95">
        <f>IF('sec(P)'!EQ44=1,SUM('sec(P)'!$E44:X44),"")</f>
        <v>3606.1000000000004</v>
      </c>
      <c r="Y44" s="67">
        <f t="shared" ref="Y44" si="1048">IF(X44&lt;&gt;"",RANK(X44,X$33:X$48,1),"")</f>
        <v>9</v>
      </c>
      <c r="Z44" s="95">
        <f>IF('sec(P)'!ER44=1,SUM('sec(P)'!$E44:Z44),"")</f>
        <v>3876.3</v>
      </c>
      <c r="AA44" s="67">
        <f t="shared" ref="AA44" si="1049">IF(Z44&lt;&gt;"",RANK(Z44,Z$33:Z$48,1),"")</f>
        <v>9</v>
      </c>
      <c r="AB44" s="95">
        <f>IF('sec(P)'!ES44=1,SUM('sec(P)'!$E44:AB44),"")</f>
        <v>4241.8</v>
      </c>
      <c r="AC44" s="67">
        <f t="shared" ref="AC44" si="1050">IF(AB44&lt;&gt;"",RANK(AB44,AB$33:AB$48,1),"")</f>
        <v>9</v>
      </c>
      <c r="AD44" s="95" t="str">
        <f>IF('sec(P)'!ET44=1,SUM('sec(P)'!$E44:AD44),"")</f>
        <v/>
      </c>
      <c r="AE44" s="67" t="str">
        <f t="shared" ref="AE44" si="1051">IF(AD44&lt;&gt;"",RANK(AD44,AD$33:AD$48,1),"")</f>
        <v/>
      </c>
      <c r="AF44" s="95" t="str">
        <f>IF('sec(P)'!EU44=1,SUM('sec(P)'!$E44:AF44),"")</f>
        <v/>
      </c>
      <c r="AG44" s="67" t="str">
        <f t="shared" ref="AG44" si="1052">IF(AF44&lt;&gt;"",RANK(AF44,AF$33:AF$48,1),"")</f>
        <v/>
      </c>
      <c r="AH44" s="95" t="str">
        <f>IF('sec(P)'!EV44=1,SUM('sec(P)'!$E44:AH44),"")</f>
        <v/>
      </c>
      <c r="AI44" s="67" t="str">
        <f t="shared" ref="AI44" si="1053">IF(AH44&lt;&gt;"",RANK(AH44,AH$33:AH$48,1),"")</f>
        <v/>
      </c>
      <c r="AJ44" s="95" t="str">
        <f>IF('sec(P)'!EW44=1,SUM('sec(P)'!$E44:AJ44),"")</f>
        <v/>
      </c>
      <c r="AK44" s="67" t="str">
        <f t="shared" ref="AK44" si="1054">IF(AJ44&lt;&gt;"",RANK(AJ44,AJ$33:AJ$48,1),"")</f>
        <v/>
      </c>
      <c r="AL44" s="95" t="str">
        <f>IF('sec(P)'!EX44=1,SUM('sec(P)'!$E44:AL44),"")</f>
        <v/>
      </c>
      <c r="AM44" s="67" t="str">
        <f t="shared" ref="AM44" si="1055">IF(AL44&lt;&gt;"",RANK(AL44,AL$33:AL$48,1),"")</f>
        <v/>
      </c>
      <c r="AN44" s="95" t="str">
        <f>IF('sec(P)'!EY44=1,SUM('sec(P)'!$E44:AN44),"")</f>
        <v/>
      </c>
      <c r="AO44" s="67" t="str">
        <f t="shared" ref="AO44" si="1056">IF(AN44&lt;&gt;"",RANK(AN44,AN$33:AN$48,1),"")</f>
        <v/>
      </c>
      <c r="AP44" s="95" t="str">
        <f>IF('sec(P)'!EZ44=1,SUM('sec(P)'!$E44:AP44),"")</f>
        <v/>
      </c>
      <c r="AQ44" s="67" t="str">
        <f t="shared" ref="AQ44" si="1057">IF(AP44&lt;&gt;"",RANK(AP44,AP$33:AP$48,1),"")</f>
        <v/>
      </c>
      <c r="AR44" s="95" t="str">
        <f>IF('sec(P)'!FA44=1,SUM('sec(P)'!$E44:AR44),"")</f>
        <v/>
      </c>
      <c r="AS44" s="67" t="str">
        <f t="shared" ref="AS44" si="1058">IF(AR44&lt;&gt;"",RANK(AR44,AR$33:AR$48,1),"")</f>
        <v/>
      </c>
      <c r="AT44" s="95" t="str">
        <f>IF('sec(P)'!FB44=1,SUM('sec(P)'!$E44:AT44),"")</f>
        <v/>
      </c>
      <c r="AU44" s="67" t="str">
        <f t="shared" ref="AU44" si="1059">IF(AT44&lt;&gt;"",RANK(AT44,AT$33:AT$48,1),"")</f>
        <v/>
      </c>
      <c r="AV44" s="95" t="str">
        <f>IF('sec(P)'!FC44=1,SUM('sec(P)'!$E44:AV44),"")</f>
        <v/>
      </c>
      <c r="AW44" s="67" t="str">
        <f t="shared" ref="AW44" si="1060">IF(AV44&lt;&gt;"",RANK(AV44,AV$33:AV$48,1),"")</f>
        <v/>
      </c>
      <c r="AX44" s="95" t="str">
        <f>IF('sec(P)'!FD44=1,SUM('sec(P)'!$E44:AX44),"")</f>
        <v/>
      </c>
      <c r="AY44" s="67" t="str">
        <f t="shared" ref="AY44" si="1061">IF(AX44&lt;&gt;"",RANK(AX44,AX$33:AX$48,1),"")</f>
        <v/>
      </c>
      <c r="AZ44" s="95" t="str">
        <f>IF('sec(P)'!FE44=1,SUM('sec(P)'!$E44:AZ44),"")</f>
        <v/>
      </c>
      <c r="BA44" s="67" t="str">
        <f t="shared" ref="BA44" si="1062">IF(AZ44&lt;&gt;"",RANK(AZ44,AZ$33:AZ$48,1),"")</f>
        <v/>
      </c>
      <c r="BB44" s="95" t="str">
        <f>IF('sec(P)'!FF44=1,SUM('sec(P)'!$E44:BB44),"")</f>
        <v/>
      </c>
      <c r="BC44" s="67" t="str">
        <f t="shared" ref="BC44" si="1063">IF(BB44&lt;&gt;"",RANK(BB44,BB$33:BB$48,1),"")</f>
        <v/>
      </c>
      <c r="BD44" s="95" t="str">
        <f>IF('sec(P)'!FG44=1,SUM('sec(P)'!$E44:BD44),"")</f>
        <v/>
      </c>
      <c r="BE44" s="67" t="str">
        <f t="shared" ref="BE44" si="1064">IF(BD44&lt;&gt;"",RANK(BD44,BD$33:BD$48,1),"")</f>
        <v/>
      </c>
      <c r="BF44" s="95" t="str">
        <f>IF('sec(P)'!FH44=1,SUM('sec(P)'!$E44:BF44),"")</f>
        <v/>
      </c>
      <c r="BG44" s="67" t="str">
        <f t="shared" ref="BG44" si="1065">IF(BF44&lt;&gt;"",RANK(BF44,BF$33:BF$48,1),"")</f>
        <v/>
      </c>
      <c r="BH44" s="95" t="str">
        <f>IF('sec(P)'!FI44=1,SUM('sec(P)'!$E44:BH44),"")</f>
        <v/>
      </c>
      <c r="BI44" s="67" t="str">
        <f t="shared" ref="BI44" si="1066">IF(BH44&lt;&gt;"",RANK(BH44,BH$33:BH$48,1),"")</f>
        <v/>
      </c>
      <c r="BJ44" s="95" t="str">
        <f>IF('sec(P)'!FJ44=1,SUM('sec(P)'!$E44:BJ44),"")</f>
        <v/>
      </c>
      <c r="BK44" s="67" t="str">
        <f t="shared" ref="BK44" si="1067">IF(BJ44&lt;&gt;"",RANK(BJ44,BJ$33:BJ$48,1),"")</f>
        <v/>
      </c>
      <c r="BL44" s="95" t="str">
        <f>IF('sec(P)'!FK44=1,SUM('sec(P)'!$E44:BL44),"")</f>
        <v/>
      </c>
      <c r="BM44" s="67" t="str">
        <f t="shared" ref="BM44" si="1068">IF(BL44&lt;&gt;"",RANK(BL44,BL$33:BL$48,1),"")</f>
        <v/>
      </c>
    </row>
    <row r="45" spans="1:65">
      <c r="A45" s="75">
        <f>IF(stage!A45&lt;&gt;"",stage!A45,"")</f>
        <v>44</v>
      </c>
      <c r="E45" s="120" t="str">
        <f>IF(ent!H45&lt;&gt;"",ent!H45,"")</f>
        <v>JN-5</v>
      </c>
      <c r="F45" s="95">
        <f>IF('sec(P)'!EH45=1,SUM('sec(P)'!$E45:F45),"")</f>
        <v>322.60000000000002</v>
      </c>
      <c r="G45" s="67">
        <f t="shared" si="760"/>
        <v>5</v>
      </c>
      <c r="H45" s="95">
        <f>IF('sec(P)'!EI45=1,SUM('sec(P)'!$E45:H45),"")</f>
        <v>775.9</v>
      </c>
      <c r="I45" s="67">
        <f t="shared" si="760"/>
        <v>6</v>
      </c>
      <c r="J45" s="95">
        <f>IF('sec(P)'!EJ45=1,SUM('sec(P)'!$E45:J45),"")</f>
        <v>1118</v>
      </c>
      <c r="K45" s="67">
        <f t="shared" ref="K45" si="1069">IF(J45&lt;&gt;"",RANK(J45,J$33:J$48,1),"")</f>
        <v>7</v>
      </c>
      <c r="L45" s="95">
        <f>IF('sec(P)'!EK45=1,SUM('sec(P)'!$E45:L45),"")</f>
        <v>1443.3</v>
      </c>
      <c r="M45" s="67">
        <f t="shared" ref="M45" si="1070">IF(L45&lt;&gt;"",RANK(L45,L$33:L$48,1),"")</f>
        <v>7</v>
      </c>
      <c r="N45" s="95">
        <f>IF('sec(P)'!EL45=1,SUM('sec(P)'!$E45:N45),"")</f>
        <v>1894.3</v>
      </c>
      <c r="O45" s="67">
        <f t="shared" ref="O45" si="1071">IF(N45&lt;&gt;"",RANK(N45,N$33:N$48,1),"")</f>
        <v>7</v>
      </c>
      <c r="P45" s="95">
        <f>IF('sec(P)'!EM45=1,SUM('sec(P)'!$E45:P45),"")</f>
        <v>2230.8000000000002</v>
      </c>
      <c r="Q45" s="67">
        <f t="shared" ref="Q45" si="1072">IF(P45&lt;&gt;"",RANK(P45,P$33:P$48,1),"")</f>
        <v>7</v>
      </c>
      <c r="R45" s="95">
        <f>IF('sec(P)'!EN45=1,SUM('sec(P)'!$E45:R45),"")</f>
        <v>2580.9</v>
      </c>
      <c r="S45" s="67">
        <f t="shared" ref="S45" si="1073">IF(R45&lt;&gt;"",RANK(R45,R$33:R$48,1),"")</f>
        <v>7</v>
      </c>
      <c r="T45" s="95">
        <f>IF('sec(P)'!EO45=1,SUM('sec(P)'!$E45:T45),"")</f>
        <v>2834.9</v>
      </c>
      <c r="U45" s="67">
        <f t="shared" ref="U45" si="1074">IF(T45&lt;&gt;"",RANK(T45,T$33:T$48,1),"")</f>
        <v>7</v>
      </c>
      <c r="V45" s="95">
        <f>IF('sec(P)'!EP45=1,SUM('sec(P)'!$E45:V45),"")</f>
        <v>3190.5</v>
      </c>
      <c r="W45" s="67">
        <f t="shared" ref="W45" si="1075">IF(V45&lt;&gt;"",RANK(V45,V$33:V$48,1),"")</f>
        <v>8</v>
      </c>
      <c r="X45" s="95">
        <f>IF('sec(P)'!EQ45=1,SUM('sec(P)'!$E45:X45),"")</f>
        <v>3529.4</v>
      </c>
      <c r="Y45" s="67">
        <f t="shared" ref="Y45" si="1076">IF(X45&lt;&gt;"",RANK(X45,X$33:X$48,1),"")</f>
        <v>6</v>
      </c>
      <c r="Z45" s="95">
        <f>IF('sec(P)'!ER45=1,SUM('sec(P)'!$E45:Z45),"")</f>
        <v>3781.3</v>
      </c>
      <c r="AA45" s="67">
        <f t="shared" ref="AA45" si="1077">IF(Z45&lt;&gt;"",RANK(Z45,Z$33:Z$48,1),"")</f>
        <v>6</v>
      </c>
      <c r="AB45" s="95">
        <f>IF('sec(P)'!ES45=1,SUM('sec(P)'!$E45:AB45),"")</f>
        <v>4131.8</v>
      </c>
      <c r="AC45" s="67">
        <f t="shared" ref="AC45" si="1078">IF(AB45&lt;&gt;"",RANK(AB45,AB$33:AB$48,1),"")</f>
        <v>7</v>
      </c>
      <c r="AD45" s="95" t="str">
        <f>IF('sec(P)'!ET45=1,SUM('sec(P)'!$E45:AD45),"")</f>
        <v/>
      </c>
      <c r="AE45" s="67" t="str">
        <f t="shared" ref="AE45" si="1079">IF(AD45&lt;&gt;"",RANK(AD45,AD$33:AD$48,1),"")</f>
        <v/>
      </c>
      <c r="AF45" s="95" t="str">
        <f>IF('sec(P)'!EU45=1,SUM('sec(P)'!$E45:AF45),"")</f>
        <v/>
      </c>
      <c r="AG45" s="67" t="str">
        <f t="shared" ref="AG45" si="1080">IF(AF45&lt;&gt;"",RANK(AF45,AF$33:AF$48,1),"")</f>
        <v/>
      </c>
      <c r="AH45" s="95" t="str">
        <f>IF('sec(P)'!EV45=1,SUM('sec(P)'!$E45:AH45),"")</f>
        <v/>
      </c>
      <c r="AI45" s="67" t="str">
        <f t="shared" ref="AI45" si="1081">IF(AH45&lt;&gt;"",RANK(AH45,AH$33:AH$48,1),"")</f>
        <v/>
      </c>
      <c r="AJ45" s="95" t="str">
        <f>IF('sec(P)'!EW45=1,SUM('sec(P)'!$E45:AJ45),"")</f>
        <v/>
      </c>
      <c r="AK45" s="67" t="str">
        <f t="shared" ref="AK45" si="1082">IF(AJ45&lt;&gt;"",RANK(AJ45,AJ$33:AJ$48,1),"")</f>
        <v/>
      </c>
      <c r="AL45" s="95" t="str">
        <f>IF('sec(P)'!EX45=1,SUM('sec(P)'!$E45:AL45),"")</f>
        <v/>
      </c>
      <c r="AM45" s="67" t="str">
        <f t="shared" ref="AM45" si="1083">IF(AL45&lt;&gt;"",RANK(AL45,AL$33:AL$48,1),"")</f>
        <v/>
      </c>
      <c r="AN45" s="95" t="str">
        <f>IF('sec(P)'!EY45=1,SUM('sec(P)'!$E45:AN45),"")</f>
        <v/>
      </c>
      <c r="AO45" s="67" t="str">
        <f t="shared" ref="AO45" si="1084">IF(AN45&lt;&gt;"",RANK(AN45,AN$33:AN$48,1),"")</f>
        <v/>
      </c>
      <c r="AP45" s="95" t="str">
        <f>IF('sec(P)'!EZ45=1,SUM('sec(P)'!$E45:AP45),"")</f>
        <v/>
      </c>
      <c r="AQ45" s="67" t="str">
        <f t="shared" ref="AQ45" si="1085">IF(AP45&lt;&gt;"",RANK(AP45,AP$33:AP$48,1),"")</f>
        <v/>
      </c>
      <c r="AR45" s="95" t="str">
        <f>IF('sec(P)'!FA45=1,SUM('sec(P)'!$E45:AR45),"")</f>
        <v/>
      </c>
      <c r="AS45" s="67" t="str">
        <f t="shared" ref="AS45" si="1086">IF(AR45&lt;&gt;"",RANK(AR45,AR$33:AR$48,1),"")</f>
        <v/>
      </c>
      <c r="AT45" s="95" t="str">
        <f>IF('sec(P)'!FB45=1,SUM('sec(P)'!$E45:AT45),"")</f>
        <v/>
      </c>
      <c r="AU45" s="67" t="str">
        <f t="shared" ref="AU45" si="1087">IF(AT45&lt;&gt;"",RANK(AT45,AT$33:AT$48,1),"")</f>
        <v/>
      </c>
      <c r="AV45" s="95" t="str">
        <f>IF('sec(P)'!FC45=1,SUM('sec(P)'!$E45:AV45),"")</f>
        <v/>
      </c>
      <c r="AW45" s="67" t="str">
        <f t="shared" ref="AW45" si="1088">IF(AV45&lt;&gt;"",RANK(AV45,AV$33:AV$48,1),"")</f>
        <v/>
      </c>
      <c r="AX45" s="95" t="str">
        <f>IF('sec(P)'!FD45=1,SUM('sec(P)'!$E45:AX45),"")</f>
        <v/>
      </c>
      <c r="AY45" s="67" t="str">
        <f t="shared" ref="AY45" si="1089">IF(AX45&lt;&gt;"",RANK(AX45,AX$33:AX$48,1),"")</f>
        <v/>
      </c>
      <c r="AZ45" s="95" t="str">
        <f>IF('sec(P)'!FE45=1,SUM('sec(P)'!$E45:AZ45),"")</f>
        <v/>
      </c>
      <c r="BA45" s="67" t="str">
        <f t="shared" ref="BA45" si="1090">IF(AZ45&lt;&gt;"",RANK(AZ45,AZ$33:AZ$48,1),"")</f>
        <v/>
      </c>
      <c r="BB45" s="95" t="str">
        <f>IF('sec(P)'!FF45=1,SUM('sec(P)'!$E45:BB45),"")</f>
        <v/>
      </c>
      <c r="BC45" s="67" t="str">
        <f t="shared" ref="BC45" si="1091">IF(BB45&lt;&gt;"",RANK(BB45,BB$33:BB$48,1),"")</f>
        <v/>
      </c>
      <c r="BD45" s="95" t="str">
        <f>IF('sec(P)'!FG45=1,SUM('sec(P)'!$E45:BD45),"")</f>
        <v/>
      </c>
      <c r="BE45" s="67" t="str">
        <f t="shared" ref="BE45" si="1092">IF(BD45&lt;&gt;"",RANK(BD45,BD$33:BD$48,1),"")</f>
        <v/>
      </c>
      <c r="BF45" s="95" t="str">
        <f>IF('sec(P)'!FH45=1,SUM('sec(P)'!$E45:BF45),"")</f>
        <v/>
      </c>
      <c r="BG45" s="67" t="str">
        <f t="shared" ref="BG45" si="1093">IF(BF45&lt;&gt;"",RANK(BF45,BF$33:BF$48,1),"")</f>
        <v/>
      </c>
      <c r="BH45" s="95" t="str">
        <f>IF('sec(P)'!FI45=1,SUM('sec(P)'!$E45:BH45),"")</f>
        <v/>
      </c>
      <c r="BI45" s="67" t="str">
        <f t="shared" ref="BI45" si="1094">IF(BH45&lt;&gt;"",RANK(BH45,BH$33:BH$48,1),"")</f>
        <v/>
      </c>
      <c r="BJ45" s="95" t="str">
        <f>IF('sec(P)'!FJ45=1,SUM('sec(P)'!$E45:BJ45),"")</f>
        <v/>
      </c>
      <c r="BK45" s="67" t="str">
        <f t="shared" ref="BK45" si="1095">IF(BJ45&lt;&gt;"",RANK(BJ45,BJ$33:BJ$48,1),"")</f>
        <v/>
      </c>
      <c r="BL45" s="95" t="str">
        <f>IF('sec(P)'!FK45=1,SUM('sec(P)'!$E45:BL45),"")</f>
        <v/>
      </c>
      <c r="BM45" s="67" t="str">
        <f t="shared" ref="BM45" si="1096">IF(BL45&lt;&gt;"",RANK(BL45,BL$33:BL$48,1),"")</f>
        <v/>
      </c>
    </row>
    <row r="46" spans="1:65">
      <c r="A46" s="75">
        <f>IF(stage!A46&lt;&gt;"",stage!A46,"")</f>
        <v>45</v>
      </c>
      <c r="E46" s="120" t="str">
        <f>IF(ent!H46&lt;&gt;"",ent!H46,"")</f>
        <v>JN-5</v>
      </c>
      <c r="F46" s="95" t="str">
        <f>IF('sec(P)'!EH46=1,SUM('sec(P)'!$E46:F46),"")</f>
        <v/>
      </c>
      <c r="G46" s="67" t="str">
        <f t="shared" si="760"/>
        <v/>
      </c>
      <c r="H46" s="95" t="str">
        <f>IF('sec(P)'!EI46=1,SUM('sec(P)'!$E46:H46),"")</f>
        <v/>
      </c>
      <c r="I46" s="67" t="str">
        <f t="shared" si="760"/>
        <v/>
      </c>
      <c r="J46" s="95" t="str">
        <f>IF('sec(P)'!EJ46=1,SUM('sec(P)'!$E46:J46),"")</f>
        <v/>
      </c>
      <c r="K46" s="67" t="str">
        <f t="shared" ref="K46" si="1097">IF(J46&lt;&gt;"",RANK(J46,J$33:J$48,1),"")</f>
        <v/>
      </c>
      <c r="L46" s="95" t="str">
        <f>IF('sec(P)'!EK46=1,SUM('sec(P)'!$E46:L46),"")</f>
        <v/>
      </c>
      <c r="M46" s="67" t="str">
        <f t="shared" ref="M46" si="1098">IF(L46&lt;&gt;"",RANK(L46,L$33:L$48,1),"")</f>
        <v/>
      </c>
      <c r="N46" s="95" t="str">
        <f>IF('sec(P)'!EL46=1,SUM('sec(P)'!$E46:N46),"")</f>
        <v/>
      </c>
      <c r="O46" s="67" t="str">
        <f t="shared" ref="O46" si="1099">IF(N46&lt;&gt;"",RANK(N46,N$33:N$48,1),"")</f>
        <v/>
      </c>
      <c r="P46" s="95" t="str">
        <f>IF('sec(P)'!EM46=1,SUM('sec(P)'!$E46:P46),"")</f>
        <v/>
      </c>
      <c r="Q46" s="67" t="str">
        <f t="shared" ref="Q46" si="1100">IF(P46&lt;&gt;"",RANK(P46,P$33:P$48,1),"")</f>
        <v/>
      </c>
      <c r="R46" s="95" t="str">
        <f>IF('sec(P)'!EN46=1,SUM('sec(P)'!$E46:R46),"")</f>
        <v/>
      </c>
      <c r="S46" s="67" t="str">
        <f t="shared" ref="S46" si="1101">IF(R46&lt;&gt;"",RANK(R46,R$33:R$48,1),"")</f>
        <v/>
      </c>
      <c r="T46" s="95" t="str">
        <f>IF('sec(P)'!EO46=1,SUM('sec(P)'!$E46:T46),"")</f>
        <v/>
      </c>
      <c r="U46" s="67" t="str">
        <f t="shared" ref="U46" si="1102">IF(T46&lt;&gt;"",RANK(T46,T$33:T$48,1),"")</f>
        <v/>
      </c>
      <c r="V46" s="95" t="str">
        <f>IF('sec(P)'!EP46=1,SUM('sec(P)'!$E46:V46),"")</f>
        <v/>
      </c>
      <c r="W46" s="67" t="str">
        <f t="shared" ref="W46" si="1103">IF(V46&lt;&gt;"",RANK(V46,V$33:V$48,1),"")</f>
        <v/>
      </c>
      <c r="X46" s="95" t="str">
        <f>IF('sec(P)'!EQ46=1,SUM('sec(P)'!$E46:X46),"")</f>
        <v/>
      </c>
      <c r="Y46" s="67" t="str">
        <f t="shared" ref="Y46" si="1104">IF(X46&lt;&gt;"",RANK(X46,X$33:X$48,1),"")</f>
        <v/>
      </c>
      <c r="Z46" s="95" t="str">
        <f>IF('sec(P)'!ER46=1,SUM('sec(P)'!$E46:Z46),"")</f>
        <v/>
      </c>
      <c r="AA46" s="67" t="str">
        <f t="shared" ref="AA46" si="1105">IF(Z46&lt;&gt;"",RANK(Z46,Z$33:Z$48,1),"")</f>
        <v/>
      </c>
      <c r="AB46" s="95" t="str">
        <f>IF('sec(P)'!ES46=1,SUM('sec(P)'!$E46:AB46),"")</f>
        <v/>
      </c>
      <c r="AC46" s="67" t="str">
        <f t="shared" ref="AC46" si="1106">IF(AB46&lt;&gt;"",RANK(AB46,AB$33:AB$48,1),"")</f>
        <v/>
      </c>
      <c r="AD46" s="95" t="str">
        <f>IF('sec(P)'!ET46=1,SUM('sec(P)'!$E46:AD46),"")</f>
        <v/>
      </c>
      <c r="AE46" s="67" t="str">
        <f t="shared" ref="AE46" si="1107">IF(AD46&lt;&gt;"",RANK(AD46,AD$33:AD$48,1),"")</f>
        <v/>
      </c>
      <c r="AF46" s="95" t="str">
        <f>IF('sec(P)'!EU46=1,SUM('sec(P)'!$E46:AF46),"")</f>
        <v/>
      </c>
      <c r="AG46" s="67" t="str">
        <f t="shared" ref="AG46" si="1108">IF(AF46&lt;&gt;"",RANK(AF46,AF$33:AF$48,1),"")</f>
        <v/>
      </c>
      <c r="AH46" s="95" t="str">
        <f>IF('sec(P)'!EV46=1,SUM('sec(P)'!$E46:AH46),"")</f>
        <v/>
      </c>
      <c r="AI46" s="67" t="str">
        <f t="shared" ref="AI46" si="1109">IF(AH46&lt;&gt;"",RANK(AH46,AH$33:AH$48,1),"")</f>
        <v/>
      </c>
      <c r="AJ46" s="95" t="str">
        <f>IF('sec(P)'!EW46=1,SUM('sec(P)'!$E46:AJ46),"")</f>
        <v/>
      </c>
      <c r="AK46" s="67" t="str">
        <f t="shared" ref="AK46" si="1110">IF(AJ46&lt;&gt;"",RANK(AJ46,AJ$33:AJ$48,1),"")</f>
        <v/>
      </c>
      <c r="AL46" s="95" t="str">
        <f>IF('sec(P)'!EX46=1,SUM('sec(P)'!$E46:AL46),"")</f>
        <v/>
      </c>
      <c r="AM46" s="67" t="str">
        <f t="shared" ref="AM46" si="1111">IF(AL46&lt;&gt;"",RANK(AL46,AL$33:AL$48,1),"")</f>
        <v/>
      </c>
      <c r="AN46" s="95" t="str">
        <f>IF('sec(P)'!EY46=1,SUM('sec(P)'!$E46:AN46),"")</f>
        <v/>
      </c>
      <c r="AO46" s="67" t="str">
        <f t="shared" ref="AO46" si="1112">IF(AN46&lt;&gt;"",RANK(AN46,AN$33:AN$48,1),"")</f>
        <v/>
      </c>
      <c r="AP46" s="95" t="str">
        <f>IF('sec(P)'!EZ46=1,SUM('sec(P)'!$E46:AP46),"")</f>
        <v/>
      </c>
      <c r="AQ46" s="67" t="str">
        <f t="shared" ref="AQ46" si="1113">IF(AP46&lt;&gt;"",RANK(AP46,AP$33:AP$48,1),"")</f>
        <v/>
      </c>
      <c r="AR46" s="95" t="str">
        <f>IF('sec(P)'!FA46=1,SUM('sec(P)'!$E46:AR46),"")</f>
        <v/>
      </c>
      <c r="AS46" s="67" t="str">
        <f t="shared" ref="AS46" si="1114">IF(AR46&lt;&gt;"",RANK(AR46,AR$33:AR$48,1),"")</f>
        <v/>
      </c>
      <c r="AT46" s="95" t="str">
        <f>IF('sec(P)'!FB46=1,SUM('sec(P)'!$E46:AT46),"")</f>
        <v/>
      </c>
      <c r="AU46" s="67" t="str">
        <f t="shared" ref="AU46" si="1115">IF(AT46&lt;&gt;"",RANK(AT46,AT$33:AT$48,1),"")</f>
        <v/>
      </c>
      <c r="AV46" s="95" t="str">
        <f>IF('sec(P)'!FC46=1,SUM('sec(P)'!$E46:AV46),"")</f>
        <v/>
      </c>
      <c r="AW46" s="67" t="str">
        <f t="shared" ref="AW46" si="1116">IF(AV46&lt;&gt;"",RANK(AV46,AV$33:AV$48,1),"")</f>
        <v/>
      </c>
      <c r="AX46" s="95" t="str">
        <f>IF('sec(P)'!FD46=1,SUM('sec(P)'!$E46:AX46),"")</f>
        <v/>
      </c>
      <c r="AY46" s="67" t="str">
        <f t="shared" ref="AY46" si="1117">IF(AX46&lt;&gt;"",RANK(AX46,AX$33:AX$48,1),"")</f>
        <v/>
      </c>
      <c r="AZ46" s="95" t="str">
        <f>IF('sec(P)'!FE46=1,SUM('sec(P)'!$E46:AZ46),"")</f>
        <v/>
      </c>
      <c r="BA46" s="67" t="str">
        <f t="shared" ref="BA46" si="1118">IF(AZ46&lt;&gt;"",RANK(AZ46,AZ$33:AZ$48,1),"")</f>
        <v/>
      </c>
      <c r="BB46" s="95" t="str">
        <f>IF('sec(P)'!FF46=1,SUM('sec(P)'!$E46:BB46),"")</f>
        <v/>
      </c>
      <c r="BC46" s="67" t="str">
        <f t="shared" ref="BC46" si="1119">IF(BB46&lt;&gt;"",RANK(BB46,BB$33:BB$48,1),"")</f>
        <v/>
      </c>
      <c r="BD46" s="95" t="str">
        <f>IF('sec(P)'!FG46=1,SUM('sec(P)'!$E46:BD46),"")</f>
        <v/>
      </c>
      <c r="BE46" s="67" t="str">
        <f t="shared" ref="BE46" si="1120">IF(BD46&lt;&gt;"",RANK(BD46,BD$33:BD$48,1),"")</f>
        <v/>
      </c>
      <c r="BF46" s="95" t="str">
        <f>IF('sec(P)'!FH46=1,SUM('sec(P)'!$E46:BF46),"")</f>
        <v/>
      </c>
      <c r="BG46" s="67" t="str">
        <f t="shared" ref="BG46" si="1121">IF(BF46&lt;&gt;"",RANK(BF46,BF$33:BF$48,1),"")</f>
        <v/>
      </c>
      <c r="BH46" s="95" t="str">
        <f>IF('sec(P)'!FI46=1,SUM('sec(P)'!$E46:BH46),"")</f>
        <v/>
      </c>
      <c r="BI46" s="67" t="str">
        <f t="shared" ref="BI46" si="1122">IF(BH46&lt;&gt;"",RANK(BH46,BH$33:BH$48,1),"")</f>
        <v/>
      </c>
      <c r="BJ46" s="95" t="str">
        <f>IF('sec(P)'!FJ46=1,SUM('sec(P)'!$E46:BJ46),"")</f>
        <v/>
      </c>
      <c r="BK46" s="67" t="str">
        <f t="shared" ref="BK46" si="1123">IF(BJ46&lt;&gt;"",RANK(BJ46,BJ$33:BJ$48,1),"")</f>
        <v/>
      </c>
      <c r="BL46" s="95" t="str">
        <f>IF('sec(P)'!FK46=1,SUM('sec(P)'!$E46:BL46),"")</f>
        <v/>
      </c>
      <c r="BM46" s="67" t="str">
        <f t="shared" ref="BM46" si="1124">IF(BL46&lt;&gt;"",RANK(BL46,BL$33:BL$48,1),"")</f>
        <v/>
      </c>
    </row>
    <row r="47" spans="1:65">
      <c r="A47" s="75">
        <f>IF(stage!A47&lt;&gt;"",stage!A47,"")</f>
        <v>46</v>
      </c>
      <c r="E47" s="120" t="str">
        <f>IF(ent!H47&lt;&gt;"",ent!H47,"")</f>
        <v>JN-5</v>
      </c>
      <c r="F47" s="95">
        <f>IF('sec(P)'!EH47=1,SUM('sec(P)'!$E47:F47),"")</f>
        <v>350</v>
      </c>
      <c r="G47" s="67">
        <f t="shared" si="760"/>
        <v>15</v>
      </c>
      <c r="H47" s="95" t="str">
        <f>IF('sec(P)'!EI47=1,SUM('sec(P)'!$E47:H47),"")</f>
        <v/>
      </c>
      <c r="I47" s="67" t="str">
        <f t="shared" si="760"/>
        <v/>
      </c>
      <c r="J47" s="95" t="str">
        <f>IF('sec(P)'!EJ47=1,SUM('sec(P)'!$E47:J47),"")</f>
        <v/>
      </c>
      <c r="K47" s="67" t="str">
        <f t="shared" ref="K47" si="1125">IF(J47&lt;&gt;"",RANK(J47,J$33:J$48,1),"")</f>
        <v/>
      </c>
      <c r="L47" s="95" t="str">
        <f>IF('sec(P)'!EK47=1,SUM('sec(P)'!$E47:L47),"")</f>
        <v/>
      </c>
      <c r="M47" s="67" t="str">
        <f t="shared" ref="M47" si="1126">IF(L47&lt;&gt;"",RANK(L47,L$33:L$48,1),"")</f>
        <v/>
      </c>
      <c r="N47" s="95" t="str">
        <f>IF('sec(P)'!EL47=1,SUM('sec(P)'!$E47:N47),"")</f>
        <v/>
      </c>
      <c r="O47" s="67" t="str">
        <f t="shared" ref="O47" si="1127">IF(N47&lt;&gt;"",RANK(N47,N$33:N$48,1),"")</f>
        <v/>
      </c>
      <c r="P47" s="95" t="str">
        <f>IF('sec(P)'!EM47=1,SUM('sec(P)'!$E47:P47),"")</f>
        <v/>
      </c>
      <c r="Q47" s="67" t="str">
        <f t="shared" ref="Q47" si="1128">IF(P47&lt;&gt;"",RANK(P47,P$33:P$48,1),"")</f>
        <v/>
      </c>
      <c r="R47" s="95" t="str">
        <f>IF('sec(P)'!EN47=1,SUM('sec(P)'!$E47:R47),"")</f>
        <v/>
      </c>
      <c r="S47" s="67" t="str">
        <f t="shared" ref="S47" si="1129">IF(R47&lt;&gt;"",RANK(R47,R$33:R$48,1),"")</f>
        <v/>
      </c>
      <c r="T47" s="95" t="str">
        <f>IF('sec(P)'!EO47=1,SUM('sec(P)'!$E47:T47),"")</f>
        <v/>
      </c>
      <c r="U47" s="67" t="str">
        <f t="shared" ref="U47" si="1130">IF(T47&lt;&gt;"",RANK(T47,T$33:T$48,1),"")</f>
        <v/>
      </c>
      <c r="V47" s="95" t="str">
        <f>IF('sec(P)'!EP47=1,SUM('sec(P)'!$E47:V47),"")</f>
        <v/>
      </c>
      <c r="W47" s="67" t="str">
        <f t="shared" ref="W47" si="1131">IF(V47&lt;&gt;"",RANK(V47,V$33:V$48,1),"")</f>
        <v/>
      </c>
      <c r="X47" s="95" t="str">
        <f>IF('sec(P)'!EQ47=1,SUM('sec(P)'!$E47:X47),"")</f>
        <v/>
      </c>
      <c r="Y47" s="67" t="str">
        <f t="shared" ref="Y47" si="1132">IF(X47&lt;&gt;"",RANK(X47,X$33:X$48,1),"")</f>
        <v/>
      </c>
      <c r="Z47" s="95" t="str">
        <f>IF('sec(P)'!ER47=1,SUM('sec(P)'!$E47:Z47),"")</f>
        <v/>
      </c>
      <c r="AA47" s="67" t="str">
        <f t="shared" ref="AA47" si="1133">IF(Z47&lt;&gt;"",RANK(Z47,Z$33:Z$48,1),"")</f>
        <v/>
      </c>
      <c r="AB47" s="95" t="str">
        <f>IF('sec(P)'!ES47=1,SUM('sec(P)'!$E47:AB47),"")</f>
        <v/>
      </c>
      <c r="AC47" s="67" t="str">
        <f t="shared" ref="AC47" si="1134">IF(AB47&lt;&gt;"",RANK(AB47,AB$33:AB$48,1),"")</f>
        <v/>
      </c>
      <c r="AD47" s="95" t="str">
        <f>IF('sec(P)'!ET47=1,SUM('sec(P)'!$E47:AD47),"")</f>
        <v/>
      </c>
      <c r="AE47" s="67" t="str">
        <f t="shared" ref="AE47" si="1135">IF(AD47&lt;&gt;"",RANK(AD47,AD$33:AD$48,1),"")</f>
        <v/>
      </c>
      <c r="AF47" s="95" t="str">
        <f>IF('sec(P)'!EU47=1,SUM('sec(P)'!$E47:AF47),"")</f>
        <v/>
      </c>
      <c r="AG47" s="67" t="str">
        <f t="shared" ref="AG47" si="1136">IF(AF47&lt;&gt;"",RANK(AF47,AF$33:AF$48,1),"")</f>
        <v/>
      </c>
      <c r="AH47" s="95" t="str">
        <f>IF('sec(P)'!EV47=1,SUM('sec(P)'!$E47:AH47),"")</f>
        <v/>
      </c>
      <c r="AI47" s="67" t="str">
        <f t="shared" ref="AI47" si="1137">IF(AH47&lt;&gt;"",RANK(AH47,AH$33:AH$48,1),"")</f>
        <v/>
      </c>
      <c r="AJ47" s="95" t="str">
        <f>IF('sec(P)'!EW47=1,SUM('sec(P)'!$E47:AJ47),"")</f>
        <v/>
      </c>
      <c r="AK47" s="67" t="str">
        <f t="shared" ref="AK47" si="1138">IF(AJ47&lt;&gt;"",RANK(AJ47,AJ$33:AJ$48,1),"")</f>
        <v/>
      </c>
      <c r="AL47" s="95" t="str">
        <f>IF('sec(P)'!EX47=1,SUM('sec(P)'!$E47:AL47),"")</f>
        <v/>
      </c>
      <c r="AM47" s="67" t="str">
        <f t="shared" ref="AM47" si="1139">IF(AL47&lt;&gt;"",RANK(AL47,AL$33:AL$48,1),"")</f>
        <v/>
      </c>
      <c r="AN47" s="95" t="str">
        <f>IF('sec(P)'!EY47=1,SUM('sec(P)'!$E47:AN47),"")</f>
        <v/>
      </c>
      <c r="AO47" s="67" t="str">
        <f t="shared" ref="AO47" si="1140">IF(AN47&lt;&gt;"",RANK(AN47,AN$33:AN$48,1),"")</f>
        <v/>
      </c>
      <c r="AP47" s="95" t="str">
        <f>IF('sec(P)'!EZ47=1,SUM('sec(P)'!$E47:AP47),"")</f>
        <v/>
      </c>
      <c r="AQ47" s="67" t="str">
        <f t="shared" ref="AQ47" si="1141">IF(AP47&lt;&gt;"",RANK(AP47,AP$33:AP$48,1),"")</f>
        <v/>
      </c>
      <c r="AR47" s="95" t="str">
        <f>IF('sec(P)'!FA47=1,SUM('sec(P)'!$E47:AR47),"")</f>
        <v/>
      </c>
      <c r="AS47" s="67" t="str">
        <f t="shared" ref="AS47" si="1142">IF(AR47&lt;&gt;"",RANK(AR47,AR$33:AR$48,1),"")</f>
        <v/>
      </c>
      <c r="AT47" s="95" t="str">
        <f>IF('sec(P)'!FB47=1,SUM('sec(P)'!$E47:AT47),"")</f>
        <v/>
      </c>
      <c r="AU47" s="67" t="str">
        <f t="shared" ref="AU47" si="1143">IF(AT47&lt;&gt;"",RANK(AT47,AT$33:AT$48,1),"")</f>
        <v/>
      </c>
      <c r="AV47" s="95" t="str">
        <f>IF('sec(P)'!FC47=1,SUM('sec(P)'!$E47:AV47),"")</f>
        <v/>
      </c>
      <c r="AW47" s="67" t="str">
        <f t="shared" ref="AW47" si="1144">IF(AV47&lt;&gt;"",RANK(AV47,AV$33:AV$48,1),"")</f>
        <v/>
      </c>
      <c r="AX47" s="95" t="str">
        <f>IF('sec(P)'!FD47=1,SUM('sec(P)'!$E47:AX47),"")</f>
        <v/>
      </c>
      <c r="AY47" s="67" t="str">
        <f t="shared" ref="AY47" si="1145">IF(AX47&lt;&gt;"",RANK(AX47,AX$33:AX$48,1),"")</f>
        <v/>
      </c>
      <c r="AZ47" s="95" t="str">
        <f>IF('sec(P)'!FE47=1,SUM('sec(P)'!$E47:AZ47),"")</f>
        <v/>
      </c>
      <c r="BA47" s="67" t="str">
        <f t="shared" ref="BA47" si="1146">IF(AZ47&lt;&gt;"",RANK(AZ47,AZ$33:AZ$48,1),"")</f>
        <v/>
      </c>
      <c r="BB47" s="95" t="str">
        <f>IF('sec(P)'!FF47=1,SUM('sec(P)'!$E47:BB47),"")</f>
        <v/>
      </c>
      <c r="BC47" s="67" t="str">
        <f t="shared" ref="BC47" si="1147">IF(BB47&lt;&gt;"",RANK(BB47,BB$33:BB$48,1),"")</f>
        <v/>
      </c>
      <c r="BD47" s="95" t="str">
        <f>IF('sec(P)'!FG47=1,SUM('sec(P)'!$E47:BD47),"")</f>
        <v/>
      </c>
      <c r="BE47" s="67" t="str">
        <f t="shared" ref="BE47" si="1148">IF(BD47&lt;&gt;"",RANK(BD47,BD$33:BD$48,1),"")</f>
        <v/>
      </c>
      <c r="BF47" s="95" t="str">
        <f>IF('sec(P)'!FH47=1,SUM('sec(P)'!$E47:BF47),"")</f>
        <v/>
      </c>
      <c r="BG47" s="67" t="str">
        <f t="shared" ref="BG47" si="1149">IF(BF47&lt;&gt;"",RANK(BF47,BF$33:BF$48,1),"")</f>
        <v/>
      </c>
      <c r="BH47" s="95" t="str">
        <f>IF('sec(P)'!FI47=1,SUM('sec(P)'!$E47:BH47),"")</f>
        <v/>
      </c>
      <c r="BI47" s="67" t="str">
        <f t="shared" ref="BI47" si="1150">IF(BH47&lt;&gt;"",RANK(BH47,BH$33:BH$48,1),"")</f>
        <v/>
      </c>
      <c r="BJ47" s="95" t="str">
        <f>IF('sec(P)'!FJ47=1,SUM('sec(P)'!$E47:BJ47),"")</f>
        <v/>
      </c>
      <c r="BK47" s="67" t="str">
        <f t="shared" ref="BK47" si="1151">IF(BJ47&lt;&gt;"",RANK(BJ47,BJ$33:BJ$48,1),"")</f>
        <v/>
      </c>
      <c r="BL47" s="95" t="str">
        <f>IF('sec(P)'!FK47=1,SUM('sec(P)'!$E47:BL47),"")</f>
        <v/>
      </c>
      <c r="BM47" s="67" t="str">
        <f t="shared" ref="BM47" si="1152">IF(BL47&lt;&gt;"",RANK(BL47,BL$33:BL$48,1),"")</f>
        <v/>
      </c>
    </row>
    <row r="48" spans="1:65">
      <c r="A48" s="75">
        <f>IF(stage!A48&lt;&gt;"",stage!A48,"")</f>
        <v>47</v>
      </c>
      <c r="E48" s="120" t="str">
        <f>IF(ent!H48&lt;&gt;"",ent!H48,"")</f>
        <v>JN-5</v>
      </c>
      <c r="F48" s="95">
        <f>IF('sec(P)'!EH48=1,SUM('sec(P)'!$E48:F48),"")</f>
        <v>343.79999999999995</v>
      </c>
      <c r="G48" s="67">
        <f t="shared" si="760"/>
        <v>12</v>
      </c>
      <c r="H48" s="95">
        <f>IF('sec(P)'!EI48=1,SUM('sec(P)'!$E48:H48),"")</f>
        <v>808.09999999999991</v>
      </c>
      <c r="I48" s="67">
        <f t="shared" si="760"/>
        <v>10</v>
      </c>
      <c r="J48" s="95">
        <f>IF('sec(P)'!EJ48=1,SUM('sec(P)'!$E48:J48),"")</f>
        <v>1157.8999999999999</v>
      </c>
      <c r="K48" s="67">
        <f t="shared" ref="K48" si="1153">IF(J48&lt;&gt;"",RANK(J48,J$33:J$48,1),"")</f>
        <v>11</v>
      </c>
      <c r="L48" s="95">
        <f>IF('sec(P)'!EK48=1,SUM('sec(P)'!$E48:L48),"")</f>
        <v>1490.6</v>
      </c>
      <c r="M48" s="67">
        <f t="shared" ref="M48" si="1154">IF(L48&lt;&gt;"",RANK(L48,L$33:L$48,1),"")</f>
        <v>11</v>
      </c>
      <c r="N48" s="95">
        <f>IF('sec(P)'!EL48=1,SUM('sec(P)'!$E48:N48),"")</f>
        <v>1949.1</v>
      </c>
      <c r="O48" s="67">
        <f t="shared" ref="O48" si="1155">IF(N48&lt;&gt;"",RANK(N48,N$33:N$48,1),"")</f>
        <v>11</v>
      </c>
      <c r="P48" s="95">
        <f>IF('sec(P)'!EM48=1,SUM('sec(P)'!$E48:P48),"")</f>
        <v>2298.6</v>
      </c>
      <c r="Q48" s="67">
        <f t="shared" ref="Q48" si="1156">IF(P48&lt;&gt;"",RANK(P48,P$33:P$48,1),"")</f>
        <v>11</v>
      </c>
      <c r="R48" s="95">
        <f>IF('sec(P)'!EN48=1,SUM('sec(P)'!$E48:R48),"")</f>
        <v>2675.3</v>
      </c>
      <c r="S48" s="67">
        <f t="shared" ref="S48" si="1157">IF(R48&lt;&gt;"",RANK(R48,R$33:R$48,1),"")</f>
        <v>12</v>
      </c>
      <c r="T48" s="95">
        <f>IF('sec(P)'!EO48=1,SUM('sec(P)'!$E48:T48),"")</f>
        <v>2935.1000000000004</v>
      </c>
      <c r="U48" s="67">
        <f t="shared" ref="U48" si="1158">IF(T48&lt;&gt;"",RANK(T48,T$33:T$48,1),"")</f>
        <v>12</v>
      </c>
      <c r="V48" s="95">
        <f>IF('sec(P)'!EP48=1,SUM('sec(P)'!$E48:V48),"")</f>
        <v>3299.4000000000005</v>
      </c>
      <c r="W48" s="67">
        <f t="shared" ref="W48" si="1159">IF(V48&lt;&gt;"",RANK(V48,V$33:V$48,1),"")</f>
        <v>12</v>
      </c>
      <c r="X48" s="95">
        <f>IF('sec(P)'!EQ48=1,SUM('sec(P)'!$E48:X48),"")</f>
        <v>3643.6000000000004</v>
      </c>
      <c r="Y48" s="67">
        <f t="shared" ref="Y48" si="1160">IF(X48&lt;&gt;"",RANK(X48,X$33:X$48,1),"")</f>
        <v>11</v>
      </c>
      <c r="Z48" s="95">
        <f>IF('sec(P)'!ER48=1,SUM('sec(P)'!$E48:Z48),"")</f>
        <v>3922.0000000000005</v>
      </c>
      <c r="AA48" s="67">
        <f t="shared" ref="AA48" si="1161">IF(Z48&lt;&gt;"",RANK(Z48,Z$33:Z$48,1),"")</f>
        <v>11</v>
      </c>
      <c r="AB48" s="95" t="str">
        <f>IF('sec(P)'!ES48=1,SUM('sec(P)'!$E48:AB48),"")</f>
        <v/>
      </c>
      <c r="AC48" s="67" t="str">
        <f t="shared" ref="AC48" si="1162">IF(AB48&lt;&gt;"",RANK(AB48,AB$33:AB$48,1),"")</f>
        <v/>
      </c>
      <c r="AD48" s="95" t="str">
        <f>IF('sec(P)'!ET48=1,SUM('sec(P)'!$E48:AD48),"")</f>
        <v/>
      </c>
      <c r="AE48" s="67" t="str">
        <f t="shared" ref="AE48" si="1163">IF(AD48&lt;&gt;"",RANK(AD48,AD$33:AD$48,1),"")</f>
        <v/>
      </c>
      <c r="AF48" s="95" t="str">
        <f>IF('sec(P)'!EU48=1,SUM('sec(P)'!$E48:AF48),"")</f>
        <v/>
      </c>
      <c r="AG48" s="67" t="str">
        <f t="shared" ref="AG48" si="1164">IF(AF48&lt;&gt;"",RANK(AF48,AF$33:AF$48,1),"")</f>
        <v/>
      </c>
      <c r="AH48" s="95" t="str">
        <f>IF('sec(P)'!EV48=1,SUM('sec(P)'!$E48:AH48),"")</f>
        <v/>
      </c>
      <c r="AI48" s="67" t="str">
        <f t="shared" ref="AI48" si="1165">IF(AH48&lt;&gt;"",RANK(AH48,AH$33:AH$48,1),"")</f>
        <v/>
      </c>
      <c r="AJ48" s="95" t="str">
        <f>IF('sec(P)'!EW48=1,SUM('sec(P)'!$E48:AJ48),"")</f>
        <v/>
      </c>
      <c r="AK48" s="67" t="str">
        <f t="shared" ref="AK48" si="1166">IF(AJ48&lt;&gt;"",RANK(AJ48,AJ$33:AJ$48,1),"")</f>
        <v/>
      </c>
      <c r="AL48" s="95" t="str">
        <f>IF('sec(P)'!EX48=1,SUM('sec(P)'!$E48:AL48),"")</f>
        <v/>
      </c>
      <c r="AM48" s="67" t="str">
        <f t="shared" ref="AM48" si="1167">IF(AL48&lt;&gt;"",RANK(AL48,AL$33:AL$48,1),"")</f>
        <v/>
      </c>
      <c r="AN48" s="95" t="str">
        <f>IF('sec(P)'!EY48=1,SUM('sec(P)'!$E48:AN48),"")</f>
        <v/>
      </c>
      <c r="AO48" s="67" t="str">
        <f t="shared" ref="AO48" si="1168">IF(AN48&lt;&gt;"",RANK(AN48,AN$33:AN$48,1),"")</f>
        <v/>
      </c>
      <c r="AP48" s="95" t="str">
        <f>IF('sec(P)'!EZ48=1,SUM('sec(P)'!$E48:AP48),"")</f>
        <v/>
      </c>
      <c r="AQ48" s="67" t="str">
        <f t="shared" ref="AQ48" si="1169">IF(AP48&lt;&gt;"",RANK(AP48,AP$33:AP$48,1),"")</f>
        <v/>
      </c>
      <c r="AR48" s="95" t="str">
        <f>IF('sec(P)'!FA48=1,SUM('sec(P)'!$E48:AR48),"")</f>
        <v/>
      </c>
      <c r="AS48" s="67" t="str">
        <f t="shared" ref="AS48" si="1170">IF(AR48&lt;&gt;"",RANK(AR48,AR$33:AR$48,1),"")</f>
        <v/>
      </c>
      <c r="AT48" s="95" t="str">
        <f>IF('sec(P)'!FB48=1,SUM('sec(P)'!$E48:AT48),"")</f>
        <v/>
      </c>
      <c r="AU48" s="67" t="str">
        <f t="shared" ref="AU48" si="1171">IF(AT48&lt;&gt;"",RANK(AT48,AT$33:AT$48,1),"")</f>
        <v/>
      </c>
      <c r="AV48" s="95" t="str">
        <f>IF('sec(P)'!FC48=1,SUM('sec(P)'!$E48:AV48),"")</f>
        <v/>
      </c>
      <c r="AW48" s="67" t="str">
        <f t="shared" ref="AW48" si="1172">IF(AV48&lt;&gt;"",RANK(AV48,AV$33:AV$48,1),"")</f>
        <v/>
      </c>
      <c r="AX48" s="95" t="str">
        <f>IF('sec(P)'!FD48=1,SUM('sec(P)'!$E48:AX48),"")</f>
        <v/>
      </c>
      <c r="AY48" s="67" t="str">
        <f t="shared" ref="AY48" si="1173">IF(AX48&lt;&gt;"",RANK(AX48,AX$33:AX$48,1),"")</f>
        <v/>
      </c>
      <c r="AZ48" s="95" t="str">
        <f>IF('sec(P)'!FE48=1,SUM('sec(P)'!$E48:AZ48),"")</f>
        <v/>
      </c>
      <c r="BA48" s="67" t="str">
        <f t="shared" ref="BA48" si="1174">IF(AZ48&lt;&gt;"",RANK(AZ48,AZ$33:AZ$48,1),"")</f>
        <v/>
      </c>
      <c r="BB48" s="95" t="str">
        <f>IF('sec(P)'!FF48=1,SUM('sec(P)'!$E48:BB48),"")</f>
        <v/>
      </c>
      <c r="BC48" s="67" t="str">
        <f t="shared" ref="BC48" si="1175">IF(BB48&lt;&gt;"",RANK(BB48,BB$33:BB$48,1),"")</f>
        <v/>
      </c>
      <c r="BD48" s="95" t="str">
        <f>IF('sec(P)'!FG48=1,SUM('sec(P)'!$E48:BD48),"")</f>
        <v/>
      </c>
      <c r="BE48" s="67" t="str">
        <f t="shared" ref="BE48" si="1176">IF(BD48&lt;&gt;"",RANK(BD48,BD$33:BD$48,1),"")</f>
        <v/>
      </c>
      <c r="BF48" s="95" t="str">
        <f>IF('sec(P)'!FH48=1,SUM('sec(P)'!$E48:BF48),"")</f>
        <v/>
      </c>
      <c r="BG48" s="67" t="str">
        <f t="shared" ref="BG48" si="1177">IF(BF48&lt;&gt;"",RANK(BF48,BF$33:BF$48,1),"")</f>
        <v/>
      </c>
      <c r="BH48" s="95" t="str">
        <f>IF('sec(P)'!FI48=1,SUM('sec(P)'!$E48:BH48),"")</f>
        <v/>
      </c>
      <c r="BI48" s="67" t="str">
        <f t="shared" ref="BI48" si="1178">IF(BH48&lt;&gt;"",RANK(BH48,BH$33:BH$48,1),"")</f>
        <v/>
      </c>
      <c r="BJ48" s="95" t="str">
        <f>IF('sec(P)'!FJ48=1,SUM('sec(P)'!$E48:BJ48),"")</f>
        <v/>
      </c>
      <c r="BK48" s="67" t="str">
        <f t="shared" ref="BK48" si="1179">IF(BJ48&lt;&gt;"",RANK(BJ48,BJ$33:BJ$48,1),"")</f>
        <v/>
      </c>
      <c r="BL48" s="95" t="str">
        <f>IF('sec(P)'!FK48=1,SUM('sec(P)'!$E48:BL48),"")</f>
        <v/>
      </c>
      <c r="BM48" s="67" t="str">
        <f t="shared" ref="BM48" si="1180">IF(BL48&lt;&gt;"",RANK(BL48,BL$33:BL$48,1),"")</f>
        <v/>
      </c>
    </row>
    <row r="49" spans="1:65">
      <c r="A49" s="75">
        <f>IF(stage!A49&lt;&gt;"",stage!A49,"")</f>
        <v>48</v>
      </c>
      <c r="E49" s="120" t="str">
        <f>IF(ent!H49&lt;&gt;"",ent!H49,"")</f>
        <v>JN-6</v>
      </c>
      <c r="F49" s="95">
        <f>IF('sec(P)'!EH49=1,SUM('sec(P)'!$E49:F49),"")</f>
        <v>312.5</v>
      </c>
      <c r="G49" s="67">
        <f>IF(F49&lt;&gt;"",RANK(F49,F$49:F$57,1),"")</f>
        <v>1</v>
      </c>
      <c r="H49" s="95">
        <f>IF('sec(P)'!EI49=1,SUM('sec(P)'!$E49:H49),"")</f>
        <v>767.2</v>
      </c>
      <c r="I49" s="67">
        <f>IF(H49&lt;&gt;"",RANK(H49,H$49:H$57,1),"")</f>
        <v>1</v>
      </c>
      <c r="J49" s="95">
        <f>IF('sec(P)'!EJ49=1,SUM('sec(P)'!$E49:J49),"")</f>
        <v>1096.4000000000001</v>
      </c>
      <c r="K49" s="67">
        <f>IF(J49&lt;&gt;"",RANK(J49,J$49:J$57,1),"")</f>
        <v>1</v>
      </c>
      <c r="L49" s="95">
        <f>IF('sec(P)'!EK49=1,SUM('sec(P)'!$E49:L49),"")</f>
        <v>1405</v>
      </c>
      <c r="M49" s="67">
        <f>IF(L49&lt;&gt;"",RANK(L49,L$49:L$57,1),"")</f>
        <v>1</v>
      </c>
      <c r="N49" s="95">
        <f>IF('sec(P)'!EL49=1,SUM('sec(P)'!$E49:N49),"")</f>
        <v>1855.6</v>
      </c>
      <c r="O49" s="67">
        <f>IF(N49&lt;&gt;"",RANK(N49,N$49:N$57,1),"")</f>
        <v>1</v>
      </c>
      <c r="P49" s="95">
        <f>IF('sec(P)'!EM49=1,SUM('sec(P)'!$E49:P49),"")</f>
        <v>2184.5</v>
      </c>
      <c r="Q49" s="67">
        <f>IF(P49&lt;&gt;"",RANK(P49,P$49:P$57,1),"")</f>
        <v>1</v>
      </c>
      <c r="R49" s="95">
        <f>IF('sec(P)'!EN49=1,SUM('sec(P)'!$E49:R49),"")</f>
        <v>2530.5</v>
      </c>
      <c r="S49" s="67">
        <f>IF(R49&lt;&gt;"",RANK(R49,R$49:R$57,1),"")</f>
        <v>1</v>
      </c>
      <c r="T49" s="95">
        <f>IF('sec(P)'!EO49=1,SUM('sec(P)'!$E49:T49),"")</f>
        <v>2770.2</v>
      </c>
      <c r="U49" s="67">
        <f>IF(T49&lt;&gt;"",RANK(T49,T$49:T$57,1),"")</f>
        <v>1</v>
      </c>
      <c r="V49" s="95">
        <f>IF('sec(P)'!EP49=1,SUM('sec(P)'!$E49:V49),"")</f>
        <v>3110.3999999999996</v>
      </c>
      <c r="W49" s="67">
        <f>IF(V49&lt;&gt;"",RANK(V49,V$49:V$57,1),"")</f>
        <v>1</v>
      </c>
      <c r="X49" s="95">
        <f>IF('sec(P)'!EQ49=1,SUM('sec(P)'!$E49:X49),"")</f>
        <v>3440.0999999999995</v>
      </c>
      <c r="Y49" s="67">
        <f>IF(X49&lt;&gt;"",RANK(X49,X$49:X$57,1),"")</f>
        <v>1</v>
      </c>
      <c r="Z49" s="95">
        <f>IF('sec(P)'!ER49=1,SUM('sec(P)'!$E49:Z49),"")</f>
        <v>3684.1999999999994</v>
      </c>
      <c r="AA49" s="67">
        <f>IF(Z49&lt;&gt;"",RANK(Z49,Z$49:Z$57,1),"")</f>
        <v>1</v>
      </c>
      <c r="AB49" s="95">
        <f>IF('sec(P)'!ES49=1,SUM('sec(P)'!$E49:AB49),"")</f>
        <v>4027.5999999999995</v>
      </c>
      <c r="AC49" s="67">
        <f>IF(AB49&lt;&gt;"",RANK(AB49,AB$49:AB$57,1),"")</f>
        <v>1</v>
      </c>
      <c r="AD49" s="95" t="str">
        <f>IF('sec(P)'!ET49=1,SUM('sec(P)'!$E49:AD49),"")</f>
        <v/>
      </c>
      <c r="AE49" s="67" t="str">
        <f>IF(AD49&lt;&gt;"",RANK(AD49,AD$49:AD$57,1),"")</f>
        <v/>
      </c>
      <c r="AF49" s="95" t="str">
        <f>IF('sec(P)'!EU49=1,SUM('sec(P)'!$E49:AF49),"")</f>
        <v/>
      </c>
      <c r="AG49" s="67" t="str">
        <f>IF(AF49&lt;&gt;"",RANK(AF49,AF$49:AF$57,1),"")</f>
        <v/>
      </c>
      <c r="AH49" s="95" t="str">
        <f>IF('sec(P)'!EV49=1,SUM('sec(P)'!$E49:AH49),"")</f>
        <v/>
      </c>
      <c r="AI49" s="67" t="str">
        <f>IF(AH49&lt;&gt;"",RANK(AH49,AH$49:AH$57,1),"")</f>
        <v/>
      </c>
      <c r="AJ49" s="95" t="str">
        <f>IF('sec(P)'!EW49=1,SUM('sec(P)'!$E49:AJ49),"")</f>
        <v/>
      </c>
      <c r="AK49" s="67" t="str">
        <f>IF(AJ49&lt;&gt;"",RANK(AJ49,AJ$49:AJ$57,1),"")</f>
        <v/>
      </c>
      <c r="AL49" s="95" t="str">
        <f>IF('sec(P)'!EX49=1,SUM('sec(P)'!$E49:AL49),"")</f>
        <v/>
      </c>
      <c r="AM49" s="67" t="str">
        <f>IF(AL49&lt;&gt;"",RANK(AL49,AL$49:AL$57,1),"")</f>
        <v/>
      </c>
      <c r="AN49" s="95" t="str">
        <f>IF('sec(P)'!EY49=1,SUM('sec(P)'!$E49:AN49),"")</f>
        <v/>
      </c>
      <c r="AO49" s="67" t="str">
        <f>IF(AN49&lt;&gt;"",RANK(AN49,AN$49:AN$57,1),"")</f>
        <v/>
      </c>
      <c r="AP49" s="95" t="str">
        <f>IF('sec(P)'!EZ49=1,SUM('sec(P)'!$E49:AP49),"")</f>
        <v/>
      </c>
      <c r="AQ49" s="67" t="str">
        <f>IF(AP49&lt;&gt;"",RANK(AP49,AP$49:AP$57,1),"")</f>
        <v/>
      </c>
      <c r="AR49" s="95" t="str">
        <f>IF('sec(P)'!FA49=1,SUM('sec(P)'!$E49:AR49),"")</f>
        <v/>
      </c>
      <c r="AS49" s="67" t="str">
        <f>IF(AR49&lt;&gt;"",RANK(AR49,AR$49:AR$57,1),"")</f>
        <v/>
      </c>
      <c r="AT49" s="95" t="str">
        <f>IF('sec(P)'!FB49=1,SUM('sec(P)'!$E49:AT49),"")</f>
        <v/>
      </c>
      <c r="AU49" s="67" t="str">
        <f>IF(AT49&lt;&gt;"",RANK(AT49,AT$49:AT$57,1),"")</f>
        <v/>
      </c>
      <c r="AV49" s="95" t="str">
        <f>IF('sec(P)'!FC49=1,SUM('sec(P)'!$E49:AV49),"")</f>
        <v/>
      </c>
      <c r="AW49" s="67" t="str">
        <f>IF(AV49&lt;&gt;"",RANK(AV49,AV$49:AV$57,1),"")</f>
        <v/>
      </c>
      <c r="AX49" s="95" t="str">
        <f>IF('sec(P)'!FD49=1,SUM('sec(P)'!$E49:AX49),"")</f>
        <v/>
      </c>
      <c r="AY49" s="67" t="str">
        <f>IF(AX49&lt;&gt;"",RANK(AX49,AX$49:AX$57,1),"")</f>
        <v/>
      </c>
      <c r="AZ49" s="95" t="str">
        <f>IF('sec(P)'!FE49=1,SUM('sec(P)'!$E49:AZ49),"")</f>
        <v/>
      </c>
      <c r="BA49" s="67" t="str">
        <f>IF(AZ49&lt;&gt;"",RANK(AZ49,AZ$49:AZ$57,1),"")</f>
        <v/>
      </c>
      <c r="BB49" s="95" t="str">
        <f>IF('sec(P)'!FF49=1,SUM('sec(P)'!$E49:BB49),"")</f>
        <v/>
      </c>
      <c r="BC49" s="67" t="str">
        <f>IF(BB49&lt;&gt;"",RANK(BB49,BB$49:BB$57,1),"")</f>
        <v/>
      </c>
      <c r="BD49" s="95" t="str">
        <f>IF('sec(P)'!FG49=1,SUM('sec(P)'!$E49:BD49),"")</f>
        <v/>
      </c>
      <c r="BE49" s="67" t="str">
        <f>IF(BD49&lt;&gt;"",RANK(BD49,BD$49:BD$57,1),"")</f>
        <v/>
      </c>
      <c r="BF49" s="95" t="str">
        <f>IF('sec(P)'!FH49=1,SUM('sec(P)'!$E49:BF49),"")</f>
        <v/>
      </c>
      <c r="BG49" s="67" t="str">
        <f>IF(BF49&lt;&gt;"",RANK(BF49,BF$49:BF$57,1),"")</f>
        <v/>
      </c>
      <c r="BH49" s="95" t="str">
        <f>IF('sec(P)'!FI49=1,SUM('sec(P)'!$E49:BH49),"")</f>
        <v/>
      </c>
      <c r="BI49" s="67" t="str">
        <f>IF(BH49&lt;&gt;"",RANK(BH49,BH$49:BH$57,1),"")</f>
        <v/>
      </c>
      <c r="BJ49" s="95" t="str">
        <f>IF('sec(P)'!FJ49=1,SUM('sec(P)'!$E49:BJ49),"")</f>
        <v/>
      </c>
      <c r="BK49" s="67" t="str">
        <f>IF(BJ49&lt;&gt;"",RANK(BJ49,BJ$49:BJ$57,1),"")</f>
        <v/>
      </c>
      <c r="BL49" s="95" t="str">
        <f>IF('sec(P)'!FK49=1,SUM('sec(P)'!$E49:BL49),"")</f>
        <v/>
      </c>
      <c r="BM49" s="67" t="str">
        <f>IF(BL49&lt;&gt;"",RANK(BL49,BL$49:BL$57,1),"")</f>
        <v/>
      </c>
    </row>
    <row r="50" spans="1:65">
      <c r="A50" s="75">
        <f>IF(stage!A50&lt;&gt;"",stage!A50,"")</f>
        <v>49</v>
      </c>
      <c r="E50" s="120" t="str">
        <f>IF(ent!H50&lt;&gt;"",ent!H50,"")</f>
        <v>JN-6</v>
      </c>
      <c r="F50" s="95">
        <f>IF('sec(P)'!EH50=1,SUM('sec(P)'!$E50:F50),"")</f>
        <v>328.1</v>
      </c>
      <c r="G50" s="67">
        <f t="shared" ref="G50:I57" si="1181">IF(F50&lt;&gt;"",RANK(F50,F$49:F$57,1),"")</f>
        <v>3</v>
      </c>
      <c r="H50" s="95">
        <f>IF('sec(P)'!EI50=1,SUM('sec(P)'!$E50:H50),"")</f>
        <v>787.6</v>
      </c>
      <c r="I50" s="67">
        <f t="shared" si="1181"/>
        <v>2</v>
      </c>
      <c r="J50" s="95">
        <f>IF('sec(P)'!EJ50=1,SUM('sec(P)'!$E50:J50),"")</f>
        <v>1129.2</v>
      </c>
      <c r="K50" s="67">
        <f t="shared" ref="K50" si="1182">IF(J50&lt;&gt;"",RANK(J50,J$49:J$57,1),"")</f>
        <v>2</v>
      </c>
      <c r="L50" s="95">
        <f>IF('sec(P)'!EK50=1,SUM('sec(P)'!$E50:L50),"")</f>
        <v>1447.4</v>
      </c>
      <c r="M50" s="67">
        <f t="shared" ref="M50" si="1183">IF(L50&lt;&gt;"",RANK(L50,L$49:L$57,1),"")</f>
        <v>2</v>
      </c>
      <c r="N50" s="95">
        <f>IF('sec(P)'!EL50=1,SUM('sec(P)'!$E50:N50),"")</f>
        <v>1900.4</v>
      </c>
      <c r="O50" s="67">
        <f t="shared" ref="O50" si="1184">IF(N50&lt;&gt;"",RANK(N50,N$49:N$57,1),"")</f>
        <v>2</v>
      </c>
      <c r="P50" s="95">
        <f>IF('sec(P)'!EM50=1,SUM('sec(P)'!$E50:P50),"")</f>
        <v>2237.6999999999998</v>
      </c>
      <c r="Q50" s="67">
        <f t="shared" ref="Q50" si="1185">IF(P50&lt;&gt;"",RANK(P50,P$49:P$57,1),"")</f>
        <v>2</v>
      </c>
      <c r="R50" s="95">
        <f>IF('sec(P)'!EN50=1,SUM('sec(P)'!$E50:R50),"")</f>
        <v>2574.8999999999996</v>
      </c>
      <c r="S50" s="67">
        <f t="shared" ref="S50" si="1186">IF(R50&lt;&gt;"",RANK(R50,R$49:R$57,1),"")</f>
        <v>2</v>
      </c>
      <c r="T50" s="95">
        <f>IF('sec(P)'!EO50=1,SUM('sec(P)'!$E50:T50),"")</f>
        <v>2816.9999999999995</v>
      </c>
      <c r="U50" s="67">
        <f t="shared" ref="U50" si="1187">IF(T50&lt;&gt;"",RANK(T50,T$49:T$57,1),"")</f>
        <v>2</v>
      </c>
      <c r="V50" s="95">
        <f>IF('sec(P)'!EP50=1,SUM('sec(P)'!$E50:V50),"")</f>
        <v>3165.4999999999995</v>
      </c>
      <c r="W50" s="67">
        <f t="shared" ref="W50" si="1188">IF(V50&lt;&gt;"",RANK(V50,V$49:V$57,1),"")</f>
        <v>2</v>
      </c>
      <c r="X50" s="95">
        <f>IF('sec(P)'!EQ50=1,SUM('sec(P)'!$E50:X50),"")</f>
        <v>3499.0999999999995</v>
      </c>
      <c r="Y50" s="67">
        <f t="shared" ref="Y50" si="1189">IF(X50&lt;&gt;"",RANK(X50,X$49:X$57,1),"")</f>
        <v>2</v>
      </c>
      <c r="Z50" s="95">
        <f>IF('sec(P)'!ER50=1,SUM('sec(P)'!$E50:Z50),"")</f>
        <v>3744.4999999999995</v>
      </c>
      <c r="AA50" s="67">
        <f t="shared" ref="AA50" si="1190">IF(Z50&lt;&gt;"",RANK(Z50,Z$49:Z$57,1),"")</f>
        <v>2</v>
      </c>
      <c r="AB50" s="95">
        <f>IF('sec(P)'!ES50=1,SUM('sec(P)'!$E50:AB50),"")</f>
        <v>4093.3999999999996</v>
      </c>
      <c r="AC50" s="67">
        <f t="shared" ref="AC50" si="1191">IF(AB50&lt;&gt;"",RANK(AB50,AB$49:AB$57,1),"")</f>
        <v>2</v>
      </c>
      <c r="AD50" s="95" t="str">
        <f>IF('sec(P)'!ET50=1,SUM('sec(P)'!$E50:AD50),"")</f>
        <v/>
      </c>
      <c r="AE50" s="67" t="str">
        <f t="shared" ref="AE50" si="1192">IF(AD50&lt;&gt;"",RANK(AD50,AD$49:AD$57,1),"")</f>
        <v/>
      </c>
      <c r="AF50" s="95" t="str">
        <f>IF('sec(P)'!EU50=1,SUM('sec(P)'!$E50:AF50),"")</f>
        <v/>
      </c>
      <c r="AG50" s="67" t="str">
        <f t="shared" ref="AG50" si="1193">IF(AF50&lt;&gt;"",RANK(AF50,AF$49:AF$57,1),"")</f>
        <v/>
      </c>
      <c r="AH50" s="95" t="str">
        <f>IF('sec(P)'!EV50=1,SUM('sec(P)'!$E50:AH50),"")</f>
        <v/>
      </c>
      <c r="AI50" s="67" t="str">
        <f t="shared" ref="AI50" si="1194">IF(AH50&lt;&gt;"",RANK(AH50,AH$49:AH$57,1),"")</f>
        <v/>
      </c>
      <c r="AJ50" s="95" t="str">
        <f>IF('sec(P)'!EW50=1,SUM('sec(P)'!$E50:AJ50),"")</f>
        <v/>
      </c>
      <c r="AK50" s="67" t="str">
        <f t="shared" ref="AK50" si="1195">IF(AJ50&lt;&gt;"",RANK(AJ50,AJ$49:AJ$57,1),"")</f>
        <v/>
      </c>
      <c r="AL50" s="95" t="str">
        <f>IF('sec(P)'!EX50=1,SUM('sec(P)'!$E50:AL50),"")</f>
        <v/>
      </c>
      <c r="AM50" s="67" t="str">
        <f t="shared" ref="AM50" si="1196">IF(AL50&lt;&gt;"",RANK(AL50,AL$49:AL$57,1),"")</f>
        <v/>
      </c>
      <c r="AN50" s="95" t="str">
        <f>IF('sec(P)'!EY50=1,SUM('sec(P)'!$E50:AN50),"")</f>
        <v/>
      </c>
      <c r="AO50" s="67" t="str">
        <f t="shared" ref="AO50" si="1197">IF(AN50&lt;&gt;"",RANK(AN50,AN$49:AN$57,1),"")</f>
        <v/>
      </c>
      <c r="AP50" s="95" t="str">
        <f>IF('sec(P)'!EZ50=1,SUM('sec(P)'!$E50:AP50),"")</f>
        <v/>
      </c>
      <c r="AQ50" s="67" t="str">
        <f t="shared" ref="AQ50" si="1198">IF(AP50&lt;&gt;"",RANK(AP50,AP$49:AP$57,1),"")</f>
        <v/>
      </c>
      <c r="AR50" s="95" t="str">
        <f>IF('sec(P)'!FA50=1,SUM('sec(P)'!$E50:AR50),"")</f>
        <v/>
      </c>
      <c r="AS50" s="67" t="str">
        <f t="shared" ref="AS50" si="1199">IF(AR50&lt;&gt;"",RANK(AR50,AR$49:AR$57,1),"")</f>
        <v/>
      </c>
      <c r="AT50" s="95" t="str">
        <f>IF('sec(P)'!FB50=1,SUM('sec(P)'!$E50:AT50),"")</f>
        <v/>
      </c>
      <c r="AU50" s="67" t="str">
        <f t="shared" ref="AU50" si="1200">IF(AT50&lt;&gt;"",RANK(AT50,AT$49:AT$57,1),"")</f>
        <v/>
      </c>
      <c r="AV50" s="95" t="str">
        <f>IF('sec(P)'!FC50=1,SUM('sec(P)'!$E50:AV50),"")</f>
        <v/>
      </c>
      <c r="AW50" s="67" t="str">
        <f t="shared" ref="AW50" si="1201">IF(AV50&lt;&gt;"",RANK(AV50,AV$49:AV$57,1),"")</f>
        <v/>
      </c>
      <c r="AX50" s="95" t="str">
        <f>IF('sec(P)'!FD50=1,SUM('sec(P)'!$E50:AX50),"")</f>
        <v/>
      </c>
      <c r="AY50" s="67" t="str">
        <f t="shared" ref="AY50" si="1202">IF(AX50&lt;&gt;"",RANK(AX50,AX$49:AX$57,1),"")</f>
        <v/>
      </c>
      <c r="AZ50" s="95" t="str">
        <f>IF('sec(P)'!FE50=1,SUM('sec(P)'!$E50:AZ50),"")</f>
        <v/>
      </c>
      <c r="BA50" s="67" t="str">
        <f t="shared" ref="BA50" si="1203">IF(AZ50&lt;&gt;"",RANK(AZ50,AZ$49:AZ$57,1),"")</f>
        <v/>
      </c>
      <c r="BB50" s="95" t="str">
        <f>IF('sec(P)'!FF50=1,SUM('sec(P)'!$E50:BB50),"")</f>
        <v/>
      </c>
      <c r="BC50" s="67" t="str">
        <f t="shared" ref="BC50" si="1204">IF(BB50&lt;&gt;"",RANK(BB50,BB$49:BB$57,1),"")</f>
        <v/>
      </c>
      <c r="BD50" s="95" t="str">
        <f>IF('sec(P)'!FG50=1,SUM('sec(P)'!$E50:BD50),"")</f>
        <v/>
      </c>
      <c r="BE50" s="67" t="str">
        <f t="shared" ref="BE50" si="1205">IF(BD50&lt;&gt;"",RANK(BD50,BD$49:BD$57,1),"")</f>
        <v/>
      </c>
      <c r="BF50" s="95" t="str">
        <f>IF('sec(P)'!FH50=1,SUM('sec(P)'!$E50:BF50),"")</f>
        <v/>
      </c>
      <c r="BG50" s="67" t="str">
        <f t="shared" ref="BG50" si="1206">IF(BF50&lt;&gt;"",RANK(BF50,BF$49:BF$57,1),"")</f>
        <v/>
      </c>
      <c r="BH50" s="95" t="str">
        <f>IF('sec(P)'!FI50=1,SUM('sec(P)'!$E50:BH50),"")</f>
        <v/>
      </c>
      <c r="BI50" s="67" t="str">
        <f t="shared" ref="BI50" si="1207">IF(BH50&lt;&gt;"",RANK(BH50,BH$49:BH$57,1),"")</f>
        <v/>
      </c>
      <c r="BJ50" s="95" t="str">
        <f>IF('sec(P)'!FJ50=1,SUM('sec(P)'!$E50:BJ50),"")</f>
        <v/>
      </c>
      <c r="BK50" s="67" t="str">
        <f t="shared" ref="BK50" si="1208">IF(BJ50&lt;&gt;"",RANK(BJ50,BJ$49:BJ$57,1),"")</f>
        <v/>
      </c>
      <c r="BL50" s="95" t="str">
        <f>IF('sec(P)'!FK50=1,SUM('sec(P)'!$E50:BL50),"")</f>
        <v/>
      </c>
      <c r="BM50" s="67" t="str">
        <f t="shared" ref="BM50" si="1209">IF(BL50&lt;&gt;"",RANK(BL50,BL$49:BL$57,1),"")</f>
        <v/>
      </c>
    </row>
    <row r="51" spans="1:65">
      <c r="A51" s="75">
        <f>IF(stage!A51&lt;&gt;"",stage!A51,"")</f>
        <v>50</v>
      </c>
      <c r="E51" s="120" t="str">
        <f>IF(ent!H51&lt;&gt;"",ent!H51,"")</f>
        <v>JN-6</v>
      </c>
      <c r="F51" s="95">
        <f>IF('sec(P)'!EH51=1,SUM('sec(P)'!$E51:F51),"")</f>
        <v>347.1</v>
      </c>
      <c r="G51" s="67">
        <f t="shared" si="1181"/>
        <v>6</v>
      </c>
      <c r="H51" s="95">
        <f>IF('sec(P)'!EI51=1,SUM('sec(P)'!$E51:H51),"")</f>
        <v>837.4</v>
      </c>
      <c r="I51" s="67">
        <f t="shared" si="1181"/>
        <v>5</v>
      </c>
      <c r="J51" s="95">
        <f>IF('sec(P)'!EJ51=1,SUM('sec(P)'!$E51:J51),"")</f>
        <v>1193.6999999999998</v>
      </c>
      <c r="K51" s="67">
        <f t="shared" ref="K51" si="1210">IF(J51&lt;&gt;"",RANK(J51,J$49:J$57,1),"")</f>
        <v>5</v>
      </c>
      <c r="L51" s="95">
        <f>IF('sec(P)'!EK51=1,SUM('sec(P)'!$E51:L51),"")</f>
        <v>1533.4999999999998</v>
      </c>
      <c r="M51" s="67">
        <f t="shared" ref="M51" si="1211">IF(L51&lt;&gt;"",RANK(L51,L$49:L$57,1),"")</f>
        <v>5</v>
      </c>
      <c r="N51" s="95">
        <f>IF('sec(P)'!EL51=1,SUM('sec(P)'!$E51:N51),"")</f>
        <v>2023.6999999999998</v>
      </c>
      <c r="O51" s="67">
        <f t="shared" ref="O51" si="1212">IF(N51&lt;&gt;"",RANK(N51,N$49:N$57,1),"")</f>
        <v>5</v>
      </c>
      <c r="P51" s="95">
        <f>IF('sec(P)'!EM51=1,SUM('sec(P)'!$E51:P51),"")</f>
        <v>2378.7999999999997</v>
      </c>
      <c r="Q51" s="67">
        <f t="shared" ref="Q51" si="1213">IF(P51&lt;&gt;"",RANK(P51,P$49:P$57,1),"")</f>
        <v>5</v>
      </c>
      <c r="R51" s="95">
        <f>IF('sec(P)'!EN51=1,SUM('sec(P)'!$E51:R51),"")</f>
        <v>2743.2</v>
      </c>
      <c r="S51" s="67">
        <f t="shared" ref="S51" si="1214">IF(R51&lt;&gt;"",RANK(R51,R$49:R$57,1),"")</f>
        <v>4</v>
      </c>
      <c r="T51" s="95">
        <f>IF('sec(P)'!EO51=1,SUM('sec(P)'!$E51:T51),"")</f>
        <v>3011.3999999999996</v>
      </c>
      <c r="U51" s="67">
        <f t="shared" ref="U51" si="1215">IF(T51&lt;&gt;"",RANK(T51,T$49:T$57,1),"")</f>
        <v>5</v>
      </c>
      <c r="V51" s="95">
        <f>IF('sec(P)'!EP51=1,SUM('sec(P)'!$E51:V51),"")</f>
        <v>3390.0999999999995</v>
      </c>
      <c r="W51" s="67">
        <f t="shared" ref="W51" si="1216">IF(V51&lt;&gt;"",RANK(V51,V$49:V$57,1),"")</f>
        <v>5</v>
      </c>
      <c r="X51" s="95">
        <f>IF('sec(P)'!EQ51=1,SUM('sec(P)'!$E51:X51),"")</f>
        <v>3754.3999999999996</v>
      </c>
      <c r="Y51" s="67">
        <f t="shared" ref="Y51" si="1217">IF(X51&lt;&gt;"",RANK(X51,X$49:X$57,1),"")</f>
        <v>5</v>
      </c>
      <c r="Z51" s="95">
        <f>IF('sec(P)'!ER51=1,SUM('sec(P)'!$E51:Z51),"")</f>
        <v>4058.5999999999995</v>
      </c>
      <c r="AA51" s="67">
        <f t="shared" ref="AA51" si="1218">IF(Z51&lt;&gt;"",RANK(Z51,Z$49:Z$57,1),"")</f>
        <v>5</v>
      </c>
      <c r="AB51" s="95">
        <f>IF('sec(P)'!ES51=1,SUM('sec(P)'!$E51:AB51),"")</f>
        <v>4428.8999999999996</v>
      </c>
      <c r="AC51" s="67">
        <f t="shared" ref="AC51" si="1219">IF(AB51&lt;&gt;"",RANK(AB51,AB$49:AB$57,1),"")</f>
        <v>5</v>
      </c>
      <c r="AD51" s="95" t="str">
        <f>IF('sec(P)'!ET51=1,SUM('sec(P)'!$E51:AD51),"")</f>
        <v/>
      </c>
      <c r="AE51" s="67" t="str">
        <f t="shared" ref="AE51" si="1220">IF(AD51&lt;&gt;"",RANK(AD51,AD$49:AD$57,1),"")</f>
        <v/>
      </c>
      <c r="AF51" s="95" t="str">
        <f>IF('sec(P)'!EU51=1,SUM('sec(P)'!$E51:AF51),"")</f>
        <v/>
      </c>
      <c r="AG51" s="67" t="str">
        <f t="shared" ref="AG51" si="1221">IF(AF51&lt;&gt;"",RANK(AF51,AF$49:AF$57,1),"")</f>
        <v/>
      </c>
      <c r="AH51" s="95" t="str">
        <f>IF('sec(P)'!EV51=1,SUM('sec(P)'!$E51:AH51),"")</f>
        <v/>
      </c>
      <c r="AI51" s="67" t="str">
        <f t="shared" ref="AI51" si="1222">IF(AH51&lt;&gt;"",RANK(AH51,AH$49:AH$57,1),"")</f>
        <v/>
      </c>
      <c r="AJ51" s="95" t="str">
        <f>IF('sec(P)'!EW51=1,SUM('sec(P)'!$E51:AJ51),"")</f>
        <v/>
      </c>
      <c r="AK51" s="67" t="str">
        <f t="shared" ref="AK51" si="1223">IF(AJ51&lt;&gt;"",RANK(AJ51,AJ$49:AJ$57,1),"")</f>
        <v/>
      </c>
      <c r="AL51" s="95" t="str">
        <f>IF('sec(P)'!EX51=1,SUM('sec(P)'!$E51:AL51),"")</f>
        <v/>
      </c>
      <c r="AM51" s="67" t="str">
        <f t="shared" ref="AM51" si="1224">IF(AL51&lt;&gt;"",RANK(AL51,AL$49:AL$57,1),"")</f>
        <v/>
      </c>
      <c r="AN51" s="95" t="str">
        <f>IF('sec(P)'!EY51=1,SUM('sec(P)'!$E51:AN51),"")</f>
        <v/>
      </c>
      <c r="AO51" s="67" t="str">
        <f t="shared" ref="AO51" si="1225">IF(AN51&lt;&gt;"",RANK(AN51,AN$49:AN$57,1),"")</f>
        <v/>
      </c>
      <c r="AP51" s="95" t="str">
        <f>IF('sec(P)'!EZ51=1,SUM('sec(P)'!$E51:AP51),"")</f>
        <v/>
      </c>
      <c r="AQ51" s="67" t="str">
        <f t="shared" ref="AQ51" si="1226">IF(AP51&lt;&gt;"",RANK(AP51,AP$49:AP$57,1),"")</f>
        <v/>
      </c>
      <c r="AR51" s="95" t="str">
        <f>IF('sec(P)'!FA51=1,SUM('sec(P)'!$E51:AR51),"")</f>
        <v/>
      </c>
      <c r="AS51" s="67" t="str">
        <f t="shared" ref="AS51" si="1227">IF(AR51&lt;&gt;"",RANK(AR51,AR$49:AR$57,1),"")</f>
        <v/>
      </c>
      <c r="AT51" s="95" t="str">
        <f>IF('sec(P)'!FB51=1,SUM('sec(P)'!$E51:AT51),"")</f>
        <v/>
      </c>
      <c r="AU51" s="67" t="str">
        <f t="shared" ref="AU51" si="1228">IF(AT51&lt;&gt;"",RANK(AT51,AT$49:AT$57,1),"")</f>
        <v/>
      </c>
      <c r="AV51" s="95" t="str">
        <f>IF('sec(P)'!FC51=1,SUM('sec(P)'!$E51:AV51),"")</f>
        <v/>
      </c>
      <c r="AW51" s="67" t="str">
        <f t="shared" ref="AW51" si="1229">IF(AV51&lt;&gt;"",RANK(AV51,AV$49:AV$57,1),"")</f>
        <v/>
      </c>
      <c r="AX51" s="95" t="str">
        <f>IF('sec(P)'!FD51=1,SUM('sec(P)'!$E51:AX51),"")</f>
        <v/>
      </c>
      <c r="AY51" s="67" t="str">
        <f t="shared" ref="AY51" si="1230">IF(AX51&lt;&gt;"",RANK(AX51,AX$49:AX$57,1),"")</f>
        <v/>
      </c>
      <c r="AZ51" s="95" t="str">
        <f>IF('sec(P)'!FE51=1,SUM('sec(P)'!$E51:AZ51),"")</f>
        <v/>
      </c>
      <c r="BA51" s="67" t="str">
        <f t="shared" ref="BA51" si="1231">IF(AZ51&lt;&gt;"",RANK(AZ51,AZ$49:AZ$57,1),"")</f>
        <v/>
      </c>
      <c r="BB51" s="95" t="str">
        <f>IF('sec(P)'!FF51=1,SUM('sec(P)'!$E51:BB51),"")</f>
        <v/>
      </c>
      <c r="BC51" s="67" t="str">
        <f t="shared" ref="BC51" si="1232">IF(BB51&lt;&gt;"",RANK(BB51,BB$49:BB$57,1),"")</f>
        <v/>
      </c>
      <c r="BD51" s="95" t="str">
        <f>IF('sec(P)'!FG51=1,SUM('sec(P)'!$E51:BD51),"")</f>
        <v/>
      </c>
      <c r="BE51" s="67" t="str">
        <f t="shared" ref="BE51" si="1233">IF(BD51&lt;&gt;"",RANK(BD51,BD$49:BD$57,1),"")</f>
        <v/>
      </c>
      <c r="BF51" s="95" t="str">
        <f>IF('sec(P)'!FH51=1,SUM('sec(P)'!$E51:BF51),"")</f>
        <v/>
      </c>
      <c r="BG51" s="67" t="str">
        <f t="shared" ref="BG51" si="1234">IF(BF51&lt;&gt;"",RANK(BF51,BF$49:BF$57,1),"")</f>
        <v/>
      </c>
      <c r="BH51" s="95" t="str">
        <f>IF('sec(P)'!FI51=1,SUM('sec(P)'!$E51:BH51),"")</f>
        <v/>
      </c>
      <c r="BI51" s="67" t="str">
        <f t="shared" ref="BI51" si="1235">IF(BH51&lt;&gt;"",RANK(BH51,BH$49:BH$57,1),"")</f>
        <v/>
      </c>
      <c r="BJ51" s="95" t="str">
        <f>IF('sec(P)'!FJ51=1,SUM('sec(P)'!$E51:BJ51),"")</f>
        <v/>
      </c>
      <c r="BK51" s="67" t="str">
        <f t="shared" ref="BK51" si="1236">IF(BJ51&lt;&gt;"",RANK(BJ51,BJ$49:BJ$57,1),"")</f>
        <v/>
      </c>
      <c r="BL51" s="95" t="str">
        <f>IF('sec(P)'!FK51=1,SUM('sec(P)'!$E51:BL51),"")</f>
        <v/>
      </c>
      <c r="BM51" s="67" t="str">
        <f t="shared" ref="BM51" si="1237">IF(BL51&lt;&gt;"",RANK(BL51,BL$49:BL$57,1),"")</f>
        <v/>
      </c>
    </row>
    <row r="52" spans="1:65">
      <c r="A52" s="75">
        <f>IF(stage!A52&lt;&gt;"",stage!A52,"")</f>
        <v>51</v>
      </c>
      <c r="E52" s="120" t="str">
        <f>IF(ent!H52&lt;&gt;"",ent!H52,"")</f>
        <v>JN-6</v>
      </c>
      <c r="F52" s="95">
        <f>IF('sec(P)'!EH52=1,SUM('sec(P)'!$E52:F52),"")</f>
        <v>324.10000000000002</v>
      </c>
      <c r="G52" s="67">
        <f t="shared" si="1181"/>
        <v>2</v>
      </c>
      <c r="H52" s="95">
        <f>IF('sec(P)'!EI52=1,SUM('sec(P)'!$E52:H52),"")</f>
        <v>792.9</v>
      </c>
      <c r="I52" s="67">
        <f t="shared" si="1181"/>
        <v>3</v>
      </c>
      <c r="J52" s="95">
        <f>IF('sec(P)'!EJ52=1,SUM('sec(P)'!$E52:J52),"")</f>
        <v>1135.5</v>
      </c>
      <c r="K52" s="67">
        <f t="shared" ref="K52" si="1238">IF(J52&lt;&gt;"",RANK(J52,J$49:J$57,1),"")</f>
        <v>3</v>
      </c>
      <c r="L52" s="95">
        <f>IF('sec(P)'!EK52=1,SUM('sec(P)'!$E52:L52),"")</f>
        <v>1465.4</v>
      </c>
      <c r="M52" s="67">
        <f t="shared" ref="M52" si="1239">IF(L52&lt;&gt;"",RANK(L52,L$49:L$57,1),"")</f>
        <v>3</v>
      </c>
      <c r="N52" s="95">
        <f>IF('sec(P)'!EL52=1,SUM('sec(P)'!$E52:N52),"")</f>
        <v>1936.8000000000002</v>
      </c>
      <c r="O52" s="67">
        <f t="shared" ref="O52" si="1240">IF(N52&lt;&gt;"",RANK(N52,N$49:N$57,1),"")</f>
        <v>3</v>
      </c>
      <c r="P52" s="95">
        <f>IF('sec(P)'!EM52=1,SUM('sec(P)'!$E52:P52),"")</f>
        <v>2282.8000000000002</v>
      </c>
      <c r="Q52" s="67">
        <f t="shared" ref="Q52" si="1241">IF(P52&lt;&gt;"",RANK(P52,P$49:P$57,1),"")</f>
        <v>3</v>
      </c>
      <c r="R52" s="95">
        <f>IF('sec(P)'!EN52=1,SUM('sec(P)'!$E52:R52),"")</f>
        <v>2637.7000000000003</v>
      </c>
      <c r="S52" s="67">
        <f t="shared" ref="S52" si="1242">IF(R52&lt;&gt;"",RANK(R52,R$49:R$57,1),"")</f>
        <v>3</v>
      </c>
      <c r="T52" s="95">
        <f>IF('sec(P)'!EO52=1,SUM('sec(P)'!$E52:T52),"")</f>
        <v>2885.5000000000005</v>
      </c>
      <c r="U52" s="67">
        <f t="shared" ref="U52" si="1243">IF(T52&lt;&gt;"",RANK(T52,T$49:T$57,1),"")</f>
        <v>3</v>
      </c>
      <c r="V52" s="95">
        <f>IF('sec(P)'!EP52=1,SUM('sec(P)'!$E52:V52),"")</f>
        <v>3241.1000000000004</v>
      </c>
      <c r="W52" s="67">
        <f t="shared" ref="W52" si="1244">IF(V52&lt;&gt;"",RANK(V52,V$49:V$57,1),"")</f>
        <v>3</v>
      </c>
      <c r="X52" s="95">
        <f>IF('sec(P)'!EQ52=1,SUM('sec(P)'!$E52:X52),"")</f>
        <v>3589.4000000000005</v>
      </c>
      <c r="Y52" s="67">
        <f t="shared" ref="Y52" si="1245">IF(X52&lt;&gt;"",RANK(X52,X$49:X$57,1),"")</f>
        <v>3</v>
      </c>
      <c r="Z52" s="95">
        <f>IF('sec(P)'!ER52=1,SUM('sec(P)'!$E52:Z52),"")</f>
        <v>3852.6000000000004</v>
      </c>
      <c r="AA52" s="67">
        <f t="shared" ref="AA52" si="1246">IF(Z52&lt;&gt;"",RANK(Z52,Z$49:Z$57,1),"")</f>
        <v>3</v>
      </c>
      <c r="AB52" s="95">
        <f>IF('sec(P)'!ES52=1,SUM('sec(P)'!$E52:AB52),"")</f>
        <v>4205.6000000000004</v>
      </c>
      <c r="AC52" s="67">
        <f t="shared" ref="AC52" si="1247">IF(AB52&lt;&gt;"",RANK(AB52,AB$49:AB$57,1),"")</f>
        <v>3</v>
      </c>
      <c r="AD52" s="95" t="str">
        <f>IF('sec(P)'!ET52=1,SUM('sec(P)'!$E52:AD52),"")</f>
        <v/>
      </c>
      <c r="AE52" s="67" t="str">
        <f t="shared" ref="AE52" si="1248">IF(AD52&lt;&gt;"",RANK(AD52,AD$49:AD$57,1),"")</f>
        <v/>
      </c>
      <c r="AF52" s="95" t="str">
        <f>IF('sec(P)'!EU52=1,SUM('sec(P)'!$E52:AF52),"")</f>
        <v/>
      </c>
      <c r="AG52" s="67" t="str">
        <f t="shared" ref="AG52" si="1249">IF(AF52&lt;&gt;"",RANK(AF52,AF$49:AF$57,1),"")</f>
        <v/>
      </c>
      <c r="AH52" s="95" t="str">
        <f>IF('sec(P)'!EV52=1,SUM('sec(P)'!$E52:AH52),"")</f>
        <v/>
      </c>
      <c r="AI52" s="67" t="str">
        <f t="shared" ref="AI52" si="1250">IF(AH52&lt;&gt;"",RANK(AH52,AH$49:AH$57,1),"")</f>
        <v/>
      </c>
      <c r="AJ52" s="95" t="str">
        <f>IF('sec(P)'!EW52=1,SUM('sec(P)'!$E52:AJ52),"")</f>
        <v/>
      </c>
      <c r="AK52" s="67" t="str">
        <f t="shared" ref="AK52" si="1251">IF(AJ52&lt;&gt;"",RANK(AJ52,AJ$49:AJ$57,1),"")</f>
        <v/>
      </c>
      <c r="AL52" s="95" t="str">
        <f>IF('sec(P)'!EX52=1,SUM('sec(P)'!$E52:AL52),"")</f>
        <v/>
      </c>
      <c r="AM52" s="67" t="str">
        <f t="shared" ref="AM52" si="1252">IF(AL52&lt;&gt;"",RANK(AL52,AL$49:AL$57,1),"")</f>
        <v/>
      </c>
      <c r="AN52" s="95" t="str">
        <f>IF('sec(P)'!EY52=1,SUM('sec(P)'!$E52:AN52),"")</f>
        <v/>
      </c>
      <c r="AO52" s="67" t="str">
        <f t="shared" ref="AO52" si="1253">IF(AN52&lt;&gt;"",RANK(AN52,AN$49:AN$57,1),"")</f>
        <v/>
      </c>
      <c r="AP52" s="95" t="str">
        <f>IF('sec(P)'!EZ52=1,SUM('sec(P)'!$E52:AP52),"")</f>
        <v/>
      </c>
      <c r="AQ52" s="67" t="str">
        <f t="shared" ref="AQ52" si="1254">IF(AP52&lt;&gt;"",RANK(AP52,AP$49:AP$57,1),"")</f>
        <v/>
      </c>
      <c r="AR52" s="95" t="str">
        <f>IF('sec(P)'!FA52=1,SUM('sec(P)'!$E52:AR52),"")</f>
        <v/>
      </c>
      <c r="AS52" s="67" t="str">
        <f t="shared" ref="AS52" si="1255">IF(AR52&lt;&gt;"",RANK(AR52,AR$49:AR$57,1),"")</f>
        <v/>
      </c>
      <c r="AT52" s="95" t="str">
        <f>IF('sec(P)'!FB52=1,SUM('sec(P)'!$E52:AT52),"")</f>
        <v/>
      </c>
      <c r="AU52" s="67" t="str">
        <f t="shared" ref="AU52" si="1256">IF(AT52&lt;&gt;"",RANK(AT52,AT$49:AT$57,1),"")</f>
        <v/>
      </c>
      <c r="AV52" s="95" t="str">
        <f>IF('sec(P)'!FC52=1,SUM('sec(P)'!$E52:AV52),"")</f>
        <v/>
      </c>
      <c r="AW52" s="67" t="str">
        <f t="shared" ref="AW52" si="1257">IF(AV52&lt;&gt;"",RANK(AV52,AV$49:AV$57,1),"")</f>
        <v/>
      </c>
      <c r="AX52" s="95" t="str">
        <f>IF('sec(P)'!FD52=1,SUM('sec(P)'!$E52:AX52),"")</f>
        <v/>
      </c>
      <c r="AY52" s="67" t="str">
        <f t="shared" ref="AY52" si="1258">IF(AX52&lt;&gt;"",RANK(AX52,AX$49:AX$57,1),"")</f>
        <v/>
      </c>
      <c r="AZ52" s="95" t="str">
        <f>IF('sec(P)'!FE52=1,SUM('sec(P)'!$E52:AZ52),"")</f>
        <v/>
      </c>
      <c r="BA52" s="67" t="str">
        <f t="shared" ref="BA52" si="1259">IF(AZ52&lt;&gt;"",RANK(AZ52,AZ$49:AZ$57,1),"")</f>
        <v/>
      </c>
      <c r="BB52" s="95" t="str">
        <f>IF('sec(P)'!FF52=1,SUM('sec(P)'!$E52:BB52),"")</f>
        <v/>
      </c>
      <c r="BC52" s="67" t="str">
        <f t="shared" ref="BC52" si="1260">IF(BB52&lt;&gt;"",RANK(BB52,BB$49:BB$57,1),"")</f>
        <v/>
      </c>
      <c r="BD52" s="95" t="str">
        <f>IF('sec(P)'!FG52=1,SUM('sec(P)'!$E52:BD52),"")</f>
        <v/>
      </c>
      <c r="BE52" s="67" t="str">
        <f t="shared" ref="BE52" si="1261">IF(BD52&lt;&gt;"",RANK(BD52,BD$49:BD$57,1),"")</f>
        <v/>
      </c>
      <c r="BF52" s="95" t="str">
        <f>IF('sec(P)'!FH52=1,SUM('sec(P)'!$E52:BF52),"")</f>
        <v/>
      </c>
      <c r="BG52" s="67" t="str">
        <f t="shared" ref="BG52" si="1262">IF(BF52&lt;&gt;"",RANK(BF52,BF$49:BF$57,1),"")</f>
        <v/>
      </c>
      <c r="BH52" s="95" t="str">
        <f>IF('sec(P)'!FI52=1,SUM('sec(P)'!$E52:BH52),"")</f>
        <v/>
      </c>
      <c r="BI52" s="67" t="str">
        <f t="shared" ref="BI52" si="1263">IF(BH52&lt;&gt;"",RANK(BH52,BH$49:BH$57,1),"")</f>
        <v/>
      </c>
      <c r="BJ52" s="95" t="str">
        <f>IF('sec(P)'!FJ52=1,SUM('sec(P)'!$E52:BJ52),"")</f>
        <v/>
      </c>
      <c r="BK52" s="67" t="str">
        <f t="shared" ref="BK52" si="1264">IF(BJ52&lt;&gt;"",RANK(BJ52,BJ$49:BJ$57,1),"")</f>
        <v/>
      </c>
      <c r="BL52" s="95" t="str">
        <f>IF('sec(P)'!FK52=1,SUM('sec(P)'!$E52:BL52),"")</f>
        <v/>
      </c>
      <c r="BM52" s="67" t="str">
        <f t="shared" ref="BM52" si="1265">IF(BL52&lt;&gt;"",RANK(BL52,BL$49:BL$57,1),"")</f>
        <v/>
      </c>
    </row>
    <row r="53" spans="1:65">
      <c r="A53" s="75">
        <f>IF(stage!A53&lt;&gt;"",stage!A53,"")</f>
        <v>52</v>
      </c>
      <c r="E53" s="120" t="str">
        <f>IF(ent!H53&lt;&gt;"",ent!H53,"")</f>
        <v>JN-6</v>
      </c>
      <c r="F53" s="95">
        <f>IF('sec(P)'!EH53=1,SUM('sec(P)'!$E53:F53),"")</f>
        <v>341.1</v>
      </c>
      <c r="G53" s="67">
        <f t="shared" si="1181"/>
        <v>5</v>
      </c>
      <c r="H53" s="95">
        <f>IF('sec(P)'!EI53=1,SUM('sec(P)'!$E53:H53),"")</f>
        <v>827.2</v>
      </c>
      <c r="I53" s="67">
        <f t="shared" si="1181"/>
        <v>4</v>
      </c>
      <c r="J53" s="95">
        <f>IF('sec(P)'!EJ53=1,SUM('sec(P)'!$E53:J53),"")</f>
        <v>1182.5999999999999</v>
      </c>
      <c r="K53" s="67">
        <f t="shared" ref="K53" si="1266">IF(J53&lt;&gt;"",RANK(J53,J$49:J$57,1),"")</f>
        <v>4</v>
      </c>
      <c r="L53" s="95">
        <f>IF('sec(P)'!EK53=1,SUM('sec(P)'!$E53:L53),"")</f>
        <v>1530</v>
      </c>
      <c r="M53" s="67">
        <f t="shared" ref="M53" si="1267">IF(L53&lt;&gt;"",RANK(L53,L$49:L$57,1),"")</f>
        <v>4</v>
      </c>
      <c r="N53" s="95">
        <f>IF('sec(P)'!EL53=1,SUM('sec(P)'!$E53:N53),"")</f>
        <v>2019.5</v>
      </c>
      <c r="O53" s="67">
        <f t="shared" ref="O53" si="1268">IF(N53&lt;&gt;"",RANK(N53,N$49:N$57,1),"")</f>
        <v>4</v>
      </c>
      <c r="P53" s="95">
        <f>IF('sec(P)'!EM53=1,SUM('sec(P)'!$E53:P53),"")</f>
        <v>2378.4</v>
      </c>
      <c r="Q53" s="67">
        <f t="shared" ref="Q53" si="1269">IF(P53&lt;&gt;"",RANK(P53,P$49:P$57,1),"")</f>
        <v>4</v>
      </c>
      <c r="R53" s="95">
        <f>IF('sec(P)'!EN53=1,SUM('sec(P)'!$E53:R53),"")</f>
        <v>2750.2</v>
      </c>
      <c r="S53" s="67">
        <f t="shared" ref="S53" si="1270">IF(R53&lt;&gt;"",RANK(R53,R$49:R$57,1),"")</f>
        <v>6</v>
      </c>
      <c r="T53" s="95">
        <f>IF('sec(P)'!EO53=1,SUM('sec(P)'!$E53:T53),"")</f>
        <v>3031.7</v>
      </c>
      <c r="U53" s="67">
        <f t="shared" ref="U53" si="1271">IF(T53&lt;&gt;"",RANK(T53,T$49:T$57,1),"")</f>
        <v>6</v>
      </c>
      <c r="V53" s="95">
        <f>IF('sec(P)'!EP53=1,SUM('sec(P)'!$E53:V53),"")</f>
        <v>3420.7999999999997</v>
      </c>
      <c r="W53" s="67">
        <f t="shared" ref="W53" si="1272">IF(V53&lt;&gt;"",RANK(V53,V$49:V$57,1),"")</f>
        <v>6</v>
      </c>
      <c r="X53" s="95">
        <f>IF('sec(P)'!EQ53=1,SUM('sec(P)'!$E53:X53),"")</f>
        <v>3796.3999999999996</v>
      </c>
      <c r="Y53" s="67">
        <f t="shared" ref="Y53" si="1273">IF(X53&lt;&gt;"",RANK(X53,X$49:X$57,1),"")</f>
        <v>6</v>
      </c>
      <c r="Z53" s="95">
        <f>IF('sec(P)'!ER53=1,SUM('sec(P)'!$E53:Z53),"")</f>
        <v>4096.2</v>
      </c>
      <c r="AA53" s="67">
        <f t="shared" ref="AA53" si="1274">IF(Z53&lt;&gt;"",RANK(Z53,Z$49:Z$57,1),"")</f>
        <v>6</v>
      </c>
      <c r="AB53" s="95">
        <f>IF('sec(P)'!ES53=1,SUM('sec(P)'!$E53:AB53),"")</f>
        <v>4466.5</v>
      </c>
      <c r="AC53" s="67">
        <f t="shared" ref="AC53" si="1275">IF(AB53&lt;&gt;"",RANK(AB53,AB$49:AB$57,1),"")</f>
        <v>6</v>
      </c>
      <c r="AD53" s="95" t="str">
        <f>IF('sec(P)'!ET53=1,SUM('sec(P)'!$E53:AD53),"")</f>
        <v/>
      </c>
      <c r="AE53" s="67" t="str">
        <f t="shared" ref="AE53" si="1276">IF(AD53&lt;&gt;"",RANK(AD53,AD$49:AD$57,1),"")</f>
        <v/>
      </c>
      <c r="AF53" s="95" t="str">
        <f>IF('sec(P)'!EU53=1,SUM('sec(P)'!$E53:AF53),"")</f>
        <v/>
      </c>
      <c r="AG53" s="67" t="str">
        <f t="shared" ref="AG53" si="1277">IF(AF53&lt;&gt;"",RANK(AF53,AF$49:AF$57,1),"")</f>
        <v/>
      </c>
      <c r="AH53" s="95" t="str">
        <f>IF('sec(P)'!EV53=1,SUM('sec(P)'!$E53:AH53),"")</f>
        <v/>
      </c>
      <c r="AI53" s="67" t="str">
        <f t="shared" ref="AI53" si="1278">IF(AH53&lt;&gt;"",RANK(AH53,AH$49:AH$57,1),"")</f>
        <v/>
      </c>
      <c r="AJ53" s="95" t="str">
        <f>IF('sec(P)'!EW53=1,SUM('sec(P)'!$E53:AJ53),"")</f>
        <v/>
      </c>
      <c r="AK53" s="67" t="str">
        <f t="shared" ref="AK53" si="1279">IF(AJ53&lt;&gt;"",RANK(AJ53,AJ$49:AJ$57,1),"")</f>
        <v/>
      </c>
      <c r="AL53" s="95" t="str">
        <f>IF('sec(P)'!EX53=1,SUM('sec(P)'!$E53:AL53),"")</f>
        <v/>
      </c>
      <c r="AM53" s="67" t="str">
        <f t="shared" ref="AM53" si="1280">IF(AL53&lt;&gt;"",RANK(AL53,AL$49:AL$57,1),"")</f>
        <v/>
      </c>
      <c r="AN53" s="95" t="str">
        <f>IF('sec(P)'!EY53=1,SUM('sec(P)'!$E53:AN53),"")</f>
        <v/>
      </c>
      <c r="AO53" s="67" t="str">
        <f t="shared" ref="AO53" si="1281">IF(AN53&lt;&gt;"",RANK(AN53,AN$49:AN$57,1),"")</f>
        <v/>
      </c>
      <c r="AP53" s="95" t="str">
        <f>IF('sec(P)'!EZ53=1,SUM('sec(P)'!$E53:AP53),"")</f>
        <v/>
      </c>
      <c r="AQ53" s="67" t="str">
        <f t="shared" ref="AQ53" si="1282">IF(AP53&lt;&gt;"",RANK(AP53,AP$49:AP$57,1),"")</f>
        <v/>
      </c>
      <c r="AR53" s="95" t="str">
        <f>IF('sec(P)'!FA53=1,SUM('sec(P)'!$E53:AR53),"")</f>
        <v/>
      </c>
      <c r="AS53" s="67" t="str">
        <f t="shared" ref="AS53" si="1283">IF(AR53&lt;&gt;"",RANK(AR53,AR$49:AR$57,1),"")</f>
        <v/>
      </c>
      <c r="AT53" s="95" t="str">
        <f>IF('sec(P)'!FB53=1,SUM('sec(P)'!$E53:AT53),"")</f>
        <v/>
      </c>
      <c r="AU53" s="67" t="str">
        <f t="shared" ref="AU53" si="1284">IF(AT53&lt;&gt;"",RANK(AT53,AT$49:AT$57,1),"")</f>
        <v/>
      </c>
      <c r="AV53" s="95" t="str">
        <f>IF('sec(P)'!FC53=1,SUM('sec(P)'!$E53:AV53),"")</f>
        <v/>
      </c>
      <c r="AW53" s="67" t="str">
        <f t="shared" ref="AW53" si="1285">IF(AV53&lt;&gt;"",RANK(AV53,AV$49:AV$57,1),"")</f>
        <v/>
      </c>
      <c r="AX53" s="95" t="str">
        <f>IF('sec(P)'!FD53=1,SUM('sec(P)'!$E53:AX53),"")</f>
        <v/>
      </c>
      <c r="AY53" s="67" t="str">
        <f t="shared" ref="AY53" si="1286">IF(AX53&lt;&gt;"",RANK(AX53,AX$49:AX$57,1),"")</f>
        <v/>
      </c>
      <c r="AZ53" s="95" t="str">
        <f>IF('sec(P)'!FE53=1,SUM('sec(P)'!$E53:AZ53),"")</f>
        <v/>
      </c>
      <c r="BA53" s="67" t="str">
        <f t="shared" ref="BA53" si="1287">IF(AZ53&lt;&gt;"",RANK(AZ53,AZ$49:AZ$57,1),"")</f>
        <v/>
      </c>
      <c r="BB53" s="95" t="str">
        <f>IF('sec(P)'!FF53=1,SUM('sec(P)'!$E53:BB53),"")</f>
        <v/>
      </c>
      <c r="BC53" s="67" t="str">
        <f t="shared" ref="BC53" si="1288">IF(BB53&lt;&gt;"",RANK(BB53,BB$49:BB$57,1),"")</f>
        <v/>
      </c>
      <c r="BD53" s="95" t="str">
        <f>IF('sec(P)'!FG53=1,SUM('sec(P)'!$E53:BD53),"")</f>
        <v/>
      </c>
      <c r="BE53" s="67" t="str">
        <f t="shared" ref="BE53" si="1289">IF(BD53&lt;&gt;"",RANK(BD53,BD$49:BD$57,1),"")</f>
        <v/>
      </c>
      <c r="BF53" s="95" t="str">
        <f>IF('sec(P)'!FH53=1,SUM('sec(P)'!$E53:BF53),"")</f>
        <v/>
      </c>
      <c r="BG53" s="67" t="str">
        <f t="shared" ref="BG53" si="1290">IF(BF53&lt;&gt;"",RANK(BF53,BF$49:BF$57,1),"")</f>
        <v/>
      </c>
      <c r="BH53" s="95" t="str">
        <f>IF('sec(P)'!FI53=1,SUM('sec(P)'!$E53:BH53),"")</f>
        <v/>
      </c>
      <c r="BI53" s="67" t="str">
        <f t="shared" ref="BI53" si="1291">IF(BH53&lt;&gt;"",RANK(BH53,BH$49:BH$57,1),"")</f>
        <v/>
      </c>
      <c r="BJ53" s="95" t="str">
        <f>IF('sec(P)'!FJ53=1,SUM('sec(P)'!$E53:BJ53),"")</f>
        <v/>
      </c>
      <c r="BK53" s="67" t="str">
        <f t="shared" ref="BK53" si="1292">IF(BJ53&lt;&gt;"",RANK(BJ53,BJ$49:BJ$57,1),"")</f>
        <v/>
      </c>
      <c r="BL53" s="95" t="str">
        <f>IF('sec(P)'!FK53=1,SUM('sec(P)'!$E53:BL53),"")</f>
        <v/>
      </c>
      <c r="BM53" s="67" t="str">
        <f t="shared" ref="BM53" si="1293">IF(BL53&lt;&gt;"",RANK(BL53,BL$49:BL$57,1),"")</f>
        <v/>
      </c>
    </row>
    <row r="54" spans="1:65">
      <c r="A54" s="75">
        <f>IF(stage!A54&lt;&gt;"",stage!A54,"")</f>
        <v>53</v>
      </c>
      <c r="E54" s="120" t="str">
        <f>IF(ent!H54&lt;&gt;"",ent!H54,"")</f>
        <v>JN-6</v>
      </c>
      <c r="F54" s="95">
        <f>IF('sec(P)'!EH54=1,SUM('sec(P)'!$E54:F54),"")</f>
        <v>350.5</v>
      </c>
      <c r="G54" s="67">
        <f t="shared" si="1181"/>
        <v>8</v>
      </c>
      <c r="H54" s="95">
        <f>IF('sec(P)'!EI54=1,SUM('sec(P)'!$E54:H54),"")</f>
        <v>872.9</v>
      </c>
      <c r="I54" s="67">
        <f t="shared" si="1181"/>
        <v>8</v>
      </c>
      <c r="J54" s="95">
        <f>IF('sec(P)'!EJ54=1,SUM('sec(P)'!$E54:J54),"")</f>
        <v>1254.6999999999998</v>
      </c>
      <c r="K54" s="67">
        <f t="shared" ref="K54" si="1294">IF(J54&lt;&gt;"",RANK(J54,J$49:J$57,1),"")</f>
        <v>9</v>
      </c>
      <c r="L54" s="95">
        <f>IF('sec(P)'!EK54=1,SUM('sec(P)'!$E54:L54),"")</f>
        <v>1608.6999999999998</v>
      </c>
      <c r="M54" s="67">
        <f t="shared" ref="M54" si="1295">IF(L54&lt;&gt;"",RANK(L54,L$49:L$57,1),"")</f>
        <v>9</v>
      </c>
      <c r="N54" s="95">
        <f>IF('sec(P)'!EL54=1,SUM('sec(P)'!$E54:N54),"")</f>
        <v>2123.1</v>
      </c>
      <c r="O54" s="67">
        <f t="shared" ref="O54" si="1296">IF(N54&lt;&gt;"",RANK(N54,N$49:N$57,1),"")</f>
        <v>7</v>
      </c>
      <c r="P54" s="95">
        <f>IF('sec(P)'!EM54=1,SUM('sec(P)'!$E54:P54),"")</f>
        <v>2490.3000000000002</v>
      </c>
      <c r="Q54" s="67">
        <f t="shared" ref="Q54" si="1297">IF(P54&lt;&gt;"",RANK(P54,P$49:P$57,1),"")</f>
        <v>7</v>
      </c>
      <c r="R54" s="95">
        <f>IF('sec(P)'!EN54=1,SUM('sec(P)'!$E54:R54),"")</f>
        <v>2851.6000000000004</v>
      </c>
      <c r="S54" s="67">
        <f t="shared" ref="S54" si="1298">IF(R54&lt;&gt;"",RANK(R54,R$49:R$57,1),"")</f>
        <v>7</v>
      </c>
      <c r="T54" s="95">
        <f>IF('sec(P)'!EO54=1,SUM('sec(P)'!$E54:T54),"")</f>
        <v>3111.2000000000003</v>
      </c>
      <c r="U54" s="67">
        <f t="shared" ref="U54" si="1299">IF(T54&lt;&gt;"",RANK(T54,T$49:T$57,1),"")</f>
        <v>7</v>
      </c>
      <c r="V54" s="95">
        <f>IF('sec(P)'!EP54=1,SUM('sec(P)'!$E54:V54),"")</f>
        <v>3489</v>
      </c>
      <c r="W54" s="67">
        <f t="shared" ref="W54" si="1300">IF(V54&lt;&gt;"",RANK(V54,V$49:V$57,1),"")</f>
        <v>7</v>
      </c>
      <c r="X54" s="95">
        <f>IF('sec(P)'!EQ54=1,SUM('sec(P)'!$E54:X54),"")</f>
        <v>3860.8</v>
      </c>
      <c r="Y54" s="67">
        <f t="shared" ref="Y54" si="1301">IF(X54&lt;&gt;"",RANK(X54,X$49:X$57,1),"")</f>
        <v>7</v>
      </c>
      <c r="Z54" s="95">
        <f>IF('sec(P)'!ER54=1,SUM('sec(P)'!$E54:Z54),"")</f>
        <v>4151.2</v>
      </c>
      <c r="AA54" s="67">
        <f t="shared" ref="AA54" si="1302">IF(Z54&lt;&gt;"",RANK(Z54,Z$49:Z$57,1),"")</f>
        <v>7</v>
      </c>
      <c r="AB54" s="95">
        <f>IF('sec(P)'!ES54=1,SUM('sec(P)'!$E54:AB54),"")</f>
        <v>4521.5</v>
      </c>
      <c r="AC54" s="67">
        <f t="shared" ref="AC54" si="1303">IF(AB54&lt;&gt;"",RANK(AB54,AB$49:AB$57,1),"")</f>
        <v>7</v>
      </c>
      <c r="AD54" s="95" t="str">
        <f>IF('sec(P)'!ET54=1,SUM('sec(P)'!$E54:AD54),"")</f>
        <v/>
      </c>
      <c r="AE54" s="67" t="str">
        <f t="shared" ref="AE54" si="1304">IF(AD54&lt;&gt;"",RANK(AD54,AD$49:AD$57,1),"")</f>
        <v/>
      </c>
      <c r="AF54" s="95" t="str">
        <f>IF('sec(P)'!EU54=1,SUM('sec(P)'!$E54:AF54),"")</f>
        <v/>
      </c>
      <c r="AG54" s="67" t="str">
        <f t="shared" ref="AG54" si="1305">IF(AF54&lt;&gt;"",RANK(AF54,AF$49:AF$57,1),"")</f>
        <v/>
      </c>
      <c r="AH54" s="95" t="str">
        <f>IF('sec(P)'!EV54=1,SUM('sec(P)'!$E54:AH54),"")</f>
        <v/>
      </c>
      <c r="AI54" s="67" t="str">
        <f t="shared" ref="AI54" si="1306">IF(AH54&lt;&gt;"",RANK(AH54,AH$49:AH$57,1),"")</f>
        <v/>
      </c>
      <c r="AJ54" s="95" t="str">
        <f>IF('sec(P)'!EW54=1,SUM('sec(P)'!$E54:AJ54),"")</f>
        <v/>
      </c>
      <c r="AK54" s="67" t="str">
        <f t="shared" ref="AK54" si="1307">IF(AJ54&lt;&gt;"",RANK(AJ54,AJ$49:AJ$57,1),"")</f>
        <v/>
      </c>
      <c r="AL54" s="95" t="str">
        <f>IF('sec(P)'!EX54=1,SUM('sec(P)'!$E54:AL54),"")</f>
        <v/>
      </c>
      <c r="AM54" s="67" t="str">
        <f t="shared" ref="AM54" si="1308">IF(AL54&lt;&gt;"",RANK(AL54,AL$49:AL$57,1),"")</f>
        <v/>
      </c>
      <c r="AN54" s="95" t="str">
        <f>IF('sec(P)'!EY54=1,SUM('sec(P)'!$E54:AN54),"")</f>
        <v/>
      </c>
      <c r="AO54" s="67" t="str">
        <f t="shared" ref="AO54" si="1309">IF(AN54&lt;&gt;"",RANK(AN54,AN$49:AN$57,1),"")</f>
        <v/>
      </c>
      <c r="AP54" s="95" t="str">
        <f>IF('sec(P)'!EZ54=1,SUM('sec(P)'!$E54:AP54),"")</f>
        <v/>
      </c>
      <c r="AQ54" s="67" t="str">
        <f t="shared" ref="AQ54" si="1310">IF(AP54&lt;&gt;"",RANK(AP54,AP$49:AP$57,1),"")</f>
        <v/>
      </c>
      <c r="AR54" s="95" t="str">
        <f>IF('sec(P)'!FA54=1,SUM('sec(P)'!$E54:AR54),"")</f>
        <v/>
      </c>
      <c r="AS54" s="67" t="str">
        <f t="shared" ref="AS54" si="1311">IF(AR54&lt;&gt;"",RANK(AR54,AR$49:AR$57,1),"")</f>
        <v/>
      </c>
      <c r="AT54" s="95" t="str">
        <f>IF('sec(P)'!FB54=1,SUM('sec(P)'!$E54:AT54),"")</f>
        <v/>
      </c>
      <c r="AU54" s="67" t="str">
        <f t="shared" ref="AU54" si="1312">IF(AT54&lt;&gt;"",RANK(AT54,AT$49:AT$57,1),"")</f>
        <v/>
      </c>
      <c r="AV54" s="95" t="str">
        <f>IF('sec(P)'!FC54=1,SUM('sec(P)'!$E54:AV54),"")</f>
        <v/>
      </c>
      <c r="AW54" s="67" t="str">
        <f t="shared" ref="AW54" si="1313">IF(AV54&lt;&gt;"",RANK(AV54,AV$49:AV$57,1),"")</f>
        <v/>
      </c>
      <c r="AX54" s="95" t="str">
        <f>IF('sec(P)'!FD54=1,SUM('sec(P)'!$E54:AX54),"")</f>
        <v/>
      </c>
      <c r="AY54" s="67" t="str">
        <f t="shared" ref="AY54" si="1314">IF(AX54&lt;&gt;"",RANK(AX54,AX$49:AX$57,1),"")</f>
        <v/>
      </c>
      <c r="AZ54" s="95" t="str">
        <f>IF('sec(P)'!FE54=1,SUM('sec(P)'!$E54:AZ54),"")</f>
        <v/>
      </c>
      <c r="BA54" s="67" t="str">
        <f t="shared" ref="BA54" si="1315">IF(AZ54&lt;&gt;"",RANK(AZ54,AZ$49:AZ$57,1),"")</f>
        <v/>
      </c>
      <c r="BB54" s="95" t="str">
        <f>IF('sec(P)'!FF54=1,SUM('sec(P)'!$E54:BB54),"")</f>
        <v/>
      </c>
      <c r="BC54" s="67" t="str">
        <f t="shared" ref="BC54" si="1316">IF(BB54&lt;&gt;"",RANK(BB54,BB$49:BB$57,1),"")</f>
        <v/>
      </c>
      <c r="BD54" s="95" t="str">
        <f>IF('sec(P)'!FG54=1,SUM('sec(P)'!$E54:BD54),"")</f>
        <v/>
      </c>
      <c r="BE54" s="67" t="str">
        <f t="shared" ref="BE54" si="1317">IF(BD54&lt;&gt;"",RANK(BD54,BD$49:BD$57,1),"")</f>
        <v/>
      </c>
      <c r="BF54" s="95" t="str">
        <f>IF('sec(P)'!FH54=1,SUM('sec(P)'!$E54:BF54),"")</f>
        <v/>
      </c>
      <c r="BG54" s="67" t="str">
        <f t="shared" ref="BG54" si="1318">IF(BF54&lt;&gt;"",RANK(BF54,BF$49:BF$57,1),"")</f>
        <v/>
      </c>
      <c r="BH54" s="95" t="str">
        <f>IF('sec(P)'!FI54=1,SUM('sec(P)'!$E54:BH54),"")</f>
        <v/>
      </c>
      <c r="BI54" s="67" t="str">
        <f t="shared" ref="BI54" si="1319">IF(BH54&lt;&gt;"",RANK(BH54,BH$49:BH$57,1),"")</f>
        <v/>
      </c>
      <c r="BJ54" s="95" t="str">
        <f>IF('sec(P)'!FJ54=1,SUM('sec(P)'!$E54:BJ54),"")</f>
        <v/>
      </c>
      <c r="BK54" s="67" t="str">
        <f t="shared" ref="BK54" si="1320">IF(BJ54&lt;&gt;"",RANK(BJ54,BJ$49:BJ$57,1),"")</f>
        <v/>
      </c>
      <c r="BL54" s="95" t="str">
        <f>IF('sec(P)'!FK54=1,SUM('sec(P)'!$E54:BL54),"")</f>
        <v/>
      </c>
      <c r="BM54" s="67" t="str">
        <f t="shared" ref="BM54" si="1321">IF(BL54&lt;&gt;"",RANK(BL54,BL$49:BL$57,1),"")</f>
        <v/>
      </c>
    </row>
    <row r="55" spans="1:65">
      <c r="A55" s="75">
        <f>IF(stage!A55&lt;&gt;"",stage!A55,"")</f>
        <v>54</v>
      </c>
      <c r="E55" s="120" t="str">
        <f>IF(ent!H55&lt;&gt;"",ent!H55,"")</f>
        <v>JN-6</v>
      </c>
      <c r="F55" s="95">
        <f>IF('sec(P)'!EH55=1,SUM('sec(P)'!$E55:F55),"")</f>
        <v>352.29999999999995</v>
      </c>
      <c r="G55" s="67">
        <f t="shared" si="1181"/>
        <v>9</v>
      </c>
      <c r="H55" s="95">
        <f>IF('sec(P)'!EI55=1,SUM('sec(P)'!$E55:H55),"")</f>
        <v>874.09999999999991</v>
      </c>
      <c r="I55" s="67">
        <f t="shared" si="1181"/>
        <v>9</v>
      </c>
      <c r="J55" s="95">
        <f>IF('sec(P)'!EJ55=1,SUM('sec(P)'!$E55:J55),"")</f>
        <v>1249.5999999999999</v>
      </c>
      <c r="K55" s="67">
        <f t="shared" ref="K55" si="1322">IF(J55&lt;&gt;"",RANK(J55,J$49:J$57,1),"")</f>
        <v>8</v>
      </c>
      <c r="L55" s="95">
        <f>IF('sec(P)'!EK55=1,SUM('sec(P)'!$E55:L55),"")</f>
        <v>1604.8999999999999</v>
      </c>
      <c r="M55" s="67">
        <f t="shared" ref="M55" si="1323">IF(L55&lt;&gt;"",RANK(L55,L$49:L$57,1),"")</f>
        <v>8</v>
      </c>
      <c r="N55" s="95">
        <f>IF('sec(P)'!EL55=1,SUM('sec(P)'!$E55:N55),"")</f>
        <v>2126.6999999999998</v>
      </c>
      <c r="O55" s="67">
        <f t="shared" ref="O55" si="1324">IF(N55&lt;&gt;"",RANK(N55,N$49:N$57,1),"")</f>
        <v>8</v>
      </c>
      <c r="P55" s="95">
        <f>IF('sec(P)'!EM55=1,SUM('sec(P)'!$E55:P55),"")</f>
        <v>2500.1</v>
      </c>
      <c r="Q55" s="67">
        <f t="shared" ref="Q55" si="1325">IF(P55&lt;&gt;"",RANK(P55,P$49:P$57,1),"")</f>
        <v>8</v>
      </c>
      <c r="R55" s="95">
        <f>IF('sec(P)'!EN55=1,SUM('sec(P)'!$E55:R55),"")</f>
        <v>2886.3</v>
      </c>
      <c r="S55" s="67">
        <f t="shared" ref="S55" si="1326">IF(R55&lt;&gt;"",RANK(R55,R$49:R$57,1),"")</f>
        <v>8</v>
      </c>
      <c r="T55" s="95">
        <f>IF('sec(P)'!EO55=1,SUM('sec(P)'!$E55:T55),"")</f>
        <v>3170.2000000000003</v>
      </c>
      <c r="U55" s="67">
        <f t="shared" ref="U55" si="1327">IF(T55&lt;&gt;"",RANK(T55,T$49:T$57,1),"")</f>
        <v>8</v>
      </c>
      <c r="V55" s="95">
        <f>IF('sec(P)'!EP55=1,SUM('sec(P)'!$E55:V55),"")</f>
        <v>3547.2000000000003</v>
      </c>
      <c r="W55" s="67">
        <f t="shared" ref="W55" si="1328">IF(V55&lt;&gt;"",RANK(V55,V$49:V$57,1),"")</f>
        <v>8</v>
      </c>
      <c r="X55" s="95">
        <f>IF('sec(P)'!EQ55=1,SUM('sec(P)'!$E55:X55),"")</f>
        <v>3921.5</v>
      </c>
      <c r="Y55" s="67">
        <f t="shared" ref="Y55" si="1329">IF(X55&lt;&gt;"",RANK(X55,X$49:X$57,1),"")</f>
        <v>8</v>
      </c>
      <c r="Z55" s="95">
        <f>IF('sec(P)'!ER55=1,SUM('sec(P)'!$E55:Z55),"")</f>
        <v>4222.2</v>
      </c>
      <c r="AA55" s="67">
        <f t="shared" ref="AA55" si="1330">IF(Z55&lt;&gt;"",RANK(Z55,Z$49:Z$57,1),"")</f>
        <v>8</v>
      </c>
      <c r="AB55" s="95">
        <f>IF('sec(P)'!ES55=1,SUM('sec(P)'!$E55:AB55),"")</f>
        <v>4592.5</v>
      </c>
      <c r="AC55" s="67">
        <f t="shared" ref="AC55" si="1331">IF(AB55&lt;&gt;"",RANK(AB55,AB$49:AB$57,1),"")</f>
        <v>8</v>
      </c>
      <c r="AD55" s="95" t="str">
        <f>IF('sec(P)'!ET55=1,SUM('sec(P)'!$E55:AD55),"")</f>
        <v/>
      </c>
      <c r="AE55" s="67" t="str">
        <f t="shared" ref="AE55" si="1332">IF(AD55&lt;&gt;"",RANK(AD55,AD$49:AD$57,1),"")</f>
        <v/>
      </c>
      <c r="AF55" s="95" t="str">
        <f>IF('sec(P)'!EU55=1,SUM('sec(P)'!$E55:AF55),"")</f>
        <v/>
      </c>
      <c r="AG55" s="67" t="str">
        <f t="shared" ref="AG55" si="1333">IF(AF55&lt;&gt;"",RANK(AF55,AF$49:AF$57,1),"")</f>
        <v/>
      </c>
      <c r="AH55" s="95" t="str">
        <f>IF('sec(P)'!EV55=1,SUM('sec(P)'!$E55:AH55),"")</f>
        <v/>
      </c>
      <c r="AI55" s="67" t="str">
        <f t="shared" ref="AI55" si="1334">IF(AH55&lt;&gt;"",RANK(AH55,AH$49:AH$57,1),"")</f>
        <v/>
      </c>
      <c r="AJ55" s="95" t="str">
        <f>IF('sec(P)'!EW55=1,SUM('sec(P)'!$E55:AJ55),"")</f>
        <v/>
      </c>
      <c r="AK55" s="67" t="str">
        <f t="shared" ref="AK55" si="1335">IF(AJ55&lt;&gt;"",RANK(AJ55,AJ$49:AJ$57,1),"")</f>
        <v/>
      </c>
      <c r="AL55" s="95" t="str">
        <f>IF('sec(P)'!EX55=1,SUM('sec(P)'!$E55:AL55),"")</f>
        <v/>
      </c>
      <c r="AM55" s="67" t="str">
        <f t="shared" ref="AM55" si="1336">IF(AL55&lt;&gt;"",RANK(AL55,AL$49:AL$57,1),"")</f>
        <v/>
      </c>
      <c r="AN55" s="95" t="str">
        <f>IF('sec(P)'!EY55=1,SUM('sec(P)'!$E55:AN55),"")</f>
        <v/>
      </c>
      <c r="AO55" s="67" t="str">
        <f t="shared" ref="AO55" si="1337">IF(AN55&lt;&gt;"",RANK(AN55,AN$49:AN$57,1),"")</f>
        <v/>
      </c>
      <c r="AP55" s="95" t="str">
        <f>IF('sec(P)'!EZ55=1,SUM('sec(P)'!$E55:AP55),"")</f>
        <v/>
      </c>
      <c r="AQ55" s="67" t="str">
        <f t="shared" ref="AQ55" si="1338">IF(AP55&lt;&gt;"",RANK(AP55,AP$49:AP$57,1),"")</f>
        <v/>
      </c>
      <c r="AR55" s="95" t="str">
        <f>IF('sec(P)'!FA55=1,SUM('sec(P)'!$E55:AR55),"")</f>
        <v/>
      </c>
      <c r="AS55" s="67" t="str">
        <f t="shared" ref="AS55" si="1339">IF(AR55&lt;&gt;"",RANK(AR55,AR$49:AR$57,1),"")</f>
        <v/>
      </c>
      <c r="AT55" s="95" t="str">
        <f>IF('sec(P)'!FB55=1,SUM('sec(P)'!$E55:AT55),"")</f>
        <v/>
      </c>
      <c r="AU55" s="67" t="str">
        <f t="shared" ref="AU55" si="1340">IF(AT55&lt;&gt;"",RANK(AT55,AT$49:AT$57,1),"")</f>
        <v/>
      </c>
      <c r="AV55" s="95" t="str">
        <f>IF('sec(P)'!FC55=1,SUM('sec(P)'!$E55:AV55),"")</f>
        <v/>
      </c>
      <c r="AW55" s="67" t="str">
        <f t="shared" ref="AW55" si="1341">IF(AV55&lt;&gt;"",RANK(AV55,AV$49:AV$57,1),"")</f>
        <v/>
      </c>
      <c r="AX55" s="95" t="str">
        <f>IF('sec(P)'!FD55=1,SUM('sec(P)'!$E55:AX55),"")</f>
        <v/>
      </c>
      <c r="AY55" s="67" t="str">
        <f t="shared" ref="AY55" si="1342">IF(AX55&lt;&gt;"",RANK(AX55,AX$49:AX$57,1),"")</f>
        <v/>
      </c>
      <c r="AZ55" s="95" t="str">
        <f>IF('sec(P)'!FE55=1,SUM('sec(P)'!$E55:AZ55),"")</f>
        <v/>
      </c>
      <c r="BA55" s="67" t="str">
        <f t="shared" ref="BA55" si="1343">IF(AZ55&lt;&gt;"",RANK(AZ55,AZ$49:AZ$57,1),"")</f>
        <v/>
      </c>
      <c r="BB55" s="95" t="str">
        <f>IF('sec(P)'!FF55=1,SUM('sec(P)'!$E55:BB55),"")</f>
        <v/>
      </c>
      <c r="BC55" s="67" t="str">
        <f t="shared" ref="BC55" si="1344">IF(BB55&lt;&gt;"",RANK(BB55,BB$49:BB$57,1),"")</f>
        <v/>
      </c>
      <c r="BD55" s="95" t="str">
        <f>IF('sec(P)'!FG55=1,SUM('sec(P)'!$E55:BD55),"")</f>
        <v/>
      </c>
      <c r="BE55" s="67" t="str">
        <f t="shared" ref="BE55" si="1345">IF(BD55&lt;&gt;"",RANK(BD55,BD$49:BD$57,1),"")</f>
        <v/>
      </c>
      <c r="BF55" s="95" t="str">
        <f>IF('sec(P)'!FH55=1,SUM('sec(P)'!$E55:BF55),"")</f>
        <v/>
      </c>
      <c r="BG55" s="67" t="str">
        <f t="shared" ref="BG55" si="1346">IF(BF55&lt;&gt;"",RANK(BF55,BF$49:BF$57,1),"")</f>
        <v/>
      </c>
      <c r="BH55" s="95" t="str">
        <f>IF('sec(P)'!FI55=1,SUM('sec(P)'!$E55:BH55),"")</f>
        <v/>
      </c>
      <c r="BI55" s="67" t="str">
        <f t="shared" ref="BI55" si="1347">IF(BH55&lt;&gt;"",RANK(BH55,BH$49:BH$57,1),"")</f>
        <v/>
      </c>
      <c r="BJ55" s="95" t="str">
        <f>IF('sec(P)'!FJ55=1,SUM('sec(P)'!$E55:BJ55),"")</f>
        <v/>
      </c>
      <c r="BK55" s="67" t="str">
        <f t="shared" ref="BK55" si="1348">IF(BJ55&lt;&gt;"",RANK(BJ55,BJ$49:BJ$57,1),"")</f>
        <v/>
      </c>
      <c r="BL55" s="95" t="str">
        <f>IF('sec(P)'!FK55=1,SUM('sec(P)'!$E55:BL55),"")</f>
        <v/>
      </c>
      <c r="BM55" s="67" t="str">
        <f t="shared" ref="BM55" si="1349">IF(BL55&lt;&gt;"",RANK(BL55,BL$49:BL$57,1),"")</f>
        <v/>
      </c>
    </row>
    <row r="56" spans="1:65">
      <c r="A56" s="75">
        <f>IF(stage!A56&lt;&gt;"",stage!A56,"")</f>
        <v>55</v>
      </c>
      <c r="E56" s="120" t="str">
        <f>IF(ent!H56&lt;&gt;"",ent!H56,"")</f>
        <v>JN-6</v>
      </c>
      <c r="F56" s="95">
        <f>IF('sec(P)'!EH56=1,SUM('sec(P)'!$E56:F56),"")</f>
        <v>340.4</v>
      </c>
      <c r="G56" s="67">
        <f t="shared" si="1181"/>
        <v>4</v>
      </c>
      <c r="H56" s="95">
        <f>IF('sec(P)'!EI56=1,SUM('sec(P)'!$E56:H56),"")</f>
        <v>845.8</v>
      </c>
      <c r="I56" s="67">
        <f t="shared" si="1181"/>
        <v>6</v>
      </c>
      <c r="J56" s="95">
        <f>IF('sec(P)'!EJ56=1,SUM('sec(P)'!$E56:J56),"")</f>
        <v>1203.3</v>
      </c>
      <c r="K56" s="67">
        <f t="shared" ref="K56" si="1350">IF(J56&lt;&gt;"",RANK(J56,J$49:J$57,1),"")</f>
        <v>6</v>
      </c>
      <c r="L56" s="95">
        <f>IF('sec(P)'!EK56=1,SUM('sec(P)'!$E56:L56),"")</f>
        <v>1534.9</v>
      </c>
      <c r="M56" s="67">
        <f t="shared" ref="M56" si="1351">IF(L56&lt;&gt;"",RANK(L56,L$49:L$57,1),"")</f>
        <v>6</v>
      </c>
      <c r="N56" s="95">
        <f>IF('sec(P)'!EL56=1,SUM('sec(P)'!$E56:N56),"")</f>
        <v>2033.9</v>
      </c>
      <c r="O56" s="67">
        <f t="shared" ref="O56" si="1352">IF(N56&lt;&gt;"",RANK(N56,N$49:N$57,1),"")</f>
        <v>6</v>
      </c>
      <c r="P56" s="95">
        <f>IF('sec(P)'!EM56=1,SUM('sec(P)'!$E56:P56),"")</f>
        <v>2388.5</v>
      </c>
      <c r="Q56" s="67">
        <f t="shared" ref="Q56" si="1353">IF(P56&lt;&gt;"",RANK(P56,P$49:P$57,1),"")</f>
        <v>6</v>
      </c>
      <c r="R56" s="95">
        <f>IF('sec(P)'!EN56=1,SUM('sec(P)'!$E56:R56),"")</f>
        <v>2749.7</v>
      </c>
      <c r="S56" s="67">
        <f t="shared" ref="S56" si="1354">IF(R56&lt;&gt;"",RANK(R56,R$49:R$57,1),"")</f>
        <v>5</v>
      </c>
      <c r="T56" s="95">
        <f>IF('sec(P)'!EO56=1,SUM('sec(P)'!$E56:T56),"")</f>
        <v>3010.1</v>
      </c>
      <c r="U56" s="67">
        <f t="shared" ref="U56" si="1355">IF(T56&lt;&gt;"",RANK(T56,T$49:T$57,1),"")</f>
        <v>4</v>
      </c>
      <c r="V56" s="95">
        <f>IF('sec(P)'!EP56=1,SUM('sec(P)'!$E56:V56),"")</f>
        <v>3370.6</v>
      </c>
      <c r="W56" s="67">
        <f t="shared" ref="W56" si="1356">IF(V56&lt;&gt;"",RANK(V56,V$49:V$57,1),"")</f>
        <v>4</v>
      </c>
      <c r="X56" s="95">
        <f>IF('sec(P)'!EQ56=1,SUM('sec(P)'!$E56:X56),"")</f>
        <v>3723.6</v>
      </c>
      <c r="Y56" s="67">
        <f t="shared" ref="Y56" si="1357">IF(X56&lt;&gt;"",RANK(X56,X$49:X$57,1),"")</f>
        <v>4</v>
      </c>
      <c r="Z56" s="95">
        <f>IF('sec(P)'!ER56=1,SUM('sec(P)'!$E56:Z56),"")</f>
        <v>4010.5</v>
      </c>
      <c r="AA56" s="67">
        <f t="shared" ref="AA56" si="1358">IF(Z56&lt;&gt;"",RANK(Z56,Z$49:Z$57,1),"")</f>
        <v>4</v>
      </c>
      <c r="AB56" s="95">
        <f>IF('sec(P)'!ES56=1,SUM('sec(P)'!$E56:AB56),"")</f>
        <v>4380.8</v>
      </c>
      <c r="AC56" s="67">
        <f t="shared" ref="AC56" si="1359">IF(AB56&lt;&gt;"",RANK(AB56,AB$49:AB$57,1),"")</f>
        <v>4</v>
      </c>
      <c r="AD56" s="95" t="str">
        <f>IF('sec(P)'!ET56=1,SUM('sec(P)'!$E56:AD56),"")</f>
        <v/>
      </c>
      <c r="AE56" s="67" t="str">
        <f t="shared" ref="AE56" si="1360">IF(AD56&lt;&gt;"",RANK(AD56,AD$49:AD$57,1),"")</f>
        <v/>
      </c>
      <c r="AF56" s="95" t="str">
        <f>IF('sec(P)'!EU56=1,SUM('sec(P)'!$E56:AF56),"")</f>
        <v/>
      </c>
      <c r="AG56" s="67" t="str">
        <f t="shared" ref="AG56" si="1361">IF(AF56&lt;&gt;"",RANK(AF56,AF$49:AF$57,1),"")</f>
        <v/>
      </c>
      <c r="AH56" s="95" t="str">
        <f>IF('sec(P)'!EV56=1,SUM('sec(P)'!$E56:AH56),"")</f>
        <v/>
      </c>
      <c r="AI56" s="67" t="str">
        <f t="shared" ref="AI56" si="1362">IF(AH56&lt;&gt;"",RANK(AH56,AH$49:AH$57,1),"")</f>
        <v/>
      </c>
      <c r="AJ56" s="95" t="str">
        <f>IF('sec(P)'!EW56=1,SUM('sec(P)'!$E56:AJ56),"")</f>
        <v/>
      </c>
      <c r="AK56" s="67" t="str">
        <f t="shared" ref="AK56" si="1363">IF(AJ56&lt;&gt;"",RANK(AJ56,AJ$49:AJ$57,1),"")</f>
        <v/>
      </c>
      <c r="AL56" s="95" t="str">
        <f>IF('sec(P)'!EX56=1,SUM('sec(P)'!$E56:AL56),"")</f>
        <v/>
      </c>
      <c r="AM56" s="67" t="str">
        <f t="shared" ref="AM56" si="1364">IF(AL56&lt;&gt;"",RANK(AL56,AL$49:AL$57,1),"")</f>
        <v/>
      </c>
      <c r="AN56" s="95" t="str">
        <f>IF('sec(P)'!EY56=1,SUM('sec(P)'!$E56:AN56),"")</f>
        <v/>
      </c>
      <c r="AO56" s="67" t="str">
        <f t="shared" ref="AO56" si="1365">IF(AN56&lt;&gt;"",RANK(AN56,AN$49:AN$57,1),"")</f>
        <v/>
      </c>
      <c r="AP56" s="95" t="str">
        <f>IF('sec(P)'!EZ56=1,SUM('sec(P)'!$E56:AP56),"")</f>
        <v/>
      </c>
      <c r="AQ56" s="67" t="str">
        <f t="shared" ref="AQ56" si="1366">IF(AP56&lt;&gt;"",RANK(AP56,AP$49:AP$57,1),"")</f>
        <v/>
      </c>
      <c r="AR56" s="95" t="str">
        <f>IF('sec(P)'!FA56=1,SUM('sec(P)'!$E56:AR56),"")</f>
        <v/>
      </c>
      <c r="AS56" s="67" t="str">
        <f t="shared" ref="AS56" si="1367">IF(AR56&lt;&gt;"",RANK(AR56,AR$49:AR$57,1),"")</f>
        <v/>
      </c>
      <c r="AT56" s="95" t="str">
        <f>IF('sec(P)'!FB56=1,SUM('sec(P)'!$E56:AT56),"")</f>
        <v/>
      </c>
      <c r="AU56" s="67" t="str">
        <f t="shared" ref="AU56" si="1368">IF(AT56&lt;&gt;"",RANK(AT56,AT$49:AT$57,1),"")</f>
        <v/>
      </c>
      <c r="AV56" s="95" t="str">
        <f>IF('sec(P)'!FC56=1,SUM('sec(P)'!$E56:AV56),"")</f>
        <v/>
      </c>
      <c r="AW56" s="67" t="str">
        <f t="shared" ref="AW56" si="1369">IF(AV56&lt;&gt;"",RANK(AV56,AV$49:AV$57,1),"")</f>
        <v/>
      </c>
      <c r="AX56" s="95" t="str">
        <f>IF('sec(P)'!FD56=1,SUM('sec(P)'!$E56:AX56),"")</f>
        <v/>
      </c>
      <c r="AY56" s="67" t="str">
        <f t="shared" ref="AY56" si="1370">IF(AX56&lt;&gt;"",RANK(AX56,AX$49:AX$57,1),"")</f>
        <v/>
      </c>
      <c r="AZ56" s="95" t="str">
        <f>IF('sec(P)'!FE56=1,SUM('sec(P)'!$E56:AZ56),"")</f>
        <v/>
      </c>
      <c r="BA56" s="67" t="str">
        <f t="shared" ref="BA56" si="1371">IF(AZ56&lt;&gt;"",RANK(AZ56,AZ$49:AZ$57,1),"")</f>
        <v/>
      </c>
      <c r="BB56" s="95" t="str">
        <f>IF('sec(P)'!FF56=1,SUM('sec(P)'!$E56:BB56),"")</f>
        <v/>
      </c>
      <c r="BC56" s="67" t="str">
        <f t="shared" ref="BC56" si="1372">IF(BB56&lt;&gt;"",RANK(BB56,BB$49:BB$57,1),"")</f>
        <v/>
      </c>
      <c r="BD56" s="95" t="str">
        <f>IF('sec(P)'!FG56=1,SUM('sec(P)'!$E56:BD56),"")</f>
        <v/>
      </c>
      <c r="BE56" s="67" t="str">
        <f t="shared" ref="BE56" si="1373">IF(BD56&lt;&gt;"",RANK(BD56,BD$49:BD$57,1),"")</f>
        <v/>
      </c>
      <c r="BF56" s="95" t="str">
        <f>IF('sec(P)'!FH56=1,SUM('sec(P)'!$E56:BF56),"")</f>
        <v/>
      </c>
      <c r="BG56" s="67" t="str">
        <f t="shared" ref="BG56" si="1374">IF(BF56&lt;&gt;"",RANK(BF56,BF$49:BF$57,1),"")</f>
        <v/>
      </c>
      <c r="BH56" s="95" t="str">
        <f>IF('sec(P)'!FI56=1,SUM('sec(P)'!$E56:BH56),"")</f>
        <v/>
      </c>
      <c r="BI56" s="67" t="str">
        <f t="shared" ref="BI56" si="1375">IF(BH56&lt;&gt;"",RANK(BH56,BH$49:BH$57,1),"")</f>
        <v/>
      </c>
      <c r="BJ56" s="95" t="str">
        <f>IF('sec(P)'!FJ56=1,SUM('sec(P)'!$E56:BJ56),"")</f>
        <v/>
      </c>
      <c r="BK56" s="67" t="str">
        <f t="shared" ref="BK56" si="1376">IF(BJ56&lt;&gt;"",RANK(BJ56,BJ$49:BJ$57,1),"")</f>
        <v/>
      </c>
      <c r="BL56" s="95" t="str">
        <f>IF('sec(P)'!FK56=1,SUM('sec(P)'!$E56:BL56),"")</f>
        <v/>
      </c>
      <c r="BM56" s="67" t="str">
        <f t="shared" ref="BM56" si="1377">IF(BL56&lt;&gt;"",RANK(BL56,BL$49:BL$57,1),"")</f>
        <v/>
      </c>
    </row>
    <row r="57" spans="1:65">
      <c r="A57" s="75">
        <f>IF(stage!A57&lt;&gt;"",stage!A57,"")</f>
        <v>56</v>
      </c>
      <c r="E57" s="120" t="str">
        <f>IF(ent!H57&lt;&gt;"",ent!H57,"")</f>
        <v>JN-6</v>
      </c>
      <c r="F57" s="95">
        <f>IF('sec(P)'!EH57=1,SUM('sec(P)'!$E57:F57),"")</f>
        <v>349.70000000000005</v>
      </c>
      <c r="G57" s="67">
        <f t="shared" si="1181"/>
        <v>7</v>
      </c>
      <c r="H57" s="95">
        <f>IF('sec(P)'!EI57=1,SUM('sec(P)'!$E57:H57),"")</f>
        <v>872.40000000000009</v>
      </c>
      <c r="I57" s="67">
        <f t="shared" si="1181"/>
        <v>7</v>
      </c>
      <c r="J57" s="95">
        <f>IF('sec(P)'!EJ57=1,SUM('sec(P)'!$E57:J57),"")</f>
        <v>1240.6000000000001</v>
      </c>
      <c r="K57" s="67">
        <f t="shared" ref="K57" si="1378">IF(J57&lt;&gt;"",RANK(J57,J$49:J$57,1),"")</f>
        <v>7</v>
      </c>
      <c r="L57" s="95">
        <f>IF('sec(P)'!EK57=1,SUM('sec(P)'!$E57:L57),"")</f>
        <v>1589.8000000000002</v>
      </c>
      <c r="M57" s="67">
        <f t="shared" ref="M57" si="1379">IF(L57&lt;&gt;"",RANK(L57,L$49:L$57,1),"")</f>
        <v>7</v>
      </c>
      <c r="N57" s="95">
        <f>IF('sec(P)'!EL57=1,SUM('sec(P)'!$E57:N57),"")</f>
        <v>2217.6000000000004</v>
      </c>
      <c r="O57" s="67">
        <f t="shared" ref="O57" si="1380">IF(N57&lt;&gt;"",RANK(N57,N$49:N$57,1),"")</f>
        <v>9</v>
      </c>
      <c r="P57" s="95">
        <f>IF('sec(P)'!EM57=1,SUM('sec(P)'!$E57:P57),"")</f>
        <v>2585.3000000000002</v>
      </c>
      <c r="Q57" s="67">
        <f t="shared" ref="Q57" si="1381">IF(P57&lt;&gt;"",RANK(P57,P$49:P$57,1),"")</f>
        <v>9</v>
      </c>
      <c r="R57" s="95">
        <f>IF('sec(P)'!EN57=1,SUM('sec(P)'!$E57:R57),"")</f>
        <v>2965.2000000000003</v>
      </c>
      <c r="S57" s="67">
        <f t="shared" ref="S57" si="1382">IF(R57&lt;&gt;"",RANK(R57,R$49:R$57,1),"")</f>
        <v>9</v>
      </c>
      <c r="T57" s="95">
        <f>IF('sec(P)'!EO57=1,SUM('sec(P)'!$E57:T57),"")</f>
        <v>3239.1000000000004</v>
      </c>
      <c r="U57" s="67">
        <f t="shared" ref="U57" si="1383">IF(T57&lt;&gt;"",RANK(T57,T$49:T$57,1),"")</f>
        <v>9</v>
      </c>
      <c r="V57" s="95">
        <f>IF('sec(P)'!EP57=1,SUM('sec(P)'!$E57:V57),"")</f>
        <v>3614.3</v>
      </c>
      <c r="W57" s="67">
        <f t="shared" ref="W57" si="1384">IF(V57&lt;&gt;"",RANK(V57,V$49:V$57,1),"")</f>
        <v>9</v>
      </c>
      <c r="X57" s="95">
        <f>IF('sec(P)'!EQ57=1,SUM('sec(P)'!$E57:X57),"")</f>
        <v>3991.4</v>
      </c>
      <c r="Y57" s="67">
        <f t="shared" ref="Y57" si="1385">IF(X57&lt;&gt;"",RANK(X57,X$49:X$57,1),"")</f>
        <v>9</v>
      </c>
      <c r="Z57" s="95">
        <f>IF('sec(P)'!ER57=1,SUM('sec(P)'!$E57:Z57),"")</f>
        <v>4276.6000000000004</v>
      </c>
      <c r="AA57" s="67">
        <f t="shared" ref="AA57" si="1386">IF(Z57&lt;&gt;"",RANK(Z57,Z$49:Z$57,1),"")</f>
        <v>9</v>
      </c>
      <c r="AB57" s="95">
        <f>IF('sec(P)'!ES57=1,SUM('sec(P)'!$E57:AB57),"")</f>
        <v>4646.9000000000005</v>
      </c>
      <c r="AC57" s="67">
        <f t="shared" ref="AC57" si="1387">IF(AB57&lt;&gt;"",RANK(AB57,AB$49:AB$57,1),"")</f>
        <v>9</v>
      </c>
      <c r="AD57" s="95" t="str">
        <f>IF('sec(P)'!ET57=1,SUM('sec(P)'!$E57:AD57),"")</f>
        <v/>
      </c>
      <c r="AE57" s="67" t="str">
        <f t="shared" ref="AE57" si="1388">IF(AD57&lt;&gt;"",RANK(AD57,AD$49:AD$57,1),"")</f>
        <v/>
      </c>
      <c r="AF57" s="95" t="str">
        <f>IF('sec(P)'!EU57=1,SUM('sec(P)'!$E57:AF57),"")</f>
        <v/>
      </c>
      <c r="AG57" s="67" t="str">
        <f t="shared" ref="AG57" si="1389">IF(AF57&lt;&gt;"",RANK(AF57,AF$49:AF$57,1),"")</f>
        <v/>
      </c>
      <c r="AH57" s="95" t="str">
        <f>IF('sec(P)'!EV57=1,SUM('sec(P)'!$E57:AH57),"")</f>
        <v/>
      </c>
      <c r="AI57" s="67" t="str">
        <f t="shared" ref="AI57" si="1390">IF(AH57&lt;&gt;"",RANK(AH57,AH$49:AH$57,1),"")</f>
        <v/>
      </c>
      <c r="AJ57" s="95" t="str">
        <f>IF('sec(P)'!EW57=1,SUM('sec(P)'!$E57:AJ57),"")</f>
        <v/>
      </c>
      <c r="AK57" s="67" t="str">
        <f t="shared" ref="AK57" si="1391">IF(AJ57&lt;&gt;"",RANK(AJ57,AJ$49:AJ$57,1),"")</f>
        <v/>
      </c>
      <c r="AL57" s="95" t="str">
        <f>IF('sec(P)'!EX57=1,SUM('sec(P)'!$E57:AL57),"")</f>
        <v/>
      </c>
      <c r="AM57" s="67" t="str">
        <f t="shared" ref="AM57" si="1392">IF(AL57&lt;&gt;"",RANK(AL57,AL$49:AL$57,1),"")</f>
        <v/>
      </c>
      <c r="AN57" s="95" t="str">
        <f>IF('sec(P)'!EY57=1,SUM('sec(P)'!$E57:AN57),"")</f>
        <v/>
      </c>
      <c r="AO57" s="67" t="str">
        <f t="shared" ref="AO57" si="1393">IF(AN57&lt;&gt;"",RANK(AN57,AN$49:AN$57,1),"")</f>
        <v/>
      </c>
      <c r="AP57" s="95" t="str">
        <f>IF('sec(P)'!EZ57=1,SUM('sec(P)'!$E57:AP57),"")</f>
        <v/>
      </c>
      <c r="AQ57" s="67" t="str">
        <f t="shared" ref="AQ57" si="1394">IF(AP57&lt;&gt;"",RANK(AP57,AP$49:AP$57,1),"")</f>
        <v/>
      </c>
      <c r="AR57" s="95" t="str">
        <f>IF('sec(P)'!FA57=1,SUM('sec(P)'!$E57:AR57),"")</f>
        <v/>
      </c>
      <c r="AS57" s="67" t="str">
        <f t="shared" ref="AS57" si="1395">IF(AR57&lt;&gt;"",RANK(AR57,AR$49:AR$57,1),"")</f>
        <v/>
      </c>
      <c r="AT57" s="95" t="str">
        <f>IF('sec(P)'!FB57=1,SUM('sec(P)'!$E57:AT57),"")</f>
        <v/>
      </c>
      <c r="AU57" s="67" t="str">
        <f t="shared" ref="AU57" si="1396">IF(AT57&lt;&gt;"",RANK(AT57,AT$49:AT$57,1),"")</f>
        <v/>
      </c>
      <c r="AV57" s="95" t="str">
        <f>IF('sec(P)'!FC57=1,SUM('sec(P)'!$E57:AV57),"")</f>
        <v/>
      </c>
      <c r="AW57" s="67" t="str">
        <f t="shared" ref="AW57" si="1397">IF(AV57&lt;&gt;"",RANK(AV57,AV$49:AV$57,1),"")</f>
        <v/>
      </c>
      <c r="AX57" s="95" t="str">
        <f>IF('sec(P)'!FD57=1,SUM('sec(P)'!$E57:AX57),"")</f>
        <v/>
      </c>
      <c r="AY57" s="67" t="str">
        <f t="shared" ref="AY57" si="1398">IF(AX57&lt;&gt;"",RANK(AX57,AX$49:AX$57,1),"")</f>
        <v/>
      </c>
      <c r="AZ57" s="95" t="str">
        <f>IF('sec(P)'!FE57=1,SUM('sec(P)'!$E57:AZ57),"")</f>
        <v/>
      </c>
      <c r="BA57" s="67" t="str">
        <f t="shared" ref="BA57" si="1399">IF(AZ57&lt;&gt;"",RANK(AZ57,AZ$49:AZ$57,1),"")</f>
        <v/>
      </c>
      <c r="BB57" s="95" t="str">
        <f>IF('sec(P)'!FF57=1,SUM('sec(P)'!$E57:BB57),"")</f>
        <v/>
      </c>
      <c r="BC57" s="67" t="str">
        <f t="shared" ref="BC57" si="1400">IF(BB57&lt;&gt;"",RANK(BB57,BB$49:BB$57,1),"")</f>
        <v/>
      </c>
      <c r="BD57" s="95" t="str">
        <f>IF('sec(P)'!FG57=1,SUM('sec(P)'!$E57:BD57),"")</f>
        <v/>
      </c>
      <c r="BE57" s="67" t="str">
        <f t="shared" ref="BE57" si="1401">IF(BD57&lt;&gt;"",RANK(BD57,BD$49:BD$57,1),"")</f>
        <v/>
      </c>
      <c r="BF57" s="95" t="str">
        <f>IF('sec(P)'!FH57=1,SUM('sec(P)'!$E57:BF57),"")</f>
        <v/>
      </c>
      <c r="BG57" s="67" t="str">
        <f t="shared" ref="BG57" si="1402">IF(BF57&lt;&gt;"",RANK(BF57,BF$49:BF$57,1),"")</f>
        <v/>
      </c>
      <c r="BH57" s="95" t="str">
        <f>IF('sec(P)'!FI57=1,SUM('sec(P)'!$E57:BH57),"")</f>
        <v/>
      </c>
      <c r="BI57" s="67" t="str">
        <f t="shared" ref="BI57" si="1403">IF(BH57&lt;&gt;"",RANK(BH57,BH$49:BH$57,1),"")</f>
        <v/>
      </c>
      <c r="BJ57" s="95" t="str">
        <f>IF('sec(P)'!FJ57=1,SUM('sec(P)'!$E57:BJ57),"")</f>
        <v/>
      </c>
      <c r="BK57" s="67" t="str">
        <f t="shared" ref="BK57" si="1404">IF(BJ57&lt;&gt;"",RANK(BJ57,BJ$49:BJ$57,1),"")</f>
        <v/>
      </c>
      <c r="BL57" s="95" t="str">
        <f>IF('sec(P)'!FK57=1,SUM('sec(P)'!$E57:BL57),"")</f>
        <v/>
      </c>
      <c r="BM57" s="67" t="str">
        <f t="shared" ref="BM57" si="1405">IF(BL57&lt;&gt;"",RANK(BL57,BL$49:BL$57,1),"")</f>
        <v/>
      </c>
    </row>
    <row r="58" spans="1:65">
      <c r="A58" s="75">
        <f>IF(stage!A58&lt;&gt;"",stage!A58,"")</f>
        <v>57</v>
      </c>
      <c r="E58" s="120" t="str">
        <f>IF(ent!H58&lt;&gt;"",ent!H58,"")</f>
        <v>OP-2</v>
      </c>
      <c r="F58" s="95" t="str">
        <f>IF('sec(P)'!EH58=1,SUM('sec(P)'!$E58:F58),"")</f>
        <v/>
      </c>
      <c r="G58" s="67" t="str">
        <f>IF(F58&lt;&gt;"",RANK(F58,F$58:F$63,1),"")</f>
        <v/>
      </c>
      <c r="H58" s="95" t="str">
        <f>IF('sec(P)'!EI58=1,SUM('sec(P)'!$E58:H58),"")</f>
        <v/>
      </c>
      <c r="I58" s="67" t="str">
        <f>IF(H58&lt;&gt;"",RANK(H58,H$58:H$63,1),"")</f>
        <v/>
      </c>
      <c r="J58" s="95" t="str">
        <f>IF('sec(P)'!EJ58=1,SUM('sec(P)'!$E58:J58),"")</f>
        <v/>
      </c>
      <c r="K58" s="67" t="str">
        <f>IF(J58&lt;&gt;"",RANK(J58,J$58:J$63,1),"")</f>
        <v/>
      </c>
      <c r="L58" s="95" t="str">
        <f>IF('sec(P)'!EK58=1,SUM('sec(P)'!$E58:L58),"")</f>
        <v/>
      </c>
      <c r="M58" s="67" t="str">
        <f>IF(L58&lt;&gt;"",RANK(L58,L$58:L$63,1),"")</f>
        <v/>
      </c>
      <c r="N58" s="95" t="str">
        <f>IF('sec(P)'!EL58=1,SUM('sec(P)'!$E58:N58),"")</f>
        <v/>
      </c>
      <c r="O58" s="67" t="str">
        <f>IF(N58&lt;&gt;"",RANK(N58,N$58:N$63,1),"")</f>
        <v/>
      </c>
      <c r="P58" s="95" t="str">
        <f>IF('sec(P)'!EM58=1,SUM('sec(P)'!$E58:P58),"")</f>
        <v/>
      </c>
      <c r="Q58" s="67" t="str">
        <f>IF(P58&lt;&gt;"",RANK(P58,P$58:P$63,1),"")</f>
        <v/>
      </c>
      <c r="R58" s="95" t="str">
        <f>IF('sec(P)'!EN58=1,SUM('sec(P)'!$E58:R58),"")</f>
        <v/>
      </c>
      <c r="S58" s="67" t="str">
        <f>IF(R58&lt;&gt;"",RANK(R58,R$58:R$63,1),"")</f>
        <v/>
      </c>
      <c r="T58" s="95" t="str">
        <f>IF('sec(P)'!EO58=1,SUM('sec(P)'!$E58:T58),"")</f>
        <v/>
      </c>
      <c r="U58" s="67" t="str">
        <f>IF(T58&lt;&gt;"",RANK(T58,T$58:T$63,1),"")</f>
        <v/>
      </c>
      <c r="V58" s="95" t="str">
        <f>IF('sec(P)'!EP58=1,SUM('sec(P)'!$E58:V58),"")</f>
        <v/>
      </c>
      <c r="W58" s="67" t="str">
        <f>IF(V58&lt;&gt;"",RANK(V58,V$58:V$63,1),"")</f>
        <v/>
      </c>
      <c r="X58" s="95" t="str">
        <f>IF('sec(P)'!EQ58=1,SUM('sec(P)'!$E58:X58),"")</f>
        <v/>
      </c>
      <c r="Y58" s="67" t="str">
        <f>IF(X58&lt;&gt;"",RANK(X58,X$58:X$63,1),"")</f>
        <v/>
      </c>
      <c r="Z58" s="95" t="str">
        <f>IF('sec(P)'!ER58=1,SUM('sec(P)'!$E58:Z58),"")</f>
        <v/>
      </c>
      <c r="AA58" s="67" t="str">
        <f>IF(Z58&lt;&gt;"",RANK(Z58,Z$58:Z$63,1),"")</f>
        <v/>
      </c>
      <c r="AB58" s="95" t="str">
        <f>IF('sec(P)'!ES58=1,SUM('sec(P)'!$E58:AB58),"")</f>
        <v/>
      </c>
      <c r="AC58" s="67" t="str">
        <f>IF(AB58&lt;&gt;"",RANK(AB58,AB$58:AB$63,1),"")</f>
        <v/>
      </c>
      <c r="AD58" s="95" t="str">
        <f>IF('sec(P)'!ET58=1,SUM('sec(P)'!$E58:AD58),"")</f>
        <v/>
      </c>
      <c r="AE58" s="67" t="str">
        <f>IF(AD58&lt;&gt;"",RANK(AD58,AD$58:AD$63,1),"")</f>
        <v/>
      </c>
      <c r="AF58" s="95" t="str">
        <f>IF('sec(P)'!EU58=1,SUM('sec(P)'!$E58:AF58),"")</f>
        <v/>
      </c>
      <c r="AG58" s="67" t="str">
        <f>IF(AF58&lt;&gt;"",RANK(AF58,AF$58:AF$63,1),"")</f>
        <v/>
      </c>
      <c r="AH58" s="95" t="str">
        <f>IF('sec(P)'!EV58=1,SUM('sec(P)'!$E58:AH58),"")</f>
        <v/>
      </c>
      <c r="AI58" s="67" t="str">
        <f>IF(AH58&lt;&gt;"",RANK(AH58,AH$58:AH$63,1),"")</f>
        <v/>
      </c>
      <c r="AJ58" s="95" t="str">
        <f>IF('sec(P)'!EW58=1,SUM('sec(P)'!$E58:AJ58),"")</f>
        <v/>
      </c>
      <c r="AK58" s="67" t="str">
        <f>IF(AJ58&lt;&gt;"",RANK(AJ58,AJ$58:AJ$63,1),"")</f>
        <v/>
      </c>
      <c r="AL58" s="95" t="str">
        <f>IF('sec(P)'!EX58=1,SUM('sec(P)'!$E58:AL58),"")</f>
        <v/>
      </c>
      <c r="AM58" s="67" t="str">
        <f>IF(AL58&lt;&gt;"",RANK(AL58,AL$58:AL$63,1),"")</f>
        <v/>
      </c>
      <c r="AN58" s="95" t="str">
        <f>IF('sec(P)'!EY58=1,SUM('sec(P)'!$E58:AN58),"")</f>
        <v/>
      </c>
      <c r="AO58" s="67" t="str">
        <f>IF(AN58&lt;&gt;"",RANK(AN58,AN$58:AN$63,1),"")</f>
        <v/>
      </c>
      <c r="AP58" s="95" t="str">
        <f>IF('sec(P)'!EZ58=1,SUM('sec(P)'!$E58:AP58),"")</f>
        <v/>
      </c>
      <c r="AQ58" s="67" t="str">
        <f>IF(AP58&lt;&gt;"",RANK(AP58,AP$58:AP$63,1),"")</f>
        <v/>
      </c>
      <c r="AR58" s="95" t="str">
        <f>IF('sec(P)'!FA58=1,SUM('sec(P)'!$E58:AR58),"")</f>
        <v/>
      </c>
      <c r="AS58" s="67" t="str">
        <f>IF(AR58&lt;&gt;"",RANK(AR58,AR$58:AR$63,1),"")</f>
        <v/>
      </c>
      <c r="AT58" s="95" t="str">
        <f>IF('sec(P)'!FB58=1,SUM('sec(P)'!$E58:AT58),"")</f>
        <v/>
      </c>
      <c r="AU58" s="67" t="str">
        <f>IF(AT58&lt;&gt;"",RANK(AT58,AT$58:AT$63,1),"")</f>
        <v/>
      </c>
      <c r="AV58" s="95" t="str">
        <f>IF('sec(P)'!FC58=1,SUM('sec(P)'!$E58:AV58),"")</f>
        <v/>
      </c>
      <c r="AW58" s="67" t="str">
        <f>IF(AV58&lt;&gt;"",RANK(AV58,AV$58:AV$63,1),"")</f>
        <v/>
      </c>
      <c r="AX58" s="95" t="str">
        <f>IF('sec(P)'!FD58=1,SUM('sec(P)'!$E58:AX58),"")</f>
        <v/>
      </c>
      <c r="AY58" s="67" t="str">
        <f>IF(AX58&lt;&gt;"",RANK(AX58,AX$58:AX$63,1),"")</f>
        <v/>
      </c>
      <c r="AZ58" s="95" t="str">
        <f>IF('sec(P)'!FE58=1,SUM('sec(P)'!$E58:AZ58),"")</f>
        <v/>
      </c>
      <c r="BA58" s="67" t="str">
        <f>IF(AZ58&lt;&gt;"",RANK(AZ58,AZ$58:AZ$63,1),"")</f>
        <v/>
      </c>
      <c r="BB58" s="95" t="str">
        <f>IF('sec(P)'!FF58=1,SUM('sec(P)'!$E58:BB58),"")</f>
        <v/>
      </c>
      <c r="BC58" s="67" t="str">
        <f>IF(BB58&lt;&gt;"",RANK(BB58,BB$58:BB$63,1),"")</f>
        <v/>
      </c>
      <c r="BD58" s="95" t="str">
        <f>IF('sec(P)'!FG58=1,SUM('sec(P)'!$E58:BD58),"")</f>
        <v/>
      </c>
      <c r="BE58" s="67" t="str">
        <f>IF(BD58&lt;&gt;"",RANK(BD58,BD$58:BD$63,1),"")</f>
        <v/>
      </c>
      <c r="BF58" s="95" t="str">
        <f>IF('sec(P)'!FH58=1,SUM('sec(P)'!$E58:BF58),"")</f>
        <v/>
      </c>
      <c r="BG58" s="67" t="str">
        <f>IF(BF58&lt;&gt;"",RANK(BF58,BF$58:BF$63,1),"")</f>
        <v/>
      </c>
      <c r="BH58" s="95" t="str">
        <f>IF('sec(P)'!FI58=1,SUM('sec(P)'!$E58:BH58),"")</f>
        <v/>
      </c>
      <c r="BI58" s="67" t="str">
        <f>IF(BH58&lt;&gt;"",RANK(BH58,BH$58:BH$63,1),"")</f>
        <v/>
      </c>
      <c r="BJ58" s="95" t="str">
        <f>IF('sec(P)'!FJ58=1,SUM('sec(P)'!$E58:BJ58),"")</f>
        <v/>
      </c>
      <c r="BK58" s="67" t="str">
        <f>IF(BJ58&lt;&gt;"",RANK(BJ58,BJ$58:BJ$63,1),"")</f>
        <v/>
      </c>
      <c r="BL58" s="95" t="str">
        <f>IF('sec(P)'!FK58=1,SUM('sec(P)'!$E58:BL58),"")</f>
        <v/>
      </c>
      <c r="BM58" s="67" t="str">
        <f>IF(BL58&lt;&gt;"",RANK(BL58,BL$58:BL$63,1),"")</f>
        <v/>
      </c>
    </row>
    <row r="59" spans="1:65">
      <c r="A59" s="75">
        <f>IF(stage!A59&lt;&gt;"",stage!A59,"")</f>
        <v>58</v>
      </c>
      <c r="E59" s="120" t="str">
        <f>IF(ent!H59&lt;&gt;"",ent!H59,"")</f>
        <v>OP-2</v>
      </c>
      <c r="F59" s="95">
        <f>IF('sec(P)'!EH59=1,SUM('sec(P)'!$E59:F59),"")</f>
        <v>316.29999999999995</v>
      </c>
      <c r="G59" s="67">
        <f t="shared" ref="G59:I63" si="1406">IF(F59&lt;&gt;"",RANK(F59,F$58:F$63,1),"")</f>
        <v>1</v>
      </c>
      <c r="H59" s="95">
        <f>IF('sec(P)'!EI59=1,SUM('sec(P)'!$E59:H59),"")</f>
        <v>728.5</v>
      </c>
      <c r="I59" s="67">
        <f t="shared" si="1406"/>
        <v>1</v>
      </c>
      <c r="J59" s="95">
        <f>IF('sec(P)'!EJ59=1,SUM('sec(P)'!$E59:J59),"")</f>
        <v>1035.5999999999999</v>
      </c>
      <c r="K59" s="67">
        <f t="shared" ref="K59" si="1407">IF(J59&lt;&gt;"",RANK(J59,J$58:J$63,1),"")</f>
        <v>1</v>
      </c>
      <c r="L59" s="95">
        <f>IF('sec(P)'!EK59=1,SUM('sec(P)'!$E59:L59),"")</f>
        <v>1343.1</v>
      </c>
      <c r="M59" s="67">
        <f t="shared" ref="M59" si="1408">IF(L59&lt;&gt;"",RANK(L59,L$58:L$63,1),"")</f>
        <v>1</v>
      </c>
      <c r="N59" s="95">
        <f>IF('sec(P)'!EL59=1,SUM('sec(P)'!$E59:N59),"")</f>
        <v>1749.3999999999999</v>
      </c>
      <c r="O59" s="67">
        <f t="shared" ref="O59" si="1409">IF(N59&lt;&gt;"",RANK(N59,N$58:N$63,1),"")</f>
        <v>1</v>
      </c>
      <c r="P59" s="95">
        <f>IF('sec(P)'!EM59=1,SUM('sec(P)'!$E59:P59),"")</f>
        <v>2058.6999999999998</v>
      </c>
      <c r="Q59" s="67">
        <f t="shared" ref="Q59" si="1410">IF(P59&lt;&gt;"",RANK(P59,P$58:P$63,1),"")</f>
        <v>1</v>
      </c>
      <c r="R59" s="95">
        <f>IF('sec(P)'!EN59=1,SUM('sec(P)'!$E59:R59),"")</f>
        <v>2394.6999999999998</v>
      </c>
      <c r="S59" s="67">
        <f t="shared" ref="S59" si="1411">IF(R59&lt;&gt;"",RANK(R59,R$58:R$63,1),"")</f>
        <v>1</v>
      </c>
      <c r="T59" s="95">
        <f>IF('sec(P)'!EO59=1,SUM('sec(P)'!$E59:T59),"")</f>
        <v>2648.6</v>
      </c>
      <c r="U59" s="67">
        <f t="shared" ref="U59" si="1412">IF(T59&lt;&gt;"",RANK(T59,T$58:T$63,1),"")</f>
        <v>1</v>
      </c>
      <c r="V59" s="95">
        <f>IF('sec(P)'!EP59=1,SUM('sec(P)'!$E59:V59),"")</f>
        <v>2974.7</v>
      </c>
      <c r="W59" s="67">
        <f t="shared" ref="W59" si="1413">IF(V59&lt;&gt;"",RANK(V59,V$58:V$63,1),"")</f>
        <v>1</v>
      </c>
      <c r="X59" s="95">
        <f>IF('sec(P)'!EQ59=1,SUM('sec(P)'!$E59:X59),"")</f>
        <v>3304.3999999999996</v>
      </c>
      <c r="Y59" s="67">
        <f t="shared" ref="Y59" si="1414">IF(X59&lt;&gt;"",RANK(X59,X$58:X$63,1),"")</f>
        <v>1</v>
      </c>
      <c r="Z59" s="95">
        <f>IF('sec(P)'!ER59=1,SUM('sec(P)'!$E59:Z59),"")</f>
        <v>3559.5999999999995</v>
      </c>
      <c r="AA59" s="67">
        <f t="shared" ref="AA59" si="1415">IF(Z59&lt;&gt;"",RANK(Z59,Z$58:Z$63,1),"")</f>
        <v>1</v>
      </c>
      <c r="AB59" s="95">
        <f>IF('sec(P)'!ES59=1,SUM('sec(P)'!$E59:AB59),"")</f>
        <v>3929.8999999999996</v>
      </c>
      <c r="AC59" s="67">
        <f t="shared" ref="AC59" si="1416">IF(AB59&lt;&gt;"",RANK(AB59,AB$58:AB$63,1),"")</f>
        <v>1</v>
      </c>
      <c r="AD59" s="95" t="str">
        <f>IF('sec(P)'!ET59=1,SUM('sec(P)'!$E59:AD59),"")</f>
        <v/>
      </c>
      <c r="AE59" s="67" t="str">
        <f t="shared" ref="AE59" si="1417">IF(AD59&lt;&gt;"",RANK(AD59,AD$58:AD$63,1),"")</f>
        <v/>
      </c>
      <c r="AF59" s="95" t="str">
        <f>IF('sec(P)'!EU59=1,SUM('sec(P)'!$E59:AF59),"")</f>
        <v/>
      </c>
      <c r="AG59" s="67" t="str">
        <f t="shared" ref="AG59" si="1418">IF(AF59&lt;&gt;"",RANK(AF59,AF$58:AF$63,1),"")</f>
        <v/>
      </c>
      <c r="AH59" s="95" t="str">
        <f>IF('sec(P)'!EV59=1,SUM('sec(P)'!$E59:AH59),"")</f>
        <v/>
      </c>
      <c r="AI59" s="67" t="str">
        <f t="shared" ref="AI59" si="1419">IF(AH59&lt;&gt;"",RANK(AH59,AH$58:AH$63,1),"")</f>
        <v/>
      </c>
      <c r="AJ59" s="95" t="str">
        <f>IF('sec(P)'!EW59=1,SUM('sec(P)'!$E59:AJ59),"")</f>
        <v/>
      </c>
      <c r="AK59" s="67" t="str">
        <f t="shared" ref="AK59" si="1420">IF(AJ59&lt;&gt;"",RANK(AJ59,AJ$58:AJ$63,1),"")</f>
        <v/>
      </c>
      <c r="AL59" s="95" t="str">
        <f>IF('sec(P)'!EX59=1,SUM('sec(P)'!$E59:AL59),"")</f>
        <v/>
      </c>
      <c r="AM59" s="67" t="str">
        <f t="shared" ref="AM59" si="1421">IF(AL59&lt;&gt;"",RANK(AL59,AL$58:AL$63,1),"")</f>
        <v/>
      </c>
      <c r="AN59" s="95" t="str">
        <f>IF('sec(P)'!EY59=1,SUM('sec(P)'!$E59:AN59),"")</f>
        <v/>
      </c>
      <c r="AO59" s="67" t="str">
        <f t="shared" ref="AO59" si="1422">IF(AN59&lt;&gt;"",RANK(AN59,AN$58:AN$63,1),"")</f>
        <v/>
      </c>
      <c r="AP59" s="95" t="str">
        <f>IF('sec(P)'!EZ59=1,SUM('sec(P)'!$E59:AP59),"")</f>
        <v/>
      </c>
      <c r="AQ59" s="67" t="str">
        <f t="shared" ref="AQ59" si="1423">IF(AP59&lt;&gt;"",RANK(AP59,AP$58:AP$63,1),"")</f>
        <v/>
      </c>
      <c r="AR59" s="95" t="str">
        <f>IF('sec(P)'!FA59=1,SUM('sec(P)'!$E59:AR59),"")</f>
        <v/>
      </c>
      <c r="AS59" s="67" t="str">
        <f t="shared" ref="AS59" si="1424">IF(AR59&lt;&gt;"",RANK(AR59,AR$58:AR$63,1),"")</f>
        <v/>
      </c>
      <c r="AT59" s="95" t="str">
        <f>IF('sec(P)'!FB59=1,SUM('sec(P)'!$E59:AT59),"")</f>
        <v/>
      </c>
      <c r="AU59" s="67" t="str">
        <f t="shared" ref="AU59" si="1425">IF(AT59&lt;&gt;"",RANK(AT59,AT$58:AT$63,1),"")</f>
        <v/>
      </c>
      <c r="AV59" s="95" t="str">
        <f>IF('sec(P)'!FC59=1,SUM('sec(P)'!$E59:AV59),"")</f>
        <v/>
      </c>
      <c r="AW59" s="67" t="str">
        <f t="shared" ref="AW59" si="1426">IF(AV59&lt;&gt;"",RANK(AV59,AV$58:AV$63,1),"")</f>
        <v/>
      </c>
      <c r="AX59" s="95" t="str">
        <f>IF('sec(P)'!FD59=1,SUM('sec(P)'!$E59:AX59),"")</f>
        <v/>
      </c>
      <c r="AY59" s="67" t="str">
        <f t="shared" ref="AY59" si="1427">IF(AX59&lt;&gt;"",RANK(AX59,AX$58:AX$63,1),"")</f>
        <v/>
      </c>
      <c r="AZ59" s="95" t="str">
        <f>IF('sec(P)'!FE59=1,SUM('sec(P)'!$E59:AZ59),"")</f>
        <v/>
      </c>
      <c r="BA59" s="67" t="str">
        <f t="shared" ref="BA59" si="1428">IF(AZ59&lt;&gt;"",RANK(AZ59,AZ$58:AZ$63,1),"")</f>
        <v/>
      </c>
      <c r="BB59" s="95" t="str">
        <f>IF('sec(P)'!FF59=1,SUM('sec(P)'!$E59:BB59),"")</f>
        <v/>
      </c>
      <c r="BC59" s="67" t="str">
        <f t="shared" ref="BC59" si="1429">IF(BB59&lt;&gt;"",RANK(BB59,BB$58:BB$63,1),"")</f>
        <v/>
      </c>
      <c r="BD59" s="95" t="str">
        <f>IF('sec(P)'!FG59=1,SUM('sec(P)'!$E59:BD59),"")</f>
        <v/>
      </c>
      <c r="BE59" s="67" t="str">
        <f t="shared" ref="BE59" si="1430">IF(BD59&lt;&gt;"",RANK(BD59,BD$58:BD$63,1),"")</f>
        <v/>
      </c>
      <c r="BF59" s="95" t="str">
        <f>IF('sec(P)'!FH59=1,SUM('sec(P)'!$E59:BF59),"")</f>
        <v/>
      </c>
      <c r="BG59" s="67" t="str">
        <f t="shared" ref="BG59" si="1431">IF(BF59&lt;&gt;"",RANK(BF59,BF$58:BF$63,1),"")</f>
        <v/>
      </c>
      <c r="BH59" s="95" t="str">
        <f>IF('sec(P)'!FI59=1,SUM('sec(P)'!$E59:BH59),"")</f>
        <v/>
      </c>
      <c r="BI59" s="67" t="str">
        <f t="shared" ref="BI59" si="1432">IF(BH59&lt;&gt;"",RANK(BH59,BH$58:BH$63,1),"")</f>
        <v/>
      </c>
      <c r="BJ59" s="95" t="str">
        <f>IF('sec(P)'!FJ59=1,SUM('sec(P)'!$E59:BJ59),"")</f>
        <v/>
      </c>
      <c r="BK59" s="67" t="str">
        <f t="shared" ref="BK59" si="1433">IF(BJ59&lt;&gt;"",RANK(BJ59,BJ$58:BJ$63,1),"")</f>
        <v/>
      </c>
      <c r="BL59" s="95" t="str">
        <f>IF('sec(P)'!FK59=1,SUM('sec(P)'!$E59:BL59),"")</f>
        <v/>
      </c>
      <c r="BM59" s="67" t="str">
        <f t="shared" ref="BM59" si="1434">IF(BL59&lt;&gt;"",RANK(BL59,BL$58:BL$63,1),"")</f>
        <v/>
      </c>
    </row>
    <row r="60" spans="1:65">
      <c r="A60" s="75">
        <f>IF(stage!A60&lt;&gt;"",stage!A60,"")</f>
        <v>59</v>
      </c>
      <c r="E60" s="120" t="str">
        <f>IF(ent!H60&lt;&gt;"",ent!H60,"")</f>
        <v>OP-2</v>
      </c>
      <c r="F60" s="95">
        <f>IF('sec(P)'!EH60=1,SUM('sec(P)'!$E60:F60),"")</f>
        <v>333.4</v>
      </c>
      <c r="G60" s="67">
        <f t="shared" si="1406"/>
        <v>3</v>
      </c>
      <c r="H60" s="95">
        <f>IF('sec(P)'!EI60=1,SUM('sec(P)'!$E60:H60),"")</f>
        <v>781.69999999999993</v>
      </c>
      <c r="I60" s="67">
        <f t="shared" si="1406"/>
        <v>3</v>
      </c>
      <c r="J60" s="95">
        <f>IF('sec(P)'!EJ60=1,SUM('sec(P)'!$E60:J60),"")</f>
        <v>1126.9000000000001</v>
      </c>
      <c r="K60" s="67">
        <f t="shared" ref="K60" si="1435">IF(J60&lt;&gt;"",RANK(J60,J$58:J$63,1),"")</f>
        <v>3</v>
      </c>
      <c r="L60" s="95">
        <f>IF('sec(P)'!EK60=1,SUM('sec(P)'!$E60:L60),"")</f>
        <v>1459.4</v>
      </c>
      <c r="M60" s="67">
        <f t="shared" ref="M60" si="1436">IF(L60&lt;&gt;"",RANK(L60,L$58:L$63,1),"")</f>
        <v>3</v>
      </c>
      <c r="N60" s="95">
        <f>IF('sec(P)'!EL60=1,SUM('sec(P)'!$E60:N60),"")</f>
        <v>1904.7</v>
      </c>
      <c r="O60" s="67">
        <f t="shared" ref="O60" si="1437">IF(N60&lt;&gt;"",RANK(N60,N$58:N$63,1),"")</f>
        <v>3</v>
      </c>
      <c r="P60" s="95">
        <f>IF('sec(P)'!EM60=1,SUM('sec(P)'!$E60:P60),"")</f>
        <v>2241</v>
      </c>
      <c r="Q60" s="67">
        <f t="shared" ref="Q60" si="1438">IF(P60&lt;&gt;"",RANK(P60,P$58:P$63,1),"")</f>
        <v>3</v>
      </c>
      <c r="R60" s="95">
        <f>IF('sec(P)'!EN60=1,SUM('sec(P)'!$E60:R60),"")</f>
        <v>2602.1999999999998</v>
      </c>
      <c r="S60" s="67">
        <f t="shared" ref="S60" si="1439">IF(R60&lt;&gt;"",RANK(R60,R$58:R$63,1),"")</f>
        <v>3</v>
      </c>
      <c r="T60" s="95">
        <f>IF('sec(P)'!EO60=1,SUM('sec(P)'!$E60:T60),"")</f>
        <v>2896.2</v>
      </c>
      <c r="U60" s="67">
        <f t="shared" ref="U60" si="1440">IF(T60&lt;&gt;"",RANK(T60,T$58:T$63,1),"")</f>
        <v>3</v>
      </c>
      <c r="V60" s="95" t="str">
        <f>IF('sec(P)'!EP60=1,SUM('sec(P)'!$E60:V60),"")</f>
        <v/>
      </c>
      <c r="W60" s="67" t="str">
        <f t="shared" ref="W60" si="1441">IF(V60&lt;&gt;"",RANK(V60,V$58:V$63,1),"")</f>
        <v/>
      </c>
      <c r="X60" s="95" t="str">
        <f>IF('sec(P)'!EQ60=1,SUM('sec(P)'!$E60:X60),"")</f>
        <v/>
      </c>
      <c r="Y60" s="67" t="str">
        <f t="shared" ref="Y60" si="1442">IF(X60&lt;&gt;"",RANK(X60,X$58:X$63,1),"")</f>
        <v/>
      </c>
      <c r="Z60" s="95" t="str">
        <f>IF('sec(P)'!ER60=1,SUM('sec(P)'!$E60:Z60),"")</f>
        <v/>
      </c>
      <c r="AA60" s="67" t="str">
        <f t="shared" ref="AA60" si="1443">IF(Z60&lt;&gt;"",RANK(Z60,Z$58:Z$63,1),"")</f>
        <v/>
      </c>
      <c r="AB60" s="95" t="str">
        <f>IF('sec(P)'!ES60=1,SUM('sec(P)'!$E60:AB60),"")</f>
        <v/>
      </c>
      <c r="AC60" s="67" t="str">
        <f t="shared" ref="AC60" si="1444">IF(AB60&lt;&gt;"",RANK(AB60,AB$58:AB$63,1),"")</f>
        <v/>
      </c>
      <c r="AD60" s="95" t="str">
        <f>IF('sec(P)'!ET60=1,SUM('sec(P)'!$E60:AD60),"")</f>
        <v/>
      </c>
      <c r="AE60" s="67" t="str">
        <f t="shared" ref="AE60" si="1445">IF(AD60&lt;&gt;"",RANK(AD60,AD$58:AD$63,1),"")</f>
        <v/>
      </c>
      <c r="AF60" s="95" t="str">
        <f>IF('sec(P)'!EU60=1,SUM('sec(P)'!$E60:AF60),"")</f>
        <v/>
      </c>
      <c r="AG60" s="67" t="str">
        <f t="shared" ref="AG60" si="1446">IF(AF60&lt;&gt;"",RANK(AF60,AF$58:AF$63,1),"")</f>
        <v/>
      </c>
      <c r="AH60" s="95" t="str">
        <f>IF('sec(P)'!EV60=1,SUM('sec(P)'!$E60:AH60),"")</f>
        <v/>
      </c>
      <c r="AI60" s="67" t="str">
        <f t="shared" ref="AI60" si="1447">IF(AH60&lt;&gt;"",RANK(AH60,AH$58:AH$63,1),"")</f>
        <v/>
      </c>
      <c r="AJ60" s="95" t="str">
        <f>IF('sec(P)'!EW60=1,SUM('sec(P)'!$E60:AJ60),"")</f>
        <v/>
      </c>
      <c r="AK60" s="67" t="str">
        <f t="shared" ref="AK60" si="1448">IF(AJ60&lt;&gt;"",RANK(AJ60,AJ$58:AJ$63,1),"")</f>
        <v/>
      </c>
      <c r="AL60" s="95" t="str">
        <f>IF('sec(P)'!EX60=1,SUM('sec(P)'!$E60:AL60),"")</f>
        <v/>
      </c>
      <c r="AM60" s="67" t="str">
        <f t="shared" ref="AM60" si="1449">IF(AL60&lt;&gt;"",RANK(AL60,AL$58:AL$63,1),"")</f>
        <v/>
      </c>
      <c r="AN60" s="95" t="str">
        <f>IF('sec(P)'!EY60=1,SUM('sec(P)'!$E60:AN60),"")</f>
        <v/>
      </c>
      <c r="AO60" s="67" t="str">
        <f t="shared" ref="AO60" si="1450">IF(AN60&lt;&gt;"",RANK(AN60,AN$58:AN$63,1),"")</f>
        <v/>
      </c>
      <c r="AP60" s="95" t="str">
        <f>IF('sec(P)'!EZ60=1,SUM('sec(P)'!$E60:AP60),"")</f>
        <v/>
      </c>
      <c r="AQ60" s="67" t="str">
        <f t="shared" ref="AQ60" si="1451">IF(AP60&lt;&gt;"",RANK(AP60,AP$58:AP$63,1),"")</f>
        <v/>
      </c>
      <c r="AR60" s="95" t="str">
        <f>IF('sec(P)'!FA60=1,SUM('sec(P)'!$E60:AR60),"")</f>
        <v/>
      </c>
      <c r="AS60" s="67" t="str">
        <f t="shared" ref="AS60" si="1452">IF(AR60&lt;&gt;"",RANK(AR60,AR$58:AR$63,1),"")</f>
        <v/>
      </c>
      <c r="AT60" s="95" t="str">
        <f>IF('sec(P)'!FB60=1,SUM('sec(P)'!$E60:AT60),"")</f>
        <v/>
      </c>
      <c r="AU60" s="67" t="str">
        <f t="shared" ref="AU60" si="1453">IF(AT60&lt;&gt;"",RANK(AT60,AT$58:AT$63,1),"")</f>
        <v/>
      </c>
      <c r="AV60" s="95" t="str">
        <f>IF('sec(P)'!FC60=1,SUM('sec(P)'!$E60:AV60),"")</f>
        <v/>
      </c>
      <c r="AW60" s="67" t="str">
        <f t="shared" ref="AW60" si="1454">IF(AV60&lt;&gt;"",RANK(AV60,AV$58:AV$63,1),"")</f>
        <v/>
      </c>
      <c r="AX60" s="95" t="str">
        <f>IF('sec(P)'!FD60=1,SUM('sec(P)'!$E60:AX60),"")</f>
        <v/>
      </c>
      <c r="AY60" s="67" t="str">
        <f t="shared" ref="AY60" si="1455">IF(AX60&lt;&gt;"",RANK(AX60,AX$58:AX$63,1),"")</f>
        <v/>
      </c>
      <c r="AZ60" s="95" t="str">
        <f>IF('sec(P)'!FE60=1,SUM('sec(P)'!$E60:AZ60),"")</f>
        <v/>
      </c>
      <c r="BA60" s="67" t="str">
        <f t="shared" ref="BA60" si="1456">IF(AZ60&lt;&gt;"",RANK(AZ60,AZ$58:AZ$63,1),"")</f>
        <v/>
      </c>
      <c r="BB60" s="95" t="str">
        <f>IF('sec(P)'!FF60=1,SUM('sec(P)'!$E60:BB60),"")</f>
        <v/>
      </c>
      <c r="BC60" s="67" t="str">
        <f t="shared" ref="BC60" si="1457">IF(BB60&lt;&gt;"",RANK(BB60,BB$58:BB$63,1),"")</f>
        <v/>
      </c>
      <c r="BD60" s="95" t="str">
        <f>IF('sec(P)'!FG60=1,SUM('sec(P)'!$E60:BD60),"")</f>
        <v/>
      </c>
      <c r="BE60" s="67" t="str">
        <f t="shared" ref="BE60" si="1458">IF(BD60&lt;&gt;"",RANK(BD60,BD$58:BD$63,1),"")</f>
        <v/>
      </c>
      <c r="BF60" s="95" t="str">
        <f>IF('sec(P)'!FH60=1,SUM('sec(P)'!$E60:BF60),"")</f>
        <v/>
      </c>
      <c r="BG60" s="67" t="str">
        <f t="shared" ref="BG60" si="1459">IF(BF60&lt;&gt;"",RANK(BF60,BF$58:BF$63,1),"")</f>
        <v/>
      </c>
      <c r="BH60" s="95" t="str">
        <f>IF('sec(P)'!FI60=1,SUM('sec(P)'!$E60:BH60),"")</f>
        <v/>
      </c>
      <c r="BI60" s="67" t="str">
        <f t="shared" ref="BI60" si="1460">IF(BH60&lt;&gt;"",RANK(BH60,BH$58:BH$63,1),"")</f>
        <v/>
      </c>
      <c r="BJ60" s="95" t="str">
        <f>IF('sec(P)'!FJ60=1,SUM('sec(P)'!$E60:BJ60),"")</f>
        <v/>
      </c>
      <c r="BK60" s="67" t="str">
        <f t="shared" ref="BK60" si="1461">IF(BJ60&lt;&gt;"",RANK(BJ60,BJ$58:BJ$63,1),"")</f>
        <v/>
      </c>
      <c r="BL60" s="95" t="str">
        <f>IF('sec(P)'!FK60=1,SUM('sec(P)'!$E60:BL60),"")</f>
        <v/>
      </c>
      <c r="BM60" s="67" t="str">
        <f t="shared" ref="BM60" si="1462">IF(BL60&lt;&gt;"",RANK(BL60,BL$58:BL$63,1),"")</f>
        <v/>
      </c>
    </row>
    <row r="61" spans="1:65">
      <c r="A61" s="75">
        <f>IF(stage!A61&lt;&gt;"",stage!A61,"")</f>
        <v>60</v>
      </c>
      <c r="E61" s="120" t="str">
        <f>IF(ent!H61&lt;&gt;"",ent!H61,"")</f>
        <v>OP-2</v>
      </c>
      <c r="F61" s="95">
        <f>IF('sec(P)'!EH61=1,SUM('sec(P)'!$E61:F61),"")</f>
        <v>317.29999999999995</v>
      </c>
      <c r="G61" s="67">
        <f t="shared" si="1406"/>
        <v>2</v>
      </c>
      <c r="H61" s="95">
        <f>IF('sec(P)'!EI61=1,SUM('sec(P)'!$E61:H61),"")</f>
        <v>744.59999999999991</v>
      </c>
      <c r="I61" s="67">
        <f t="shared" si="1406"/>
        <v>2</v>
      </c>
      <c r="J61" s="95">
        <f>IF('sec(P)'!EJ61=1,SUM('sec(P)'!$E61:J61),"")</f>
        <v>1065.8</v>
      </c>
      <c r="K61" s="67">
        <f t="shared" ref="K61" si="1463">IF(J61&lt;&gt;"",RANK(J61,J$58:J$63,1),"")</f>
        <v>2</v>
      </c>
      <c r="L61" s="95">
        <f>IF('sec(P)'!EK61=1,SUM('sec(P)'!$E61:L61),"")</f>
        <v>1381.5</v>
      </c>
      <c r="M61" s="67">
        <f t="shared" ref="M61" si="1464">IF(L61&lt;&gt;"",RANK(L61,L$58:L$63,1),"")</f>
        <v>2</v>
      </c>
      <c r="N61" s="95">
        <f>IF('sec(P)'!EL61=1,SUM('sec(P)'!$E61:N61),"")</f>
        <v>1806.3</v>
      </c>
      <c r="O61" s="67">
        <f t="shared" ref="O61" si="1465">IF(N61&lt;&gt;"",RANK(N61,N$58:N$63,1),"")</f>
        <v>2</v>
      </c>
      <c r="P61" s="95">
        <f>IF('sec(P)'!EM61=1,SUM('sec(P)'!$E61:P61),"")</f>
        <v>2126.4</v>
      </c>
      <c r="Q61" s="67">
        <f t="shared" ref="Q61" si="1466">IF(P61&lt;&gt;"",RANK(P61,P$58:P$63,1),"")</f>
        <v>2</v>
      </c>
      <c r="R61" s="95">
        <f>IF('sec(P)'!EN61=1,SUM('sec(P)'!$E61:R61),"")</f>
        <v>2477.5</v>
      </c>
      <c r="S61" s="67">
        <f t="shared" ref="S61" si="1467">IF(R61&lt;&gt;"",RANK(R61,R$58:R$63,1),"")</f>
        <v>2</v>
      </c>
      <c r="T61" s="95">
        <f>IF('sec(P)'!EO61=1,SUM('sec(P)'!$E61:T61),"")</f>
        <v>2722</v>
      </c>
      <c r="U61" s="67">
        <f t="shared" ref="U61" si="1468">IF(T61&lt;&gt;"",RANK(T61,T$58:T$63,1),"")</f>
        <v>2</v>
      </c>
      <c r="V61" s="95">
        <f>IF('sec(P)'!EP61=1,SUM('sec(P)'!$E61:V61),"")</f>
        <v>3060.6</v>
      </c>
      <c r="W61" s="67">
        <f t="shared" ref="W61" si="1469">IF(V61&lt;&gt;"",RANK(V61,V$58:V$63,1),"")</f>
        <v>2</v>
      </c>
      <c r="X61" s="95">
        <f>IF('sec(P)'!EQ61=1,SUM('sec(P)'!$E61:X61),"")</f>
        <v>3410.6</v>
      </c>
      <c r="Y61" s="67">
        <f t="shared" ref="Y61" si="1470">IF(X61&lt;&gt;"",RANK(X61,X$58:X$63,1),"")</f>
        <v>2</v>
      </c>
      <c r="Z61" s="95">
        <f>IF('sec(P)'!ER61=1,SUM('sec(P)'!$E61:Z61),"")</f>
        <v>3664.7</v>
      </c>
      <c r="AA61" s="67">
        <f t="shared" ref="AA61" si="1471">IF(Z61&lt;&gt;"",RANK(Z61,Z$58:Z$63,1),"")</f>
        <v>2</v>
      </c>
      <c r="AB61" s="95">
        <f>IF('sec(P)'!ES61=1,SUM('sec(P)'!$E61:AB61),"")</f>
        <v>4035</v>
      </c>
      <c r="AC61" s="67">
        <f t="shared" ref="AC61" si="1472">IF(AB61&lt;&gt;"",RANK(AB61,AB$58:AB$63,1),"")</f>
        <v>2</v>
      </c>
      <c r="AD61" s="95" t="str">
        <f>IF('sec(P)'!ET61=1,SUM('sec(P)'!$E61:AD61),"")</f>
        <v/>
      </c>
      <c r="AE61" s="67" t="str">
        <f t="shared" ref="AE61" si="1473">IF(AD61&lt;&gt;"",RANK(AD61,AD$58:AD$63,1),"")</f>
        <v/>
      </c>
      <c r="AF61" s="95" t="str">
        <f>IF('sec(P)'!EU61=1,SUM('sec(P)'!$E61:AF61),"")</f>
        <v/>
      </c>
      <c r="AG61" s="67" t="str">
        <f t="shared" ref="AG61" si="1474">IF(AF61&lt;&gt;"",RANK(AF61,AF$58:AF$63,1),"")</f>
        <v/>
      </c>
      <c r="AH61" s="95" t="str">
        <f>IF('sec(P)'!EV61=1,SUM('sec(P)'!$E61:AH61),"")</f>
        <v/>
      </c>
      <c r="AI61" s="67" t="str">
        <f t="shared" ref="AI61" si="1475">IF(AH61&lt;&gt;"",RANK(AH61,AH$58:AH$63,1),"")</f>
        <v/>
      </c>
      <c r="AJ61" s="95" t="str">
        <f>IF('sec(P)'!EW61=1,SUM('sec(P)'!$E61:AJ61),"")</f>
        <v/>
      </c>
      <c r="AK61" s="67" t="str">
        <f t="shared" ref="AK61" si="1476">IF(AJ61&lt;&gt;"",RANK(AJ61,AJ$58:AJ$63,1),"")</f>
        <v/>
      </c>
      <c r="AL61" s="95" t="str">
        <f>IF('sec(P)'!EX61=1,SUM('sec(P)'!$E61:AL61),"")</f>
        <v/>
      </c>
      <c r="AM61" s="67" t="str">
        <f t="shared" ref="AM61" si="1477">IF(AL61&lt;&gt;"",RANK(AL61,AL$58:AL$63,1),"")</f>
        <v/>
      </c>
      <c r="AN61" s="95" t="str">
        <f>IF('sec(P)'!EY61=1,SUM('sec(P)'!$E61:AN61),"")</f>
        <v/>
      </c>
      <c r="AO61" s="67" t="str">
        <f t="shared" ref="AO61" si="1478">IF(AN61&lt;&gt;"",RANK(AN61,AN$58:AN$63,1),"")</f>
        <v/>
      </c>
      <c r="AP61" s="95" t="str">
        <f>IF('sec(P)'!EZ61=1,SUM('sec(P)'!$E61:AP61),"")</f>
        <v/>
      </c>
      <c r="AQ61" s="67" t="str">
        <f t="shared" ref="AQ61" si="1479">IF(AP61&lt;&gt;"",RANK(AP61,AP$58:AP$63,1),"")</f>
        <v/>
      </c>
      <c r="AR61" s="95" t="str">
        <f>IF('sec(P)'!FA61=1,SUM('sec(P)'!$E61:AR61),"")</f>
        <v/>
      </c>
      <c r="AS61" s="67" t="str">
        <f t="shared" ref="AS61" si="1480">IF(AR61&lt;&gt;"",RANK(AR61,AR$58:AR$63,1),"")</f>
        <v/>
      </c>
      <c r="AT61" s="95" t="str">
        <f>IF('sec(P)'!FB61=1,SUM('sec(P)'!$E61:AT61),"")</f>
        <v/>
      </c>
      <c r="AU61" s="67" t="str">
        <f t="shared" ref="AU61" si="1481">IF(AT61&lt;&gt;"",RANK(AT61,AT$58:AT$63,1),"")</f>
        <v/>
      </c>
      <c r="AV61" s="95" t="str">
        <f>IF('sec(P)'!FC61=1,SUM('sec(P)'!$E61:AV61),"")</f>
        <v/>
      </c>
      <c r="AW61" s="67" t="str">
        <f t="shared" ref="AW61" si="1482">IF(AV61&lt;&gt;"",RANK(AV61,AV$58:AV$63,1),"")</f>
        <v/>
      </c>
      <c r="AX61" s="95" t="str">
        <f>IF('sec(P)'!FD61=1,SUM('sec(P)'!$E61:AX61),"")</f>
        <v/>
      </c>
      <c r="AY61" s="67" t="str">
        <f t="shared" ref="AY61" si="1483">IF(AX61&lt;&gt;"",RANK(AX61,AX$58:AX$63,1),"")</f>
        <v/>
      </c>
      <c r="AZ61" s="95" t="str">
        <f>IF('sec(P)'!FE61=1,SUM('sec(P)'!$E61:AZ61),"")</f>
        <v/>
      </c>
      <c r="BA61" s="67" t="str">
        <f t="shared" ref="BA61" si="1484">IF(AZ61&lt;&gt;"",RANK(AZ61,AZ$58:AZ$63,1),"")</f>
        <v/>
      </c>
      <c r="BB61" s="95" t="str">
        <f>IF('sec(P)'!FF61=1,SUM('sec(P)'!$E61:BB61),"")</f>
        <v/>
      </c>
      <c r="BC61" s="67" t="str">
        <f t="shared" ref="BC61" si="1485">IF(BB61&lt;&gt;"",RANK(BB61,BB$58:BB$63,1),"")</f>
        <v/>
      </c>
      <c r="BD61" s="95" t="str">
        <f>IF('sec(P)'!FG61=1,SUM('sec(P)'!$E61:BD61),"")</f>
        <v/>
      </c>
      <c r="BE61" s="67" t="str">
        <f t="shared" ref="BE61" si="1486">IF(BD61&lt;&gt;"",RANK(BD61,BD$58:BD$63,1),"")</f>
        <v/>
      </c>
      <c r="BF61" s="95" t="str">
        <f>IF('sec(P)'!FH61=1,SUM('sec(P)'!$E61:BF61),"")</f>
        <v/>
      </c>
      <c r="BG61" s="67" t="str">
        <f t="shared" ref="BG61" si="1487">IF(BF61&lt;&gt;"",RANK(BF61,BF$58:BF$63,1),"")</f>
        <v/>
      </c>
      <c r="BH61" s="95" t="str">
        <f>IF('sec(P)'!FI61=1,SUM('sec(P)'!$E61:BH61),"")</f>
        <v/>
      </c>
      <c r="BI61" s="67" t="str">
        <f t="shared" ref="BI61" si="1488">IF(BH61&lt;&gt;"",RANK(BH61,BH$58:BH$63,1),"")</f>
        <v/>
      </c>
      <c r="BJ61" s="95" t="str">
        <f>IF('sec(P)'!FJ61=1,SUM('sec(P)'!$E61:BJ61),"")</f>
        <v/>
      </c>
      <c r="BK61" s="67" t="str">
        <f t="shared" ref="BK61" si="1489">IF(BJ61&lt;&gt;"",RANK(BJ61,BJ$58:BJ$63,1),"")</f>
        <v/>
      </c>
      <c r="BL61" s="95" t="str">
        <f>IF('sec(P)'!FK61=1,SUM('sec(P)'!$E61:BL61),"")</f>
        <v/>
      </c>
      <c r="BM61" s="67" t="str">
        <f t="shared" ref="BM61" si="1490">IF(BL61&lt;&gt;"",RANK(BL61,BL$58:BL$63,1),"")</f>
        <v/>
      </c>
    </row>
    <row r="62" spans="1:65">
      <c r="A62" s="75">
        <f>IF(stage!A62&lt;&gt;"",stage!A62,"")</f>
        <v>61</v>
      </c>
      <c r="E62" s="120" t="str">
        <f>IF(ent!H62&lt;&gt;"",ent!H62,"")</f>
        <v>OP-2</v>
      </c>
      <c r="F62" s="95">
        <f>IF('sec(P)'!EH62=1,SUM('sec(P)'!$E62:F62),"")</f>
        <v>352.1</v>
      </c>
      <c r="G62" s="67">
        <f t="shared" si="1406"/>
        <v>4</v>
      </c>
      <c r="H62" s="95">
        <f>IF('sec(P)'!EI62=1,SUM('sec(P)'!$E62:H62),"")</f>
        <v>820.9</v>
      </c>
      <c r="I62" s="67">
        <f t="shared" si="1406"/>
        <v>4</v>
      </c>
      <c r="J62" s="95">
        <f>IF('sec(P)'!EJ62=1,SUM('sec(P)'!$E62:J62),"")</f>
        <v>1155.3</v>
      </c>
      <c r="K62" s="67">
        <f t="shared" ref="K62" si="1491">IF(J62&lt;&gt;"",RANK(J62,J$58:J$63,1),"")</f>
        <v>4</v>
      </c>
      <c r="L62" s="95">
        <f>IF('sec(P)'!EK62=1,SUM('sec(P)'!$E62:L62),"")</f>
        <v>1507.5</v>
      </c>
      <c r="M62" s="67">
        <f t="shared" ref="M62" si="1492">IF(L62&lt;&gt;"",RANK(L62,L$58:L$63,1),"")</f>
        <v>4</v>
      </c>
      <c r="N62" s="95">
        <f>IF('sec(P)'!EL62=1,SUM('sec(P)'!$E62:N62),"")</f>
        <v>1973.3</v>
      </c>
      <c r="O62" s="67">
        <f t="shared" ref="O62" si="1493">IF(N62&lt;&gt;"",RANK(N62,N$58:N$63,1),"")</f>
        <v>4</v>
      </c>
      <c r="P62" s="95">
        <f>IF('sec(P)'!EM62=1,SUM('sec(P)'!$E62:P62),"")</f>
        <v>2307.1999999999998</v>
      </c>
      <c r="Q62" s="67">
        <f t="shared" ref="Q62" si="1494">IF(P62&lt;&gt;"",RANK(P62,P$58:P$63,1),"")</f>
        <v>4</v>
      </c>
      <c r="R62" s="95">
        <f>IF('sec(P)'!EN62=1,SUM('sec(P)'!$E62:R62),"")</f>
        <v>2694.3999999999996</v>
      </c>
      <c r="S62" s="67">
        <f t="shared" ref="S62" si="1495">IF(R62&lt;&gt;"",RANK(R62,R$58:R$63,1),"")</f>
        <v>4</v>
      </c>
      <c r="T62" s="95">
        <f>IF('sec(P)'!EO62=1,SUM('sec(P)'!$E62:T62),"")</f>
        <v>2958.2999999999997</v>
      </c>
      <c r="U62" s="67">
        <f t="shared" ref="U62" si="1496">IF(T62&lt;&gt;"",RANK(T62,T$58:T$63,1),"")</f>
        <v>4</v>
      </c>
      <c r="V62" s="95">
        <f>IF('sec(P)'!EP62=1,SUM('sec(P)'!$E62:V62),"")</f>
        <v>3322.5</v>
      </c>
      <c r="W62" s="67">
        <f t="shared" ref="W62" si="1497">IF(V62&lt;&gt;"",RANK(V62,V$58:V$63,1),"")</f>
        <v>3</v>
      </c>
      <c r="X62" s="95">
        <f>IF('sec(P)'!EQ62=1,SUM('sec(P)'!$E62:X62),"")</f>
        <v>3715.7</v>
      </c>
      <c r="Y62" s="67">
        <f t="shared" ref="Y62" si="1498">IF(X62&lt;&gt;"",RANK(X62,X$58:X$63,1),"")</f>
        <v>3</v>
      </c>
      <c r="Z62" s="95">
        <f>IF('sec(P)'!ER62=1,SUM('sec(P)'!$E62:Z62),"")</f>
        <v>3982.1</v>
      </c>
      <c r="AA62" s="67">
        <f t="shared" ref="AA62" si="1499">IF(Z62&lt;&gt;"",RANK(Z62,Z$58:Z$63,1),"")</f>
        <v>3</v>
      </c>
      <c r="AB62" s="95">
        <f>IF('sec(P)'!ES62=1,SUM('sec(P)'!$E62:AB62),"")</f>
        <v>4352.3999999999996</v>
      </c>
      <c r="AC62" s="67">
        <f t="shared" ref="AC62" si="1500">IF(AB62&lt;&gt;"",RANK(AB62,AB$58:AB$63,1),"")</f>
        <v>3</v>
      </c>
      <c r="AD62" s="95" t="str">
        <f>IF('sec(P)'!ET62=1,SUM('sec(P)'!$E62:AD62),"")</f>
        <v/>
      </c>
      <c r="AE62" s="67" t="str">
        <f t="shared" ref="AE62" si="1501">IF(AD62&lt;&gt;"",RANK(AD62,AD$58:AD$63,1),"")</f>
        <v/>
      </c>
      <c r="AF62" s="95" t="str">
        <f>IF('sec(P)'!EU62=1,SUM('sec(P)'!$E62:AF62),"")</f>
        <v/>
      </c>
      <c r="AG62" s="67" t="str">
        <f t="shared" ref="AG62" si="1502">IF(AF62&lt;&gt;"",RANK(AF62,AF$58:AF$63,1),"")</f>
        <v/>
      </c>
      <c r="AH62" s="95" t="str">
        <f>IF('sec(P)'!EV62=1,SUM('sec(P)'!$E62:AH62),"")</f>
        <v/>
      </c>
      <c r="AI62" s="67" t="str">
        <f t="shared" ref="AI62" si="1503">IF(AH62&lt;&gt;"",RANK(AH62,AH$58:AH$63,1),"")</f>
        <v/>
      </c>
      <c r="AJ62" s="95" t="str">
        <f>IF('sec(P)'!EW62=1,SUM('sec(P)'!$E62:AJ62),"")</f>
        <v/>
      </c>
      <c r="AK62" s="67" t="str">
        <f t="shared" ref="AK62" si="1504">IF(AJ62&lt;&gt;"",RANK(AJ62,AJ$58:AJ$63,1),"")</f>
        <v/>
      </c>
      <c r="AL62" s="95" t="str">
        <f>IF('sec(P)'!EX62=1,SUM('sec(P)'!$E62:AL62),"")</f>
        <v/>
      </c>
      <c r="AM62" s="67" t="str">
        <f t="shared" ref="AM62" si="1505">IF(AL62&lt;&gt;"",RANK(AL62,AL$58:AL$63,1),"")</f>
        <v/>
      </c>
      <c r="AN62" s="95" t="str">
        <f>IF('sec(P)'!EY62=1,SUM('sec(P)'!$E62:AN62),"")</f>
        <v/>
      </c>
      <c r="AO62" s="67" t="str">
        <f t="shared" ref="AO62" si="1506">IF(AN62&lt;&gt;"",RANK(AN62,AN$58:AN$63,1),"")</f>
        <v/>
      </c>
      <c r="AP62" s="95" t="str">
        <f>IF('sec(P)'!EZ62=1,SUM('sec(P)'!$E62:AP62),"")</f>
        <v/>
      </c>
      <c r="AQ62" s="67" t="str">
        <f t="shared" ref="AQ62" si="1507">IF(AP62&lt;&gt;"",RANK(AP62,AP$58:AP$63,1),"")</f>
        <v/>
      </c>
      <c r="AR62" s="95" t="str">
        <f>IF('sec(P)'!FA62=1,SUM('sec(P)'!$E62:AR62),"")</f>
        <v/>
      </c>
      <c r="AS62" s="67" t="str">
        <f t="shared" ref="AS62" si="1508">IF(AR62&lt;&gt;"",RANK(AR62,AR$58:AR$63,1),"")</f>
        <v/>
      </c>
      <c r="AT62" s="95" t="str">
        <f>IF('sec(P)'!FB62=1,SUM('sec(P)'!$E62:AT62),"")</f>
        <v/>
      </c>
      <c r="AU62" s="67" t="str">
        <f t="shared" ref="AU62" si="1509">IF(AT62&lt;&gt;"",RANK(AT62,AT$58:AT$63,1),"")</f>
        <v/>
      </c>
      <c r="AV62" s="95" t="str">
        <f>IF('sec(P)'!FC62=1,SUM('sec(P)'!$E62:AV62),"")</f>
        <v/>
      </c>
      <c r="AW62" s="67" t="str">
        <f t="shared" ref="AW62" si="1510">IF(AV62&lt;&gt;"",RANK(AV62,AV$58:AV$63,1),"")</f>
        <v/>
      </c>
      <c r="AX62" s="95" t="str">
        <f>IF('sec(P)'!FD62=1,SUM('sec(P)'!$E62:AX62),"")</f>
        <v/>
      </c>
      <c r="AY62" s="67" t="str">
        <f t="shared" ref="AY62" si="1511">IF(AX62&lt;&gt;"",RANK(AX62,AX$58:AX$63,1),"")</f>
        <v/>
      </c>
      <c r="AZ62" s="95" t="str">
        <f>IF('sec(P)'!FE62=1,SUM('sec(P)'!$E62:AZ62),"")</f>
        <v/>
      </c>
      <c r="BA62" s="67" t="str">
        <f t="shared" ref="BA62" si="1512">IF(AZ62&lt;&gt;"",RANK(AZ62,AZ$58:AZ$63,1),"")</f>
        <v/>
      </c>
      <c r="BB62" s="95" t="str">
        <f>IF('sec(P)'!FF62=1,SUM('sec(P)'!$E62:BB62),"")</f>
        <v/>
      </c>
      <c r="BC62" s="67" t="str">
        <f t="shared" ref="BC62" si="1513">IF(BB62&lt;&gt;"",RANK(BB62,BB$58:BB$63,1),"")</f>
        <v/>
      </c>
      <c r="BD62" s="95" t="str">
        <f>IF('sec(P)'!FG62=1,SUM('sec(P)'!$E62:BD62),"")</f>
        <v/>
      </c>
      <c r="BE62" s="67" t="str">
        <f t="shared" ref="BE62" si="1514">IF(BD62&lt;&gt;"",RANK(BD62,BD$58:BD$63,1),"")</f>
        <v/>
      </c>
      <c r="BF62" s="95" t="str">
        <f>IF('sec(P)'!FH62=1,SUM('sec(P)'!$E62:BF62),"")</f>
        <v/>
      </c>
      <c r="BG62" s="67" t="str">
        <f t="shared" ref="BG62" si="1515">IF(BF62&lt;&gt;"",RANK(BF62,BF$58:BF$63,1),"")</f>
        <v/>
      </c>
      <c r="BH62" s="95" t="str">
        <f>IF('sec(P)'!FI62=1,SUM('sec(P)'!$E62:BH62),"")</f>
        <v/>
      </c>
      <c r="BI62" s="67" t="str">
        <f t="shared" ref="BI62" si="1516">IF(BH62&lt;&gt;"",RANK(BH62,BH$58:BH$63,1),"")</f>
        <v/>
      </c>
      <c r="BJ62" s="95" t="str">
        <f>IF('sec(P)'!FJ62=1,SUM('sec(P)'!$E62:BJ62),"")</f>
        <v/>
      </c>
      <c r="BK62" s="67" t="str">
        <f t="shared" ref="BK62" si="1517">IF(BJ62&lt;&gt;"",RANK(BJ62,BJ$58:BJ$63,1),"")</f>
        <v/>
      </c>
      <c r="BL62" s="95" t="str">
        <f>IF('sec(P)'!FK62=1,SUM('sec(P)'!$E62:BL62),"")</f>
        <v/>
      </c>
      <c r="BM62" s="67" t="str">
        <f t="shared" ref="BM62" si="1518">IF(BL62&lt;&gt;"",RANK(BL62,BL$58:BL$63,1),"")</f>
        <v/>
      </c>
    </row>
    <row r="63" spans="1:65">
      <c r="A63" s="75">
        <f>IF(stage!A63&lt;&gt;"",stage!A63,"")</f>
        <v>62</v>
      </c>
      <c r="E63" s="120" t="str">
        <f>IF(ent!H63&lt;&gt;"",ent!H63,"")</f>
        <v>OP-2</v>
      </c>
      <c r="F63" s="95">
        <f>IF('sec(P)'!EH63=1,SUM('sec(P)'!$E63:F63),"")</f>
        <v>369.29999999999995</v>
      </c>
      <c r="G63" s="67">
        <f t="shared" si="1406"/>
        <v>5</v>
      </c>
      <c r="H63" s="95">
        <f>IF('sec(P)'!EI63=1,SUM('sec(P)'!$E63:H63),"")</f>
        <v>853.59999999999991</v>
      </c>
      <c r="I63" s="67">
        <f t="shared" si="1406"/>
        <v>5</v>
      </c>
      <c r="J63" s="95">
        <f>IF('sec(P)'!EJ63=1,SUM('sec(P)'!$E63:J63),"")</f>
        <v>1209.0999999999999</v>
      </c>
      <c r="K63" s="67">
        <f t="shared" ref="K63" si="1519">IF(J63&lt;&gt;"",RANK(J63,J$58:J$63,1),"")</f>
        <v>5</v>
      </c>
      <c r="L63" s="95">
        <f>IF('sec(P)'!EK63=1,SUM('sec(P)'!$E63:L63),"")</f>
        <v>1560.1999999999998</v>
      </c>
      <c r="M63" s="67">
        <f t="shared" ref="M63" si="1520">IF(L63&lt;&gt;"",RANK(L63,L$58:L$63,1),"")</f>
        <v>5</v>
      </c>
      <c r="N63" s="95">
        <f>IF('sec(P)'!EL63=1,SUM('sec(P)'!$E63:N63),"")</f>
        <v>2028.3999999999999</v>
      </c>
      <c r="O63" s="67">
        <f t="shared" ref="O63" si="1521">IF(N63&lt;&gt;"",RANK(N63,N$58:N$63,1),"")</f>
        <v>5</v>
      </c>
      <c r="P63" s="95">
        <f>IF('sec(P)'!EM63=1,SUM('sec(P)'!$E63:P63),"")</f>
        <v>2380.1999999999998</v>
      </c>
      <c r="Q63" s="67">
        <f t="shared" ref="Q63" si="1522">IF(P63&lt;&gt;"",RANK(P63,P$58:P$63,1),"")</f>
        <v>5</v>
      </c>
      <c r="R63" s="95">
        <f>IF('sec(P)'!EN63=1,SUM('sec(P)'!$E63:R63),"")</f>
        <v>2775.2999999999997</v>
      </c>
      <c r="S63" s="67">
        <f t="shared" ref="S63" si="1523">IF(R63&lt;&gt;"",RANK(R63,R$58:R$63,1),"")</f>
        <v>5</v>
      </c>
      <c r="T63" s="95">
        <f>IF('sec(P)'!EO63=1,SUM('sec(P)'!$E63:T63),"")</f>
        <v>3064.1</v>
      </c>
      <c r="U63" s="67">
        <f t="shared" ref="U63" si="1524">IF(T63&lt;&gt;"",RANK(T63,T$58:T$63,1),"")</f>
        <v>5</v>
      </c>
      <c r="V63" s="95">
        <f>IF('sec(P)'!EP63=1,SUM('sec(P)'!$E63:V63),"")</f>
        <v>3459.5</v>
      </c>
      <c r="W63" s="67">
        <f t="shared" ref="W63" si="1525">IF(V63&lt;&gt;"",RANK(V63,V$58:V$63,1),"")</f>
        <v>4</v>
      </c>
      <c r="X63" s="95">
        <f>IF('sec(P)'!EQ63=1,SUM('sec(P)'!$E63:X63),"")</f>
        <v>3850.2</v>
      </c>
      <c r="Y63" s="67">
        <f t="shared" ref="Y63" si="1526">IF(X63&lt;&gt;"",RANK(X63,X$58:X$63,1),"")</f>
        <v>4</v>
      </c>
      <c r="Z63" s="95">
        <f>IF('sec(P)'!ER63=1,SUM('sec(P)'!$E63:Z63),"")</f>
        <v>4126.7</v>
      </c>
      <c r="AA63" s="67">
        <f t="shared" ref="AA63" si="1527">IF(Z63&lt;&gt;"",RANK(Z63,Z$58:Z$63,1),"")</f>
        <v>4</v>
      </c>
      <c r="AB63" s="95">
        <f>IF('sec(P)'!ES63=1,SUM('sec(P)'!$E63:AB63),"")</f>
        <v>4497</v>
      </c>
      <c r="AC63" s="67">
        <f t="shared" ref="AC63" si="1528">IF(AB63&lt;&gt;"",RANK(AB63,AB$58:AB$63,1),"")</f>
        <v>4</v>
      </c>
      <c r="AD63" s="95" t="str">
        <f>IF('sec(P)'!ET63=1,SUM('sec(P)'!$E63:AD63),"")</f>
        <v/>
      </c>
      <c r="AE63" s="67" t="str">
        <f t="shared" ref="AE63" si="1529">IF(AD63&lt;&gt;"",RANK(AD63,AD$58:AD$63,1),"")</f>
        <v/>
      </c>
      <c r="AF63" s="95" t="str">
        <f>IF('sec(P)'!EU63=1,SUM('sec(P)'!$E63:AF63),"")</f>
        <v/>
      </c>
      <c r="AG63" s="67" t="str">
        <f t="shared" ref="AG63" si="1530">IF(AF63&lt;&gt;"",RANK(AF63,AF$58:AF$63,1),"")</f>
        <v/>
      </c>
      <c r="AH63" s="95" t="str">
        <f>IF('sec(P)'!EV63=1,SUM('sec(P)'!$E63:AH63),"")</f>
        <v/>
      </c>
      <c r="AI63" s="67" t="str">
        <f t="shared" ref="AI63" si="1531">IF(AH63&lt;&gt;"",RANK(AH63,AH$58:AH$63,1),"")</f>
        <v/>
      </c>
      <c r="AJ63" s="95" t="str">
        <f>IF('sec(P)'!EW63=1,SUM('sec(P)'!$E63:AJ63),"")</f>
        <v/>
      </c>
      <c r="AK63" s="67" t="str">
        <f t="shared" ref="AK63" si="1532">IF(AJ63&lt;&gt;"",RANK(AJ63,AJ$58:AJ$63,1),"")</f>
        <v/>
      </c>
      <c r="AL63" s="95" t="str">
        <f>IF('sec(P)'!EX63=1,SUM('sec(P)'!$E63:AL63),"")</f>
        <v/>
      </c>
      <c r="AM63" s="67" t="str">
        <f t="shared" ref="AM63" si="1533">IF(AL63&lt;&gt;"",RANK(AL63,AL$58:AL$63,1),"")</f>
        <v/>
      </c>
      <c r="AN63" s="95" t="str">
        <f>IF('sec(P)'!EY63=1,SUM('sec(P)'!$E63:AN63),"")</f>
        <v/>
      </c>
      <c r="AO63" s="67" t="str">
        <f t="shared" ref="AO63" si="1534">IF(AN63&lt;&gt;"",RANK(AN63,AN$58:AN$63,1),"")</f>
        <v/>
      </c>
      <c r="AP63" s="95" t="str">
        <f>IF('sec(P)'!EZ63=1,SUM('sec(P)'!$E63:AP63),"")</f>
        <v/>
      </c>
      <c r="AQ63" s="67" t="str">
        <f t="shared" ref="AQ63" si="1535">IF(AP63&lt;&gt;"",RANK(AP63,AP$58:AP$63,1),"")</f>
        <v/>
      </c>
      <c r="AR63" s="95" t="str">
        <f>IF('sec(P)'!FA63=1,SUM('sec(P)'!$E63:AR63),"")</f>
        <v/>
      </c>
      <c r="AS63" s="67" t="str">
        <f t="shared" ref="AS63" si="1536">IF(AR63&lt;&gt;"",RANK(AR63,AR$58:AR$63,1),"")</f>
        <v/>
      </c>
      <c r="AT63" s="95" t="str">
        <f>IF('sec(P)'!FB63=1,SUM('sec(P)'!$E63:AT63),"")</f>
        <v/>
      </c>
      <c r="AU63" s="67" t="str">
        <f t="shared" ref="AU63" si="1537">IF(AT63&lt;&gt;"",RANK(AT63,AT$58:AT$63,1),"")</f>
        <v/>
      </c>
      <c r="AV63" s="95" t="str">
        <f>IF('sec(P)'!FC63=1,SUM('sec(P)'!$E63:AV63),"")</f>
        <v/>
      </c>
      <c r="AW63" s="67" t="str">
        <f t="shared" ref="AW63" si="1538">IF(AV63&lt;&gt;"",RANK(AV63,AV$58:AV$63,1),"")</f>
        <v/>
      </c>
      <c r="AX63" s="95" t="str">
        <f>IF('sec(P)'!FD63=1,SUM('sec(P)'!$E63:AX63),"")</f>
        <v/>
      </c>
      <c r="AY63" s="67" t="str">
        <f t="shared" ref="AY63" si="1539">IF(AX63&lt;&gt;"",RANK(AX63,AX$58:AX$63,1),"")</f>
        <v/>
      </c>
      <c r="AZ63" s="95" t="str">
        <f>IF('sec(P)'!FE63=1,SUM('sec(P)'!$E63:AZ63),"")</f>
        <v/>
      </c>
      <c r="BA63" s="67" t="str">
        <f t="shared" ref="BA63" si="1540">IF(AZ63&lt;&gt;"",RANK(AZ63,AZ$58:AZ$63,1),"")</f>
        <v/>
      </c>
      <c r="BB63" s="95" t="str">
        <f>IF('sec(P)'!FF63=1,SUM('sec(P)'!$E63:BB63),"")</f>
        <v/>
      </c>
      <c r="BC63" s="67" t="str">
        <f t="shared" ref="BC63" si="1541">IF(BB63&lt;&gt;"",RANK(BB63,BB$58:BB$63,1),"")</f>
        <v/>
      </c>
      <c r="BD63" s="95" t="str">
        <f>IF('sec(P)'!FG63=1,SUM('sec(P)'!$E63:BD63),"")</f>
        <v/>
      </c>
      <c r="BE63" s="67" t="str">
        <f t="shared" ref="BE63" si="1542">IF(BD63&lt;&gt;"",RANK(BD63,BD$58:BD$63,1),"")</f>
        <v/>
      </c>
      <c r="BF63" s="95" t="str">
        <f>IF('sec(P)'!FH63=1,SUM('sec(P)'!$E63:BF63),"")</f>
        <v/>
      </c>
      <c r="BG63" s="67" t="str">
        <f t="shared" ref="BG63" si="1543">IF(BF63&lt;&gt;"",RANK(BF63,BF$58:BF$63,1),"")</f>
        <v/>
      </c>
      <c r="BH63" s="95" t="str">
        <f>IF('sec(P)'!FI63=1,SUM('sec(P)'!$E63:BH63),"")</f>
        <v/>
      </c>
      <c r="BI63" s="67" t="str">
        <f t="shared" ref="BI63" si="1544">IF(BH63&lt;&gt;"",RANK(BH63,BH$58:BH$63,1),"")</f>
        <v/>
      </c>
      <c r="BJ63" s="95" t="str">
        <f>IF('sec(P)'!FJ63=1,SUM('sec(P)'!$E63:BJ63),"")</f>
        <v/>
      </c>
      <c r="BK63" s="67" t="str">
        <f t="shared" ref="BK63" si="1545">IF(BJ63&lt;&gt;"",RANK(BJ63,BJ$58:BJ$63,1),"")</f>
        <v/>
      </c>
      <c r="BL63" s="95" t="str">
        <f>IF('sec(P)'!FK63=1,SUM('sec(P)'!$E63:BL63),"")</f>
        <v/>
      </c>
      <c r="BM63" s="67" t="str">
        <f t="shared" ref="BM63" si="1546">IF(BL63&lt;&gt;"",RANK(BL63,BL$58:BL$63,1),"")</f>
        <v/>
      </c>
    </row>
    <row r="64" spans="1:65">
      <c r="A64" s="75">
        <f>IF(stage!A64&lt;&gt;"",stage!A64,"")</f>
        <v>63</v>
      </c>
      <c r="E64" s="120" t="str">
        <f>IF(ent!H64&lt;&gt;"",ent!H64,"")</f>
        <v>OP-1</v>
      </c>
      <c r="F64" s="95">
        <f>IF('sec(P)'!EH64=1,SUM('sec(P)'!$E64:F64),"")</f>
        <v>324.89999999999998</v>
      </c>
      <c r="G64" s="67">
        <f>IF(F64&lt;&gt;"",RANK(F64,F$64:F$78,1),"")</f>
        <v>2</v>
      </c>
      <c r="H64" s="95">
        <f>IF('sec(P)'!EI64=1,SUM('sec(P)'!$E64:H64),"")</f>
        <v>773.9</v>
      </c>
      <c r="I64" s="67">
        <f>IF(H64&lt;&gt;"",RANK(H64,H$64:H$78,1),"")</f>
        <v>2</v>
      </c>
      <c r="J64" s="95">
        <f>IF('sec(P)'!EJ64=1,SUM('sec(P)'!$E64:J64),"")</f>
        <v>1110.3</v>
      </c>
      <c r="K64" s="67">
        <f>IF(J64&lt;&gt;"",RANK(J64,J$64:J$78,1),"")</f>
        <v>2</v>
      </c>
      <c r="L64" s="95">
        <f>IF('sec(P)'!EK64=1,SUM('sec(P)'!$E64:L64),"")</f>
        <v>1433.9</v>
      </c>
      <c r="M64" s="67">
        <f>IF(L64&lt;&gt;"",RANK(L64,L$64:L$78,1),"")</f>
        <v>2</v>
      </c>
      <c r="N64" s="95">
        <f>IF('sec(P)'!EL64=1,SUM('sec(P)'!$E64:N64),"")</f>
        <v>1865.5</v>
      </c>
      <c r="O64" s="67">
        <f>IF(N64&lt;&gt;"",RANK(N64,N$64:N$78,1),"")</f>
        <v>1</v>
      </c>
      <c r="P64" s="95">
        <f>IF('sec(P)'!EM64=1,SUM('sec(P)'!$E64:P64),"")</f>
        <v>2196.6</v>
      </c>
      <c r="Q64" s="67">
        <f>IF(P64&lt;&gt;"",RANK(P64,P$64:P$78,1),"")</f>
        <v>1</v>
      </c>
      <c r="R64" s="95">
        <f>IF('sec(P)'!EN64=1,SUM('sec(P)'!$E64:R64),"")</f>
        <v>2546.6999999999998</v>
      </c>
      <c r="S64" s="67">
        <f>IF(R64&lt;&gt;"",RANK(R64,R$64:R$78,1),"")</f>
        <v>1</v>
      </c>
      <c r="T64" s="95">
        <f>IF('sec(P)'!EO64=1,SUM('sec(P)'!$E64:T64),"")</f>
        <v>2828.2</v>
      </c>
      <c r="U64" s="67">
        <f>IF(T64&lt;&gt;"",RANK(T64,T$64:T$78,1),"")</f>
        <v>1</v>
      </c>
      <c r="V64" s="95">
        <f>IF('sec(P)'!EP64=1,SUM('sec(P)'!$E64:V64),"")</f>
        <v>3186</v>
      </c>
      <c r="W64" s="67">
        <f>IF(V64&lt;&gt;"",RANK(V64,V$64:V$78,1),"")</f>
        <v>1</v>
      </c>
      <c r="X64" s="95">
        <f>IF('sec(P)'!EQ64=1,SUM('sec(P)'!$E64:X64),"")</f>
        <v>3543.1</v>
      </c>
      <c r="Y64" s="67">
        <f>IF(X64&lt;&gt;"",RANK(X64,X$64:X$78,1),"")</f>
        <v>1</v>
      </c>
      <c r="Z64" s="95">
        <f>IF('sec(P)'!ER64=1,SUM('sec(P)'!$E64:Z64),"")</f>
        <v>3799.7999999999997</v>
      </c>
      <c r="AA64" s="67">
        <f>IF(Z64&lt;&gt;"",RANK(Z64,Z$64:Z$78,1),"")</f>
        <v>1</v>
      </c>
      <c r="AB64" s="95">
        <f>IF('sec(P)'!ES64=1,SUM('sec(P)'!$E64:AB64),"")</f>
        <v>4170.0999999999995</v>
      </c>
      <c r="AC64" s="67">
        <f>IF(AB64&lt;&gt;"",RANK(AB64,AB$64:AB$78,1),"")</f>
        <v>1</v>
      </c>
      <c r="AD64" s="95" t="str">
        <f>IF('sec(P)'!ET64=1,SUM('sec(P)'!$E64:AD64),"")</f>
        <v/>
      </c>
      <c r="AE64" s="67" t="str">
        <f>IF(AD64&lt;&gt;"",RANK(AD64,AD$64:AD$78,1),"")</f>
        <v/>
      </c>
      <c r="AF64" s="95" t="str">
        <f>IF('sec(P)'!EU64=1,SUM('sec(P)'!$E64:AF64),"")</f>
        <v/>
      </c>
      <c r="AG64" s="67" t="str">
        <f>IF(AF64&lt;&gt;"",RANK(AF64,AF$64:AF$78,1),"")</f>
        <v/>
      </c>
      <c r="AH64" s="95" t="str">
        <f>IF('sec(P)'!EV64=1,SUM('sec(P)'!$E64:AH64),"")</f>
        <v/>
      </c>
      <c r="AI64" s="67" t="str">
        <f>IF(AH64&lt;&gt;"",RANK(AH64,AH$64:AH$78,1),"")</f>
        <v/>
      </c>
      <c r="AJ64" s="95" t="str">
        <f>IF('sec(P)'!EW64=1,SUM('sec(P)'!$E64:AJ64),"")</f>
        <v/>
      </c>
      <c r="AK64" s="67" t="str">
        <f>IF(AJ64&lt;&gt;"",RANK(AJ64,AJ$64:AJ$78,1),"")</f>
        <v/>
      </c>
      <c r="AL64" s="95" t="str">
        <f>IF('sec(P)'!EX64=1,SUM('sec(P)'!$E64:AL64),"")</f>
        <v/>
      </c>
      <c r="AM64" s="67" t="str">
        <f>IF(AL64&lt;&gt;"",RANK(AL64,AL$64:AL$78,1),"")</f>
        <v/>
      </c>
      <c r="AN64" s="95" t="str">
        <f>IF('sec(P)'!EY64=1,SUM('sec(P)'!$E64:AN64),"")</f>
        <v/>
      </c>
      <c r="AO64" s="67" t="str">
        <f>IF(AN64&lt;&gt;"",RANK(AN64,AN$64:AN$78,1),"")</f>
        <v/>
      </c>
      <c r="AP64" s="95" t="str">
        <f>IF('sec(P)'!EZ64=1,SUM('sec(P)'!$E64:AP64),"")</f>
        <v/>
      </c>
      <c r="AQ64" s="67" t="str">
        <f>IF(AP64&lt;&gt;"",RANK(AP64,AP$64:AP$78,1),"")</f>
        <v/>
      </c>
      <c r="AR64" s="95" t="str">
        <f>IF('sec(P)'!FA64=1,SUM('sec(P)'!$E64:AR64),"")</f>
        <v/>
      </c>
      <c r="AS64" s="67" t="str">
        <f>IF(AR64&lt;&gt;"",RANK(AR64,AR$64:AR$78,1),"")</f>
        <v/>
      </c>
      <c r="AT64" s="95" t="str">
        <f>IF('sec(P)'!FB64=1,SUM('sec(P)'!$E64:AT64),"")</f>
        <v/>
      </c>
      <c r="AU64" s="67" t="str">
        <f>IF(AT64&lt;&gt;"",RANK(AT64,AT$64:AT$78,1),"")</f>
        <v/>
      </c>
      <c r="AV64" s="95" t="str">
        <f>IF('sec(P)'!FC64=1,SUM('sec(P)'!$E64:AV64),"")</f>
        <v/>
      </c>
      <c r="AW64" s="67" t="str">
        <f>IF(AV64&lt;&gt;"",RANK(AV64,AV$64:AV$78,1),"")</f>
        <v/>
      </c>
      <c r="AX64" s="95" t="str">
        <f>IF('sec(P)'!FD64=1,SUM('sec(P)'!$E64:AX64),"")</f>
        <v/>
      </c>
      <c r="AY64" s="67" t="str">
        <f>IF(AX64&lt;&gt;"",RANK(AX64,AX$64:AX$78,1),"")</f>
        <v/>
      </c>
      <c r="AZ64" s="95" t="str">
        <f>IF('sec(P)'!FE64=1,SUM('sec(P)'!$E64:AZ64),"")</f>
        <v/>
      </c>
      <c r="BA64" s="67" t="str">
        <f>IF(AZ64&lt;&gt;"",RANK(AZ64,AZ$64:AZ$78,1),"")</f>
        <v/>
      </c>
      <c r="BB64" s="95" t="str">
        <f>IF('sec(P)'!FF64=1,SUM('sec(P)'!$E64:BB64),"")</f>
        <v/>
      </c>
      <c r="BC64" s="67" t="str">
        <f>IF(BB64&lt;&gt;"",RANK(BB64,BB$64:BB$78,1),"")</f>
        <v/>
      </c>
      <c r="BD64" s="95" t="str">
        <f>IF('sec(P)'!FG64=1,SUM('sec(P)'!$E64:BD64),"")</f>
        <v/>
      </c>
      <c r="BE64" s="67" t="str">
        <f>IF(BD64&lt;&gt;"",RANK(BD64,BD$64:BD$78,1),"")</f>
        <v/>
      </c>
      <c r="BF64" s="95" t="str">
        <f>IF('sec(P)'!FH64=1,SUM('sec(P)'!$E64:BF64),"")</f>
        <v/>
      </c>
      <c r="BG64" s="67" t="str">
        <f>IF(BF64&lt;&gt;"",RANK(BF64,BF$64:BF$78,1),"")</f>
        <v/>
      </c>
      <c r="BH64" s="95" t="str">
        <f>IF('sec(P)'!FI64=1,SUM('sec(P)'!$E64:BH64),"")</f>
        <v/>
      </c>
      <c r="BI64" s="67" t="str">
        <f>IF(BH64&lt;&gt;"",RANK(BH64,BH$64:BH$78,1),"")</f>
        <v/>
      </c>
      <c r="BJ64" s="95" t="str">
        <f>IF('sec(P)'!FJ64=1,SUM('sec(P)'!$E64:BJ64),"")</f>
        <v/>
      </c>
      <c r="BK64" s="67" t="str">
        <f>IF(BJ64&lt;&gt;"",RANK(BJ64,BJ$64:BJ$78,1),"")</f>
        <v/>
      </c>
      <c r="BL64" s="95" t="str">
        <f>IF('sec(P)'!FK64=1,SUM('sec(P)'!$E64:BL64),"")</f>
        <v/>
      </c>
      <c r="BM64" s="67" t="str">
        <f>IF(BL64&lt;&gt;"",RANK(BL64,BL$64:BL$78,1),"")</f>
        <v/>
      </c>
    </row>
    <row r="65" spans="1:65">
      <c r="A65" s="75">
        <f>IF(stage!A65&lt;&gt;"",stage!A65,"")</f>
        <v>64</v>
      </c>
      <c r="E65" s="120" t="str">
        <f>IF(ent!H65&lt;&gt;"",ent!H65,"")</f>
        <v>OP-1</v>
      </c>
      <c r="F65" s="95">
        <f>IF('sec(P)'!EH65=1,SUM('sec(P)'!$E65:F65),"")</f>
        <v>331.4</v>
      </c>
      <c r="G65" s="67">
        <f t="shared" ref="G65:I78" si="1547">IF(F65&lt;&gt;"",RANK(F65,F$64:F$78,1),"")</f>
        <v>3</v>
      </c>
      <c r="H65" s="95">
        <f>IF('sec(P)'!EI65=1,SUM('sec(P)'!$E65:H65),"")</f>
        <v>799</v>
      </c>
      <c r="I65" s="67">
        <f t="shared" si="1547"/>
        <v>3</v>
      </c>
      <c r="J65" s="95">
        <f>IF('sec(P)'!EJ65=1,SUM('sec(P)'!$E65:J65),"")</f>
        <v>1135.7</v>
      </c>
      <c r="K65" s="67">
        <f t="shared" ref="K65" si="1548">IF(J65&lt;&gt;"",RANK(J65,J$64:J$78,1),"")</f>
        <v>3</v>
      </c>
      <c r="L65" s="95">
        <f>IF('sec(P)'!EK65=1,SUM('sec(P)'!$E65:L65),"")</f>
        <v>1458.7</v>
      </c>
      <c r="M65" s="67">
        <f t="shared" ref="M65" si="1549">IF(L65&lt;&gt;"",RANK(L65,L$64:L$78,1),"")</f>
        <v>3</v>
      </c>
      <c r="N65" s="95">
        <f>IF('sec(P)'!EL65=1,SUM('sec(P)'!$E65:N65),"")</f>
        <v>1915.2</v>
      </c>
      <c r="O65" s="67">
        <f t="shared" ref="O65" si="1550">IF(N65&lt;&gt;"",RANK(N65,N$64:N$78,1),"")</f>
        <v>3</v>
      </c>
      <c r="P65" s="95">
        <f>IF('sec(P)'!EM65=1,SUM('sec(P)'!$E65:P65),"")</f>
        <v>2250.4</v>
      </c>
      <c r="Q65" s="67">
        <f t="shared" ref="Q65" si="1551">IF(P65&lt;&gt;"",RANK(P65,P$64:P$78,1),"")</f>
        <v>3</v>
      </c>
      <c r="R65" s="95">
        <f>IF('sec(P)'!EN65=1,SUM('sec(P)'!$E65:R65),"")</f>
        <v>2624.2</v>
      </c>
      <c r="S65" s="67">
        <f t="shared" ref="S65" si="1552">IF(R65&lt;&gt;"",RANK(R65,R$64:R$78,1),"")</f>
        <v>3</v>
      </c>
      <c r="T65" s="95">
        <f>IF('sec(P)'!EO65=1,SUM('sec(P)'!$E65:T65),"")</f>
        <v>2906.1</v>
      </c>
      <c r="U65" s="67">
        <f t="shared" ref="U65" si="1553">IF(T65&lt;&gt;"",RANK(T65,T$64:T$78,1),"")</f>
        <v>3</v>
      </c>
      <c r="V65" s="95">
        <f>IF('sec(P)'!EP65=1,SUM('sec(P)'!$E65:V65),"")</f>
        <v>3277.8999999999996</v>
      </c>
      <c r="W65" s="67">
        <f t="shared" ref="W65" si="1554">IF(V65&lt;&gt;"",RANK(V65,V$64:V$78,1),"")</f>
        <v>3</v>
      </c>
      <c r="X65" s="95">
        <f>IF('sec(P)'!EQ65=1,SUM('sec(P)'!$E65:X65),"")</f>
        <v>3645.9999999999995</v>
      </c>
      <c r="Y65" s="67">
        <f t="shared" ref="Y65" si="1555">IF(X65&lt;&gt;"",RANK(X65,X$64:X$78,1),"")</f>
        <v>3</v>
      </c>
      <c r="Z65" s="95">
        <f>IF('sec(P)'!ER65=1,SUM('sec(P)'!$E65:Z65),"")</f>
        <v>3921.3999999999996</v>
      </c>
      <c r="AA65" s="67">
        <f t="shared" ref="AA65" si="1556">IF(Z65&lt;&gt;"",RANK(Z65,Z$64:Z$78,1),"")</f>
        <v>3</v>
      </c>
      <c r="AB65" s="95">
        <f>IF('sec(P)'!ES65=1,SUM('sec(P)'!$E65:AB65),"")</f>
        <v>4291.7</v>
      </c>
      <c r="AC65" s="67">
        <f t="shared" ref="AC65" si="1557">IF(AB65&lt;&gt;"",RANK(AB65,AB$64:AB$78,1),"")</f>
        <v>3</v>
      </c>
      <c r="AD65" s="95" t="str">
        <f>IF('sec(P)'!ET65=1,SUM('sec(P)'!$E65:AD65),"")</f>
        <v/>
      </c>
      <c r="AE65" s="67" t="str">
        <f t="shared" ref="AE65" si="1558">IF(AD65&lt;&gt;"",RANK(AD65,AD$64:AD$78,1),"")</f>
        <v/>
      </c>
      <c r="AF65" s="95" t="str">
        <f>IF('sec(P)'!EU65=1,SUM('sec(P)'!$E65:AF65),"")</f>
        <v/>
      </c>
      <c r="AG65" s="67" t="str">
        <f t="shared" ref="AG65" si="1559">IF(AF65&lt;&gt;"",RANK(AF65,AF$64:AF$78,1),"")</f>
        <v/>
      </c>
      <c r="AH65" s="95" t="str">
        <f>IF('sec(P)'!EV65=1,SUM('sec(P)'!$E65:AH65),"")</f>
        <v/>
      </c>
      <c r="AI65" s="67" t="str">
        <f t="shared" ref="AI65" si="1560">IF(AH65&lt;&gt;"",RANK(AH65,AH$64:AH$78,1),"")</f>
        <v/>
      </c>
      <c r="AJ65" s="95" t="str">
        <f>IF('sec(P)'!EW65=1,SUM('sec(P)'!$E65:AJ65),"")</f>
        <v/>
      </c>
      <c r="AK65" s="67" t="str">
        <f t="shared" ref="AK65" si="1561">IF(AJ65&lt;&gt;"",RANK(AJ65,AJ$64:AJ$78,1),"")</f>
        <v/>
      </c>
      <c r="AL65" s="95" t="str">
        <f>IF('sec(P)'!EX65=1,SUM('sec(P)'!$E65:AL65),"")</f>
        <v/>
      </c>
      <c r="AM65" s="67" t="str">
        <f t="shared" ref="AM65" si="1562">IF(AL65&lt;&gt;"",RANK(AL65,AL$64:AL$78,1),"")</f>
        <v/>
      </c>
      <c r="AN65" s="95" t="str">
        <f>IF('sec(P)'!EY65=1,SUM('sec(P)'!$E65:AN65),"")</f>
        <v/>
      </c>
      <c r="AO65" s="67" t="str">
        <f t="shared" ref="AO65" si="1563">IF(AN65&lt;&gt;"",RANK(AN65,AN$64:AN$78,1),"")</f>
        <v/>
      </c>
      <c r="AP65" s="95" t="str">
        <f>IF('sec(P)'!EZ65=1,SUM('sec(P)'!$E65:AP65),"")</f>
        <v/>
      </c>
      <c r="AQ65" s="67" t="str">
        <f t="shared" ref="AQ65" si="1564">IF(AP65&lt;&gt;"",RANK(AP65,AP$64:AP$78,1),"")</f>
        <v/>
      </c>
      <c r="AR65" s="95" t="str">
        <f>IF('sec(P)'!FA65=1,SUM('sec(P)'!$E65:AR65),"")</f>
        <v/>
      </c>
      <c r="AS65" s="67" t="str">
        <f t="shared" ref="AS65" si="1565">IF(AR65&lt;&gt;"",RANK(AR65,AR$64:AR$78,1),"")</f>
        <v/>
      </c>
      <c r="AT65" s="95" t="str">
        <f>IF('sec(P)'!FB65=1,SUM('sec(P)'!$E65:AT65),"")</f>
        <v/>
      </c>
      <c r="AU65" s="67" t="str">
        <f t="shared" ref="AU65" si="1566">IF(AT65&lt;&gt;"",RANK(AT65,AT$64:AT$78,1),"")</f>
        <v/>
      </c>
      <c r="AV65" s="95" t="str">
        <f>IF('sec(P)'!FC65=1,SUM('sec(P)'!$E65:AV65),"")</f>
        <v/>
      </c>
      <c r="AW65" s="67" t="str">
        <f t="shared" ref="AW65" si="1567">IF(AV65&lt;&gt;"",RANK(AV65,AV$64:AV$78,1),"")</f>
        <v/>
      </c>
      <c r="AX65" s="95" t="str">
        <f>IF('sec(P)'!FD65=1,SUM('sec(P)'!$E65:AX65),"")</f>
        <v/>
      </c>
      <c r="AY65" s="67" t="str">
        <f t="shared" ref="AY65" si="1568">IF(AX65&lt;&gt;"",RANK(AX65,AX$64:AX$78,1),"")</f>
        <v/>
      </c>
      <c r="AZ65" s="95" t="str">
        <f>IF('sec(P)'!FE65=1,SUM('sec(P)'!$E65:AZ65),"")</f>
        <v/>
      </c>
      <c r="BA65" s="67" t="str">
        <f t="shared" ref="BA65" si="1569">IF(AZ65&lt;&gt;"",RANK(AZ65,AZ$64:AZ$78,1),"")</f>
        <v/>
      </c>
      <c r="BB65" s="95" t="str">
        <f>IF('sec(P)'!FF65=1,SUM('sec(P)'!$E65:BB65),"")</f>
        <v/>
      </c>
      <c r="BC65" s="67" t="str">
        <f t="shared" ref="BC65" si="1570">IF(BB65&lt;&gt;"",RANK(BB65,BB$64:BB$78,1),"")</f>
        <v/>
      </c>
      <c r="BD65" s="95" t="str">
        <f>IF('sec(P)'!FG65=1,SUM('sec(P)'!$E65:BD65),"")</f>
        <v/>
      </c>
      <c r="BE65" s="67" t="str">
        <f t="shared" ref="BE65" si="1571">IF(BD65&lt;&gt;"",RANK(BD65,BD$64:BD$78,1),"")</f>
        <v/>
      </c>
      <c r="BF65" s="95" t="str">
        <f>IF('sec(P)'!FH65=1,SUM('sec(P)'!$E65:BF65),"")</f>
        <v/>
      </c>
      <c r="BG65" s="67" t="str">
        <f t="shared" ref="BG65" si="1572">IF(BF65&lt;&gt;"",RANK(BF65,BF$64:BF$78,1),"")</f>
        <v/>
      </c>
      <c r="BH65" s="95" t="str">
        <f>IF('sec(P)'!FI65=1,SUM('sec(P)'!$E65:BH65),"")</f>
        <v/>
      </c>
      <c r="BI65" s="67" t="str">
        <f t="shared" ref="BI65" si="1573">IF(BH65&lt;&gt;"",RANK(BH65,BH$64:BH$78,1),"")</f>
        <v/>
      </c>
      <c r="BJ65" s="95" t="str">
        <f>IF('sec(P)'!FJ65=1,SUM('sec(P)'!$E65:BJ65),"")</f>
        <v/>
      </c>
      <c r="BK65" s="67" t="str">
        <f t="shared" ref="BK65" si="1574">IF(BJ65&lt;&gt;"",RANK(BJ65,BJ$64:BJ$78,1),"")</f>
        <v/>
      </c>
      <c r="BL65" s="95" t="str">
        <f>IF('sec(P)'!FK65=1,SUM('sec(P)'!$E65:BL65),"")</f>
        <v/>
      </c>
      <c r="BM65" s="67" t="str">
        <f t="shared" ref="BM65" si="1575">IF(BL65&lt;&gt;"",RANK(BL65,BL$64:BL$78,1),"")</f>
        <v/>
      </c>
    </row>
    <row r="66" spans="1:65">
      <c r="A66" s="75">
        <f>IF(stage!A66&lt;&gt;"",stage!A66,"")</f>
        <v>65</v>
      </c>
      <c r="E66" s="120" t="str">
        <f>IF(ent!H66&lt;&gt;"",ent!H66,"")</f>
        <v>OP-1</v>
      </c>
      <c r="F66" s="95">
        <f>IF('sec(P)'!EH66=1,SUM('sec(P)'!$E66:F66),"")</f>
        <v>357.1</v>
      </c>
      <c r="G66" s="67">
        <f t="shared" si="1547"/>
        <v>7</v>
      </c>
      <c r="H66" s="95">
        <f>IF('sec(P)'!EI66=1,SUM('sec(P)'!$E66:H66),"")</f>
        <v>856.80000000000007</v>
      </c>
      <c r="I66" s="67">
        <f t="shared" si="1547"/>
        <v>6</v>
      </c>
      <c r="J66" s="95">
        <f>IF('sec(P)'!EJ66=1,SUM('sec(P)'!$E66:J66),"")</f>
        <v>1206.8000000000002</v>
      </c>
      <c r="K66" s="67">
        <f t="shared" ref="K66" si="1576">IF(J66&lt;&gt;"",RANK(J66,J$64:J$78,1),"")</f>
        <v>5</v>
      </c>
      <c r="L66" s="95">
        <f>IF('sec(P)'!EK66=1,SUM('sec(P)'!$E66:L66),"")</f>
        <v>1559.4</v>
      </c>
      <c r="M66" s="67">
        <f t="shared" ref="M66" si="1577">IF(L66&lt;&gt;"",RANK(L66,L$64:L$78,1),"")</f>
        <v>5</v>
      </c>
      <c r="N66" s="95">
        <f>IF('sec(P)'!EL66=1,SUM('sec(P)'!$E66:N66),"")</f>
        <v>2039</v>
      </c>
      <c r="O66" s="67">
        <f t="shared" ref="O66" si="1578">IF(N66&lt;&gt;"",RANK(N66,N$64:N$78,1),"")</f>
        <v>5</v>
      </c>
      <c r="P66" s="95">
        <f>IF('sec(P)'!EM66=1,SUM('sec(P)'!$E66:P66),"")</f>
        <v>2394.1</v>
      </c>
      <c r="Q66" s="67">
        <f t="shared" ref="Q66" si="1579">IF(P66&lt;&gt;"",RANK(P66,P$64:P$78,1),"")</f>
        <v>5</v>
      </c>
      <c r="R66" s="95">
        <f>IF('sec(P)'!EN66=1,SUM('sec(P)'!$E66:R66),"")</f>
        <v>2778.3999999999996</v>
      </c>
      <c r="S66" s="67">
        <f t="shared" ref="S66" si="1580">IF(R66&lt;&gt;"",RANK(R66,R$64:R$78,1),"")</f>
        <v>5</v>
      </c>
      <c r="T66" s="95">
        <f>IF('sec(P)'!EO66=1,SUM('sec(P)'!$E66:T66),"")</f>
        <v>3042.4999999999995</v>
      </c>
      <c r="U66" s="67">
        <f t="shared" ref="U66" si="1581">IF(T66&lt;&gt;"",RANK(T66,T$64:T$78,1),"")</f>
        <v>5</v>
      </c>
      <c r="V66" s="95">
        <f>IF('sec(P)'!EP66=1,SUM('sec(P)'!$E66:V66),"")</f>
        <v>3409.2999999999993</v>
      </c>
      <c r="W66" s="67">
        <f t="shared" ref="W66" si="1582">IF(V66&lt;&gt;"",RANK(V66,V$64:V$78,1),"")</f>
        <v>5</v>
      </c>
      <c r="X66" s="95">
        <f>IF('sec(P)'!EQ66=1,SUM('sec(P)'!$E66:X66),"")</f>
        <v>3792.2999999999993</v>
      </c>
      <c r="Y66" s="67">
        <f t="shared" ref="Y66" si="1583">IF(X66&lt;&gt;"",RANK(X66,X$64:X$78,1),"")</f>
        <v>5</v>
      </c>
      <c r="Z66" s="95">
        <f>IF('sec(P)'!ER66=1,SUM('sec(P)'!$E66:Z66),"")</f>
        <v>4057.8999999999992</v>
      </c>
      <c r="AA66" s="67">
        <f t="shared" ref="AA66" si="1584">IF(Z66&lt;&gt;"",RANK(Z66,Z$64:Z$78,1),"")</f>
        <v>5</v>
      </c>
      <c r="AB66" s="95">
        <f>IF('sec(P)'!ES66=1,SUM('sec(P)'!$E66:AB66),"")</f>
        <v>4428.1999999999989</v>
      </c>
      <c r="AC66" s="67">
        <f t="shared" ref="AC66" si="1585">IF(AB66&lt;&gt;"",RANK(AB66,AB$64:AB$78,1),"")</f>
        <v>5</v>
      </c>
      <c r="AD66" s="95" t="str">
        <f>IF('sec(P)'!ET66=1,SUM('sec(P)'!$E66:AD66),"")</f>
        <v/>
      </c>
      <c r="AE66" s="67" t="str">
        <f t="shared" ref="AE66" si="1586">IF(AD66&lt;&gt;"",RANK(AD66,AD$64:AD$78,1),"")</f>
        <v/>
      </c>
      <c r="AF66" s="95" t="str">
        <f>IF('sec(P)'!EU66=1,SUM('sec(P)'!$E66:AF66),"")</f>
        <v/>
      </c>
      <c r="AG66" s="67" t="str">
        <f t="shared" ref="AG66" si="1587">IF(AF66&lt;&gt;"",RANK(AF66,AF$64:AF$78,1),"")</f>
        <v/>
      </c>
      <c r="AH66" s="95" t="str">
        <f>IF('sec(P)'!EV66=1,SUM('sec(P)'!$E66:AH66),"")</f>
        <v/>
      </c>
      <c r="AI66" s="67" t="str">
        <f t="shared" ref="AI66" si="1588">IF(AH66&lt;&gt;"",RANK(AH66,AH$64:AH$78,1),"")</f>
        <v/>
      </c>
      <c r="AJ66" s="95" t="str">
        <f>IF('sec(P)'!EW66=1,SUM('sec(P)'!$E66:AJ66),"")</f>
        <v/>
      </c>
      <c r="AK66" s="67" t="str">
        <f t="shared" ref="AK66" si="1589">IF(AJ66&lt;&gt;"",RANK(AJ66,AJ$64:AJ$78,1),"")</f>
        <v/>
      </c>
      <c r="AL66" s="95" t="str">
        <f>IF('sec(P)'!EX66=1,SUM('sec(P)'!$E66:AL66),"")</f>
        <v/>
      </c>
      <c r="AM66" s="67" t="str">
        <f t="shared" ref="AM66" si="1590">IF(AL66&lt;&gt;"",RANK(AL66,AL$64:AL$78,1),"")</f>
        <v/>
      </c>
      <c r="AN66" s="95" t="str">
        <f>IF('sec(P)'!EY66=1,SUM('sec(P)'!$E66:AN66),"")</f>
        <v/>
      </c>
      <c r="AO66" s="67" t="str">
        <f t="shared" ref="AO66" si="1591">IF(AN66&lt;&gt;"",RANK(AN66,AN$64:AN$78,1),"")</f>
        <v/>
      </c>
      <c r="AP66" s="95" t="str">
        <f>IF('sec(P)'!EZ66=1,SUM('sec(P)'!$E66:AP66),"")</f>
        <v/>
      </c>
      <c r="AQ66" s="67" t="str">
        <f t="shared" ref="AQ66" si="1592">IF(AP66&lt;&gt;"",RANK(AP66,AP$64:AP$78,1),"")</f>
        <v/>
      </c>
      <c r="AR66" s="95" t="str">
        <f>IF('sec(P)'!FA66=1,SUM('sec(P)'!$E66:AR66),"")</f>
        <v/>
      </c>
      <c r="AS66" s="67" t="str">
        <f t="shared" ref="AS66" si="1593">IF(AR66&lt;&gt;"",RANK(AR66,AR$64:AR$78,1),"")</f>
        <v/>
      </c>
      <c r="AT66" s="95" t="str">
        <f>IF('sec(P)'!FB66=1,SUM('sec(P)'!$E66:AT66),"")</f>
        <v/>
      </c>
      <c r="AU66" s="67" t="str">
        <f t="shared" ref="AU66" si="1594">IF(AT66&lt;&gt;"",RANK(AT66,AT$64:AT$78,1),"")</f>
        <v/>
      </c>
      <c r="AV66" s="95" t="str">
        <f>IF('sec(P)'!FC66=1,SUM('sec(P)'!$E66:AV66),"")</f>
        <v/>
      </c>
      <c r="AW66" s="67" t="str">
        <f t="shared" ref="AW66" si="1595">IF(AV66&lt;&gt;"",RANK(AV66,AV$64:AV$78,1),"")</f>
        <v/>
      </c>
      <c r="AX66" s="95" t="str">
        <f>IF('sec(P)'!FD66=1,SUM('sec(P)'!$E66:AX66),"")</f>
        <v/>
      </c>
      <c r="AY66" s="67" t="str">
        <f t="shared" ref="AY66" si="1596">IF(AX66&lt;&gt;"",RANK(AX66,AX$64:AX$78,1),"")</f>
        <v/>
      </c>
      <c r="AZ66" s="95" t="str">
        <f>IF('sec(P)'!FE66=1,SUM('sec(P)'!$E66:AZ66),"")</f>
        <v/>
      </c>
      <c r="BA66" s="67" t="str">
        <f t="shared" ref="BA66" si="1597">IF(AZ66&lt;&gt;"",RANK(AZ66,AZ$64:AZ$78,1),"")</f>
        <v/>
      </c>
      <c r="BB66" s="95" t="str">
        <f>IF('sec(P)'!FF66=1,SUM('sec(P)'!$E66:BB66),"")</f>
        <v/>
      </c>
      <c r="BC66" s="67" t="str">
        <f t="shared" ref="BC66" si="1598">IF(BB66&lt;&gt;"",RANK(BB66,BB$64:BB$78,1),"")</f>
        <v/>
      </c>
      <c r="BD66" s="95" t="str">
        <f>IF('sec(P)'!FG66=1,SUM('sec(P)'!$E66:BD66),"")</f>
        <v/>
      </c>
      <c r="BE66" s="67" t="str">
        <f t="shared" ref="BE66" si="1599">IF(BD66&lt;&gt;"",RANK(BD66,BD$64:BD$78,1),"")</f>
        <v/>
      </c>
      <c r="BF66" s="95" t="str">
        <f>IF('sec(P)'!FH66=1,SUM('sec(P)'!$E66:BF66),"")</f>
        <v/>
      </c>
      <c r="BG66" s="67" t="str">
        <f t="shared" ref="BG66" si="1600">IF(BF66&lt;&gt;"",RANK(BF66,BF$64:BF$78,1),"")</f>
        <v/>
      </c>
      <c r="BH66" s="95" t="str">
        <f>IF('sec(P)'!FI66=1,SUM('sec(P)'!$E66:BH66),"")</f>
        <v/>
      </c>
      <c r="BI66" s="67" t="str">
        <f t="shared" ref="BI66" si="1601">IF(BH66&lt;&gt;"",RANK(BH66,BH$64:BH$78,1),"")</f>
        <v/>
      </c>
      <c r="BJ66" s="95" t="str">
        <f>IF('sec(P)'!FJ66=1,SUM('sec(P)'!$E66:BJ66),"")</f>
        <v/>
      </c>
      <c r="BK66" s="67" t="str">
        <f t="shared" ref="BK66" si="1602">IF(BJ66&lt;&gt;"",RANK(BJ66,BJ$64:BJ$78,1),"")</f>
        <v/>
      </c>
      <c r="BL66" s="95" t="str">
        <f>IF('sec(P)'!FK66=1,SUM('sec(P)'!$E66:BL66),"")</f>
        <v/>
      </c>
      <c r="BM66" s="67" t="str">
        <f t="shared" ref="BM66" si="1603">IF(BL66&lt;&gt;"",RANK(BL66,BL$64:BL$78,1),"")</f>
        <v/>
      </c>
    </row>
    <row r="67" spans="1:65">
      <c r="A67" s="75">
        <f>IF(stage!A67&lt;&gt;"",stage!A67,"")</f>
        <v>66</v>
      </c>
      <c r="E67" s="120" t="str">
        <f>IF(ent!H67&lt;&gt;"",ent!H67,"")</f>
        <v>OP-1</v>
      </c>
      <c r="F67" s="95">
        <f>IF('sec(P)'!EH67=1,SUM('sec(P)'!$E67:F67),"")</f>
        <v>353.1</v>
      </c>
      <c r="G67" s="67">
        <f t="shared" si="1547"/>
        <v>5</v>
      </c>
      <c r="H67" s="95">
        <f>IF('sec(P)'!EI67=1,SUM('sec(P)'!$E67:H67),"")</f>
        <v>847.5</v>
      </c>
      <c r="I67" s="67">
        <f t="shared" si="1547"/>
        <v>5</v>
      </c>
      <c r="J67" s="95">
        <f>IF('sec(P)'!EJ67=1,SUM('sec(P)'!$E67:J67),"")</f>
        <v>1211.7</v>
      </c>
      <c r="K67" s="67">
        <f t="shared" ref="K67" si="1604">IF(J67&lt;&gt;"",RANK(J67,J$64:J$78,1),"")</f>
        <v>6</v>
      </c>
      <c r="L67" s="95">
        <f>IF('sec(P)'!EK67=1,SUM('sec(P)'!$E67:L67),"")</f>
        <v>1566</v>
      </c>
      <c r="M67" s="67">
        <f t="shared" ref="M67" si="1605">IF(L67&lt;&gt;"",RANK(L67,L$64:L$78,1),"")</f>
        <v>6</v>
      </c>
      <c r="N67" s="95">
        <f>IF('sec(P)'!EL67=1,SUM('sec(P)'!$E67:N67),"")</f>
        <v>2055.9</v>
      </c>
      <c r="O67" s="67">
        <f t="shared" ref="O67" si="1606">IF(N67&lt;&gt;"",RANK(N67,N$64:N$78,1),"")</f>
        <v>6</v>
      </c>
      <c r="P67" s="95">
        <f>IF('sec(P)'!EM67=1,SUM('sec(P)'!$E67:P67),"")</f>
        <v>2421.3000000000002</v>
      </c>
      <c r="Q67" s="67">
        <f t="shared" ref="Q67" si="1607">IF(P67&lt;&gt;"",RANK(P67,P$64:P$78,1),"")</f>
        <v>6</v>
      </c>
      <c r="R67" s="95">
        <f>IF('sec(P)'!EN67=1,SUM('sec(P)'!$E67:R67),"")</f>
        <v>2833.2000000000003</v>
      </c>
      <c r="S67" s="67">
        <f t="shared" ref="S67" si="1608">IF(R67&lt;&gt;"",RANK(R67,R$64:R$78,1),"")</f>
        <v>6</v>
      </c>
      <c r="T67" s="95">
        <f>IF('sec(P)'!EO67=1,SUM('sec(P)'!$E67:T67),"")</f>
        <v>3106.6000000000004</v>
      </c>
      <c r="U67" s="67">
        <f t="shared" ref="U67" si="1609">IF(T67&lt;&gt;"",RANK(T67,T$64:T$78,1),"")</f>
        <v>6</v>
      </c>
      <c r="V67" s="95">
        <f>IF('sec(P)'!EP67=1,SUM('sec(P)'!$E67:V67),"")</f>
        <v>3482.9000000000005</v>
      </c>
      <c r="W67" s="67">
        <f t="shared" ref="W67" si="1610">IF(V67&lt;&gt;"",RANK(V67,V$64:V$78,1),"")</f>
        <v>6</v>
      </c>
      <c r="X67" s="95">
        <f>IF('sec(P)'!EQ67=1,SUM('sec(P)'!$E67:X67),"")</f>
        <v>3859.5000000000005</v>
      </c>
      <c r="Y67" s="67">
        <f t="shared" ref="Y67" si="1611">IF(X67&lt;&gt;"",RANK(X67,X$64:X$78,1),"")</f>
        <v>6</v>
      </c>
      <c r="Z67" s="95">
        <f>IF('sec(P)'!ER67=1,SUM('sec(P)'!$E67:Z67),"")</f>
        <v>4131.4000000000005</v>
      </c>
      <c r="AA67" s="67">
        <f t="shared" ref="AA67" si="1612">IF(Z67&lt;&gt;"",RANK(Z67,Z$64:Z$78,1),"")</f>
        <v>6</v>
      </c>
      <c r="AB67" s="95">
        <f>IF('sec(P)'!ES67=1,SUM('sec(P)'!$E67:AB67),"")</f>
        <v>4501.7000000000007</v>
      </c>
      <c r="AC67" s="67">
        <f t="shared" ref="AC67" si="1613">IF(AB67&lt;&gt;"",RANK(AB67,AB$64:AB$78,1),"")</f>
        <v>6</v>
      </c>
      <c r="AD67" s="95" t="str">
        <f>IF('sec(P)'!ET67=1,SUM('sec(P)'!$E67:AD67),"")</f>
        <v/>
      </c>
      <c r="AE67" s="67" t="str">
        <f t="shared" ref="AE67" si="1614">IF(AD67&lt;&gt;"",RANK(AD67,AD$64:AD$78,1),"")</f>
        <v/>
      </c>
      <c r="AF67" s="95" t="str">
        <f>IF('sec(P)'!EU67=1,SUM('sec(P)'!$E67:AF67),"")</f>
        <v/>
      </c>
      <c r="AG67" s="67" t="str">
        <f t="shared" ref="AG67" si="1615">IF(AF67&lt;&gt;"",RANK(AF67,AF$64:AF$78,1),"")</f>
        <v/>
      </c>
      <c r="AH67" s="95" t="str">
        <f>IF('sec(P)'!EV67=1,SUM('sec(P)'!$E67:AH67),"")</f>
        <v/>
      </c>
      <c r="AI67" s="67" t="str">
        <f t="shared" ref="AI67" si="1616">IF(AH67&lt;&gt;"",RANK(AH67,AH$64:AH$78,1),"")</f>
        <v/>
      </c>
      <c r="AJ67" s="95" t="str">
        <f>IF('sec(P)'!EW67=1,SUM('sec(P)'!$E67:AJ67),"")</f>
        <v/>
      </c>
      <c r="AK67" s="67" t="str">
        <f t="shared" ref="AK67" si="1617">IF(AJ67&lt;&gt;"",RANK(AJ67,AJ$64:AJ$78,1),"")</f>
        <v/>
      </c>
      <c r="AL67" s="95" t="str">
        <f>IF('sec(P)'!EX67=1,SUM('sec(P)'!$E67:AL67),"")</f>
        <v/>
      </c>
      <c r="AM67" s="67" t="str">
        <f t="shared" ref="AM67" si="1618">IF(AL67&lt;&gt;"",RANK(AL67,AL$64:AL$78,1),"")</f>
        <v/>
      </c>
      <c r="AN67" s="95" t="str">
        <f>IF('sec(P)'!EY67=1,SUM('sec(P)'!$E67:AN67),"")</f>
        <v/>
      </c>
      <c r="AO67" s="67" t="str">
        <f t="shared" ref="AO67" si="1619">IF(AN67&lt;&gt;"",RANK(AN67,AN$64:AN$78,1),"")</f>
        <v/>
      </c>
      <c r="AP67" s="95" t="str">
        <f>IF('sec(P)'!EZ67=1,SUM('sec(P)'!$E67:AP67),"")</f>
        <v/>
      </c>
      <c r="AQ67" s="67" t="str">
        <f t="shared" ref="AQ67" si="1620">IF(AP67&lt;&gt;"",RANK(AP67,AP$64:AP$78,1),"")</f>
        <v/>
      </c>
      <c r="AR67" s="95" t="str">
        <f>IF('sec(P)'!FA67=1,SUM('sec(P)'!$E67:AR67),"")</f>
        <v/>
      </c>
      <c r="AS67" s="67" t="str">
        <f t="shared" ref="AS67" si="1621">IF(AR67&lt;&gt;"",RANK(AR67,AR$64:AR$78,1),"")</f>
        <v/>
      </c>
      <c r="AT67" s="95" t="str">
        <f>IF('sec(P)'!FB67=1,SUM('sec(P)'!$E67:AT67),"")</f>
        <v/>
      </c>
      <c r="AU67" s="67" t="str">
        <f t="shared" ref="AU67" si="1622">IF(AT67&lt;&gt;"",RANK(AT67,AT$64:AT$78,1),"")</f>
        <v/>
      </c>
      <c r="AV67" s="95" t="str">
        <f>IF('sec(P)'!FC67=1,SUM('sec(P)'!$E67:AV67),"")</f>
        <v/>
      </c>
      <c r="AW67" s="67" t="str">
        <f t="shared" ref="AW67" si="1623">IF(AV67&lt;&gt;"",RANK(AV67,AV$64:AV$78,1),"")</f>
        <v/>
      </c>
      <c r="AX67" s="95" t="str">
        <f>IF('sec(P)'!FD67=1,SUM('sec(P)'!$E67:AX67),"")</f>
        <v/>
      </c>
      <c r="AY67" s="67" t="str">
        <f t="shared" ref="AY67" si="1624">IF(AX67&lt;&gt;"",RANK(AX67,AX$64:AX$78,1),"")</f>
        <v/>
      </c>
      <c r="AZ67" s="95" t="str">
        <f>IF('sec(P)'!FE67=1,SUM('sec(P)'!$E67:AZ67),"")</f>
        <v/>
      </c>
      <c r="BA67" s="67" t="str">
        <f t="shared" ref="BA67" si="1625">IF(AZ67&lt;&gt;"",RANK(AZ67,AZ$64:AZ$78,1),"")</f>
        <v/>
      </c>
      <c r="BB67" s="95" t="str">
        <f>IF('sec(P)'!FF67=1,SUM('sec(P)'!$E67:BB67),"")</f>
        <v/>
      </c>
      <c r="BC67" s="67" t="str">
        <f t="shared" ref="BC67" si="1626">IF(BB67&lt;&gt;"",RANK(BB67,BB$64:BB$78,1),"")</f>
        <v/>
      </c>
      <c r="BD67" s="95" t="str">
        <f>IF('sec(P)'!FG67=1,SUM('sec(P)'!$E67:BD67),"")</f>
        <v/>
      </c>
      <c r="BE67" s="67" t="str">
        <f t="shared" ref="BE67" si="1627">IF(BD67&lt;&gt;"",RANK(BD67,BD$64:BD$78,1),"")</f>
        <v/>
      </c>
      <c r="BF67" s="95" t="str">
        <f>IF('sec(P)'!FH67=1,SUM('sec(P)'!$E67:BF67),"")</f>
        <v/>
      </c>
      <c r="BG67" s="67" t="str">
        <f t="shared" ref="BG67" si="1628">IF(BF67&lt;&gt;"",RANK(BF67,BF$64:BF$78,1),"")</f>
        <v/>
      </c>
      <c r="BH67" s="95" t="str">
        <f>IF('sec(P)'!FI67=1,SUM('sec(P)'!$E67:BH67),"")</f>
        <v/>
      </c>
      <c r="BI67" s="67" t="str">
        <f t="shared" ref="BI67" si="1629">IF(BH67&lt;&gt;"",RANK(BH67,BH$64:BH$78,1),"")</f>
        <v/>
      </c>
      <c r="BJ67" s="95" t="str">
        <f>IF('sec(P)'!FJ67=1,SUM('sec(P)'!$E67:BJ67),"")</f>
        <v/>
      </c>
      <c r="BK67" s="67" t="str">
        <f t="shared" ref="BK67" si="1630">IF(BJ67&lt;&gt;"",RANK(BJ67,BJ$64:BJ$78,1),"")</f>
        <v/>
      </c>
      <c r="BL67" s="95" t="str">
        <f>IF('sec(P)'!FK67=1,SUM('sec(P)'!$E67:BL67),"")</f>
        <v/>
      </c>
      <c r="BM67" s="67" t="str">
        <f t="shared" ref="BM67" si="1631">IF(BL67&lt;&gt;"",RANK(BL67,BL$64:BL$78,1),"")</f>
        <v/>
      </c>
    </row>
    <row r="68" spans="1:65">
      <c r="A68" s="75">
        <f>IF(stage!A68&lt;&gt;"",stage!A68,"")</f>
        <v>67</v>
      </c>
      <c r="E68" s="120" t="str">
        <f>IF(ent!H68&lt;&gt;"",ent!H68,"")</f>
        <v>OP-1</v>
      </c>
      <c r="F68" s="95">
        <f>IF('sec(P)'!EH68=1,SUM('sec(P)'!$E68:F68),"")</f>
        <v>363.20000000000005</v>
      </c>
      <c r="G68" s="67">
        <f t="shared" si="1547"/>
        <v>9</v>
      </c>
      <c r="H68" s="95">
        <f>IF('sec(P)'!EI68=1,SUM('sec(P)'!$E68:H68),"")</f>
        <v>979.5</v>
      </c>
      <c r="I68" s="67">
        <f t="shared" si="1547"/>
        <v>12</v>
      </c>
      <c r="J68" s="95">
        <f>IF('sec(P)'!EJ68=1,SUM('sec(P)'!$E68:J68),"")</f>
        <v>1346.4</v>
      </c>
      <c r="K68" s="67">
        <f t="shared" ref="K68" si="1632">IF(J68&lt;&gt;"",RANK(J68,J$64:J$78,1),"")</f>
        <v>12</v>
      </c>
      <c r="L68" s="95">
        <f>IF('sec(P)'!EK68=1,SUM('sec(P)'!$E68:L68),"")</f>
        <v>1713.7</v>
      </c>
      <c r="M68" s="67">
        <f t="shared" ref="M68" si="1633">IF(L68&lt;&gt;"",RANK(L68,L$64:L$78,1),"")</f>
        <v>11</v>
      </c>
      <c r="N68" s="95">
        <f>IF('sec(P)'!EL68=1,SUM('sec(P)'!$E68:N68),"")</f>
        <v>2223.1</v>
      </c>
      <c r="O68" s="67">
        <f t="shared" ref="O68" si="1634">IF(N68&lt;&gt;"",RANK(N68,N$64:N$78,1),"")</f>
        <v>10</v>
      </c>
      <c r="P68" s="95">
        <f>IF('sec(P)'!EM68=1,SUM('sec(P)'!$E68:P68),"")</f>
        <v>2586.3000000000002</v>
      </c>
      <c r="Q68" s="67">
        <f t="shared" ref="Q68" si="1635">IF(P68&lt;&gt;"",RANK(P68,P$64:P$78,1),"")</f>
        <v>10</v>
      </c>
      <c r="R68" s="95">
        <f>IF('sec(P)'!EN68=1,SUM('sec(P)'!$E68:R68),"")</f>
        <v>2994.7000000000003</v>
      </c>
      <c r="S68" s="67">
        <f t="shared" ref="S68" si="1636">IF(R68&lt;&gt;"",RANK(R68,R$64:R$78,1),"")</f>
        <v>9</v>
      </c>
      <c r="T68" s="95">
        <f>IF('sec(P)'!EO68=1,SUM('sec(P)'!$E68:T68),"")</f>
        <v>3272.5000000000005</v>
      </c>
      <c r="U68" s="67">
        <f t="shared" ref="U68" si="1637">IF(T68&lt;&gt;"",RANK(T68,T$64:T$78,1),"")</f>
        <v>9</v>
      </c>
      <c r="V68" s="95">
        <f>IF('sec(P)'!EP68=1,SUM('sec(P)'!$E68:V68),"")</f>
        <v>3664.0000000000005</v>
      </c>
      <c r="W68" s="67">
        <f t="shared" ref="W68" si="1638">IF(V68&lt;&gt;"",RANK(V68,V$64:V$78,1),"")</f>
        <v>9</v>
      </c>
      <c r="X68" s="95">
        <f>IF('sec(P)'!EQ68=1,SUM('sec(P)'!$E68:X68),"")</f>
        <v>4065.6000000000004</v>
      </c>
      <c r="Y68" s="67">
        <f t="shared" ref="Y68" si="1639">IF(X68&lt;&gt;"",RANK(X68,X$64:X$78,1),"")</f>
        <v>8</v>
      </c>
      <c r="Z68" s="95">
        <f>IF('sec(P)'!ER68=1,SUM('sec(P)'!$E68:Z68),"")</f>
        <v>4343.9000000000005</v>
      </c>
      <c r="AA68" s="67">
        <f t="shared" ref="AA68" si="1640">IF(Z68&lt;&gt;"",RANK(Z68,Z$64:Z$78,1),"")</f>
        <v>8</v>
      </c>
      <c r="AB68" s="95">
        <f>IF('sec(P)'!ES68=1,SUM('sec(P)'!$E68:AB68),"")</f>
        <v>4714.2000000000007</v>
      </c>
      <c r="AC68" s="67">
        <f t="shared" ref="AC68" si="1641">IF(AB68&lt;&gt;"",RANK(AB68,AB$64:AB$78,1),"")</f>
        <v>8</v>
      </c>
      <c r="AD68" s="95" t="str">
        <f>IF('sec(P)'!ET68=1,SUM('sec(P)'!$E68:AD68),"")</f>
        <v/>
      </c>
      <c r="AE68" s="67" t="str">
        <f t="shared" ref="AE68" si="1642">IF(AD68&lt;&gt;"",RANK(AD68,AD$64:AD$78,1),"")</f>
        <v/>
      </c>
      <c r="AF68" s="95" t="str">
        <f>IF('sec(P)'!EU68=1,SUM('sec(P)'!$E68:AF68),"")</f>
        <v/>
      </c>
      <c r="AG68" s="67" t="str">
        <f t="shared" ref="AG68" si="1643">IF(AF68&lt;&gt;"",RANK(AF68,AF$64:AF$78,1),"")</f>
        <v/>
      </c>
      <c r="AH68" s="95" t="str">
        <f>IF('sec(P)'!EV68=1,SUM('sec(P)'!$E68:AH68),"")</f>
        <v/>
      </c>
      <c r="AI68" s="67" t="str">
        <f t="shared" ref="AI68" si="1644">IF(AH68&lt;&gt;"",RANK(AH68,AH$64:AH$78,1),"")</f>
        <v/>
      </c>
      <c r="AJ68" s="95" t="str">
        <f>IF('sec(P)'!EW68=1,SUM('sec(P)'!$E68:AJ68),"")</f>
        <v/>
      </c>
      <c r="AK68" s="67" t="str">
        <f t="shared" ref="AK68" si="1645">IF(AJ68&lt;&gt;"",RANK(AJ68,AJ$64:AJ$78,1),"")</f>
        <v/>
      </c>
      <c r="AL68" s="95" t="str">
        <f>IF('sec(P)'!EX68=1,SUM('sec(P)'!$E68:AL68),"")</f>
        <v/>
      </c>
      <c r="AM68" s="67" t="str">
        <f t="shared" ref="AM68" si="1646">IF(AL68&lt;&gt;"",RANK(AL68,AL$64:AL$78,1),"")</f>
        <v/>
      </c>
      <c r="AN68" s="95" t="str">
        <f>IF('sec(P)'!EY68=1,SUM('sec(P)'!$E68:AN68),"")</f>
        <v/>
      </c>
      <c r="AO68" s="67" t="str">
        <f t="shared" ref="AO68" si="1647">IF(AN68&lt;&gt;"",RANK(AN68,AN$64:AN$78,1),"")</f>
        <v/>
      </c>
      <c r="AP68" s="95" t="str">
        <f>IF('sec(P)'!EZ68=1,SUM('sec(P)'!$E68:AP68),"")</f>
        <v/>
      </c>
      <c r="AQ68" s="67" t="str">
        <f t="shared" ref="AQ68" si="1648">IF(AP68&lt;&gt;"",RANK(AP68,AP$64:AP$78,1),"")</f>
        <v/>
      </c>
      <c r="AR68" s="95" t="str">
        <f>IF('sec(P)'!FA68=1,SUM('sec(P)'!$E68:AR68),"")</f>
        <v/>
      </c>
      <c r="AS68" s="67" t="str">
        <f t="shared" ref="AS68" si="1649">IF(AR68&lt;&gt;"",RANK(AR68,AR$64:AR$78,1),"")</f>
        <v/>
      </c>
      <c r="AT68" s="95" t="str">
        <f>IF('sec(P)'!FB68=1,SUM('sec(P)'!$E68:AT68),"")</f>
        <v/>
      </c>
      <c r="AU68" s="67" t="str">
        <f t="shared" ref="AU68" si="1650">IF(AT68&lt;&gt;"",RANK(AT68,AT$64:AT$78,1),"")</f>
        <v/>
      </c>
      <c r="AV68" s="95" t="str">
        <f>IF('sec(P)'!FC68=1,SUM('sec(P)'!$E68:AV68),"")</f>
        <v/>
      </c>
      <c r="AW68" s="67" t="str">
        <f t="shared" ref="AW68" si="1651">IF(AV68&lt;&gt;"",RANK(AV68,AV$64:AV$78,1),"")</f>
        <v/>
      </c>
      <c r="AX68" s="95" t="str">
        <f>IF('sec(P)'!FD68=1,SUM('sec(P)'!$E68:AX68),"")</f>
        <v/>
      </c>
      <c r="AY68" s="67" t="str">
        <f t="shared" ref="AY68" si="1652">IF(AX68&lt;&gt;"",RANK(AX68,AX$64:AX$78,1),"")</f>
        <v/>
      </c>
      <c r="AZ68" s="95" t="str">
        <f>IF('sec(P)'!FE68=1,SUM('sec(P)'!$E68:AZ68),"")</f>
        <v/>
      </c>
      <c r="BA68" s="67" t="str">
        <f t="shared" ref="BA68" si="1653">IF(AZ68&lt;&gt;"",RANK(AZ68,AZ$64:AZ$78,1),"")</f>
        <v/>
      </c>
      <c r="BB68" s="95" t="str">
        <f>IF('sec(P)'!FF68=1,SUM('sec(P)'!$E68:BB68),"")</f>
        <v/>
      </c>
      <c r="BC68" s="67" t="str">
        <f t="shared" ref="BC68" si="1654">IF(BB68&lt;&gt;"",RANK(BB68,BB$64:BB$78,1),"")</f>
        <v/>
      </c>
      <c r="BD68" s="95" t="str">
        <f>IF('sec(P)'!FG68=1,SUM('sec(P)'!$E68:BD68),"")</f>
        <v/>
      </c>
      <c r="BE68" s="67" t="str">
        <f t="shared" ref="BE68" si="1655">IF(BD68&lt;&gt;"",RANK(BD68,BD$64:BD$78,1),"")</f>
        <v/>
      </c>
      <c r="BF68" s="95" t="str">
        <f>IF('sec(P)'!FH68=1,SUM('sec(P)'!$E68:BF68),"")</f>
        <v/>
      </c>
      <c r="BG68" s="67" t="str">
        <f t="shared" ref="BG68" si="1656">IF(BF68&lt;&gt;"",RANK(BF68,BF$64:BF$78,1),"")</f>
        <v/>
      </c>
      <c r="BH68" s="95" t="str">
        <f>IF('sec(P)'!FI68=1,SUM('sec(P)'!$E68:BH68),"")</f>
        <v/>
      </c>
      <c r="BI68" s="67" t="str">
        <f t="shared" ref="BI68" si="1657">IF(BH68&lt;&gt;"",RANK(BH68,BH$64:BH$78,1),"")</f>
        <v/>
      </c>
      <c r="BJ68" s="95" t="str">
        <f>IF('sec(P)'!FJ68=1,SUM('sec(P)'!$E68:BJ68),"")</f>
        <v/>
      </c>
      <c r="BK68" s="67" t="str">
        <f t="shared" ref="BK68" si="1658">IF(BJ68&lt;&gt;"",RANK(BJ68,BJ$64:BJ$78,1),"")</f>
        <v/>
      </c>
      <c r="BL68" s="95" t="str">
        <f>IF('sec(P)'!FK68=1,SUM('sec(P)'!$E68:BL68),"")</f>
        <v/>
      </c>
      <c r="BM68" s="67" t="str">
        <f t="shared" ref="BM68" si="1659">IF(BL68&lt;&gt;"",RANK(BL68,BL$64:BL$78,1),"")</f>
        <v/>
      </c>
    </row>
    <row r="69" spans="1:65">
      <c r="A69" s="75">
        <f>IF(stage!A69&lt;&gt;"",stage!A69,"")</f>
        <v>68</v>
      </c>
      <c r="E69" s="120" t="str">
        <f>IF(ent!H69&lt;&gt;"",ent!H69,"")</f>
        <v>OP-1</v>
      </c>
      <c r="F69" s="95">
        <f>IF('sec(P)'!EH69=1,SUM('sec(P)'!$E69:F69),"")</f>
        <v>369.1</v>
      </c>
      <c r="G69" s="67">
        <f t="shared" si="1547"/>
        <v>11</v>
      </c>
      <c r="H69" s="95">
        <f>IF('sec(P)'!EI69=1,SUM('sec(P)'!$E69:H69),"")</f>
        <v>870.4</v>
      </c>
      <c r="I69" s="67">
        <f t="shared" si="1547"/>
        <v>7</v>
      </c>
      <c r="J69" s="95">
        <f>IF('sec(P)'!EJ69=1,SUM('sec(P)'!$E69:J69),"")</f>
        <v>1235.5999999999999</v>
      </c>
      <c r="K69" s="67">
        <f t="shared" ref="K69" si="1660">IF(J69&lt;&gt;"",RANK(J69,J$64:J$78,1),"")</f>
        <v>7</v>
      </c>
      <c r="L69" s="95">
        <f>IF('sec(P)'!EK69=1,SUM('sec(P)'!$E69:L69),"")</f>
        <v>1595</v>
      </c>
      <c r="M69" s="67">
        <f t="shared" ref="M69" si="1661">IF(L69&lt;&gt;"",RANK(L69,L$64:L$78,1),"")</f>
        <v>7</v>
      </c>
      <c r="N69" s="95">
        <f>IF('sec(P)'!EL69=1,SUM('sec(P)'!$E69:N69),"")</f>
        <v>2087.3000000000002</v>
      </c>
      <c r="O69" s="67">
        <f t="shared" ref="O69" si="1662">IF(N69&lt;&gt;"",RANK(N69,N$64:N$78,1),"")</f>
        <v>7</v>
      </c>
      <c r="P69" s="95">
        <f>IF('sec(P)'!EM69=1,SUM('sec(P)'!$E69:P69),"")</f>
        <v>2454.3000000000002</v>
      </c>
      <c r="Q69" s="67">
        <f t="shared" ref="Q69" si="1663">IF(P69&lt;&gt;"",RANK(P69,P$64:P$78,1),"")</f>
        <v>7</v>
      </c>
      <c r="R69" s="95">
        <f>IF('sec(P)'!EN69=1,SUM('sec(P)'!$E69:R69),"")</f>
        <v>2862.2000000000003</v>
      </c>
      <c r="S69" s="67">
        <f t="shared" ref="S69" si="1664">IF(R69&lt;&gt;"",RANK(R69,R$64:R$78,1),"")</f>
        <v>7</v>
      </c>
      <c r="T69" s="95">
        <f>IF('sec(P)'!EO69=1,SUM('sec(P)'!$E69:T69),"")</f>
        <v>3136.0000000000005</v>
      </c>
      <c r="U69" s="67">
        <f t="shared" ref="U69" si="1665">IF(T69&lt;&gt;"",RANK(T69,T$64:T$78,1),"")</f>
        <v>7</v>
      </c>
      <c r="V69" s="95">
        <f>IF('sec(P)'!EP69=1,SUM('sec(P)'!$E69:V69),"")</f>
        <v>3520.5000000000005</v>
      </c>
      <c r="W69" s="67">
        <f t="shared" ref="W69" si="1666">IF(V69&lt;&gt;"",RANK(V69,V$64:V$78,1),"")</f>
        <v>7</v>
      </c>
      <c r="X69" s="95">
        <f>IF('sec(P)'!EQ69=1,SUM('sec(P)'!$E69:X69),"")</f>
        <v>3922.1000000000004</v>
      </c>
      <c r="Y69" s="67">
        <f t="shared" ref="Y69" si="1667">IF(X69&lt;&gt;"",RANK(X69,X$64:X$78,1),"")</f>
        <v>7</v>
      </c>
      <c r="Z69" s="95">
        <f>IF('sec(P)'!ER69=1,SUM('sec(P)'!$E69:Z69),"")</f>
        <v>4193.5</v>
      </c>
      <c r="AA69" s="67">
        <f t="shared" ref="AA69" si="1668">IF(Z69&lt;&gt;"",RANK(Z69,Z$64:Z$78,1),"")</f>
        <v>7</v>
      </c>
      <c r="AB69" s="95">
        <f>IF('sec(P)'!ES69=1,SUM('sec(P)'!$E69:AB69),"")</f>
        <v>4563.8</v>
      </c>
      <c r="AC69" s="67">
        <f t="shared" ref="AC69" si="1669">IF(AB69&lt;&gt;"",RANK(AB69,AB$64:AB$78,1),"")</f>
        <v>7</v>
      </c>
      <c r="AD69" s="95" t="str">
        <f>IF('sec(P)'!ET69=1,SUM('sec(P)'!$E69:AD69),"")</f>
        <v/>
      </c>
      <c r="AE69" s="67" t="str">
        <f t="shared" ref="AE69" si="1670">IF(AD69&lt;&gt;"",RANK(AD69,AD$64:AD$78,1),"")</f>
        <v/>
      </c>
      <c r="AF69" s="95" t="str">
        <f>IF('sec(P)'!EU69=1,SUM('sec(P)'!$E69:AF69),"")</f>
        <v/>
      </c>
      <c r="AG69" s="67" t="str">
        <f t="shared" ref="AG69" si="1671">IF(AF69&lt;&gt;"",RANK(AF69,AF$64:AF$78,1),"")</f>
        <v/>
      </c>
      <c r="AH69" s="95" t="str">
        <f>IF('sec(P)'!EV69=1,SUM('sec(P)'!$E69:AH69),"")</f>
        <v/>
      </c>
      <c r="AI69" s="67" t="str">
        <f t="shared" ref="AI69" si="1672">IF(AH69&lt;&gt;"",RANK(AH69,AH$64:AH$78,1),"")</f>
        <v/>
      </c>
      <c r="AJ69" s="95" t="str">
        <f>IF('sec(P)'!EW69=1,SUM('sec(P)'!$E69:AJ69),"")</f>
        <v/>
      </c>
      <c r="AK69" s="67" t="str">
        <f t="shared" ref="AK69" si="1673">IF(AJ69&lt;&gt;"",RANK(AJ69,AJ$64:AJ$78,1),"")</f>
        <v/>
      </c>
      <c r="AL69" s="95" t="str">
        <f>IF('sec(P)'!EX69=1,SUM('sec(P)'!$E69:AL69),"")</f>
        <v/>
      </c>
      <c r="AM69" s="67" t="str">
        <f t="shared" ref="AM69" si="1674">IF(AL69&lt;&gt;"",RANK(AL69,AL$64:AL$78,1),"")</f>
        <v/>
      </c>
      <c r="AN69" s="95" t="str">
        <f>IF('sec(P)'!EY69=1,SUM('sec(P)'!$E69:AN69),"")</f>
        <v/>
      </c>
      <c r="AO69" s="67" t="str">
        <f t="shared" ref="AO69" si="1675">IF(AN69&lt;&gt;"",RANK(AN69,AN$64:AN$78,1),"")</f>
        <v/>
      </c>
      <c r="AP69" s="95" t="str">
        <f>IF('sec(P)'!EZ69=1,SUM('sec(P)'!$E69:AP69),"")</f>
        <v/>
      </c>
      <c r="AQ69" s="67" t="str">
        <f t="shared" ref="AQ69" si="1676">IF(AP69&lt;&gt;"",RANK(AP69,AP$64:AP$78,1),"")</f>
        <v/>
      </c>
      <c r="AR69" s="95" t="str">
        <f>IF('sec(P)'!FA69=1,SUM('sec(P)'!$E69:AR69),"")</f>
        <v/>
      </c>
      <c r="AS69" s="67" t="str">
        <f t="shared" ref="AS69" si="1677">IF(AR69&lt;&gt;"",RANK(AR69,AR$64:AR$78,1),"")</f>
        <v/>
      </c>
      <c r="AT69" s="95" t="str">
        <f>IF('sec(P)'!FB69=1,SUM('sec(P)'!$E69:AT69),"")</f>
        <v/>
      </c>
      <c r="AU69" s="67" t="str">
        <f t="shared" ref="AU69" si="1678">IF(AT69&lt;&gt;"",RANK(AT69,AT$64:AT$78,1),"")</f>
        <v/>
      </c>
      <c r="AV69" s="95" t="str">
        <f>IF('sec(P)'!FC69=1,SUM('sec(P)'!$E69:AV69),"")</f>
        <v/>
      </c>
      <c r="AW69" s="67" t="str">
        <f t="shared" ref="AW69" si="1679">IF(AV69&lt;&gt;"",RANK(AV69,AV$64:AV$78,1),"")</f>
        <v/>
      </c>
      <c r="AX69" s="95" t="str">
        <f>IF('sec(P)'!FD69=1,SUM('sec(P)'!$E69:AX69),"")</f>
        <v/>
      </c>
      <c r="AY69" s="67" t="str">
        <f t="shared" ref="AY69" si="1680">IF(AX69&lt;&gt;"",RANK(AX69,AX$64:AX$78,1),"")</f>
        <v/>
      </c>
      <c r="AZ69" s="95" t="str">
        <f>IF('sec(P)'!FE69=1,SUM('sec(P)'!$E69:AZ69),"")</f>
        <v/>
      </c>
      <c r="BA69" s="67" t="str">
        <f t="shared" ref="BA69" si="1681">IF(AZ69&lt;&gt;"",RANK(AZ69,AZ$64:AZ$78,1),"")</f>
        <v/>
      </c>
      <c r="BB69" s="95" t="str">
        <f>IF('sec(P)'!FF69=1,SUM('sec(P)'!$E69:BB69),"")</f>
        <v/>
      </c>
      <c r="BC69" s="67" t="str">
        <f t="shared" ref="BC69" si="1682">IF(BB69&lt;&gt;"",RANK(BB69,BB$64:BB$78,1),"")</f>
        <v/>
      </c>
      <c r="BD69" s="95" t="str">
        <f>IF('sec(P)'!FG69=1,SUM('sec(P)'!$E69:BD69),"")</f>
        <v/>
      </c>
      <c r="BE69" s="67" t="str">
        <f t="shared" ref="BE69" si="1683">IF(BD69&lt;&gt;"",RANK(BD69,BD$64:BD$78,1),"")</f>
        <v/>
      </c>
      <c r="BF69" s="95" t="str">
        <f>IF('sec(P)'!FH69=1,SUM('sec(P)'!$E69:BF69),"")</f>
        <v/>
      </c>
      <c r="BG69" s="67" t="str">
        <f t="shared" ref="BG69" si="1684">IF(BF69&lt;&gt;"",RANK(BF69,BF$64:BF$78,1),"")</f>
        <v/>
      </c>
      <c r="BH69" s="95" t="str">
        <f>IF('sec(P)'!FI69=1,SUM('sec(P)'!$E69:BH69),"")</f>
        <v/>
      </c>
      <c r="BI69" s="67" t="str">
        <f t="shared" ref="BI69" si="1685">IF(BH69&lt;&gt;"",RANK(BH69,BH$64:BH$78,1),"")</f>
        <v/>
      </c>
      <c r="BJ69" s="95" t="str">
        <f>IF('sec(P)'!FJ69=1,SUM('sec(P)'!$E69:BJ69),"")</f>
        <v/>
      </c>
      <c r="BK69" s="67" t="str">
        <f t="shared" ref="BK69" si="1686">IF(BJ69&lt;&gt;"",RANK(BJ69,BJ$64:BJ$78,1),"")</f>
        <v/>
      </c>
      <c r="BL69" s="95" t="str">
        <f>IF('sec(P)'!FK69=1,SUM('sec(P)'!$E69:BL69),"")</f>
        <v/>
      </c>
      <c r="BM69" s="67" t="str">
        <f t="shared" ref="BM69" si="1687">IF(BL69&lt;&gt;"",RANK(BL69,BL$64:BL$78,1),"")</f>
        <v/>
      </c>
    </row>
    <row r="70" spans="1:65">
      <c r="A70" s="75">
        <f>IF(stage!A70&lt;&gt;"",stage!A70,"")</f>
        <v>69</v>
      </c>
      <c r="E70" s="120" t="str">
        <f>IF(ent!H70&lt;&gt;"",ent!H70,"")</f>
        <v>OP-1</v>
      </c>
      <c r="F70" s="95">
        <f>IF('sec(P)'!EH70=1,SUM('sec(P)'!$E70:F70),"")</f>
        <v>356.79999999999995</v>
      </c>
      <c r="G70" s="67">
        <f t="shared" si="1547"/>
        <v>6</v>
      </c>
      <c r="H70" s="95">
        <f>IF('sec(P)'!EI70=1,SUM('sec(P)'!$E70:H70),"")</f>
        <v>875.9</v>
      </c>
      <c r="I70" s="67">
        <f t="shared" si="1547"/>
        <v>8</v>
      </c>
      <c r="J70" s="95">
        <f>IF('sec(P)'!EJ70=1,SUM('sec(P)'!$E70:J70),"")</f>
        <v>1252.5999999999999</v>
      </c>
      <c r="K70" s="67">
        <f t="shared" ref="K70" si="1688">IF(J70&lt;&gt;"",RANK(J70,J$64:J$78,1),"")</f>
        <v>8</v>
      </c>
      <c r="L70" s="95">
        <f>IF('sec(P)'!EK70=1,SUM('sec(P)'!$E70:L70),"")</f>
        <v>1602.6999999999998</v>
      </c>
      <c r="M70" s="67">
        <f t="shared" ref="M70" si="1689">IF(L70&lt;&gt;"",RANK(L70,L$64:L$78,1),"")</f>
        <v>8</v>
      </c>
      <c r="N70" s="95">
        <f>IF('sec(P)'!EL70=1,SUM('sec(P)'!$E70:N70),"")</f>
        <v>2131.6999999999998</v>
      </c>
      <c r="O70" s="67">
        <f t="shared" ref="O70" si="1690">IF(N70&lt;&gt;"",RANK(N70,N$64:N$78,1),"")</f>
        <v>8</v>
      </c>
      <c r="P70" s="95">
        <f>IF('sec(P)'!EM70=1,SUM('sec(P)'!$E70:P70),"")</f>
        <v>2502.6999999999998</v>
      </c>
      <c r="Q70" s="67">
        <f t="shared" ref="Q70" si="1691">IF(P70&lt;&gt;"",RANK(P70,P$64:P$78,1),"")</f>
        <v>8</v>
      </c>
      <c r="R70" s="95">
        <f>IF('sec(P)'!EN70=1,SUM('sec(P)'!$E70:R70),"")</f>
        <v>2882.2999999999997</v>
      </c>
      <c r="S70" s="67">
        <f t="shared" ref="S70" si="1692">IF(R70&lt;&gt;"",RANK(R70,R$64:R$78,1),"")</f>
        <v>8</v>
      </c>
      <c r="T70" s="95">
        <f>IF('sec(P)'!EO70=1,SUM('sec(P)'!$E70:T70),"")</f>
        <v>3152.9999999999995</v>
      </c>
      <c r="U70" s="67">
        <f t="shared" ref="U70" si="1693">IF(T70&lt;&gt;"",RANK(T70,T$64:T$78,1),"")</f>
        <v>8</v>
      </c>
      <c r="V70" s="95">
        <f>IF('sec(P)'!EP70=1,SUM('sec(P)'!$E70:V70),"")</f>
        <v>3545.8999999999996</v>
      </c>
      <c r="W70" s="67">
        <f t="shared" ref="W70" si="1694">IF(V70&lt;&gt;"",RANK(V70,V$64:V$78,1),"")</f>
        <v>8</v>
      </c>
      <c r="X70" s="95" t="str">
        <f>IF('sec(P)'!EQ70=1,SUM('sec(P)'!$E70:X70),"")</f>
        <v/>
      </c>
      <c r="Y70" s="67" t="str">
        <f t="shared" ref="Y70" si="1695">IF(X70&lt;&gt;"",RANK(X70,X$64:X$78,1),"")</f>
        <v/>
      </c>
      <c r="Z70" s="95" t="str">
        <f>IF('sec(P)'!ER70=1,SUM('sec(P)'!$E70:Z70),"")</f>
        <v/>
      </c>
      <c r="AA70" s="67" t="str">
        <f t="shared" ref="AA70" si="1696">IF(Z70&lt;&gt;"",RANK(Z70,Z$64:Z$78,1),"")</f>
        <v/>
      </c>
      <c r="AB70" s="95" t="str">
        <f>IF('sec(P)'!ES70=1,SUM('sec(P)'!$E70:AB70),"")</f>
        <v/>
      </c>
      <c r="AC70" s="67" t="str">
        <f t="shared" ref="AC70" si="1697">IF(AB70&lt;&gt;"",RANK(AB70,AB$64:AB$78,1),"")</f>
        <v/>
      </c>
      <c r="AD70" s="95" t="str">
        <f>IF('sec(P)'!ET70=1,SUM('sec(P)'!$E70:AD70),"")</f>
        <v/>
      </c>
      <c r="AE70" s="67" t="str">
        <f t="shared" ref="AE70" si="1698">IF(AD70&lt;&gt;"",RANK(AD70,AD$64:AD$78,1),"")</f>
        <v/>
      </c>
      <c r="AF70" s="95" t="str">
        <f>IF('sec(P)'!EU70=1,SUM('sec(P)'!$E70:AF70),"")</f>
        <v/>
      </c>
      <c r="AG70" s="67" t="str">
        <f t="shared" ref="AG70" si="1699">IF(AF70&lt;&gt;"",RANK(AF70,AF$64:AF$78,1),"")</f>
        <v/>
      </c>
      <c r="AH70" s="95" t="str">
        <f>IF('sec(P)'!EV70=1,SUM('sec(P)'!$E70:AH70),"")</f>
        <v/>
      </c>
      <c r="AI70" s="67" t="str">
        <f t="shared" ref="AI70" si="1700">IF(AH70&lt;&gt;"",RANK(AH70,AH$64:AH$78,1),"")</f>
        <v/>
      </c>
      <c r="AJ70" s="95" t="str">
        <f>IF('sec(P)'!EW70=1,SUM('sec(P)'!$E70:AJ70),"")</f>
        <v/>
      </c>
      <c r="AK70" s="67" t="str">
        <f t="shared" ref="AK70" si="1701">IF(AJ70&lt;&gt;"",RANK(AJ70,AJ$64:AJ$78,1),"")</f>
        <v/>
      </c>
      <c r="AL70" s="95" t="str">
        <f>IF('sec(P)'!EX70=1,SUM('sec(P)'!$E70:AL70),"")</f>
        <v/>
      </c>
      <c r="AM70" s="67" t="str">
        <f t="shared" ref="AM70" si="1702">IF(AL70&lt;&gt;"",RANK(AL70,AL$64:AL$78,1),"")</f>
        <v/>
      </c>
      <c r="AN70" s="95" t="str">
        <f>IF('sec(P)'!EY70=1,SUM('sec(P)'!$E70:AN70),"")</f>
        <v/>
      </c>
      <c r="AO70" s="67" t="str">
        <f t="shared" ref="AO70" si="1703">IF(AN70&lt;&gt;"",RANK(AN70,AN$64:AN$78,1),"")</f>
        <v/>
      </c>
      <c r="AP70" s="95" t="str">
        <f>IF('sec(P)'!EZ70=1,SUM('sec(P)'!$E70:AP70),"")</f>
        <v/>
      </c>
      <c r="AQ70" s="67" t="str">
        <f t="shared" ref="AQ70" si="1704">IF(AP70&lt;&gt;"",RANK(AP70,AP$64:AP$78,1),"")</f>
        <v/>
      </c>
      <c r="AR70" s="95" t="str">
        <f>IF('sec(P)'!FA70=1,SUM('sec(P)'!$E70:AR70),"")</f>
        <v/>
      </c>
      <c r="AS70" s="67" t="str">
        <f t="shared" ref="AS70" si="1705">IF(AR70&lt;&gt;"",RANK(AR70,AR$64:AR$78,1),"")</f>
        <v/>
      </c>
      <c r="AT70" s="95" t="str">
        <f>IF('sec(P)'!FB70=1,SUM('sec(P)'!$E70:AT70),"")</f>
        <v/>
      </c>
      <c r="AU70" s="67" t="str">
        <f t="shared" ref="AU70" si="1706">IF(AT70&lt;&gt;"",RANK(AT70,AT$64:AT$78,1),"")</f>
        <v/>
      </c>
      <c r="AV70" s="95" t="str">
        <f>IF('sec(P)'!FC70=1,SUM('sec(P)'!$E70:AV70),"")</f>
        <v/>
      </c>
      <c r="AW70" s="67" t="str">
        <f t="shared" ref="AW70" si="1707">IF(AV70&lt;&gt;"",RANK(AV70,AV$64:AV$78,1),"")</f>
        <v/>
      </c>
      <c r="AX70" s="95" t="str">
        <f>IF('sec(P)'!FD70=1,SUM('sec(P)'!$E70:AX70),"")</f>
        <v/>
      </c>
      <c r="AY70" s="67" t="str">
        <f t="shared" ref="AY70" si="1708">IF(AX70&lt;&gt;"",RANK(AX70,AX$64:AX$78,1),"")</f>
        <v/>
      </c>
      <c r="AZ70" s="95" t="str">
        <f>IF('sec(P)'!FE70=1,SUM('sec(P)'!$E70:AZ70),"")</f>
        <v/>
      </c>
      <c r="BA70" s="67" t="str">
        <f t="shared" ref="BA70" si="1709">IF(AZ70&lt;&gt;"",RANK(AZ70,AZ$64:AZ$78,1),"")</f>
        <v/>
      </c>
      <c r="BB70" s="95" t="str">
        <f>IF('sec(P)'!FF70=1,SUM('sec(P)'!$E70:BB70),"")</f>
        <v/>
      </c>
      <c r="BC70" s="67" t="str">
        <f t="shared" ref="BC70" si="1710">IF(BB70&lt;&gt;"",RANK(BB70,BB$64:BB$78,1),"")</f>
        <v/>
      </c>
      <c r="BD70" s="95" t="str">
        <f>IF('sec(P)'!FG70=1,SUM('sec(P)'!$E70:BD70),"")</f>
        <v/>
      </c>
      <c r="BE70" s="67" t="str">
        <f t="shared" ref="BE70" si="1711">IF(BD70&lt;&gt;"",RANK(BD70,BD$64:BD$78,1),"")</f>
        <v/>
      </c>
      <c r="BF70" s="95" t="str">
        <f>IF('sec(P)'!FH70=1,SUM('sec(P)'!$E70:BF70),"")</f>
        <v/>
      </c>
      <c r="BG70" s="67" t="str">
        <f t="shared" ref="BG70" si="1712">IF(BF70&lt;&gt;"",RANK(BF70,BF$64:BF$78,1),"")</f>
        <v/>
      </c>
      <c r="BH70" s="95" t="str">
        <f>IF('sec(P)'!FI70=1,SUM('sec(P)'!$E70:BH70),"")</f>
        <v/>
      </c>
      <c r="BI70" s="67" t="str">
        <f t="shared" ref="BI70" si="1713">IF(BH70&lt;&gt;"",RANK(BH70,BH$64:BH$78,1),"")</f>
        <v/>
      </c>
      <c r="BJ70" s="95" t="str">
        <f>IF('sec(P)'!FJ70=1,SUM('sec(P)'!$E70:BJ70),"")</f>
        <v/>
      </c>
      <c r="BK70" s="67" t="str">
        <f t="shared" ref="BK70" si="1714">IF(BJ70&lt;&gt;"",RANK(BJ70,BJ$64:BJ$78,1),"")</f>
        <v/>
      </c>
      <c r="BL70" s="95" t="str">
        <f>IF('sec(P)'!FK70=1,SUM('sec(P)'!$E70:BL70),"")</f>
        <v/>
      </c>
      <c r="BM70" s="67" t="str">
        <f t="shared" ref="BM70" si="1715">IF(BL70&lt;&gt;"",RANK(BL70,BL$64:BL$78,1),"")</f>
        <v/>
      </c>
    </row>
    <row r="71" spans="1:65">
      <c r="A71" s="75">
        <f>IF(stage!A71&lt;&gt;"",stage!A71,"")</f>
        <v>70</v>
      </c>
      <c r="E71" s="120" t="str">
        <f>IF(ent!H71&lt;&gt;"",ent!H71,"")</f>
        <v>OP-1</v>
      </c>
      <c r="F71" s="95">
        <f>IF('sec(P)'!EH71=1,SUM('sec(P)'!$E71:F71),"")</f>
        <v>313.29999999999995</v>
      </c>
      <c r="G71" s="67">
        <f t="shared" si="1547"/>
        <v>1</v>
      </c>
      <c r="H71" s="95">
        <f>IF('sec(P)'!EI71=1,SUM('sec(P)'!$E71:H71),"")</f>
        <v>750.19999999999993</v>
      </c>
      <c r="I71" s="67">
        <f t="shared" si="1547"/>
        <v>1</v>
      </c>
      <c r="J71" s="95">
        <f>IF('sec(P)'!EJ71=1,SUM('sec(P)'!$E71:J71),"")</f>
        <v>1079.1999999999998</v>
      </c>
      <c r="K71" s="67">
        <f t="shared" ref="K71" si="1716">IF(J71&lt;&gt;"",RANK(J71,J$64:J$78,1),"")</f>
        <v>1</v>
      </c>
      <c r="L71" s="95">
        <f>IF('sec(P)'!EK71=1,SUM('sec(P)'!$E71:L71),"")</f>
        <v>1401.6999999999998</v>
      </c>
      <c r="M71" s="67">
        <f t="shared" ref="M71" si="1717">IF(L71&lt;&gt;"",RANK(L71,L$64:L$78,1),"")</f>
        <v>1</v>
      </c>
      <c r="N71" s="95">
        <f>IF('sec(P)'!EL71=1,SUM('sec(P)'!$E71:N71),"")</f>
        <v>1890.1999999999998</v>
      </c>
      <c r="O71" s="67">
        <f t="shared" ref="O71" si="1718">IF(N71&lt;&gt;"",RANK(N71,N$64:N$78,1),"")</f>
        <v>2</v>
      </c>
      <c r="P71" s="95">
        <f>IF('sec(P)'!EM71=1,SUM('sec(P)'!$E71:P71),"")</f>
        <v>2221</v>
      </c>
      <c r="Q71" s="67">
        <f t="shared" ref="Q71" si="1719">IF(P71&lt;&gt;"",RANK(P71,P$64:P$78,1),"")</f>
        <v>2</v>
      </c>
      <c r="R71" s="95">
        <f>IF('sec(P)'!EN71=1,SUM('sec(P)'!$E71:R71),"")</f>
        <v>2594</v>
      </c>
      <c r="S71" s="67">
        <f t="shared" ref="S71" si="1720">IF(R71&lt;&gt;"",RANK(R71,R$64:R$78,1),"")</f>
        <v>2</v>
      </c>
      <c r="T71" s="95">
        <f>IF('sec(P)'!EO71=1,SUM('sec(P)'!$E71:T71),"")</f>
        <v>2854.4</v>
      </c>
      <c r="U71" s="67">
        <f t="shared" ref="U71" si="1721">IF(T71&lt;&gt;"",RANK(T71,T$64:T$78,1),"")</f>
        <v>2</v>
      </c>
      <c r="V71" s="95">
        <f>IF('sec(P)'!EP71=1,SUM('sec(P)'!$E71:V71),"")</f>
        <v>3211.2</v>
      </c>
      <c r="W71" s="67">
        <f t="shared" ref="W71" si="1722">IF(V71&lt;&gt;"",RANK(V71,V$64:V$78,1),"")</f>
        <v>2</v>
      </c>
      <c r="X71" s="95">
        <f>IF('sec(P)'!EQ71=1,SUM('sec(P)'!$E71:X71),"")</f>
        <v>3569.2999999999997</v>
      </c>
      <c r="Y71" s="67">
        <f t="shared" ref="Y71" si="1723">IF(X71&lt;&gt;"",RANK(X71,X$64:X$78,1),"")</f>
        <v>2</v>
      </c>
      <c r="Z71" s="95">
        <f>IF('sec(P)'!ER71=1,SUM('sec(P)'!$E71:Z71),"")</f>
        <v>3824.7999999999997</v>
      </c>
      <c r="AA71" s="67">
        <f t="shared" ref="AA71" si="1724">IF(Z71&lt;&gt;"",RANK(Z71,Z$64:Z$78,1),"")</f>
        <v>2</v>
      </c>
      <c r="AB71" s="95">
        <f>IF('sec(P)'!ES71=1,SUM('sec(P)'!$E71:AB71),"")</f>
        <v>4195.0999999999995</v>
      </c>
      <c r="AC71" s="67">
        <f t="shared" ref="AC71" si="1725">IF(AB71&lt;&gt;"",RANK(AB71,AB$64:AB$78,1),"")</f>
        <v>2</v>
      </c>
      <c r="AD71" s="95" t="str">
        <f>IF('sec(P)'!ET71=1,SUM('sec(P)'!$E71:AD71),"")</f>
        <v/>
      </c>
      <c r="AE71" s="67" t="str">
        <f t="shared" ref="AE71" si="1726">IF(AD71&lt;&gt;"",RANK(AD71,AD$64:AD$78,1),"")</f>
        <v/>
      </c>
      <c r="AF71" s="95" t="str">
        <f>IF('sec(P)'!EU71=1,SUM('sec(P)'!$E71:AF71),"")</f>
        <v/>
      </c>
      <c r="AG71" s="67" t="str">
        <f t="shared" ref="AG71" si="1727">IF(AF71&lt;&gt;"",RANK(AF71,AF$64:AF$78,1),"")</f>
        <v/>
      </c>
      <c r="AH71" s="95" t="str">
        <f>IF('sec(P)'!EV71=1,SUM('sec(P)'!$E71:AH71),"")</f>
        <v/>
      </c>
      <c r="AI71" s="67" t="str">
        <f t="shared" ref="AI71" si="1728">IF(AH71&lt;&gt;"",RANK(AH71,AH$64:AH$78,1),"")</f>
        <v/>
      </c>
      <c r="AJ71" s="95" t="str">
        <f>IF('sec(P)'!EW71=1,SUM('sec(P)'!$E71:AJ71),"")</f>
        <v/>
      </c>
      <c r="AK71" s="67" t="str">
        <f t="shared" ref="AK71" si="1729">IF(AJ71&lt;&gt;"",RANK(AJ71,AJ$64:AJ$78,1),"")</f>
        <v/>
      </c>
      <c r="AL71" s="95" t="str">
        <f>IF('sec(P)'!EX71=1,SUM('sec(P)'!$E71:AL71),"")</f>
        <v/>
      </c>
      <c r="AM71" s="67" t="str">
        <f t="shared" ref="AM71" si="1730">IF(AL71&lt;&gt;"",RANK(AL71,AL$64:AL$78,1),"")</f>
        <v/>
      </c>
      <c r="AN71" s="95" t="str">
        <f>IF('sec(P)'!EY71=1,SUM('sec(P)'!$E71:AN71),"")</f>
        <v/>
      </c>
      <c r="AO71" s="67" t="str">
        <f t="shared" ref="AO71" si="1731">IF(AN71&lt;&gt;"",RANK(AN71,AN$64:AN$78,1),"")</f>
        <v/>
      </c>
      <c r="AP71" s="95" t="str">
        <f>IF('sec(P)'!EZ71=1,SUM('sec(P)'!$E71:AP71),"")</f>
        <v/>
      </c>
      <c r="AQ71" s="67" t="str">
        <f t="shared" ref="AQ71" si="1732">IF(AP71&lt;&gt;"",RANK(AP71,AP$64:AP$78,1),"")</f>
        <v/>
      </c>
      <c r="AR71" s="95" t="str">
        <f>IF('sec(P)'!FA71=1,SUM('sec(P)'!$E71:AR71),"")</f>
        <v/>
      </c>
      <c r="AS71" s="67" t="str">
        <f t="shared" ref="AS71" si="1733">IF(AR71&lt;&gt;"",RANK(AR71,AR$64:AR$78,1),"")</f>
        <v/>
      </c>
      <c r="AT71" s="95" t="str">
        <f>IF('sec(P)'!FB71=1,SUM('sec(P)'!$E71:AT71),"")</f>
        <v/>
      </c>
      <c r="AU71" s="67" t="str">
        <f t="shared" ref="AU71" si="1734">IF(AT71&lt;&gt;"",RANK(AT71,AT$64:AT$78,1),"")</f>
        <v/>
      </c>
      <c r="AV71" s="95" t="str">
        <f>IF('sec(P)'!FC71=1,SUM('sec(P)'!$E71:AV71),"")</f>
        <v/>
      </c>
      <c r="AW71" s="67" t="str">
        <f t="shared" ref="AW71" si="1735">IF(AV71&lt;&gt;"",RANK(AV71,AV$64:AV$78,1),"")</f>
        <v/>
      </c>
      <c r="AX71" s="95" t="str">
        <f>IF('sec(P)'!FD71=1,SUM('sec(P)'!$E71:AX71),"")</f>
        <v/>
      </c>
      <c r="AY71" s="67" t="str">
        <f t="shared" ref="AY71" si="1736">IF(AX71&lt;&gt;"",RANK(AX71,AX$64:AX$78,1),"")</f>
        <v/>
      </c>
      <c r="AZ71" s="95" t="str">
        <f>IF('sec(P)'!FE71=1,SUM('sec(P)'!$E71:AZ71),"")</f>
        <v/>
      </c>
      <c r="BA71" s="67" t="str">
        <f t="shared" ref="BA71" si="1737">IF(AZ71&lt;&gt;"",RANK(AZ71,AZ$64:AZ$78,1),"")</f>
        <v/>
      </c>
      <c r="BB71" s="95" t="str">
        <f>IF('sec(P)'!FF71=1,SUM('sec(P)'!$E71:BB71),"")</f>
        <v/>
      </c>
      <c r="BC71" s="67" t="str">
        <f t="shared" ref="BC71" si="1738">IF(BB71&lt;&gt;"",RANK(BB71,BB$64:BB$78,1),"")</f>
        <v/>
      </c>
      <c r="BD71" s="95" t="str">
        <f>IF('sec(P)'!FG71=1,SUM('sec(P)'!$E71:BD71),"")</f>
        <v/>
      </c>
      <c r="BE71" s="67" t="str">
        <f t="shared" ref="BE71" si="1739">IF(BD71&lt;&gt;"",RANK(BD71,BD$64:BD$78,1),"")</f>
        <v/>
      </c>
      <c r="BF71" s="95" t="str">
        <f>IF('sec(P)'!FH71=1,SUM('sec(P)'!$E71:BF71),"")</f>
        <v/>
      </c>
      <c r="BG71" s="67" t="str">
        <f t="shared" ref="BG71" si="1740">IF(BF71&lt;&gt;"",RANK(BF71,BF$64:BF$78,1),"")</f>
        <v/>
      </c>
      <c r="BH71" s="95" t="str">
        <f>IF('sec(P)'!FI71=1,SUM('sec(P)'!$E71:BH71),"")</f>
        <v/>
      </c>
      <c r="BI71" s="67" t="str">
        <f t="shared" ref="BI71" si="1741">IF(BH71&lt;&gt;"",RANK(BH71,BH$64:BH$78,1),"")</f>
        <v/>
      </c>
      <c r="BJ71" s="95" t="str">
        <f>IF('sec(P)'!FJ71=1,SUM('sec(P)'!$E71:BJ71),"")</f>
        <v/>
      </c>
      <c r="BK71" s="67" t="str">
        <f t="shared" ref="BK71" si="1742">IF(BJ71&lt;&gt;"",RANK(BJ71,BJ$64:BJ$78,1),"")</f>
        <v/>
      </c>
      <c r="BL71" s="95" t="str">
        <f>IF('sec(P)'!FK71=1,SUM('sec(P)'!$E71:BL71),"")</f>
        <v/>
      </c>
      <c r="BM71" s="67" t="str">
        <f t="shared" ref="BM71" si="1743">IF(BL71&lt;&gt;"",RANK(BL71,BL$64:BL$78,1),"")</f>
        <v/>
      </c>
    </row>
    <row r="72" spans="1:65">
      <c r="A72" s="75">
        <f>IF(stage!A72&lt;&gt;"",stage!A72,"")</f>
        <v>71</v>
      </c>
      <c r="E72" s="120" t="str">
        <f>IF(ent!H72&lt;&gt;"",ent!H72,"")</f>
        <v>OP-1</v>
      </c>
      <c r="F72" s="95">
        <f>IF('sec(P)'!EH72=1,SUM('sec(P)'!$E72:F72),"")</f>
        <v>351.1</v>
      </c>
      <c r="G72" s="67">
        <f t="shared" si="1547"/>
        <v>4</v>
      </c>
      <c r="H72" s="95">
        <f>IF('sec(P)'!EI72=1,SUM('sec(P)'!$E72:H72),"")</f>
        <v>826.80000000000007</v>
      </c>
      <c r="I72" s="67">
        <f t="shared" si="1547"/>
        <v>4</v>
      </c>
      <c r="J72" s="95">
        <f>IF('sec(P)'!EJ72=1,SUM('sec(P)'!$E72:J72),"")</f>
        <v>1175.7</v>
      </c>
      <c r="K72" s="67">
        <f t="shared" ref="K72" si="1744">IF(J72&lt;&gt;"",RANK(J72,J$64:J$78,1),"")</f>
        <v>4</v>
      </c>
      <c r="L72" s="95">
        <f>IF('sec(P)'!EK72=1,SUM('sec(P)'!$E72:L72),"")</f>
        <v>1524.2</v>
      </c>
      <c r="M72" s="67">
        <f t="shared" ref="M72" si="1745">IF(L72&lt;&gt;"",RANK(L72,L$64:L$78,1),"")</f>
        <v>4</v>
      </c>
      <c r="N72" s="95">
        <f>IF('sec(P)'!EL72=1,SUM('sec(P)'!$E72:N72),"")</f>
        <v>1995.1</v>
      </c>
      <c r="O72" s="67">
        <f t="shared" ref="O72" si="1746">IF(N72&lt;&gt;"",RANK(N72,N$64:N$78,1),"")</f>
        <v>4</v>
      </c>
      <c r="P72" s="95">
        <f>IF('sec(P)'!EM72=1,SUM('sec(P)'!$E72:P72),"")</f>
        <v>2343</v>
      </c>
      <c r="Q72" s="67">
        <f t="shared" ref="Q72" si="1747">IF(P72&lt;&gt;"",RANK(P72,P$64:P$78,1),"")</f>
        <v>4</v>
      </c>
      <c r="R72" s="95">
        <f>IF('sec(P)'!EN72=1,SUM('sec(P)'!$E72:R72),"")</f>
        <v>2709.6</v>
      </c>
      <c r="S72" s="67">
        <f t="shared" ref="S72" si="1748">IF(R72&lt;&gt;"",RANK(R72,R$64:R$78,1),"")</f>
        <v>4</v>
      </c>
      <c r="T72" s="95">
        <f>IF('sec(P)'!EO72=1,SUM('sec(P)'!$E72:T72),"")</f>
        <v>2973</v>
      </c>
      <c r="U72" s="67">
        <f t="shared" ref="U72" si="1749">IF(T72&lt;&gt;"",RANK(T72,T$64:T$78,1),"")</f>
        <v>4</v>
      </c>
      <c r="V72" s="95">
        <f>IF('sec(P)'!EP72=1,SUM('sec(P)'!$E72:V72),"")</f>
        <v>3353.8</v>
      </c>
      <c r="W72" s="67">
        <f t="shared" ref="W72" si="1750">IF(V72&lt;&gt;"",RANK(V72,V$64:V$78,1),"")</f>
        <v>4</v>
      </c>
      <c r="X72" s="95">
        <f>IF('sec(P)'!EQ72=1,SUM('sec(P)'!$E72:X72),"")</f>
        <v>3733</v>
      </c>
      <c r="Y72" s="67">
        <f t="shared" ref="Y72" si="1751">IF(X72&lt;&gt;"",RANK(X72,X$64:X$78,1),"")</f>
        <v>4</v>
      </c>
      <c r="Z72" s="95">
        <f>IF('sec(P)'!ER72=1,SUM('sec(P)'!$E72:Z72),"")</f>
        <v>4008.5</v>
      </c>
      <c r="AA72" s="67">
        <f t="shared" ref="AA72" si="1752">IF(Z72&lt;&gt;"",RANK(Z72,Z$64:Z$78,1),"")</f>
        <v>4</v>
      </c>
      <c r="AB72" s="95">
        <f>IF('sec(P)'!ES72=1,SUM('sec(P)'!$E72:AB72),"")</f>
        <v>4378.8</v>
      </c>
      <c r="AC72" s="67">
        <f t="shared" ref="AC72" si="1753">IF(AB72&lt;&gt;"",RANK(AB72,AB$64:AB$78,1),"")</f>
        <v>4</v>
      </c>
      <c r="AD72" s="95" t="str">
        <f>IF('sec(P)'!ET72=1,SUM('sec(P)'!$E72:AD72),"")</f>
        <v/>
      </c>
      <c r="AE72" s="67" t="str">
        <f t="shared" ref="AE72" si="1754">IF(AD72&lt;&gt;"",RANK(AD72,AD$64:AD$78,1),"")</f>
        <v/>
      </c>
      <c r="AF72" s="95" t="str">
        <f>IF('sec(P)'!EU72=1,SUM('sec(P)'!$E72:AF72),"")</f>
        <v/>
      </c>
      <c r="AG72" s="67" t="str">
        <f t="shared" ref="AG72" si="1755">IF(AF72&lt;&gt;"",RANK(AF72,AF$64:AF$78,1),"")</f>
        <v/>
      </c>
      <c r="AH72" s="95" t="str">
        <f>IF('sec(P)'!EV72=1,SUM('sec(P)'!$E72:AH72),"")</f>
        <v/>
      </c>
      <c r="AI72" s="67" t="str">
        <f t="shared" ref="AI72" si="1756">IF(AH72&lt;&gt;"",RANK(AH72,AH$64:AH$78,1),"")</f>
        <v/>
      </c>
      <c r="AJ72" s="95" t="str">
        <f>IF('sec(P)'!EW72=1,SUM('sec(P)'!$E72:AJ72),"")</f>
        <v/>
      </c>
      <c r="AK72" s="67" t="str">
        <f t="shared" ref="AK72" si="1757">IF(AJ72&lt;&gt;"",RANK(AJ72,AJ$64:AJ$78,1),"")</f>
        <v/>
      </c>
      <c r="AL72" s="95" t="str">
        <f>IF('sec(P)'!EX72=1,SUM('sec(P)'!$E72:AL72),"")</f>
        <v/>
      </c>
      <c r="AM72" s="67" t="str">
        <f t="shared" ref="AM72" si="1758">IF(AL72&lt;&gt;"",RANK(AL72,AL$64:AL$78,1),"")</f>
        <v/>
      </c>
      <c r="AN72" s="95" t="str">
        <f>IF('sec(P)'!EY72=1,SUM('sec(P)'!$E72:AN72),"")</f>
        <v/>
      </c>
      <c r="AO72" s="67" t="str">
        <f t="shared" ref="AO72" si="1759">IF(AN72&lt;&gt;"",RANK(AN72,AN$64:AN$78,1),"")</f>
        <v/>
      </c>
      <c r="AP72" s="95" t="str">
        <f>IF('sec(P)'!EZ72=1,SUM('sec(P)'!$E72:AP72),"")</f>
        <v/>
      </c>
      <c r="AQ72" s="67" t="str">
        <f t="shared" ref="AQ72" si="1760">IF(AP72&lt;&gt;"",RANK(AP72,AP$64:AP$78,1),"")</f>
        <v/>
      </c>
      <c r="AR72" s="95" t="str">
        <f>IF('sec(P)'!FA72=1,SUM('sec(P)'!$E72:AR72),"")</f>
        <v/>
      </c>
      <c r="AS72" s="67" t="str">
        <f t="shared" ref="AS72" si="1761">IF(AR72&lt;&gt;"",RANK(AR72,AR$64:AR$78,1),"")</f>
        <v/>
      </c>
      <c r="AT72" s="95" t="str">
        <f>IF('sec(P)'!FB72=1,SUM('sec(P)'!$E72:AT72),"")</f>
        <v/>
      </c>
      <c r="AU72" s="67" t="str">
        <f t="shared" ref="AU72" si="1762">IF(AT72&lt;&gt;"",RANK(AT72,AT$64:AT$78,1),"")</f>
        <v/>
      </c>
      <c r="AV72" s="95" t="str">
        <f>IF('sec(P)'!FC72=1,SUM('sec(P)'!$E72:AV72),"")</f>
        <v/>
      </c>
      <c r="AW72" s="67" t="str">
        <f t="shared" ref="AW72" si="1763">IF(AV72&lt;&gt;"",RANK(AV72,AV$64:AV$78,1),"")</f>
        <v/>
      </c>
      <c r="AX72" s="95" t="str">
        <f>IF('sec(P)'!FD72=1,SUM('sec(P)'!$E72:AX72),"")</f>
        <v/>
      </c>
      <c r="AY72" s="67" t="str">
        <f t="shared" ref="AY72" si="1764">IF(AX72&lt;&gt;"",RANK(AX72,AX$64:AX$78,1),"")</f>
        <v/>
      </c>
      <c r="AZ72" s="95" t="str">
        <f>IF('sec(P)'!FE72=1,SUM('sec(P)'!$E72:AZ72),"")</f>
        <v/>
      </c>
      <c r="BA72" s="67" t="str">
        <f t="shared" ref="BA72" si="1765">IF(AZ72&lt;&gt;"",RANK(AZ72,AZ$64:AZ$78,1),"")</f>
        <v/>
      </c>
      <c r="BB72" s="95" t="str">
        <f>IF('sec(P)'!FF72=1,SUM('sec(P)'!$E72:BB72),"")</f>
        <v/>
      </c>
      <c r="BC72" s="67" t="str">
        <f t="shared" ref="BC72" si="1766">IF(BB72&lt;&gt;"",RANK(BB72,BB$64:BB$78,1),"")</f>
        <v/>
      </c>
      <c r="BD72" s="95" t="str">
        <f>IF('sec(P)'!FG72=1,SUM('sec(P)'!$E72:BD72),"")</f>
        <v/>
      </c>
      <c r="BE72" s="67" t="str">
        <f t="shared" ref="BE72" si="1767">IF(BD72&lt;&gt;"",RANK(BD72,BD$64:BD$78,1),"")</f>
        <v/>
      </c>
      <c r="BF72" s="95" t="str">
        <f>IF('sec(P)'!FH72=1,SUM('sec(P)'!$E72:BF72),"")</f>
        <v/>
      </c>
      <c r="BG72" s="67" t="str">
        <f t="shared" ref="BG72" si="1768">IF(BF72&lt;&gt;"",RANK(BF72,BF$64:BF$78,1),"")</f>
        <v/>
      </c>
      <c r="BH72" s="95" t="str">
        <f>IF('sec(P)'!FI72=1,SUM('sec(P)'!$E72:BH72),"")</f>
        <v/>
      </c>
      <c r="BI72" s="67" t="str">
        <f t="shared" ref="BI72" si="1769">IF(BH72&lt;&gt;"",RANK(BH72,BH$64:BH$78,1),"")</f>
        <v/>
      </c>
      <c r="BJ72" s="95" t="str">
        <f>IF('sec(P)'!FJ72=1,SUM('sec(P)'!$E72:BJ72),"")</f>
        <v/>
      </c>
      <c r="BK72" s="67" t="str">
        <f t="shared" ref="BK72" si="1770">IF(BJ72&lt;&gt;"",RANK(BJ72,BJ$64:BJ$78,1),"")</f>
        <v/>
      </c>
      <c r="BL72" s="95" t="str">
        <f>IF('sec(P)'!FK72=1,SUM('sec(P)'!$E72:BL72),"")</f>
        <v/>
      </c>
      <c r="BM72" s="67" t="str">
        <f t="shared" ref="BM72" si="1771">IF(BL72&lt;&gt;"",RANK(BL72,BL$64:BL$78,1),"")</f>
        <v/>
      </c>
    </row>
    <row r="73" spans="1:65">
      <c r="A73" s="75">
        <f>IF(stage!A73&lt;&gt;"",stage!A73,"")</f>
        <v>72</v>
      </c>
      <c r="E73" s="120" t="str">
        <f>IF(ent!H73&lt;&gt;"",ent!H73,"")</f>
        <v>OP-1</v>
      </c>
      <c r="F73" s="95">
        <f>IF('sec(P)'!EH73=1,SUM('sec(P)'!$E73:F73),"")</f>
        <v>361.20000000000005</v>
      </c>
      <c r="G73" s="67">
        <f t="shared" si="1547"/>
        <v>8</v>
      </c>
      <c r="H73" s="95" t="str">
        <f>IF('sec(P)'!EI73=1,SUM('sec(P)'!$E73:H73),"")</f>
        <v/>
      </c>
      <c r="I73" s="67" t="str">
        <f t="shared" si="1547"/>
        <v/>
      </c>
      <c r="J73" s="95" t="str">
        <f>IF('sec(P)'!EJ73=1,SUM('sec(P)'!$E73:J73),"")</f>
        <v/>
      </c>
      <c r="K73" s="67" t="str">
        <f t="shared" ref="K73" si="1772">IF(J73&lt;&gt;"",RANK(J73,J$64:J$78,1),"")</f>
        <v/>
      </c>
      <c r="L73" s="95" t="str">
        <f>IF('sec(P)'!EK73=1,SUM('sec(P)'!$E73:L73),"")</f>
        <v/>
      </c>
      <c r="M73" s="67" t="str">
        <f t="shared" ref="M73" si="1773">IF(L73&lt;&gt;"",RANK(L73,L$64:L$78,1),"")</f>
        <v/>
      </c>
      <c r="N73" s="95" t="str">
        <f>IF('sec(P)'!EL73=1,SUM('sec(P)'!$E73:N73),"")</f>
        <v/>
      </c>
      <c r="O73" s="67" t="str">
        <f t="shared" ref="O73" si="1774">IF(N73&lt;&gt;"",RANK(N73,N$64:N$78,1),"")</f>
        <v/>
      </c>
      <c r="P73" s="95" t="str">
        <f>IF('sec(P)'!EM73=1,SUM('sec(P)'!$E73:P73),"")</f>
        <v/>
      </c>
      <c r="Q73" s="67" t="str">
        <f t="shared" ref="Q73" si="1775">IF(P73&lt;&gt;"",RANK(P73,P$64:P$78,1),"")</f>
        <v/>
      </c>
      <c r="R73" s="95" t="str">
        <f>IF('sec(P)'!EN73=1,SUM('sec(P)'!$E73:R73),"")</f>
        <v/>
      </c>
      <c r="S73" s="67" t="str">
        <f t="shared" ref="S73" si="1776">IF(R73&lt;&gt;"",RANK(R73,R$64:R$78,1),"")</f>
        <v/>
      </c>
      <c r="T73" s="95" t="str">
        <f>IF('sec(P)'!EO73=1,SUM('sec(P)'!$E73:T73),"")</f>
        <v/>
      </c>
      <c r="U73" s="67" t="str">
        <f t="shared" ref="U73" si="1777">IF(T73&lt;&gt;"",RANK(T73,T$64:T$78,1),"")</f>
        <v/>
      </c>
      <c r="V73" s="95" t="str">
        <f>IF('sec(P)'!EP73=1,SUM('sec(P)'!$E73:V73),"")</f>
        <v/>
      </c>
      <c r="W73" s="67" t="str">
        <f t="shared" ref="W73" si="1778">IF(V73&lt;&gt;"",RANK(V73,V$64:V$78,1),"")</f>
        <v/>
      </c>
      <c r="X73" s="95" t="str">
        <f>IF('sec(P)'!EQ73=1,SUM('sec(P)'!$E73:X73),"")</f>
        <v/>
      </c>
      <c r="Y73" s="67" t="str">
        <f t="shared" ref="Y73" si="1779">IF(X73&lt;&gt;"",RANK(X73,X$64:X$78,1),"")</f>
        <v/>
      </c>
      <c r="Z73" s="95" t="str">
        <f>IF('sec(P)'!ER73=1,SUM('sec(P)'!$E73:Z73),"")</f>
        <v/>
      </c>
      <c r="AA73" s="67" t="str">
        <f t="shared" ref="AA73" si="1780">IF(Z73&lt;&gt;"",RANK(Z73,Z$64:Z$78,1),"")</f>
        <v/>
      </c>
      <c r="AB73" s="95" t="str">
        <f>IF('sec(P)'!ES73=1,SUM('sec(P)'!$E73:AB73),"")</f>
        <v/>
      </c>
      <c r="AC73" s="67" t="str">
        <f t="shared" ref="AC73" si="1781">IF(AB73&lt;&gt;"",RANK(AB73,AB$64:AB$78,1),"")</f>
        <v/>
      </c>
      <c r="AD73" s="95" t="str">
        <f>IF('sec(P)'!ET73=1,SUM('sec(P)'!$E73:AD73),"")</f>
        <v/>
      </c>
      <c r="AE73" s="67" t="str">
        <f t="shared" ref="AE73" si="1782">IF(AD73&lt;&gt;"",RANK(AD73,AD$64:AD$78,1),"")</f>
        <v/>
      </c>
      <c r="AF73" s="95" t="str">
        <f>IF('sec(P)'!EU73=1,SUM('sec(P)'!$E73:AF73),"")</f>
        <v/>
      </c>
      <c r="AG73" s="67" t="str">
        <f t="shared" ref="AG73" si="1783">IF(AF73&lt;&gt;"",RANK(AF73,AF$64:AF$78,1),"")</f>
        <v/>
      </c>
      <c r="AH73" s="95" t="str">
        <f>IF('sec(P)'!EV73=1,SUM('sec(P)'!$E73:AH73),"")</f>
        <v/>
      </c>
      <c r="AI73" s="67" t="str">
        <f t="shared" ref="AI73" si="1784">IF(AH73&lt;&gt;"",RANK(AH73,AH$64:AH$78,1),"")</f>
        <v/>
      </c>
      <c r="AJ73" s="95" t="str">
        <f>IF('sec(P)'!EW73=1,SUM('sec(P)'!$E73:AJ73),"")</f>
        <v/>
      </c>
      <c r="AK73" s="67" t="str">
        <f t="shared" ref="AK73" si="1785">IF(AJ73&lt;&gt;"",RANK(AJ73,AJ$64:AJ$78,1),"")</f>
        <v/>
      </c>
      <c r="AL73" s="95" t="str">
        <f>IF('sec(P)'!EX73=1,SUM('sec(P)'!$E73:AL73),"")</f>
        <v/>
      </c>
      <c r="AM73" s="67" t="str">
        <f t="shared" ref="AM73" si="1786">IF(AL73&lt;&gt;"",RANK(AL73,AL$64:AL$78,1),"")</f>
        <v/>
      </c>
      <c r="AN73" s="95" t="str">
        <f>IF('sec(P)'!EY73=1,SUM('sec(P)'!$E73:AN73),"")</f>
        <v/>
      </c>
      <c r="AO73" s="67" t="str">
        <f t="shared" ref="AO73" si="1787">IF(AN73&lt;&gt;"",RANK(AN73,AN$64:AN$78,1),"")</f>
        <v/>
      </c>
      <c r="AP73" s="95" t="str">
        <f>IF('sec(P)'!EZ73=1,SUM('sec(P)'!$E73:AP73),"")</f>
        <v/>
      </c>
      <c r="AQ73" s="67" t="str">
        <f t="shared" ref="AQ73" si="1788">IF(AP73&lt;&gt;"",RANK(AP73,AP$64:AP$78,1),"")</f>
        <v/>
      </c>
      <c r="AR73" s="95" t="str">
        <f>IF('sec(P)'!FA73=1,SUM('sec(P)'!$E73:AR73),"")</f>
        <v/>
      </c>
      <c r="AS73" s="67" t="str">
        <f t="shared" ref="AS73" si="1789">IF(AR73&lt;&gt;"",RANK(AR73,AR$64:AR$78,1),"")</f>
        <v/>
      </c>
      <c r="AT73" s="95" t="str">
        <f>IF('sec(P)'!FB73=1,SUM('sec(P)'!$E73:AT73),"")</f>
        <v/>
      </c>
      <c r="AU73" s="67" t="str">
        <f t="shared" ref="AU73" si="1790">IF(AT73&lt;&gt;"",RANK(AT73,AT$64:AT$78,1),"")</f>
        <v/>
      </c>
      <c r="AV73" s="95" t="str">
        <f>IF('sec(P)'!FC73=1,SUM('sec(P)'!$E73:AV73),"")</f>
        <v/>
      </c>
      <c r="AW73" s="67" t="str">
        <f t="shared" ref="AW73" si="1791">IF(AV73&lt;&gt;"",RANK(AV73,AV$64:AV$78,1),"")</f>
        <v/>
      </c>
      <c r="AX73" s="95" t="str">
        <f>IF('sec(P)'!FD73=1,SUM('sec(P)'!$E73:AX73),"")</f>
        <v/>
      </c>
      <c r="AY73" s="67" t="str">
        <f t="shared" ref="AY73" si="1792">IF(AX73&lt;&gt;"",RANK(AX73,AX$64:AX$78,1),"")</f>
        <v/>
      </c>
      <c r="AZ73" s="95" t="str">
        <f>IF('sec(P)'!FE73=1,SUM('sec(P)'!$E73:AZ73),"")</f>
        <v/>
      </c>
      <c r="BA73" s="67" t="str">
        <f t="shared" ref="BA73" si="1793">IF(AZ73&lt;&gt;"",RANK(AZ73,AZ$64:AZ$78,1),"")</f>
        <v/>
      </c>
      <c r="BB73" s="95" t="str">
        <f>IF('sec(P)'!FF73=1,SUM('sec(P)'!$E73:BB73),"")</f>
        <v/>
      </c>
      <c r="BC73" s="67" t="str">
        <f t="shared" ref="BC73" si="1794">IF(BB73&lt;&gt;"",RANK(BB73,BB$64:BB$78,1),"")</f>
        <v/>
      </c>
      <c r="BD73" s="95" t="str">
        <f>IF('sec(P)'!FG73=1,SUM('sec(P)'!$E73:BD73),"")</f>
        <v/>
      </c>
      <c r="BE73" s="67" t="str">
        <f t="shared" ref="BE73" si="1795">IF(BD73&lt;&gt;"",RANK(BD73,BD$64:BD$78,1),"")</f>
        <v/>
      </c>
      <c r="BF73" s="95" t="str">
        <f>IF('sec(P)'!FH73=1,SUM('sec(P)'!$E73:BF73),"")</f>
        <v/>
      </c>
      <c r="BG73" s="67" t="str">
        <f t="shared" ref="BG73" si="1796">IF(BF73&lt;&gt;"",RANK(BF73,BF$64:BF$78,1),"")</f>
        <v/>
      </c>
      <c r="BH73" s="95" t="str">
        <f>IF('sec(P)'!FI73=1,SUM('sec(P)'!$E73:BH73),"")</f>
        <v/>
      </c>
      <c r="BI73" s="67" t="str">
        <f t="shared" ref="BI73" si="1797">IF(BH73&lt;&gt;"",RANK(BH73,BH$64:BH$78,1),"")</f>
        <v/>
      </c>
      <c r="BJ73" s="95" t="str">
        <f>IF('sec(P)'!FJ73=1,SUM('sec(P)'!$E73:BJ73),"")</f>
        <v/>
      </c>
      <c r="BK73" s="67" t="str">
        <f t="shared" ref="BK73" si="1798">IF(BJ73&lt;&gt;"",RANK(BJ73,BJ$64:BJ$78,1),"")</f>
        <v/>
      </c>
      <c r="BL73" s="95" t="str">
        <f>IF('sec(P)'!FK73=1,SUM('sec(P)'!$E73:BL73),"")</f>
        <v/>
      </c>
      <c r="BM73" s="67" t="str">
        <f t="shared" ref="BM73" si="1799">IF(BL73&lt;&gt;"",RANK(BL73,BL$64:BL$78,1),"")</f>
        <v/>
      </c>
    </row>
    <row r="74" spans="1:65">
      <c r="A74" s="75">
        <f>IF(stage!A74&lt;&gt;"",stage!A74,"")</f>
        <v>73</v>
      </c>
      <c r="E74" s="120" t="str">
        <f>IF(ent!H74&lt;&gt;"",ent!H74,"")</f>
        <v>OP-1</v>
      </c>
      <c r="F74" s="95" t="str">
        <f>IF('sec(P)'!EH74=1,SUM('sec(P)'!$E74:F74),"")</f>
        <v/>
      </c>
      <c r="G74" s="67" t="str">
        <f t="shared" si="1547"/>
        <v/>
      </c>
      <c r="H74" s="95" t="str">
        <f>IF('sec(P)'!EI74=1,SUM('sec(P)'!$E74:H74),"")</f>
        <v/>
      </c>
      <c r="I74" s="67" t="str">
        <f t="shared" si="1547"/>
        <v/>
      </c>
      <c r="J74" s="95" t="str">
        <f>IF('sec(P)'!EJ74=1,SUM('sec(P)'!$E74:J74),"")</f>
        <v/>
      </c>
      <c r="K74" s="67" t="str">
        <f t="shared" ref="K74" si="1800">IF(J74&lt;&gt;"",RANK(J74,J$64:J$78,1),"")</f>
        <v/>
      </c>
      <c r="L74" s="95" t="str">
        <f>IF('sec(P)'!EK74=1,SUM('sec(P)'!$E74:L74),"")</f>
        <v/>
      </c>
      <c r="M74" s="67" t="str">
        <f t="shared" ref="M74" si="1801">IF(L74&lt;&gt;"",RANK(L74,L$64:L$78,1),"")</f>
        <v/>
      </c>
      <c r="N74" s="95" t="str">
        <f>IF('sec(P)'!EL74=1,SUM('sec(P)'!$E74:N74),"")</f>
        <v/>
      </c>
      <c r="O74" s="67" t="str">
        <f t="shared" ref="O74" si="1802">IF(N74&lt;&gt;"",RANK(N74,N$64:N$78,1),"")</f>
        <v/>
      </c>
      <c r="P74" s="95" t="str">
        <f>IF('sec(P)'!EM74=1,SUM('sec(P)'!$E74:P74),"")</f>
        <v/>
      </c>
      <c r="Q74" s="67" t="str">
        <f t="shared" ref="Q74" si="1803">IF(P74&lt;&gt;"",RANK(P74,P$64:P$78,1),"")</f>
        <v/>
      </c>
      <c r="R74" s="95" t="str">
        <f>IF('sec(P)'!EN74=1,SUM('sec(P)'!$E74:R74),"")</f>
        <v/>
      </c>
      <c r="S74" s="67" t="str">
        <f t="shared" ref="S74" si="1804">IF(R74&lt;&gt;"",RANK(R74,R$64:R$78,1),"")</f>
        <v/>
      </c>
      <c r="T74" s="95" t="str">
        <f>IF('sec(P)'!EO74=1,SUM('sec(P)'!$E74:T74),"")</f>
        <v/>
      </c>
      <c r="U74" s="67" t="str">
        <f t="shared" ref="U74" si="1805">IF(T74&lt;&gt;"",RANK(T74,T$64:T$78,1),"")</f>
        <v/>
      </c>
      <c r="V74" s="95" t="str">
        <f>IF('sec(P)'!EP74=1,SUM('sec(P)'!$E74:V74),"")</f>
        <v/>
      </c>
      <c r="W74" s="67" t="str">
        <f t="shared" ref="W74" si="1806">IF(V74&lt;&gt;"",RANK(V74,V$64:V$78,1),"")</f>
        <v/>
      </c>
      <c r="X74" s="95" t="str">
        <f>IF('sec(P)'!EQ74=1,SUM('sec(P)'!$E74:X74),"")</f>
        <v/>
      </c>
      <c r="Y74" s="67" t="str">
        <f t="shared" ref="Y74" si="1807">IF(X74&lt;&gt;"",RANK(X74,X$64:X$78,1),"")</f>
        <v/>
      </c>
      <c r="Z74" s="95" t="str">
        <f>IF('sec(P)'!ER74=1,SUM('sec(P)'!$E74:Z74),"")</f>
        <v/>
      </c>
      <c r="AA74" s="67" t="str">
        <f t="shared" ref="AA74" si="1808">IF(Z74&lt;&gt;"",RANK(Z74,Z$64:Z$78,1),"")</f>
        <v/>
      </c>
      <c r="AB74" s="95" t="str">
        <f>IF('sec(P)'!ES74=1,SUM('sec(P)'!$E74:AB74),"")</f>
        <v/>
      </c>
      <c r="AC74" s="67" t="str">
        <f t="shared" ref="AC74" si="1809">IF(AB74&lt;&gt;"",RANK(AB74,AB$64:AB$78,1),"")</f>
        <v/>
      </c>
      <c r="AD74" s="95" t="str">
        <f>IF('sec(P)'!ET74=1,SUM('sec(P)'!$E74:AD74),"")</f>
        <v/>
      </c>
      <c r="AE74" s="67" t="str">
        <f t="shared" ref="AE74" si="1810">IF(AD74&lt;&gt;"",RANK(AD74,AD$64:AD$78,1),"")</f>
        <v/>
      </c>
      <c r="AF74" s="95" t="str">
        <f>IF('sec(P)'!EU74=1,SUM('sec(P)'!$E74:AF74),"")</f>
        <v/>
      </c>
      <c r="AG74" s="67" t="str">
        <f t="shared" ref="AG74" si="1811">IF(AF74&lt;&gt;"",RANK(AF74,AF$64:AF$78,1),"")</f>
        <v/>
      </c>
      <c r="AH74" s="95" t="str">
        <f>IF('sec(P)'!EV74=1,SUM('sec(P)'!$E74:AH74),"")</f>
        <v/>
      </c>
      <c r="AI74" s="67" t="str">
        <f t="shared" ref="AI74" si="1812">IF(AH74&lt;&gt;"",RANK(AH74,AH$64:AH$78,1),"")</f>
        <v/>
      </c>
      <c r="AJ74" s="95" t="str">
        <f>IF('sec(P)'!EW74=1,SUM('sec(P)'!$E74:AJ74),"")</f>
        <v/>
      </c>
      <c r="AK74" s="67" t="str">
        <f t="shared" ref="AK74" si="1813">IF(AJ74&lt;&gt;"",RANK(AJ74,AJ$64:AJ$78,1),"")</f>
        <v/>
      </c>
      <c r="AL74" s="95" t="str">
        <f>IF('sec(P)'!EX74=1,SUM('sec(P)'!$E74:AL74),"")</f>
        <v/>
      </c>
      <c r="AM74" s="67" t="str">
        <f t="shared" ref="AM74" si="1814">IF(AL74&lt;&gt;"",RANK(AL74,AL$64:AL$78,1),"")</f>
        <v/>
      </c>
      <c r="AN74" s="95" t="str">
        <f>IF('sec(P)'!EY74=1,SUM('sec(P)'!$E74:AN74),"")</f>
        <v/>
      </c>
      <c r="AO74" s="67" t="str">
        <f t="shared" ref="AO74" si="1815">IF(AN74&lt;&gt;"",RANK(AN74,AN$64:AN$78,1),"")</f>
        <v/>
      </c>
      <c r="AP74" s="95" t="str">
        <f>IF('sec(P)'!EZ74=1,SUM('sec(P)'!$E74:AP74),"")</f>
        <v/>
      </c>
      <c r="AQ74" s="67" t="str">
        <f t="shared" ref="AQ74" si="1816">IF(AP74&lt;&gt;"",RANK(AP74,AP$64:AP$78,1),"")</f>
        <v/>
      </c>
      <c r="AR74" s="95" t="str">
        <f>IF('sec(P)'!FA74=1,SUM('sec(P)'!$E74:AR74),"")</f>
        <v/>
      </c>
      <c r="AS74" s="67" t="str">
        <f t="shared" ref="AS74" si="1817">IF(AR74&lt;&gt;"",RANK(AR74,AR$64:AR$78,1),"")</f>
        <v/>
      </c>
      <c r="AT74" s="95" t="str">
        <f>IF('sec(P)'!FB74=1,SUM('sec(P)'!$E74:AT74),"")</f>
        <v/>
      </c>
      <c r="AU74" s="67" t="str">
        <f t="shared" ref="AU74" si="1818">IF(AT74&lt;&gt;"",RANK(AT74,AT$64:AT$78,1),"")</f>
        <v/>
      </c>
      <c r="AV74" s="95" t="str">
        <f>IF('sec(P)'!FC74=1,SUM('sec(P)'!$E74:AV74),"")</f>
        <v/>
      </c>
      <c r="AW74" s="67" t="str">
        <f t="shared" ref="AW74" si="1819">IF(AV74&lt;&gt;"",RANK(AV74,AV$64:AV$78,1),"")</f>
        <v/>
      </c>
      <c r="AX74" s="95" t="str">
        <f>IF('sec(P)'!FD74=1,SUM('sec(P)'!$E74:AX74),"")</f>
        <v/>
      </c>
      <c r="AY74" s="67" t="str">
        <f t="shared" ref="AY74" si="1820">IF(AX74&lt;&gt;"",RANK(AX74,AX$64:AX$78,1),"")</f>
        <v/>
      </c>
      <c r="AZ74" s="95" t="str">
        <f>IF('sec(P)'!FE74=1,SUM('sec(P)'!$E74:AZ74),"")</f>
        <v/>
      </c>
      <c r="BA74" s="67" t="str">
        <f t="shared" ref="BA74" si="1821">IF(AZ74&lt;&gt;"",RANK(AZ74,AZ$64:AZ$78,1),"")</f>
        <v/>
      </c>
      <c r="BB74" s="95" t="str">
        <f>IF('sec(P)'!FF74=1,SUM('sec(P)'!$E74:BB74),"")</f>
        <v/>
      </c>
      <c r="BC74" s="67" t="str">
        <f t="shared" ref="BC74" si="1822">IF(BB74&lt;&gt;"",RANK(BB74,BB$64:BB$78,1),"")</f>
        <v/>
      </c>
      <c r="BD74" s="95" t="str">
        <f>IF('sec(P)'!FG74=1,SUM('sec(P)'!$E74:BD74),"")</f>
        <v/>
      </c>
      <c r="BE74" s="67" t="str">
        <f t="shared" ref="BE74" si="1823">IF(BD74&lt;&gt;"",RANK(BD74,BD$64:BD$78,1),"")</f>
        <v/>
      </c>
      <c r="BF74" s="95" t="str">
        <f>IF('sec(P)'!FH74=1,SUM('sec(P)'!$E74:BF74),"")</f>
        <v/>
      </c>
      <c r="BG74" s="67" t="str">
        <f t="shared" ref="BG74" si="1824">IF(BF74&lt;&gt;"",RANK(BF74,BF$64:BF$78,1),"")</f>
        <v/>
      </c>
      <c r="BH74" s="95" t="str">
        <f>IF('sec(P)'!FI74=1,SUM('sec(P)'!$E74:BH74),"")</f>
        <v/>
      </c>
      <c r="BI74" s="67" t="str">
        <f t="shared" ref="BI74" si="1825">IF(BH74&lt;&gt;"",RANK(BH74,BH$64:BH$78,1),"")</f>
        <v/>
      </c>
      <c r="BJ74" s="95" t="str">
        <f>IF('sec(P)'!FJ74=1,SUM('sec(P)'!$E74:BJ74),"")</f>
        <v/>
      </c>
      <c r="BK74" s="67" t="str">
        <f t="shared" ref="BK74" si="1826">IF(BJ74&lt;&gt;"",RANK(BJ74,BJ$64:BJ$78,1),"")</f>
        <v/>
      </c>
      <c r="BL74" s="95" t="str">
        <f>IF('sec(P)'!FK74=1,SUM('sec(P)'!$E74:BL74),"")</f>
        <v/>
      </c>
      <c r="BM74" s="67" t="str">
        <f t="shared" ref="BM74" si="1827">IF(BL74&lt;&gt;"",RANK(BL74,BL$64:BL$78,1),"")</f>
        <v/>
      </c>
    </row>
    <row r="75" spans="1:65">
      <c r="A75" s="75">
        <f>IF(stage!A75&lt;&gt;"",stage!A75,"")</f>
        <v>74</v>
      </c>
      <c r="E75" s="120" t="str">
        <f>IF(ent!H75&lt;&gt;"",ent!H75,"")</f>
        <v>OP-1</v>
      </c>
      <c r="F75" s="95">
        <f>IF('sec(P)'!EH75=1,SUM('sec(P)'!$E75:F75),"")</f>
        <v>368.9</v>
      </c>
      <c r="G75" s="67">
        <f t="shared" si="1547"/>
        <v>10</v>
      </c>
      <c r="H75" s="95">
        <f>IF('sec(P)'!EI75=1,SUM('sec(P)'!$E75:H75),"")</f>
        <v>907</v>
      </c>
      <c r="I75" s="67">
        <f t="shared" si="1547"/>
        <v>10</v>
      </c>
      <c r="J75" s="95">
        <f>IF('sec(P)'!EJ75=1,SUM('sec(P)'!$E75:J75),"")</f>
        <v>1306.4000000000001</v>
      </c>
      <c r="K75" s="67">
        <f t="shared" ref="K75" si="1828">IF(J75&lt;&gt;"",RANK(J75,J$64:J$78,1),"")</f>
        <v>10</v>
      </c>
      <c r="L75" s="95">
        <f>IF('sec(P)'!EK75=1,SUM('sec(P)'!$E75:L75),"")</f>
        <v>1676.2</v>
      </c>
      <c r="M75" s="67">
        <f t="shared" ref="M75" si="1829">IF(L75&lt;&gt;"",RANK(L75,L$64:L$78,1),"")</f>
        <v>10</v>
      </c>
      <c r="N75" s="95">
        <f>IF('sec(P)'!EL75=1,SUM('sec(P)'!$E75:N75),"")</f>
        <v>2194</v>
      </c>
      <c r="O75" s="67">
        <f t="shared" ref="O75" si="1830">IF(N75&lt;&gt;"",RANK(N75,N$64:N$78,1),"")</f>
        <v>9</v>
      </c>
      <c r="P75" s="95">
        <f>IF('sec(P)'!EM75=1,SUM('sec(P)'!$E75:P75),"")</f>
        <v>2583.6999999999998</v>
      </c>
      <c r="Q75" s="67">
        <f t="shared" ref="Q75" si="1831">IF(P75&lt;&gt;"",RANK(P75,P$64:P$78,1),"")</f>
        <v>9</v>
      </c>
      <c r="R75" s="95">
        <f>IF('sec(P)'!EN75=1,SUM('sec(P)'!$E75:R75),"")</f>
        <v>3009.2</v>
      </c>
      <c r="S75" s="67">
        <f t="shared" ref="S75" si="1832">IF(R75&lt;&gt;"",RANK(R75,R$64:R$78,1),"")</f>
        <v>10</v>
      </c>
      <c r="T75" s="95">
        <f>IF('sec(P)'!EO75=1,SUM('sec(P)'!$E75:T75),"")</f>
        <v>3298.1</v>
      </c>
      <c r="U75" s="67">
        <f t="shared" ref="U75" si="1833">IF(T75&lt;&gt;"",RANK(T75,T$64:T$78,1),"")</f>
        <v>10</v>
      </c>
      <c r="V75" s="95">
        <f>IF('sec(P)'!EP75=1,SUM('sec(P)'!$E75:V75),"")</f>
        <v>3694.1</v>
      </c>
      <c r="W75" s="67">
        <f t="shared" ref="W75" si="1834">IF(V75&lt;&gt;"",RANK(V75,V$64:V$78,1),"")</f>
        <v>10</v>
      </c>
      <c r="X75" s="95">
        <f>IF('sec(P)'!EQ75=1,SUM('sec(P)'!$E75:X75),"")</f>
        <v>4095.7</v>
      </c>
      <c r="Y75" s="67">
        <f t="shared" ref="Y75" si="1835">IF(X75&lt;&gt;"",RANK(X75,X$64:X$78,1),"")</f>
        <v>9</v>
      </c>
      <c r="Z75" s="95">
        <f>IF('sec(P)'!ER75=1,SUM('sec(P)'!$E75:Z75),"")</f>
        <v>4394.0999999999995</v>
      </c>
      <c r="AA75" s="67">
        <f t="shared" ref="AA75" si="1836">IF(Z75&lt;&gt;"",RANK(Z75,Z$64:Z$78,1),"")</f>
        <v>9</v>
      </c>
      <c r="AB75" s="95">
        <f>IF('sec(P)'!ES75=1,SUM('sec(P)'!$E75:AB75),"")</f>
        <v>4764.3999999999996</v>
      </c>
      <c r="AC75" s="67">
        <f t="shared" ref="AC75" si="1837">IF(AB75&lt;&gt;"",RANK(AB75,AB$64:AB$78,1),"")</f>
        <v>9</v>
      </c>
      <c r="AD75" s="95" t="str">
        <f>IF('sec(P)'!ET75=1,SUM('sec(P)'!$E75:AD75),"")</f>
        <v/>
      </c>
      <c r="AE75" s="67" t="str">
        <f t="shared" ref="AE75" si="1838">IF(AD75&lt;&gt;"",RANK(AD75,AD$64:AD$78,1),"")</f>
        <v/>
      </c>
      <c r="AF75" s="95" t="str">
        <f>IF('sec(P)'!EU75=1,SUM('sec(P)'!$E75:AF75),"")</f>
        <v/>
      </c>
      <c r="AG75" s="67" t="str">
        <f t="shared" ref="AG75" si="1839">IF(AF75&lt;&gt;"",RANK(AF75,AF$64:AF$78,1),"")</f>
        <v/>
      </c>
      <c r="AH75" s="95" t="str">
        <f>IF('sec(P)'!EV75=1,SUM('sec(P)'!$E75:AH75),"")</f>
        <v/>
      </c>
      <c r="AI75" s="67" t="str">
        <f t="shared" ref="AI75" si="1840">IF(AH75&lt;&gt;"",RANK(AH75,AH$64:AH$78,1),"")</f>
        <v/>
      </c>
      <c r="AJ75" s="95" t="str">
        <f>IF('sec(P)'!EW75=1,SUM('sec(P)'!$E75:AJ75),"")</f>
        <v/>
      </c>
      <c r="AK75" s="67" t="str">
        <f t="shared" ref="AK75" si="1841">IF(AJ75&lt;&gt;"",RANK(AJ75,AJ$64:AJ$78,1),"")</f>
        <v/>
      </c>
      <c r="AL75" s="95" t="str">
        <f>IF('sec(P)'!EX75=1,SUM('sec(P)'!$E75:AL75),"")</f>
        <v/>
      </c>
      <c r="AM75" s="67" t="str">
        <f t="shared" ref="AM75" si="1842">IF(AL75&lt;&gt;"",RANK(AL75,AL$64:AL$78,1),"")</f>
        <v/>
      </c>
      <c r="AN75" s="95" t="str">
        <f>IF('sec(P)'!EY75=1,SUM('sec(P)'!$E75:AN75),"")</f>
        <v/>
      </c>
      <c r="AO75" s="67" t="str">
        <f t="shared" ref="AO75" si="1843">IF(AN75&lt;&gt;"",RANK(AN75,AN$64:AN$78,1),"")</f>
        <v/>
      </c>
      <c r="AP75" s="95" t="str">
        <f>IF('sec(P)'!EZ75=1,SUM('sec(P)'!$E75:AP75),"")</f>
        <v/>
      </c>
      <c r="AQ75" s="67" t="str">
        <f t="shared" ref="AQ75" si="1844">IF(AP75&lt;&gt;"",RANK(AP75,AP$64:AP$78,1),"")</f>
        <v/>
      </c>
      <c r="AR75" s="95" t="str">
        <f>IF('sec(P)'!FA75=1,SUM('sec(P)'!$E75:AR75),"")</f>
        <v/>
      </c>
      <c r="AS75" s="67" t="str">
        <f t="shared" ref="AS75" si="1845">IF(AR75&lt;&gt;"",RANK(AR75,AR$64:AR$78,1),"")</f>
        <v/>
      </c>
      <c r="AT75" s="95" t="str">
        <f>IF('sec(P)'!FB75=1,SUM('sec(P)'!$E75:AT75),"")</f>
        <v/>
      </c>
      <c r="AU75" s="67" t="str">
        <f t="shared" ref="AU75" si="1846">IF(AT75&lt;&gt;"",RANK(AT75,AT$64:AT$78,1),"")</f>
        <v/>
      </c>
      <c r="AV75" s="95" t="str">
        <f>IF('sec(P)'!FC75=1,SUM('sec(P)'!$E75:AV75),"")</f>
        <v/>
      </c>
      <c r="AW75" s="67" t="str">
        <f t="shared" ref="AW75" si="1847">IF(AV75&lt;&gt;"",RANK(AV75,AV$64:AV$78,1),"")</f>
        <v/>
      </c>
      <c r="AX75" s="95" t="str">
        <f>IF('sec(P)'!FD75=1,SUM('sec(P)'!$E75:AX75),"")</f>
        <v/>
      </c>
      <c r="AY75" s="67" t="str">
        <f t="shared" ref="AY75" si="1848">IF(AX75&lt;&gt;"",RANK(AX75,AX$64:AX$78,1),"")</f>
        <v/>
      </c>
      <c r="AZ75" s="95" t="str">
        <f>IF('sec(P)'!FE75=1,SUM('sec(P)'!$E75:AZ75),"")</f>
        <v/>
      </c>
      <c r="BA75" s="67" t="str">
        <f t="shared" ref="BA75" si="1849">IF(AZ75&lt;&gt;"",RANK(AZ75,AZ$64:AZ$78,1),"")</f>
        <v/>
      </c>
      <c r="BB75" s="95" t="str">
        <f>IF('sec(P)'!FF75=1,SUM('sec(P)'!$E75:BB75),"")</f>
        <v/>
      </c>
      <c r="BC75" s="67" t="str">
        <f t="shared" ref="BC75" si="1850">IF(BB75&lt;&gt;"",RANK(BB75,BB$64:BB$78,1),"")</f>
        <v/>
      </c>
      <c r="BD75" s="95" t="str">
        <f>IF('sec(P)'!FG75=1,SUM('sec(P)'!$E75:BD75),"")</f>
        <v/>
      </c>
      <c r="BE75" s="67" t="str">
        <f t="shared" ref="BE75" si="1851">IF(BD75&lt;&gt;"",RANK(BD75,BD$64:BD$78,1),"")</f>
        <v/>
      </c>
      <c r="BF75" s="95" t="str">
        <f>IF('sec(P)'!FH75=1,SUM('sec(P)'!$E75:BF75),"")</f>
        <v/>
      </c>
      <c r="BG75" s="67" t="str">
        <f t="shared" ref="BG75" si="1852">IF(BF75&lt;&gt;"",RANK(BF75,BF$64:BF$78,1),"")</f>
        <v/>
      </c>
      <c r="BH75" s="95" t="str">
        <f>IF('sec(P)'!FI75=1,SUM('sec(P)'!$E75:BH75),"")</f>
        <v/>
      </c>
      <c r="BI75" s="67" t="str">
        <f t="shared" ref="BI75" si="1853">IF(BH75&lt;&gt;"",RANK(BH75,BH$64:BH$78,1),"")</f>
        <v/>
      </c>
      <c r="BJ75" s="95" t="str">
        <f>IF('sec(P)'!FJ75=1,SUM('sec(P)'!$E75:BJ75),"")</f>
        <v/>
      </c>
      <c r="BK75" s="67" t="str">
        <f t="shared" ref="BK75" si="1854">IF(BJ75&lt;&gt;"",RANK(BJ75,BJ$64:BJ$78,1),"")</f>
        <v/>
      </c>
      <c r="BL75" s="95" t="str">
        <f>IF('sec(P)'!FK75=1,SUM('sec(P)'!$E75:BL75),"")</f>
        <v/>
      </c>
      <c r="BM75" s="67" t="str">
        <f t="shared" ref="BM75" si="1855">IF(BL75&lt;&gt;"",RANK(BL75,BL$64:BL$78,1),"")</f>
        <v/>
      </c>
    </row>
    <row r="76" spans="1:65">
      <c r="A76" s="75">
        <f>IF(stage!A76&lt;&gt;"",stage!A76,"")</f>
        <v>75</v>
      </c>
      <c r="E76" s="120" t="str">
        <f>IF(ent!H76&lt;&gt;"",ent!H76,"")</f>
        <v>OP-1</v>
      </c>
      <c r="F76" s="95">
        <f>IF('sec(P)'!EH76=1,SUM('sec(P)'!$E76:F76),"")</f>
        <v>369.29999999999995</v>
      </c>
      <c r="G76" s="67">
        <f t="shared" si="1547"/>
        <v>12</v>
      </c>
      <c r="H76" s="95">
        <f>IF('sec(P)'!EI76=1,SUM('sec(P)'!$E76:H76),"")</f>
        <v>886.5</v>
      </c>
      <c r="I76" s="67">
        <f t="shared" si="1547"/>
        <v>9</v>
      </c>
      <c r="J76" s="95">
        <f>IF('sec(P)'!EJ76=1,SUM('sec(P)'!$E76:J76),"")</f>
        <v>1260.4000000000001</v>
      </c>
      <c r="K76" s="67">
        <f t="shared" ref="K76" si="1856">IF(J76&lt;&gt;"",RANK(J76,J$64:J$78,1),"")</f>
        <v>9</v>
      </c>
      <c r="L76" s="95">
        <f>IF('sec(P)'!EK76=1,SUM('sec(P)'!$E76:L76),"")</f>
        <v>1629.6000000000001</v>
      </c>
      <c r="M76" s="67">
        <f t="shared" ref="M76" si="1857">IF(L76&lt;&gt;"",RANK(L76,L$64:L$78,1),"")</f>
        <v>9</v>
      </c>
      <c r="N76" s="95" t="str">
        <f>IF('sec(P)'!EL76=1,SUM('sec(P)'!$E76:N76),"")</f>
        <v/>
      </c>
      <c r="O76" s="67" t="str">
        <f t="shared" ref="O76" si="1858">IF(N76&lt;&gt;"",RANK(N76,N$64:N$78,1),"")</f>
        <v/>
      </c>
      <c r="P76" s="95" t="str">
        <f>IF('sec(P)'!EM76=1,SUM('sec(P)'!$E76:P76),"")</f>
        <v/>
      </c>
      <c r="Q76" s="67" t="str">
        <f t="shared" ref="Q76" si="1859">IF(P76&lt;&gt;"",RANK(P76,P$64:P$78,1),"")</f>
        <v/>
      </c>
      <c r="R76" s="95" t="str">
        <f>IF('sec(P)'!EN76=1,SUM('sec(P)'!$E76:R76),"")</f>
        <v/>
      </c>
      <c r="S76" s="67" t="str">
        <f t="shared" ref="S76" si="1860">IF(R76&lt;&gt;"",RANK(R76,R$64:R$78,1),"")</f>
        <v/>
      </c>
      <c r="T76" s="95" t="str">
        <f>IF('sec(P)'!EO76=1,SUM('sec(P)'!$E76:T76),"")</f>
        <v/>
      </c>
      <c r="U76" s="67" t="str">
        <f t="shared" ref="U76" si="1861">IF(T76&lt;&gt;"",RANK(T76,T$64:T$78,1),"")</f>
        <v/>
      </c>
      <c r="V76" s="95" t="str">
        <f>IF('sec(P)'!EP76=1,SUM('sec(P)'!$E76:V76),"")</f>
        <v/>
      </c>
      <c r="W76" s="67" t="str">
        <f t="shared" ref="W76" si="1862">IF(V76&lt;&gt;"",RANK(V76,V$64:V$78,1),"")</f>
        <v/>
      </c>
      <c r="X76" s="95" t="str">
        <f>IF('sec(P)'!EQ76=1,SUM('sec(P)'!$E76:X76),"")</f>
        <v/>
      </c>
      <c r="Y76" s="67" t="str">
        <f t="shared" ref="Y76" si="1863">IF(X76&lt;&gt;"",RANK(X76,X$64:X$78,1),"")</f>
        <v/>
      </c>
      <c r="Z76" s="95" t="str">
        <f>IF('sec(P)'!ER76=1,SUM('sec(P)'!$E76:Z76),"")</f>
        <v/>
      </c>
      <c r="AA76" s="67" t="str">
        <f t="shared" ref="AA76" si="1864">IF(Z76&lt;&gt;"",RANK(Z76,Z$64:Z$78,1),"")</f>
        <v/>
      </c>
      <c r="AB76" s="95" t="str">
        <f>IF('sec(P)'!ES76=1,SUM('sec(P)'!$E76:AB76),"")</f>
        <v/>
      </c>
      <c r="AC76" s="67" t="str">
        <f t="shared" ref="AC76" si="1865">IF(AB76&lt;&gt;"",RANK(AB76,AB$64:AB$78,1),"")</f>
        <v/>
      </c>
      <c r="AD76" s="95" t="str">
        <f>IF('sec(P)'!ET76=1,SUM('sec(P)'!$E76:AD76),"")</f>
        <v/>
      </c>
      <c r="AE76" s="67" t="str">
        <f t="shared" ref="AE76" si="1866">IF(AD76&lt;&gt;"",RANK(AD76,AD$64:AD$78,1),"")</f>
        <v/>
      </c>
      <c r="AF76" s="95" t="str">
        <f>IF('sec(P)'!EU76=1,SUM('sec(P)'!$E76:AF76),"")</f>
        <v/>
      </c>
      <c r="AG76" s="67" t="str">
        <f t="shared" ref="AG76" si="1867">IF(AF76&lt;&gt;"",RANK(AF76,AF$64:AF$78,1),"")</f>
        <v/>
      </c>
      <c r="AH76" s="95" t="str">
        <f>IF('sec(P)'!EV76=1,SUM('sec(P)'!$E76:AH76),"")</f>
        <v/>
      </c>
      <c r="AI76" s="67" t="str">
        <f t="shared" ref="AI76" si="1868">IF(AH76&lt;&gt;"",RANK(AH76,AH$64:AH$78,1),"")</f>
        <v/>
      </c>
      <c r="AJ76" s="95" t="str">
        <f>IF('sec(P)'!EW76=1,SUM('sec(P)'!$E76:AJ76),"")</f>
        <v/>
      </c>
      <c r="AK76" s="67" t="str">
        <f t="shared" ref="AK76" si="1869">IF(AJ76&lt;&gt;"",RANK(AJ76,AJ$64:AJ$78,1),"")</f>
        <v/>
      </c>
      <c r="AL76" s="95" t="str">
        <f>IF('sec(P)'!EX76=1,SUM('sec(P)'!$E76:AL76),"")</f>
        <v/>
      </c>
      <c r="AM76" s="67" t="str">
        <f t="shared" ref="AM76" si="1870">IF(AL76&lt;&gt;"",RANK(AL76,AL$64:AL$78,1),"")</f>
        <v/>
      </c>
      <c r="AN76" s="95" t="str">
        <f>IF('sec(P)'!EY76=1,SUM('sec(P)'!$E76:AN76),"")</f>
        <v/>
      </c>
      <c r="AO76" s="67" t="str">
        <f t="shared" ref="AO76" si="1871">IF(AN76&lt;&gt;"",RANK(AN76,AN$64:AN$78,1),"")</f>
        <v/>
      </c>
      <c r="AP76" s="95" t="str">
        <f>IF('sec(P)'!EZ76=1,SUM('sec(P)'!$E76:AP76),"")</f>
        <v/>
      </c>
      <c r="AQ76" s="67" t="str">
        <f t="shared" ref="AQ76" si="1872">IF(AP76&lt;&gt;"",RANK(AP76,AP$64:AP$78,1),"")</f>
        <v/>
      </c>
      <c r="AR76" s="95" t="str">
        <f>IF('sec(P)'!FA76=1,SUM('sec(P)'!$E76:AR76),"")</f>
        <v/>
      </c>
      <c r="AS76" s="67" t="str">
        <f t="shared" ref="AS76" si="1873">IF(AR76&lt;&gt;"",RANK(AR76,AR$64:AR$78,1),"")</f>
        <v/>
      </c>
      <c r="AT76" s="95" t="str">
        <f>IF('sec(P)'!FB76=1,SUM('sec(P)'!$E76:AT76),"")</f>
        <v/>
      </c>
      <c r="AU76" s="67" t="str">
        <f t="shared" ref="AU76" si="1874">IF(AT76&lt;&gt;"",RANK(AT76,AT$64:AT$78,1),"")</f>
        <v/>
      </c>
      <c r="AV76" s="95" t="str">
        <f>IF('sec(P)'!FC76=1,SUM('sec(P)'!$E76:AV76),"")</f>
        <v/>
      </c>
      <c r="AW76" s="67" t="str">
        <f t="shared" ref="AW76" si="1875">IF(AV76&lt;&gt;"",RANK(AV76,AV$64:AV$78,1),"")</f>
        <v/>
      </c>
      <c r="AX76" s="95" t="str">
        <f>IF('sec(P)'!FD76=1,SUM('sec(P)'!$E76:AX76),"")</f>
        <v/>
      </c>
      <c r="AY76" s="67" t="str">
        <f t="shared" ref="AY76" si="1876">IF(AX76&lt;&gt;"",RANK(AX76,AX$64:AX$78,1),"")</f>
        <v/>
      </c>
      <c r="AZ76" s="95" t="str">
        <f>IF('sec(P)'!FE76=1,SUM('sec(P)'!$E76:AZ76),"")</f>
        <v/>
      </c>
      <c r="BA76" s="67" t="str">
        <f t="shared" ref="BA76" si="1877">IF(AZ76&lt;&gt;"",RANK(AZ76,AZ$64:AZ$78,1),"")</f>
        <v/>
      </c>
      <c r="BB76" s="95" t="str">
        <f>IF('sec(P)'!FF76=1,SUM('sec(P)'!$E76:BB76),"")</f>
        <v/>
      </c>
      <c r="BC76" s="67" t="str">
        <f t="shared" ref="BC76" si="1878">IF(BB76&lt;&gt;"",RANK(BB76,BB$64:BB$78,1),"")</f>
        <v/>
      </c>
      <c r="BD76" s="95" t="str">
        <f>IF('sec(P)'!FG76=1,SUM('sec(P)'!$E76:BD76),"")</f>
        <v/>
      </c>
      <c r="BE76" s="67" t="str">
        <f t="shared" ref="BE76" si="1879">IF(BD76&lt;&gt;"",RANK(BD76,BD$64:BD$78,1),"")</f>
        <v/>
      </c>
      <c r="BF76" s="95" t="str">
        <f>IF('sec(P)'!FH76=1,SUM('sec(P)'!$E76:BF76),"")</f>
        <v/>
      </c>
      <c r="BG76" s="67" t="str">
        <f t="shared" ref="BG76" si="1880">IF(BF76&lt;&gt;"",RANK(BF76,BF$64:BF$78,1),"")</f>
        <v/>
      </c>
      <c r="BH76" s="95" t="str">
        <f>IF('sec(P)'!FI76=1,SUM('sec(P)'!$E76:BH76),"")</f>
        <v/>
      </c>
      <c r="BI76" s="67" t="str">
        <f t="shared" ref="BI76" si="1881">IF(BH76&lt;&gt;"",RANK(BH76,BH$64:BH$78,1),"")</f>
        <v/>
      </c>
      <c r="BJ76" s="95" t="str">
        <f>IF('sec(P)'!FJ76=1,SUM('sec(P)'!$E76:BJ76),"")</f>
        <v/>
      </c>
      <c r="BK76" s="67" t="str">
        <f t="shared" ref="BK76" si="1882">IF(BJ76&lt;&gt;"",RANK(BJ76,BJ$64:BJ$78,1),"")</f>
        <v/>
      </c>
      <c r="BL76" s="95" t="str">
        <f>IF('sec(P)'!FK76=1,SUM('sec(P)'!$E76:BL76),"")</f>
        <v/>
      </c>
      <c r="BM76" s="67" t="str">
        <f t="shared" ref="BM76" si="1883">IF(BL76&lt;&gt;"",RANK(BL76,BL$64:BL$78,1),"")</f>
        <v/>
      </c>
    </row>
    <row r="77" spans="1:65">
      <c r="A77" s="75">
        <f>IF(stage!A77&lt;&gt;"",stage!A77,"")</f>
        <v>76</v>
      </c>
      <c r="E77" s="120" t="str">
        <f>IF(ent!H77&lt;&gt;"",ent!H77,"")</f>
        <v>OP-1</v>
      </c>
      <c r="F77" s="95">
        <f>IF('sec(P)'!EH77=1,SUM('sec(P)'!$E77:F77),"")</f>
        <v>390.70000000000005</v>
      </c>
      <c r="G77" s="67">
        <f t="shared" si="1547"/>
        <v>13</v>
      </c>
      <c r="H77" s="95">
        <f>IF('sec(P)'!EI77=1,SUM('sec(P)'!$E77:H77),"")</f>
        <v>941.2</v>
      </c>
      <c r="I77" s="67">
        <f t="shared" si="1547"/>
        <v>11</v>
      </c>
      <c r="J77" s="95">
        <f>IF('sec(P)'!EJ77=1,SUM('sec(P)'!$E77:J77),"")</f>
        <v>1335.5</v>
      </c>
      <c r="K77" s="67">
        <f t="shared" ref="K77" si="1884">IF(J77&lt;&gt;"",RANK(J77,J$64:J$78,1),"")</f>
        <v>11</v>
      </c>
      <c r="L77" s="95">
        <f>IF('sec(P)'!EK77=1,SUM('sec(P)'!$E77:L77),"")</f>
        <v>1726.5</v>
      </c>
      <c r="M77" s="67">
        <f t="shared" ref="M77" si="1885">IF(L77&lt;&gt;"",RANK(L77,L$64:L$78,1),"")</f>
        <v>12</v>
      </c>
      <c r="N77" s="95">
        <f>IF('sec(P)'!EL77=1,SUM('sec(P)'!$E77:N77),"")</f>
        <v>2270</v>
      </c>
      <c r="O77" s="67">
        <f t="shared" ref="O77" si="1886">IF(N77&lt;&gt;"",RANK(N77,N$64:N$78,1),"")</f>
        <v>11</v>
      </c>
      <c r="P77" s="95">
        <f>IF('sec(P)'!EM77=1,SUM('sec(P)'!$E77:P77),"")</f>
        <v>2672.5</v>
      </c>
      <c r="Q77" s="67">
        <f t="shared" ref="Q77" si="1887">IF(P77&lt;&gt;"",RANK(P77,P$64:P$78,1),"")</f>
        <v>11</v>
      </c>
      <c r="R77" s="95">
        <f>IF('sec(P)'!EN77=1,SUM('sec(P)'!$E77:R77),"")</f>
        <v>3122.6</v>
      </c>
      <c r="S77" s="67">
        <f t="shared" ref="S77" si="1888">IF(R77&lt;&gt;"",RANK(R77,R$64:R$78,1),"")</f>
        <v>11</v>
      </c>
      <c r="T77" s="95">
        <f>IF('sec(P)'!EO77=1,SUM('sec(P)'!$E77:T77),"")</f>
        <v>3430.1</v>
      </c>
      <c r="U77" s="67">
        <f t="shared" ref="U77" si="1889">IF(T77&lt;&gt;"",RANK(T77,T$64:T$78,1),"")</f>
        <v>11</v>
      </c>
      <c r="V77" s="95">
        <f>IF('sec(P)'!EP77=1,SUM('sec(P)'!$E77:V77),"")</f>
        <v>3859.1</v>
      </c>
      <c r="W77" s="67">
        <f t="shared" ref="W77" si="1890">IF(V77&lt;&gt;"",RANK(V77,V$64:V$78,1),"")</f>
        <v>11</v>
      </c>
      <c r="X77" s="95">
        <f>IF('sec(P)'!EQ77=1,SUM('sec(P)'!$E77:X77),"")</f>
        <v>4260.7</v>
      </c>
      <c r="Y77" s="67">
        <f t="shared" ref="Y77" si="1891">IF(X77&lt;&gt;"",RANK(X77,X$64:X$78,1),"")</f>
        <v>10</v>
      </c>
      <c r="Z77" s="95">
        <f>IF('sec(P)'!ER77=1,SUM('sec(P)'!$E77:Z77),"")</f>
        <v>4570.5</v>
      </c>
      <c r="AA77" s="67">
        <f t="shared" ref="AA77" si="1892">IF(Z77&lt;&gt;"",RANK(Z77,Z$64:Z$78,1),"")</f>
        <v>10</v>
      </c>
      <c r="AB77" s="95">
        <f>IF('sec(P)'!ES77=1,SUM('sec(P)'!$E77:AB77),"")</f>
        <v>4940.8</v>
      </c>
      <c r="AC77" s="67">
        <f t="shared" ref="AC77" si="1893">IF(AB77&lt;&gt;"",RANK(AB77,AB$64:AB$78,1),"")</f>
        <v>10</v>
      </c>
      <c r="AD77" s="95" t="str">
        <f>IF('sec(P)'!ET77=1,SUM('sec(P)'!$E77:AD77),"")</f>
        <v/>
      </c>
      <c r="AE77" s="67" t="str">
        <f t="shared" ref="AE77" si="1894">IF(AD77&lt;&gt;"",RANK(AD77,AD$64:AD$78,1),"")</f>
        <v/>
      </c>
      <c r="AF77" s="95" t="str">
        <f>IF('sec(P)'!EU77=1,SUM('sec(P)'!$E77:AF77),"")</f>
        <v/>
      </c>
      <c r="AG77" s="67" t="str">
        <f t="shared" ref="AG77" si="1895">IF(AF77&lt;&gt;"",RANK(AF77,AF$64:AF$78,1),"")</f>
        <v/>
      </c>
      <c r="AH77" s="95" t="str">
        <f>IF('sec(P)'!EV77=1,SUM('sec(P)'!$E77:AH77),"")</f>
        <v/>
      </c>
      <c r="AI77" s="67" t="str">
        <f t="shared" ref="AI77" si="1896">IF(AH77&lt;&gt;"",RANK(AH77,AH$64:AH$78,1),"")</f>
        <v/>
      </c>
      <c r="AJ77" s="95" t="str">
        <f>IF('sec(P)'!EW77=1,SUM('sec(P)'!$E77:AJ77),"")</f>
        <v/>
      </c>
      <c r="AK77" s="67" t="str">
        <f t="shared" ref="AK77" si="1897">IF(AJ77&lt;&gt;"",RANK(AJ77,AJ$64:AJ$78,1),"")</f>
        <v/>
      </c>
      <c r="AL77" s="95" t="str">
        <f>IF('sec(P)'!EX77=1,SUM('sec(P)'!$E77:AL77),"")</f>
        <v/>
      </c>
      <c r="AM77" s="67" t="str">
        <f t="shared" ref="AM77" si="1898">IF(AL77&lt;&gt;"",RANK(AL77,AL$64:AL$78,1),"")</f>
        <v/>
      </c>
      <c r="AN77" s="95" t="str">
        <f>IF('sec(P)'!EY77=1,SUM('sec(P)'!$E77:AN77),"")</f>
        <v/>
      </c>
      <c r="AO77" s="67" t="str">
        <f t="shared" ref="AO77" si="1899">IF(AN77&lt;&gt;"",RANK(AN77,AN$64:AN$78,1),"")</f>
        <v/>
      </c>
      <c r="AP77" s="95" t="str">
        <f>IF('sec(P)'!EZ77=1,SUM('sec(P)'!$E77:AP77),"")</f>
        <v/>
      </c>
      <c r="AQ77" s="67" t="str">
        <f t="shared" ref="AQ77" si="1900">IF(AP77&lt;&gt;"",RANK(AP77,AP$64:AP$78,1),"")</f>
        <v/>
      </c>
      <c r="AR77" s="95" t="str">
        <f>IF('sec(P)'!FA77=1,SUM('sec(P)'!$E77:AR77),"")</f>
        <v/>
      </c>
      <c r="AS77" s="67" t="str">
        <f t="shared" ref="AS77" si="1901">IF(AR77&lt;&gt;"",RANK(AR77,AR$64:AR$78,1),"")</f>
        <v/>
      </c>
      <c r="AT77" s="95" t="str">
        <f>IF('sec(P)'!FB77=1,SUM('sec(P)'!$E77:AT77),"")</f>
        <v/>
      </c>
      <c r="AU77" s="67" t="str">
        <f t="shared" ref="AU77" si="1902">IF(AT77&lt;&gt;"",RANK(AT77,AT$64:AT$78,1),"")</f>
        <v/>
      </c>
      <c r="AV77" s="95" t="str">
        <f>IF('sec(P)'!FC77=1,SUM('sec(P)'!$E77:AV77),"")</f>
        <v/>
      </c>
      <c r="AW77" s="67" t="str">
        <f t="shared" ref="AW77" si="1903">IF(AV77&lt;&gt;"",RANK(AV77,AV$64:AV$78,1),"")</f>
        <v/>
      </c>
      <c r="AX77" s="95" t="str">
        <f>IF('sec(P)'!FD77=1,SUM('sec(P)'!$E77:AX77),"")</f>
        <v/>
      </c>
      <c r="AY77" s="67" t="str">
        <f t="shared" ref="AY77" si="1904">IF(AX77&lt;&gt;"",RANK(AX77,AX$64:AX$78,1),"")</f>
        <v/>
      </c>
      <c r="AZ77" s="95" t="str">
        <f>IF('sec(P)'!FE77=1,SUM('sec(P)'!$E77:AZ77),"")</f>
        <v/>
      </c>
      <c r="BA77" s="67" t="str">
        <f t="shared" ref="BA77" si="1905">IF(AZ77&lt;&gt;"",RANK(AZ77,AZ$64:AZ$78,1),"")</f>
        <v/>
      </c>
      <c r="BB77" s="95" t="str">
        <f>IF('sec(P)'!FF77=1,SUM('sec(P)'!$E77:BB77),"")</f>
        <v/>
      </c>
      <c r="BC77" s="67" t="str">
        <f t="shared" ref="BC77" si="1906">IF(BB77&lt;&gt;"",RANK(BB77,BB$64:BB$78,1),"")</f>
        <v/>
      </c>
      <c r="BD77" s="95" t="str">
        <f>IF('sec(P)'!FG77=1,SUM('sec(P)'!$E77:BD77),"")</f>
        <v/>
      </c>
      <c r="BE77" s="67" t="str">
        <f t="shared" ref="BE77" si="1907">IF(BD77&lt;&gt;"",RANK(BD77,BD$64:BD$78,1),"")</f>
        <v/>
      </c>
      <c r="BF77" s="95" t="str">
        <f>IF('sec(P)'!FH77=1,SUM('sec(P)'!$E77:BF77),"")</f>
        <v/>
      </c>
      <c r="BG77" s="67" t="str">
        <f t="shared" ref="BG77" si="1908">IF(BF77&lt;&gt;"",RANK(BF77,BF$64:BF$78,1),"")</f>
        <v/>
      </c>
      <c r="BH77" s="95" t="str">
        <f>IF('sec(P)'!FI77=1,SUM('sec(P)'!$E77:BH77),"")</f>
        <v/>
      </c>
      <c r="BI77" s="67" t="str">
        <f t="shared" ref="BI77" si="1909">IF(BH77&lt;&gt;"",RANK(BH77,BH$64:BH$78,1),"")</f>
        <v/>
      </c>
      <c r="BJ77" s="95" t="str">
        <f>IF('sec(P)'!FJ77=1,SUM('sec(P)'!$E77:BJ77),"")</f>
        <v/>
      </c>
      <c r="BK77" s="67" t="str">
        <f t="shared" ref="BK77" si="1910">IF(BJ77&lt;&gt;"",RANK(BJ77,BJ$64:BJ$78,1),"")</f>
        <v/>
      </c>
      <c r="BL77" s="95" t="str">
        <f>IF('sec(P)'!FK77=1,SUM('sec(P)'!$E77:BL77),"")</f>
        <v/>
      </c>
      <c r="BM77" s="67" t="str">
        <f t="shared" ref="BM77" si="1911">IF(BL77&lt;&gt;"",RANK(BL77,BL$64:BL$78,1),"")</f>
        <v/>
      </c>
    </row>
    <row r="78" spans="1:65">
      <c r="A78" s="75">
        <f>IF(stage!A78&lt;&gt;"",stage!A78,"")</f>
        <v>77</v>
      </c>
      <c r="E78" s="120" t="str">
        <f>IF(ent!H78&lt;&gt;"",ent!H78,"")</f>
        <v>OP-1</v>
      </c>
      <c r="F78" s="95" t="str">
        <f>IF('sec(P)'!EH78=1,SUM('sec(P)'!$E78:F78),"")</f>
        <v/>
      </c>
      <c r="G78" s="67" t="str">
        <f t="shared" si="1547"/>
        <v/>
      </c>
      <c r="H78" s="95" t="str">
        <f>IF('sec(P)'!EI78=1,SUM('sec(P)'!$E78:H78),"")</f>
        <v/>
      </c>
      <c r="I78" s="67" t="str">
        <f t="shared" si="1547"/>
        <v/>
      </c>
      <c r="J78" s="95" t="str">
        <f>IF('sec(P)'!EJ78=1,SUM('sec(P)'!$E78:J78),"")</f>
        <v/>
      </c>
      <c r="K78" s="67" t="str">
        <f t="shared" ref="K78" si="1912">IF(J78&lt;&gt;"",RANK(J78,J$64:J$78,1),"")</f>
        <v/>
      </c>
      <c r="L78" s="95" t="str">
        <f>IF('sec(P)'!EK78=1,SUM('sec(P)'!$E78:L78),"")</f>
        <v/>
      </c>
      <c r="M78" s="67" t="str">
        <f t="shared" ref="M78" si="1913">IF(L78&lt;&gt;"",RANK(L78,L$64:L$78,1),"")</f>
        <v/>
      </c>
      <c r="N78" s="95" t="str">
        <f>IF('sec(P)'!EL78=1,SUM('sec(P)'!$E78:N78),"")</f>
        <v/>
      </c>
      <c r="O78" s="67" t="str">
        <f t="shared" ref="O78" si="1914">IF(N78&lt;&gt;"",RANK(N78,N$64:N$78,1),"")</f>
        <v/>
      </c>
      <c r="P78" s="95" t="str">
        <f>IF('sec(P)'!EM78=1,SUM('sec(P)'!$E78:P78),"")</f>
        <v/>
      </c>
      <c r="Q78" s="67" t="str">
        <f t="shared" ref="Q78" si="1915">IF(P78&lt;&gt;"",RANK(P78,P$64:P$78,1),"")</f>
        <v/>
      </c>
      <c r="R78" s="95" t="str">
        <f>IF('sec(P)'!EN78=1,SUM('sec(P)'!$E78:R78),"")</f>
        <v/>
      </c>
      <c r="S78" s="67" t="str">
        <f t="shared" ref="S78" si="1916">IF(R78&lt;&gt;"",RANK(R78,R$64:R$78,1),"")</f>
        <v/>
      </c>
      <c r="T78" s="95" t="str">
        <f>IF('sec(P)'!EO78=1,SUM('sec(P)'!$E78:T78),"")</f>
        <v/>
      </c>
      <c r="U78" s="67" t="str">
        <f t="shared" ref="U78" si="1917">IF(T78&lt;&gt;"",RANK(T78,T$64:T$78,1),"")</f>
        <v/>
      </c>
      <c r="V78" s="95" t="str">
        <f>IF('sec(P)'!EP78=1,SUM('sec(P)'!$E78:V78),"")</f>
        <v/>
      </c>
      <c r="W78" s="67" t="str">
        <f t="shared" ref="W78" si="1918">IF(V78&lt;&gt;"",RANK(V78,V$64:V$78,1),"")</f>
        <v/>
      </c>
      <c r="X78" s="95" t="str">
        <f>IF('sec(P)'!EQ78=1,SUM('sec(P)'!$E78:X78),"")</f>
        <v/>
      </c>
      <c r="Y78" s="67" t="str">
        <f t="shared" ref="Y78" si="1919">IF(X78&lt;&gt;"",RANK(X78,X$64:X$78,1),"")</f>
        <v/>
      </c>
      <c r="Z78" s="95" t="str">
        <f>IF('sec(P)'!ER78=1,SUM('sec(P)'!$E78:Z78),"")</f>
        <v/>
      </c>
      <c r="AA78" s="67" t="str">
        <f t="shared" ref="AA78" si="1920">IF(Z78&lt;&gt;"",RANK(Z78,Z$64:Z$78,1),"")</f>
        <v/>
      </c>
      <c r="AB78" s="95" t="str">
        <f>IF('sec(P)'!ES78=1,SUM('sec(P)'!$E78:AB78),"")</f>
        <v/>
      </c>
      <c r="AC78" s="67" t="str">
        <f t="shared" ref="AC78" si="1921">IF(AB78&lt;&gt;"",RANK(AB78,AB$64:AB$78,1),"")</f>
        <v/>
      </c>
      <c r="AD78" s="95" t="str">
        <f>IF('sec(P)'!ET78=1,SUM('sec(P)'!$E78:AD78),"")</f>
        <v/>
      </c>
      <c r="AE78" s="67" t="str">
        <f t="shared" ref="AE78" si="1922">IF(AD78&lt;&gt;"",RANK(AD78,AD$64:AD$78,1),"")</f>
        <v/>
      </c>
      <c r="AF78" s="95" t="str">
        <f>IF('sec(P)'!EU78=1,SUM('sec(P)'!$E78:AF78),"")</f>
        <v/>
      </c>
      <c r="AG78" s="67" t="str">
        <f t="shared" ref="AG78" si="1923">IF(AF78&lt;&gt;"",RANK(AF78,AF$64:AF$78,1),"")</f>
        <v/>
      </c>
      <c r="AH78" s="95" t="str">
        <f>IF('sec(P)'!EV78=1,SUM('sec(P)'!$E78:AH78),"")</f>
        <v/>
      </c>
      <c r="AI78" s="67" t="str">
        <f t="shared" ref="AI78" si="1924">IF(AH78&lt;&gt;"",RANK(AH78,AH$64:AH$78,1),"")</f>
        <v/>
      </c>
      <c r="AJ78" s="95" t="str">
        <f>IF('sec(P)'!EW78=1,SUM('sec(P)'!$E78:AJ78),"")</f>
        <v/>
      </c>
      <c r="AK78" s="67" t="str">
        <f t="shared" ref="AK78" si="1925">IF(AJ78&lt;&gt;"",RANK(AJ78,AJ$64:AJ$78,1),"")</f>
        <v/>
      </c>
      <c r="AL78" s="95" t="str">
        <f>IF('sec(P)'!EX78=1,SUM('sec(P)'!$E78:AL78),"")</f>
        <v/>
      </c>
      <c r="AM78" s="67" t="str">
        <f t="shared" ref="AM78" si="1926">IF(AL78&lt;&gt;"",RANK(AL78,AL$64:AL$78,1),"")</f>
        <v/>
      </c>
      <c r="AN78" s="95" t="str">
        <f>IF('sec(P)'!EY78=1,SUM('sec(P)'!$E78:AN78),"")</f>
        <v/>
      </c>
      <c r="AO78" s="67" t="str">
        <f t="shared" ref="AO78" si="1927">IF(AN78&lt;&gt;"",RANK(AN78,AN$64:AN$78,1),"")</f>
        <v/>
      </c>
      <c r="AP78" s="95" t="str">
        <f>IF('sec(P)'!EZ78=1,SUM('sec(P)'!$E78:AP78),"")</f>
        <v/>
      </c>
      <c r="AQ78" s="67" t="str">
        <f t="shared" ref="AQ78" si="1928">IF(AP78&lt;&gt;"",RANK(AP78,AP$64:AP$78,1),"")</f>
        <v/>
      </c>
      <c r="AR78" s="95" t="str">
        <f>IF('sec(P)'!FA78=1,SUM('sec(P)'!$E78:AR78),"")</f>
        <v/>
      </c>
      <c r="AS78" s="67" t="str">
        <f t="shared" ref="AS78" si="1929">IF(AR78&lt;&gt;"",RANK(AR78,AR$64:AR$78,1),"")</f>
        <v/>
      </c>
      <c r="AT78" s="95" t="str">
        <f>IF('sec(P)'!FB78=1,SUM('sec(P)'!$E78:AT78),"")</f>
        <v/>
      </c>
      <c r="AU78" s="67" t="str">
        <f t="shared" ref="AU78" si="1930">IF(AT78&lt;&gt;"",RANK(AT78,AT$64:AT$78,1),"")</f>
        <v/>
      </c>
      <c r="AV78" s="95" t="str">
        <f>IF('sec(P)'!FC78=1,SUM('sec(P)'!$E78:AV78),"")</f>
        <v/>
      </c>
      <c r="AW78" s="67" t="str">
        <f t="shared" ref="AW78" si="1931">IF(AV78&lt;&gt;"",RANK(AV78,AV$64:AV$78,1),"")</f>
        <v/>
      </c>
      <c r="AX78" s="95" t="str">
        <f>IF('sec(P)'!FD78=1,SUM('sec(P)'!$E78:AX78),"")</f>
        <v/>
      </c>
      <c r="AY78" s="67" t="str">
        <f t="shared" ref="AY78" si="1932">IF(AX78&lt;&gt;"",RANK(AX78,AX$64:AX$78,1),"")</f>
        <v/>
      </c>
      <c r="AZ78" s="95" t="str">
        <f>IF('sec(P)'!FE78=1,SUM('sec(P)'!$E78:AZ78),"")</f>
        <v/>
      </c>
      <c r="BA78" s="67" t="str">
        <f t="shared" ref="BA78" si="1933">IF(AZ78&lt;&gt;"",RANK(AZ78,AZ$64:AZ$78,1),"")</f>
        <v/>
      </c>
      <c r="BB78" s="95" t="str">
        <f>IF('sec(P)'!FF78=1,SUM('sec(P)'!$E78:BB78),"")</f>
        <v/>
      </c>
      <c r="BC78" s="67" t="str">
        <f t="shared" ref="BC78" si="1934">IF(BB78&lt;&gt;"",RANK(BB78,BB$64:BB$78,1),"")</f>
        <v/>
      </c>
      <c r="BD78" s="95" t="str">
        <f>IF('sec(P)'!FG78=1,SUM('sec(P)'!$E78:BD78),"")</f>
        <v/>
      </c>
      <c r="BE78" s="67" t="str">
        <f t="shared" ref="BE78" si="1935">IF(BD78&lt;&gt;"",RANK(BD78,BD$64:BD$78,1),"")</f>
        <v/>
      </c>
      <c r="BF78" s="95" t="str">
        <f>IF('sec(P)'!FH78=1,SUM('sec(P)'!$E78:BF78),"")</f>
        <v/>
      </c>
      <c r="BG78" s="67" t="str">
        <f t="shared" ref="BG78" si="1936">IF(BF78&lt;&gt;"",RANK(BF78,BF$64:BF$78,1),"")</f>
        <v/>
      </c>
      <c r="BH78" s="95" t="str">
        <f>IF('sec(P)'!FI78=1,SUM('sec(P)'!$E78:BH78),"")</f>
        <v/>
      </c>
      <c r="BI78" s="67" t="str">
        <f t="shared" ref="BI78" si="1937">IF(BH78&lt;&gt;"",RANK(BH78,BH$64:BH$78,1),"")</f>
        <v/>
      </c>
      <c r="BJ78" s="95" t="str">
        <f>IF('sec(P)'!FJ78=1,SUM('sec(P)'!$E78:BJ78),"")</f>
        <v/>
      </c>
      <c r="BK78" s="67" t="str">
        <f t="shared" ref="BK78" si="1938">IF(BJ78&lt;&gt;"",RANK(BJ78,BJ$64:BJ$78,1),"")</f>
        <v/>
      </c>
      <c r="BL78" s="95" t="str">
        <f>IF('sec(P)'!FK78=1,SUM('sec(P)'!$E78:BL78),"")</f>
        <v/>
      </c>
      <c r="BM78" s="67" t="str">
        <f t="shared" ref="BM78" si="1939">IF(BL78&lt;&gt;"",RANK(BL78,BL$64:BL$78,1),"")</f>
        <v/>
      </c>
    </row>
    <row r="79" spans="1:65">
      <c r="A79" s="75" t="str">
        <f>IF(stage!A79&lt;&gt;"",stage!A79,"")</f>
        <v/>
      </c>
      <c r="E79" s="120" t="str">
        <f>IF(ent!H79&lt;&gt;"",ent!H79,"")</f>
        <v/>
      </c>
      <c r="F79" s="95" t="str">
        <f>IF('sec(P)'!EH79=1,SUM('sec(P)'!$E79:F79),"")</f>
        <v/>
      </c>
      <c r="G79" s="67" t="str">
        <f t="shared" ref="G79:AS91" si="1940">IF(F79&lt;&gt;"",RANK(F79,F$2:F$91,1),"")</f>
        <v/>
      </c>
      <c r="H79" s="95" t="str">
        <f>IF('sec(P)'!EI79=1,SUM('sec(P)'!$E79:H79),"")</f>
        <v/>
      </c>
      <c r="I79" s="67" t="str">
        <f t="shared" si="1940"/>
        <v/>
      </c>
      <c r="J79" s="95" t="str">
        <f>IF('sec(P)'!EJ79=1,SUM('sec(P)'!$E79:J79),"")</f>
        <v/>
      </c>
      <c r="K79" s="67" t="str">
        <f t="shared" si="1940"/>
        <v/>
      </c>
      <c r="L79" s="95" t="str">
        <f>IF('sec(P)'!EK79=1,SUM('sec(P)'!$E79:L79),"")</f>
        <v/>
      </c>
      <c r="M79" s="67" t="str">
        <f t="shared" si="1940"/>
        <v/>
      </c>
      <c r="N79" s="95" t="str">
        <f>IF('sec(P)'!EL79=1,SUM('sec(P)'!$E79:N79),"")</f>
        <v/>
      </c>
      <c r="O79" s="67" t="str">
        <f t="shared" si="1940"/>
        <v/>
      </c>
      <c r="P79" s="95" t="str">
        <f>IF('sec(P)'!EM79=1,SUM('sec(P)'!$E79:P79),"")</f>
        <v/>
      </c>
      <c r="Q79" s="67" t="str">
        <f t="shared" si="1940"/>
        <v/>
      </c>
      <c r="R79" s="95" t="str">
        <f>IF('sec(P)'!EN79=1,SUM('sec(P)'!$E79:R79),"")</f>
        <v/>
      </c>
      <c r="S79" s="67" t="str">
        <f t="shared" si="1940"/>
        <v/>
      </c>
      <c r="T79" s="95" t="str">
        <f>IF('sec(P)'!EO79=1,SUM('sec(P)'!$E79:T79),"")</f>
        <v/>
      </c>
      <c r="U79" s="67" t="str">
        <f t="shared" si="1940"/>
        <v/>
      </c>
      <c r="V79" s="95" t="str">
        <f>IF('sec(P)'!EP79=1,SUM('sec(P)'!$E79:V79),"")</f>
        <v/>
      </c>
      <c r="W79" s="67" t="str">
        <f t="shared" si="1940"/>
        <v/>
      </c>
      <c r="X79" s="95" t="str">
        <f>IF('sec(P)'!EQ79=1,SUM('sec(P)'!$E79:X79),"")</f>
        <v/>
      </c>
      <c r="Y79" s="67" t="str">
        <f t="shared" si="1940"/>
        <v/>
      </c>
      <c r="Z79" s="95" t="str">
        <f>IF('sec(P)'!ER79=1,SUM('sec(P)'!$E79:Z79),"")</f>
        <v/>
      </c>
      <c r="AA79" s="67" t="str">
        <f t="shared" si="1940"/>
        <v/>
      </c>
      <c r="AB79" s="95" t="str">
        <f>IF('sec(P)'!ES79=1,SUM('sec(P)'!$E79:AB79),"")</f>
        <v/>
      </c>
      <c r="AC79" s="67" t="str">
        <f t="shared" si="1940"/>
        <v/>
      </c>
      <c r="AD79" s="95" t="str">
        <f>IF('sec(P)'!ET79=1,SUM('sec(P)'!$E79:AD79),"")</f>
        <v/>
      </c>
      <c r="AE79" s="67" t="str">
        <f t="shared" si="1940"/>
        <v/>
      </c>
      <c r="AF79" s="95" t="str">
        <f>IF('sec(P)'!EU79=1,SUM('sec(P)'!$E79:AF79),"")</f>
        <v/>
      </c>
      <c r="AG79" s="67" t="str">
        <f t="shared" si="1940"/>
        <v/>
      </c>
      <c r="AH79" s="95" t="str">
        <f>IF('sec(P)'!EV79=1,SUM('sec(P)'!$E79:AH79),"")</f>
        <v/>
      </c>
      <c r="AI79" s="67" t="str">
        <f t="shared" si="1940"/>
        <v/>
      </c>
      <c r="AJ79" s="95" t="str">
        <f>IF('sec(P)'!EW79=1,SUM('sec(P)'!$E79:AJ79),"")</f>
        <v/>
      </c>
      <c r="AK79" s="67" t="str">
        <f t="shared" si="1940"/>
        <v/>
      </c>
      <c r="AL79" s="95" t="str">
        <f>IF('sec(P)'!EX79=1,SUM('sec(P)'!$E79:AL79),"")</f>
        <v/>
      </c>
      <c r="AM79" s="67" t="str">
        <f t="shared" si="1940"/>
        <v/>
      </c>
      <c r="AN79" s="95" t="str">
        <f>IF('sec(P)'!EY79=1,SUM('sec(P)'!$E79:AN79),"")</f>
        <v/>
      </c>
      <c r="AO79" s="67" t="str">
        <f t="shared" si="1940"/>
        <v/>
      </c>
      <c r="AP79" s="95" t="str">
        <f>IF('sec(P)'!EZ79=1,SUM('sec(P)'!$E79:AP79),"")</f>
        <v/>
      </c>
      <c r="AQ79" s="67" t="str">
        <f t="shared" si="1940"/>
        <v/>
      </c>
      <c r="AR79" s="95" t="str">
        <f>IF('sec(P)'!FA79=1,SUM('sec(P)'!$E79:AR79),"")</f>
        <v/>
      </c>
      <c r="AS79" s="67" t="str">
        <f t="shared" si="1940"/>
        <v/>
      </c>
      <c r="AT79" s="95" t="str">
        <f>IF('sec(P)'!FB79=1,SUM('sec(P)'!$E79:AT79),"")</f>
        <v/>
      </c>
      <c r="AU79" s="67" t="str">
        <f t="shared" ref="AU79:AU91" si="1941">IF(AT79&lt;&gt;"",RANK(AT79,AT$2:AT$91,1),"")</f>
        <v/>
      </c>
      <c r="AV79" s="95" t="str">
        <f>IF('sec(P)'!FC79=1,SUM('sec(P)'!$E79:AV79),"")</f>
        <v/>
      </c>
      <c r="AW79" s="67" t="str">
        <f t="shared" ref="AW79:AW91" si="1942">IF(AV79&lt;&gt;"",RANK(AV79,AV$2:AV$91,1),"")</f>
        <v/>
      </c>
      <c r="AX79" s="95" t="str">
        <f>IF('sec(P)'!FD79=1,SUM('sec(P)'!$E79:AX79),"")</f>
        <v/>
      </c>
      <c r="AY79" s="67" t="str">
        <f t="shared" ref="AY79:AY91" si="1943">IF(AX79&lt;&gt;"",RANK(AX79,AX$2:AX$91,1),"")</f>
        <v/>
      </c>
      <c r="AZ79" s="95" t="str">
        <f>IF('sec(P)'!FE79=1,SUM('sec(P)'!$E79:AZ79),"")</f>
        <v/>
      </c>
      <c r="BA79" s="67" t="str">
        <f t="shared" ref="BA79:BA91" si="1944">IF(AZ79&lt;&gt;"",RANK(AZ79,AZ$2:AZ$91,1),"")</f>
        <v/>
      </c>
      <c r="BB79" s="95" t="str">
        <f>IF('sec(P)'!FF79=1,SUM('sec(P)'!$E79:BB79),"")</f>
        <v/>
      </c>
      <c r="BC79" s="67" t="str">
        <f t="shared" ref="BC79:BC91" si="1945">IF(BB79&lt;&gt;"",RANK(BB79,BB$2:BB$91,1),"")</f>
        <v/>
      </c>
      <c r="BD79" s="95" t="str">
        <f>IF('sec(P)'!FG79=1,SUM('sec(P)'!$E79:BD79),"")</f>
        <v/>
      </c>
      <c r="BE79" s="67" t="str">
        <f t="shared" ref="BE79:BE91" si="1946">IF(BD79&lt;&gt;"",RANK(BD79,BD$2:BD$91,1),"")</f>
        <v/>
      </c>
      <c r="BF79" s="95" t="str">
        <f>IF('sec(P)'!FH79=1,SUM('sec(P)'!$E79:BF79),"")</f>
        <v/>
      </c>
      <c r="BG79" s="67" t="str">
        <f t="shared" ref="BG79:BG91" si="1947">IF(BF79&lt;&gt;"",RANK(BF79,BF$2:BF$91,1),"")</f>
        <v/>
      </c>
      <c r="BH79" s="95" t="str">
        <f>IF('sec(P)'!FI79=1,SUM('sec(P)'!$E79:BH79),"")</f>
        <v/>
      </c>
      <c r="BI79" s="67" t="str">
        <f t="shared" ref="BI79:BI91" si="1948">IF(BH79&lt;&gt;"",RANK(BH79,BH$2:BH$91,1),"")</f>
        <v/>
      </c>
      <c r="BJ79" s="95" t="str">
        <f>IF('sec(P)'!FJ79=1,SUM('sec(P)'!$E79:BJ79),"")</f>
        <v/>
      </c>
      <c r="BK79" s="67" t="str">
        <f t="shared" ref="BK79:BK91" si="1949">IF(BJ79&lt;&gt;"",RANK(BJ79,BJ$2:BJ$91,1),"")</f>
        <v/>
      </c>
      <c r="BL79" s="95" t="str">
        <f>IF('sec(P)'!FK79=1,SUM('sec(P)'!$E79:BL79),"")</f>
        <v/>
      </c>
      <c r="BM79" s="67" t="str">
        <f t="shared" ref="BM79:BM91" si="1950">IF(BL79&lt;&gt;"",RANK(BL79,BL$2:BL$91,1),"")</f>
        <v/>
      </c>
    </row>
    <row r="80" spans="1:65">
      <c r="A80" s="75" t="str">
        <f>IF(stage!A80&lt;&gt;"",stage!A80,"")</f>
        <v/>
      </c>
      <c r="E80" s="120" t="str">
        <f>IF(ent!H80&lt;&gt;"",ent!H80,"")</f>
        <v/>
      </c>
      <c r="F80" s="95" t="str">
        <f>IF('sec(P)'!EH80=1,SUM('sec(P)'!$E80:F80),"")</f>
        <v/>
      </c>
      <c r="G80" s="67" t="str">
        <f t="shared" si="1940"/>
        <v/>
      </c>
      <c r="H80" s="95" t="str">
        <f>IF('sec(P)'!EI80=1,SUM('sec(P)'!$E80:H80),"")</f>
        <v/>
      </c>
      <c r="I80" s="67" t="str">
        <f t="shared" si="1940"/>
        <v/>
      </c>
      <c r="J80" s="95" t="str">
        <f>IF('sec(P)'!EJ80=1,SUM('sec(P)'!$E80:J80),"")</f>
        <v/>
      </c>
      <c r="K80" s="67" t="str">
        <f t="shared" si="1940"/>
        <v/>
      </c>
      <c r="L80" s="95" t="str">
        <f>IF('sec(P)'!EK80=1,SUM('sec(P)'!$E80:L80),"")</f>
        <v/>
      </c>
      <c r="M80" s="67" t="str">
        <f t="shared" si="1940"/>
        <v/>
      </c>
      <c r="N80" s="95" t="str">
        <f>IF('sec(P)'!EL80=1,SUM('sec(P)'!$E80:N80),"")</f>
        <v/>
      </c>
      <c r="O80" s="67" t="str">
        <f t="shared" si="1940"/>
        <v/>
      </c>
      <c r="P80" s="95" t="str">
        <f>IF('sec(P)'!EM80=1,SUM('sec(P)'!$E80:P80),"")</f>
        <v/>
      </c>
      <c r="Q80" s="67" t="str">
        <f t="shared" si="1940"/>
        <v/>
      </c>
      <c r="R80" s="95" t="str">
        <f>IF('sec(P)'!EN80=1,SUM('sec(P)'!$E80:R80),"")</f>
        <v/>
      </c>
      <c r="S80" s="67" t="str">
        <f t="shared" si="1940"/>
        <v/>
      </c>
      <c r="T80" s="95" t="str">
        <f>IF('sec(P)'!EO80=1,SUM('sec(P)'!$E80:T80),"")</f>
        <v/>
      </c>
      <c r="U80" s="67" t="str">
        <f t="shared" si="1940"/>
        <v/>
      </c>
      <c r="V80" s="95" t="str">
        <f>IF('sec(P)'!EP80=1,SUM('sec(P)'!$E80:V80),"")</f>
        <v/>
      </c>
      <c r="W80" s="67" t="str">
        <f t="shared" si="1940"/>
        <v/>
      </c>
      <c r="X80" s="95" t="str">
        <f>IF('sec(P)'!EQ80=1,SUM('sec(P)'!$E80:X80),"")</f>
        <v/>
      </c>
      <c r="Y80" s="67" t="str">
        <f t="shared" si="1940"/>
        <v/>
      </c>
      <c r="Z80" s="95" t="str">
        <f>IF('sec(P)'!ER80=1,SUM('sec(P)'!$E80:Z80),"")</f>
        <v/>
      </c>
      <c r="AA80" s="67" t="str">
        <f t="shared" si="1940"/>
        <v/>
      </c>
      <c r="AB80" s="95" t="str">
        <f>IF('sec(P)'!ES80=1,SUM('sec(P)'!$E80:AB80),"")</f>
        <v/>
      </c>
      <c r="AC80" s="67" t="str">
        <f t="shared" si="1940"/>
        <v/>
      </c>
      <c r="AD80" s="95" t="str">
        <f>IF('sec(P)'!ET80=1,SUM('sec(P)'!$E80:AD80),"")</f>
        <v/>
      </c>
      <c r="AE80" s="67" t="str">
        <f t="shared" si="1940"/>
        <v/>
      </c>
      <c r="AF80" s="95" t="str">
        <f>IF('sec(P)'!EU80=1,SUM('sec(P)'!$E80:AF80),"")</f>
        <v/>
      </c>
      <c r="AG80" s="67" t="str">
        <f t="shared" si="1940"/>
        <v/>
      </c>
      <c r="AH80" s="95" t="str">
        <f>IF('sec(P)'!EV80=1,SUM('sec(P)'!$E80:AH80),"")</f>
        <v/>
      </c>
      <c r="AI80" s="67" t="str">
        <f t="shared" si="1940"/>
        <v/>
      </c>
      <c r="AJ80" s="95" t="str">
        <f>IF('sec(P)'!EW80=1,SUM('sec(P)'!$E80:AJ80),"")</f>
        <v/>
      </c>
      <c r="AK80" s="67" t="str">
        <f t="shared" si="1940"/>
        <v/>
      </c>
      <c r="AL80" s="95" t="str">
        <f>IF('sec(P)'!EX80=1,SUM('sec(P)'!$E80:AL80),"")</f>
        <v/>
      </c>
      <c r="AM80" s="67" t="str">
        <f t="shared" si="1940"/>
        <v/>
      </c>
      <c r="AN80" s="95" t="str">
        <f>IF('sec(P)'!EY80=1,SUM('sec(P)'!$E80:AN80),"")</f>
        <v/>
      </c>
      <c r="AO80" s="67" t="str">
        <f t="shared" si="1940"/>
        <v/>
      </c>
      <c r="AP80" s="95" t="str">
        <f>IF('sec(P)'!EZ80=1,SUM('sec(P)'!$E80:AP80),"")</f>
        <v/>
      </c>
      <c r="AQ80" s="67" t="str">
        <f t="shared" si="1940"/>
        <v/>
      </c>
      <c r="AR80" s="95" t="str">
        <f>IF('sec(P)'!FA80=1,SUM('sec(P)'!$E80:AR80),"")</f>
        <v/>
      </c>
      <c r="AS80" s="67" t="str">
        <f t="shared" si="1940"/>
        <v/>
      </c>
      <c r="AT80" s="95" t="str">
        <f>IF('sec(P)'!FB80=1,SUM('sec(P)'!$E80:AT80),"")</f>
        <v/>
      </c>
      <c r="AU80" s="67" t="str">
        <f t="shared" si="1941"/>
        <v/>
      </c>
      <c r="AV80" s="95" t="str">
        <f>IF('sec(P)'!FC80=1,SUM('sec(P)'!$E80:AV80),"")</f>
        <v/>
      </c>
      <c r="AW80" s="67" t="str">
        <f t="shared" si="1942"/>
        <v/>
      </c>
      <c r="AX80" s="95" t="str">
        <f>IF('sec(P)'!FD80=1,SUM('sec(P)'!$E80:AX80),"")</f>
        <v/>
      </c>
      <c r="AY80" s="67" t="str">
        <f t="shared" si="1943"/>
        <v/>
      </c>
      <c r="AZ80" s="95" t="str">
        <f>IF('sec(P)'!FE80=1,SUM('sec(P)'!$E80:AZ80),"")</f>
        <v/>
      </c>
      <c r="BA80" s="67" t="str">
        <f t="shared" si="1944"/>
        <v/>
      </c>
      <c r="BB80" s="95" t="str">
        <f>IF('sec(P)'!FF80=1,SUM('sec(P)'!$E80:BB80),"")</f>
        <v/>
      </c>
      <c r="BC80" s="67" t="str">
        <f t="shared" si="1945"/>
        <v/>
      </c>
      <c r="BD80" s="95" t="str">
        <f>IF('sec(P)'!FG80=1,SUM('sec(P)'!$E80:BD80),"")</f>
        <v/>
      </c>
      <c r="BE80" s="67" t="str">
        <f t="shared" si="1946"/>
        <v/>
      </c>
      <c r="BF80" s="95" t="str">
        <f>IF('sec(P)'!FH80=1,SUM('sec(P)'!$E80:BF80),"")</f>
        <v/>
      </c>
      <c r="BG80" s="67" t="str">
        <f t="shared" si="1947"/>
        <v/>
      </c>
      <c r="BH80" s="95" t="str">
        <f>IF('sec(P)'!FI80=1,SUM('sec(P)'!$E80:BH80),"")</f>
        <v/>
      </c>
      <c r="BI80" s="67" t="str">
        <f t="shared" si="1948"/>
        <v/>
      </c>
      <c r="BJ80" s="95" t="str">
        <f>IF('sec(P)'!FJ80=1,SUM('sec(P)'!$E80:BJ80),"")</f>
        <v/>
      </c>
      <c r="BK80" s="67" t="str">
        <f t="shared" si="1949"/>
        <v/>
      </c>
      <c r="BL80" s="95" t="str">
        <f>IF('sec(P)'!FK80=1,SUM('sec(P)'!$E80:BL80),"")</f>
        <v/>
      </c>
      <c r="BM80" s="67" t="str">
        <f t="shared" si="1950"/>
        <v/>
      </c>
    </row>
    <row r="81" spans="1:66">
      <c r="A81" s="75" t="str">
        <f>IF(stage!A81&lt;&gt;"",stage!A81,"")</f>
        <v/>
      </c>
      <c r="E81" s="120" t="str">
        <f>IF(ent!H81&lt;&gt;"",ent!H81,"")</f>
        <v/>
      </c>
      <c r="F81" s="95" t="str">
        <f>IF('sec(P)'!EH81=1,SUM('sec(P)'!$E81:F81),"")</f>
        <v/>
      </c>
      <c r="G81" s="67" t="str">
        <f t="shared" si="1940"/>
        <v/>
      </c>
      <c r="H81" s="95" t="str">
        <f>IF('sec(P)'!EI81=1,SUM('sec(P)'!$E81:H81),"")</f>
        <v/>
      </c>
      <c r="I81" s="67" t="str">
        <f t="shared" si="1940"/>
        <v/>
      </c>
      <c r="J81" s="95" t="str">
        <f>IF('sec(P)'!EJ81=1,SUM('sec(P)'!$E81:J81),"")</f>
        <v/>
      </c>
      <c r="K81" s="67" t="str">
        <f t="shared" si="1940"/>
        <v/>
      </c>
      <c r="L81" s="95" t="str">
        <f>IF('sec(P)'!EK81=1,SUM('sec(P)'!$E81:L81),"")</f>
        <v/>
      </c>
      <c r="M81" s="67" t="str">
        <f t="shared" si="1940"/>
        <v/>
      </c>
      <c r="N81" s="95" t="str">
        <f>IF('sec(P)'!EL81=1,SUM('sec(P)'!$E81:N81),"")</f>
        <v/>
      </c>
      <c r="O81" s="67" t="str">
        <f t="shared" si="1940"/>
        <v/>
      </c>
      <c r="P81" s="95" t="str">
        <f>IF('sec(P)'!EM81=1,SUM('sec(P)'!$E81:P81),"")</f>
        <v/>
      </c>
      <c r="Q81" s="67" t="str">
        <f t="shared" si="1940"/>
        <v/>
      </c>
      <c r="R81" s="95" t="str">
        <f>IF('sec(P)'!EN81=1,SUM('sec(P)'!$E81:R81),"")</f>
        <v/>
      </c>
      <c r="S81" s="67" t="str">
        <f t="shared" si="1940"/>
        <v/>
      </c>
      <c r="T81" s="95" t="str">
        <f>IF('sec(P)'!EO81=1,SUM('sec(P)'!$E81:T81),"")</f>
        <v/>
      </c>
      <c r="U81" s="67" t="str">
        <f t="shared" si="1940"/>
        <v/>
      </c>
      <c r="V81" s="95" t="str">
        <f>IF('sec(P)'!EP81=1,SUM('sec(P)'!$E81:V81),"")</f>
        <v/>
      </c>
      <c r="W81" s="67" t="str">
        <f t="shared" si="1940"/>
        <v/>
      </c>
      <c r="X81" s="95" t="str">
        <f>IF('sec(P)'!EQ81=1,SUM('sec(P)'!$E81:X81),"")</f>
        <v/>
      </c>
      <c r="Y81" s="67" t="str">
        <f t="shared" si="1940"/>
        <v/>
      </c>
      <c r="Z81" s="95" t="str">
        <f>IF('sec(P)'!ER81=1,SUM('sec(P)'!$E81:Z81),"")</f>
        <v/>
      </c>
      <c r="AA81" s="67" t="str">
        <f t="shared" si="1940"/>
        <v/>
      </c>
      <c r="AB81" s="95" t="str">
        <f>IF('sec(P)'!ES81=1,SUM('sec(P)'!$E81:AB81),"")</f>
        <v/>
      </c>
      <c r="AC81" s="67" t="str">
        <f t="shared" si="1940"/>
        <v/>
      </c>
      <c r="AD81" s="95" t="str">
        <f>IF('sec(P)'!ET81=1,SUM('sec(P)'!$E81:AD81),"")</f>
        <v/>
      </c>
      <c r="AE81" s="67" t="str">
        <f t="shared" si="1940"/>
        <v/>
      </c>
      <c r="AF81" s="95" t="str">
        <f>IF('sec(P)'!EU81=1,SUM('sec(P)'!$E81:AF81),"")</f>
        <v/>
      </c>
      <c r="AG81" s="67" t="str">
        <f t="shared" si="1940"/>
        <v/>
      </c>
      <c r="AH81" s="95" t="str">
        <f>IF('sec(P)'!EV81=1,SUM('sec(P)'!$E81:AH81),"")</f>
        <v/>
      </c>
      <c r="AI81" s="67" t="str">
        <f t="shared" si="1940"/>
        <v/>
      </c>
      <c r="AJ81" s="95" t="str">
        <f>IF('sec(P)'!EW81=1,SUM('sec(P)'!$E81:AJ81),"")</f>
        <v/>
      </c>
      <c r="AK81" s="67" t="str">
        <f t="shared" si="1940"/>
        <v/>
      </c>
      <c r="AL81" s="95" t="str">
        <f>IF('sec(P)'!EX81=1,SUM('sec(P)'!$E81:AL81),"")</f>
        <v/>
      </c>
      <c r="AM81" s="67" t="str">
        <f t="shared" si="1940"/>
        <v/>
      </c>
      <c r="AN81" s="95" t="str">
        <f>IF('sec(P)'!EY81=1,SUM('sec(P)'!$E81:AN81),"")</f>
        <v/>
      </c>
      <c r="AO81" s="67" t="str">
        <f t="shared" si="1940"/>
        <v/>
      </c>
      <c r="AP81" s="95" t="str">
        <f>IF('sec(P)'!EZ81=1,SUM('sec(P)'!$E81:AP81),"")</f>
        <v/>
      </c>
      <c r="AQ81" s="67" t="str">
        <f t="shared" si="1940"/>
        <v/>
      </c>
      <c r="AR81" s="95" t="str">
        <f>IF('sec(P)'!FA81=1,SUM('sec(P)'!$E81:AR81),"")</f>
        <v/>
      </c>
      <c r="AS81" s="67" t="str">
        <f t="shared" si="1940"/>
        <v/>
      </c>
      <c r="AT81" s="95" t="str">
        <f>IF('sec(P)'!FB81=1,SUM('sec(P)'!$E81:AT81),"")</f>
        <v/>
      </c>
      <c r="AU81" s="67" t="str">
        <f t="shared" si="1941"/>
        <v/>
      </c>
      <c r="AV81" s="95" t="str">
        <f>IF('sec(P)'!FC81=1,SUM('sec(P)'!$E81:AV81),"")</f>
        <v/>
      </c>
      <c r="AW81" s="67" t="str">
        <f t="shared" si="1942"/>
        <v/>
      </c>
      <c r="AX81" s="95" t="str">
        <f>IF('sec(P)'!FD81=1,SUM('sec(P)'!$E81:AX81),"")</f>
        <v/>
      </c>
      <c r="AY81" s="67" t="str">
        <f t="shared" si="1943"/>
        <v/>
      </c>
      <c r="AZ81" s="95" t="str">
        <f>IF('sec(P)'!FE81=1,SUM('sec(P)'!$E81:AZ81),"")</f>
        <v/>
      </c>
      <c r="BA81" s="67" t="str">
        <f t="shared" si="1944"/>
        <v/>
      </c>
      <c r="BB81" s="95" t="str">
        <f>IF('sec(P)'!FF81=1,SUM('sec(P)'!$E81:BB81),"")</f>
        <v/>
      </c>
      <c r="BC81" s="67" t="str">
        <f t="shared" si="1945"/>
        <v/>
      </c>
      <c r="BD81" s="95" t="str">
        <f>IF('sec(P)'!FG81=1,SUM('sec(P)'!$E81:BD81),"")</f>
        <v/>
      </c>
      <c r="BE81" s="67" t="str">
        <f t="shared" si="1946"/>
        <v/>
      </c>
      <c r="BF81" s="95" t="str">
        <f>IF('sec(P)'!FH81=1,SUM('sec(P)'!$E81:BF81),"")</f>
        <v/>
      </c>
      <c r="BG81" s="67" t="str">
        <f t="shared" si="1947"/>
        <v/>
      </c>
      <c r="BH81" s="95" t="str">
        <f>IF('sec(P)'!FI81=1,SUM('sec(P)'!$E81:BH81),"")</f>
        <v/>
      </c>
      <c r="BI81" s="67" t="str">
        <f t="shared" si="1948"/>
        <v/>
      </c>
      <c r="BJ81" s="95" t="str">
        <f>IF('sec(P)'!FJ81=1,SUM('sec(P)'!$E81:BJ81),"")</f>
        <v/>
      </c>
      <c r="BK81" s="67" t="str">
        <f t="shared" si="1949"/>
        <v/>
      </c>
      <c r="BL81" s="95" t="str">
        <f>IF('sec(P)'!FK81=1,SUM('sec(P)'!$E81:BL81),"")</f>
        <v/>
      </c>
      <c r="BM81" s="67" t="str">
        <f t="shared" si="1950"/>
        <v/>
      </c>
    </row>
    <row r="82" spans="1:66">
      <c r="A82" s="75" t="str">
        <f>IF(stage!A82&lt;&gt;"",stage!A82,"")</f>
        <v/>
      </c>
      <c r="E82" s="120" t="str">
        <f>IF(ent!H82&lt;&gt;"",ent!H82,"")</f>
        <v/>
      </c>
      <c r="F82" s="95" t="str">
        <f>IF('sec(P)'!EH82=1,SUM('sec(P)'!$E82:F82),"")</f>
        <v/>
      </c>
      <c r="G82" s="67" t="str">
        <f t="shared" si="1940"/>
        <v/>
      </c>
      <c r="H82" s="95" t="str">
        <f>IF('sec(P)'!EI82=1,SUM('sec(P)'!$E82:H82),"")</f>
        <v/>
      </c>
      <c r="I82" s="67" t="str">
        <f t="shared" si="1940"/>
        <v/>
      </c>
      <c r="J82" s="95" t="str">
        <f>IF('sec(P)'!EJ82=1,SUM('sec(P)'!$E82:J82),"")</f>
        <v/>
      </c>
      <c r="K82" s="67" t="str">
        <f t="shared" si="1940"/>
        <v/>
      </c>
      <c r="L82" s="95" t="str">
        <f>IF('sec(P)'!EK82=1,SUM('sec(P)'!$E82:L82),"")</f>
        <v/>
      </c>
      <c r="M82" s="67" t="str">
        <f t="shared" si="1940"/>
        <v/>
      </c>
      <c r="N82" s="95" t="str">
        <f>IF('sec(P)'!EL82=1,SUM('sec(P)'!$E82:N82),"")</f>
        <v/>
      </c>
      <c r="O82" s="67" t="str">
        <f t="shared" si="1940"/>
        <v/>
      </c>
      <c r="P82" s="95" t="str">
        <f>IF('sec(P)'!EM82=1,SUM('sec(P)'!$E82:P82),"")</f>
        <v/>
      </c>
      <c r="Q82" s="67" t="str">
        <f t="shared" si="1940"/>
        <v/>
      </c>
      <c r="R82" s="95" t="str">
        <f>IF('sec(P)'!EN82=1,SUM('sec(P)'!$E82:R82),"")</f>
        <v/>
      </c>
      <c r="S82" s="67" t="str">
        <f t="shared" si="1940"/>
        <v/>
      </c>
      <c r="T82" s="95" t="str">
        <f>IF('sec(P)'!EO82=1,SUM('sec(P)'!$E82:T82),"")</f>
        <v/>
      </c>
      <c r="U82" s="67" t="str">
        <f t="shared" si="1940"/>
        <v/>
      </c>
      <c r="V82" s="95" t="str">
        <f>IF('sec(P)'!EP82=1,SUM('sec(P)'!$E82:V82),"")</f>
        <v/>
      </c>
      <c r="W82" s="67" t="str">
        <f t="shared" si="1940"/>
        <v/>
      </c>
      <c r="X82" s="95" t="str">
        <f>IF('sec(P)'!EQ82=1,SUM('sec(P)'!$E82:X82),"")</f>
        <v/>
      </c>
      <c r="Y82" s="67" t="str">
        <f t="shared" si="1940"/>
        <v/>
      </c>
      <c r="Z82" s="95" t="str">
        <f>IF('sec(P)'!ER82=1,SUM('sec(P)'!$E82:Z82),"")</f>
        <v/>
      </c>
      <c r="AA82" s="67" t="str">
        <f t="shared" si="1940"/>
        <v/>
      </c>
      <c r="AB82" s="95" t="str">
        <f>IF('sec(P)'!ES82=1,SUM('sec(P)'!$E82:AB82),"")</f>
        <v/>
      </c>
      <c r="AC82" s="67" t="str">
        <f t="shared" si="1940"/>
        <v/>
      </c>
      <c r="AD82" s="95" t="str">
        <f>IF('sec(P)'!ET82=1,SUM('sec(P)'!$E82:AD82),"")</f>
        <v/>
      </c>
      <c r="AE82" s="67" t="str">
        <f t="shared" si="1940"/>
        <v/>
      </c>
      <c r="AF82" s="95" t="str">
        <f>IF('sec(P)'!EU82=1,SUM('sec(P)'!$E82:AF82),"")</f>
        <v/>
      </c>
      <c r="AG82" s="67" t="str">
        <f t="shared" si="1940"/>
        <v/>
      </c>
      <c r="AH82" s="95" t="str">
        <f>IF('sec(P)'!EV82=1,SUM('sec(P)'!$E82:AH82),"")</f>
        <v/>
      </c>
      <c r="AI82" s="67" t="str">
        <f t="shared" si="1940"/>
        <v/>
      </c>
      <c r="AJ82" s="95" t="str">
        <f>IF('sec(P)'!EW82=1,SUM('sec(P)'!$E82:AJ82),"")</f>
        <v/>
      </c>
      <c r="AK82" s="67" t="str">
        <f t="shared" si="1940"/>
        <v/>
      </c>
      <c r="AL82" s="95" t="str">
        <f>IF('sec(P)'!EX82=1,SUM('sec(P)'!$E82:AL82),"")</f>
        <v/>
      </c>
      <c r="AM82" s="67" t="str">
        <f t="shared" si="1940"/>
        <v/>
      </c>
      <c r="AN82" s="95" t="str">
        <f>IF('sec(P)'!EY82=1,SUM('sec(P)'!$E82:AN82),"")</f>
        <v/>
      </c>
      <c r="AO82" s="67" t="str">
        <f t="shared" si="1940"/>
        <v/>
      </c>
      <c r="AP82" s="95" t="str">
        <f>IF('sec(P)'!EZ82=1,SUM('sec(P)'!$E82:AP82),"")</f>
        <v/>
      </c>
      <c r="AQ82" s="67" t="str">
        <f t="shared" si="1940"/>
        <v/>
      </c>
      <c r="AR82" s="95" t="str">
        <f>IF('sec(P)'!FA82=1,SUM('sec(P)'!$E82:AR82),"")</f>
        <v/>
      </c>
      <c r="AS82" s="67" t="str">
        <f t="shared" si="1940"/>
        <v/>
      </c>
      <c r="AT82" s="95" t="str">
        <f>IF('sec(P)'!FB82=1,SUM('sec(P)'!$E82:AT82),"")</f>
        <v/>
      </c>
      <c r="AU82" s="67" t="str">
        <f t="shared" si="1941"/>
        <v/>
      </c>
      <c r="AV82" s="95" t="str">
        <f>IF('sec(P)'!FC82=1,SUM('sec(P)'!$E82:AV82),"")</f>
        <v/>
      </c>
      <c r="AW82" s="67" t="str">
        <f t="shared" si="1942"/>
        <v/>
      </c>
      <c r="AX82" s="95" t="str">
        <f>IF('sec(P)'!FD82=1,SUM('sec(P)'!$E82:AX82),"")</f>
        <v/>
      </c>
      <c r="AY82" s="67" t="str">
        <f t="shared" si="1943"/>
        <v/>
      </c>
      <c r="AZ82" s="95" t="str">
        <f>IF('sec(P)'!FE82=1,SUM('sec(P)'!$E82:AZ82),"")</f>
        <v/>
      </c>
      <c r="BA82" s="67" t="str">
        <f t="shared" si="1944"/>
        <v/>
      </c>
      <c r="BB82" s="95" t="str">
        <f>IF('sec(P)'!FF82=1,SUM('sec(P)'!$E82:BB82),"")</f>
        <v/>
      </c>
      <c r="BC82" s="67" t="str">
        <f t="shared" si="1945"/>
        <v/>
      </c>
      <c r="BD82" s="95" t="str">
        <f>IF('sec(P)'!FG82=1,SUM('sec(P)'!$E82:BD82),"")</f>
        <v/>
      </c>
      <c r="BE82" s="67" t="str">
        <f t="shared" si="1946"/>
        <v/>
      </c>
      <c r="BF82" s="95" t="str">
        <f>IF('sec(P)'!FH82=1,SUM('sec(P)'!$E82:BF82),"")</f>
        <v/>
      </c>
      <c r="BG82" s="67" t="str">
        <f t="shared" si="1947"/>
        <v/>
      </c>
      <c r="BH82" s="95" t="str">
        <f>IF('sec(P)'!FI82=1,SUM('sec(P)'!$E82:BH82),"")</f>
        <v/>
      </c>
      <c r="BI82" s="67" t="str">
        <f t="shared" si="1948"/>
        <v/>
      </c>
      <c r="BJ82" s="95" t="str">
        <f>IF('sec(P)'!FJ82=1,SUM('sec(P)'!$E82:BJ82),"")</f>
        <v/>
      </c>
      <c r="BK82" s="67" t="str">
        <f t="shared" si="1949"/>
        <v/>
      </c>
      <c r="BL82" s="95" t="str">
        <f>IF('sec(P)'!FK82=1,SUM('sec(P)'!$E82:BL82),"")</f>
        <v/>
      </c>
      <c r="BM82" s="67" t="str">
        <f t="shared" si="1950"/>
        <v/>
      </c>
    </row>
    <row r="83" spans="1:66">
      <c r="A83" s="75" t="str">
        <f>IF(stage!A83&lt;&gt;"",stage!A83,"")</f>
        <v/>
      </c>
      <c r="E83" s="120" t="str">
        <f>IF(ent!H83&lt;&gt;"",ent!H83,"")</f>
        <v/>
      </c>
      <c r="F83" s="95" t="str">
        <f>IF('sec(P)'!EH83=1,SUM('sec(P)'!$E83:F83),"")</f>
        <v/>
      </c>
      <c r="G83" s="67" t="str">
        <f t="shared" si="1940"/>
        <v/>
      </c>
      <c r="H83" s="95" t="str">
        <f>IF('sec(P)'!EI83=1,SUM('sec(P)'!$E83:H83),"")</f>
        <v/>
      </c>
      <c r="I83" s="67" t="str">
        <f t="shared" si="1940"/>
        <v/>
      </c>
      <c r="J83" s="95" t="str">
        <f>IF('sec(P)'!EJ83=1,SUM('sec(P)'!$E83:J83),"")</f>
        <v/>
      </c>
      <c r="K83" s="67" t="str">
        <f t="shared" si="1940"/>
        <v/>
      </c>
      <c r="L83" s="95" t="str">
        <f>IF('sec(P)'!EK83=1,SUM('sec(P)'!$E83:L83),"")</f>
        <v/>
      </c>
      <c r="M83" s="67" t="str">
        <f t="shared" si="1940"/>
        <v/>
      </c>
      <c r="N83" s="95" t="str">
        <f>IF('sec(P)'!EL83=1,SUM('sec(P)'!$E83:N83),"")</f>
        <v/>
      </c>
      <c r="O83" s="67" t="str">
        <f t="shared" si="1940"/>
        <v/>
      </c>
      <c r="P83" s="95" t="str">
        <f>IF('sec(P)'!EM83=1,SUM('sec(P)'!$E83:P83),"")</f>
        <v/>
      </c>
      <c r="Q83" s="67" t="str">
        <f t="shared" si="1940"/>
        <v/>
      </c>
      <c r="R83" s="95" t="str">
        <f>IF('sec(P)'!EN83=1,SUM('sec(P)'!$E83:R83),"")</f>
        <v/>
      </c>
      <c r="S83" s="67" t="str">
        <f t="shared" si="1940"/>
        <v/>
      </c>
      <c r="T83" s="95" t="str">
        <f>IF('sec(P)'!EO83=1,SUM('sec(P)'!$E83:T83),"")</f>
        <v/>
      </c>
      <c r="U83" s="67" t="str">
        <f t="shared" si="1940"/>
        <v/>
      </c>
      <c r="V83" s="95" t="str">
        <f>IF('sec(P)'!EP83=1,SUM('sec(P)'!$E83:V83),"")</f>
        <v/>
      </c>
      <c r="W83" s="67" t="str">
        <f t="shared" si="1940"/>
        <v/>
      </c>
      <c r="X83" s="95" t="str">
        <f>IF('sec(P)'!EQ83=1,SUM('sec(P)'!$E83:X83),"")</f>
        <v/>
      </c>
      <c r="Y83" s="67" t="str">
        <f t="shared" si="1940"/>
        <v/>
      </c>
      <c r="Z83" s="95" t="str">
        <f>IF('sec(P)'!ER83=1,SUM('sec(P)'!$E83:Z83),"")</f>
        <v/>
      </c>
      <c r="AA83" s="67" t="str">
        <f t="shared" si="1940"/>
        <v/>
      </c>
      <c r="AB83" s="95" t="str">
        <f>IF('sec(P)'!ES83=1,SUM('sec(P)'!$E83:AB83),"")</f>
        <v/>
      </c>
      <c r="AC83" s="67" t="str">
        <f t="shared" si="1940"/>
        <v/>
      </c>
      <c r="AD83" s="95" t="str">
        <f>IF('sec(P)'!ET83=1,SUM('sec(P)'!$E83:AD83),"")</f>
        <v/>
      </c>
      <c r="AE83" s="67" t="str">
        <f t="shared" si="1940"/>
        <v/>
      </c>
      <c r="AF83" s="95" t="str">
        <f>IF('sec(P)'!EU83=1,SUM('sec(P)'!$E83:AF83),"")</f>
        <v/>
      </c>
      <c r="AG83" s="67" t="str">
        <f t="shared" si="1940"/>
        <v/>
      </c>
      <c r="AH83" s="95" t="str">
        <f>IF('sec(P)'!EV83=1,SUM('sec(P)'!$E83:AH83),"")</f>
        <v/>
      </c>
      <c r="AI83" s="67" t="str">
        <f t="shared" si="1940"/>
        <v/>
      </c>
      <c r="AJ83" s="95" t="str">
        <f>IF('sec(P)'!EW83=1,SUM('sec(P)'!$E83:AJ83),"")</f>
        <v/>
      </c>
      <c r="AK83" s="67" t="str">
        <f t="shared" si="1940"/>
        <v/>
      </c>
      <c r="AL83" s="95" t="str">
        <f>IF('sec(P)'!EX83=1,SUM('sec(P)'!$E83:AL83),"")</f>
        <v/>
      </c>
      <c r="AM83" s="67" t="str">
        <f t="shared" si="1940"/>
        <v/>
      </c>
      <c r="AN83" s="95" t="str">
        <f>IF('sec(P)'!EY83=1,SUM('sec(P)'!$E83:AN83),"")</f>
        <v/>
      </c>
      <c r="AO83" s="67" t="str">
        <f t="shared" si="1940"/>
        <v/>
      </c>
      <c r="AP83" s="95" t="str">
        <f>IF('sec(P)'!EZ83=1,SUM('sec(P)'!$E83:AP83),"")</f>
        <v/>
      </c>
      <c r="AQ83" s="67" t="str">
        <f t="shared" si="1940"/>
        <v/>
      </c>
      <c r="AR83" s="95" t="str">
        <f>IF('sec(P)'!FA83=1,SUM('sec(P)'!$E83:AR83),"")</f>
        <v/>
      </c>
      <c r="AS83" s="67" t="str">
        <f t="shared" si="1940"/>
        <v/>
      </c>
      <c r="AT83" s="95" t="str">
        <f>IF('sec(P)'!FB83=1,SUM('sec(P)'!$E83:AT83),"")</f>
        <v/>
      </c>
      <c r="AU83" s="67" t="str">
        <f t="shared" si="1941"/>
        <v/>
      </c>
      <c r="AV83" s="95" t="str">
        <f>IF('sec(P)'!FC83=1,SUM('sec(P)'!$E83:AV83),"")</f>
        <v/>
      </c>
      <c r="AW83" s="67" t="str">
        <f t="shared" si="1942"/>
        <v/>
      </c>
      <c r="AX83" s="95" t="str">
        <f>IF('sec(P)'!FD83=1,SUM('sec(P)'!$E83:AX83),"")</f>
        <v/>
      </c>
      <c r="AY83" s="67" t="str">
        <f t="shared" si="1943"/>
        <v/>
      </c>
      <c r="AZ83" s="95" t="str">
        <f>IF('sec(P)'!FE83=1,SUM('sec(P)'!$E83:AZ83),"")</f>
        <v/>
      </c>
      <c r="BA83" s="67" t="str">
        <f t="shared" si="1944"/>
        <v/>
      </c>
      <c r="BB83" s="95" t="str">
        <f>IF('sec(P)'!FF83=1,SUM('sec(P)'!$E83:BB83),"")</f>
        <v/>
      </c>
      <c r="BC83" s="67" t="str">
        <f t="shared" si="1945"/>
        <v/>
      </c>
      <c r="BD83" s="95" t="str">
        <f>IF('sec(P)'!FG83=1,SUM('sec(P)'!$E83:BD83),"")</f>
        <v/>
      </c>
      <c r="BE83" s="67" t="str">
        <f t="shared" si="1946"/>
        <v/>
      </c>
      <c r="BF83" s="95" t="str">
        <f>IF('sec(P)'!FH83=1,SUM('sec(P)'!$E83:BF83),"")</f>
        <v/>
      </c>
      <c r="BG83" s="67" t="str">
        <f t="shared" si="1947"/>
        <v/>
      </c>
      <c r="BH83" s="95" t="str">
        <f>IF('sec(P)'!FI83=1,SUM('sec(P)'!$E83:BH83),"")</f>
        <v/>
      </c>
      <c r="BI83" s="67" t="str">
        <f t="shared" si="1948"/>
        <v/>
      </c>
      <c r="BJ83" s="95" t="str">
        <f>IF('sec(P)'!FJ83=1,SUM('sec(P)'!$E83:BJ83),"")</f>
        <v/>
      </c>
      <c r="BK83" s="67" t="str">
        <f t="shared" si="1949"/>
        <v/>
      </c>
      <c r="BL83" s="95" t="str">
        <f>IF('sec(P)'!FK83=1,SUM('sec(P)'!$E83:BL83),"")</f>
        <v/>
      </c>
      <c r="BM83" s="67" t="str">
        <f t="shared" si="1950"/>
        <v/>
      </c>
    </row>
    <row r="84" spans="1:66">
      <c r="A84" s="75" t="str">
        <f>IF(stage!A84&lt;&gt;"",stage!A84,"")</f>
        <v/>
      </c>
      <c r="E84" s="120" t="str">
        <f>IF(ent!H84&lt;&gt;"",ent!H84,"")</f>
        <v/>
      </c>
      <c r="F84" s="95" t="str">
        <f>IF('sec(P)'!EH84=1,SUM('sec(P)'!$E84:F84),"")</f>
        <v/>
      </c>
      <c r="G84" s="67" t="str">
        <f t="shared" si="1940"/>
        <v/>
      </c>
      <c r="H84" s="95" t="str">
        <f>IF('sec(P)'!EI84=1,SUM('sec(P)'!$E84:H84),"")</f>
        <v/>
      </c>
      <c r="I84" s="67" t="str">
        <f t="shared" si="1940"/>
        <v/>
      </c>
      <c r="J84" s="95" t="str">
        <f>IF('sec(P)'!EJ84=1,SUM('sec(P)'!$E84:J84),"")</f>
        <v/>
      </c>
      <c r="K84" s="67" t="str">
        <f t="shared" si="1940"/>
        <v/>
      </c>
      <c r="L84" s="95" t="str">
        <f>IF('sec(P)'!EK84=1,SUM('sec(P)'!$E84:L84),"")</f>
        <v/>
      </c>
      <c r="M84" s="67" t="str">
        <f t="shared" si="1940"/>
        <v/>
      </c>
      <c r="N84" s="95" t="str">
        <f>IF('sec(P)'!EL84=1,SUM('sec(P)'!$E84:N84),"")</f>
        <v/>
      </c>
      <c r="O84" s="67" t="str">
        <f t="shared" si="1940"/>
        <v/>
      </c>
      <c r="P84" s="95" t="str">
        <f>IF('sec(P)'!EM84=1,SUM('sec(P)'!$E84:P84),"")</f>
        <v/>
      </c>
      <c r="Q84" s="67" t="str">
        <f t="shared" si="1940"/>
        <v/>
      </c>
      <c r="R84" s="95" t="str">
        <f>IF('sec(P)'!EN84=1,SUM('sec(P)'!$E84:R84),"")</f>
        <v/>
      </c>
      <c r="S84" s="67" t="str">
        <f t="shared" si="1940"/>
        <v/>
      </c>
      <c r="T84" s="95" t="str">
        <f>IF('sec(P)'!EO84=1,SUM('sec(P)'!$E84:T84),"")</f>
        <v/>
      </c>
      <c r="U84" s="67" t="str">
        <f t="shared" si="1940"/>
        <v/>
      </c>
      <c r="V84" s="95" t="str">
        <f>IF('sec(P)'!EP84=1,SUM('sec(P)'!$E84:V84),"")</f>
        <v/>
      </c>
      <c r="W84" s="67" t="str">
        <f t="shared" si="1940"/>
        <v/>
      </c>
      <c r="X84" s="95" t="str">
        <f>IF('sec(P)'!EQ84=1,SUM('sec(P)'!$E84:X84),"")</f>
        <v/>
      </c>
      <c r="Y84" s="67" t="str">
        <f t="shared" si="1940"/>
        <v/>
      </c>
      <c r="Z84" s="95" t="str">
        <f>IF('sec(P)'!ER84=1,SUM('sec(P)'!$E84:Z84),"")</f>
        <v/>
      </c>
      <c r="AA84" s="67" t="str">
        <f t="shared" si="1940"/>
        <v/>
      </c>
      <c r="AB84" s="95" t="str">
        <f>IF('sec(P)'!ES84=1,SUM('sec(P)'!$E84:AB84),"")</f>
        <v/>
      </c>
      <c r="AC84" s="67" t="str">
        <f t="shared" si="1940"/>
        <v/>
      </c>
      <c r="AD84" s="95" t="str">
        <f>IF('sec(P)'!ET84=1,SUM('sec(P)'!$E84:AD84),"")</f>
        <v/>
      </c>
      <c r="AE84" s="67" t="str">
        <f t="shared" si="1940"/>
        <v/>
      </c>
      <c r="AF84" s="95" t="str">
        <f>IF('sec(P)'!EU84=1,SUM('sec(P)'!$E84:AF84),"")</f>
        <v/>
      </c>
      <c r="AG84" s="67" t="str">
        <f t="shared" si="1940"/>
        <v/>
      </c>
      <c r="AH84" s="95" t="str">
        <f>IF('sec(P)'!EV84=1,SUM('sec(P)'!$E84:AH84),"")</f>
        <v/>
      </c>
      <c r="AI84" s="67" t="str">
        <f t="shared" si="1940"/>
        <v/>
      </c>
      <c r="AJ84" s="95" t="str">
        <f>IF('sec(P)'!EW84=1,SUM('sec(P)'!$E84:AJ84),"")</f>
        <v/>
      </c>
      <c r="AK84" s="67" t="str">
        <f t="shared" si="1940"/>
        <v/>
      </c>
      <c r="AL84" s="95" t="str">
        <f>IF('sec(P)'!EX84=1,SUM('sec(P)'!$E84:AL84),"")</f>
        <v/>
      </c>
      <c r="AM84" s="67" t="str">
        <f t="shared" si="1940"/>
        <v/>
      </c>
      <c r="AN84" s="95" t="str">
        <f>IF('sec(P)'!EY84=1,SUM('sec(P)'!$E84:AN84),"")</f>
        <v/>
      </c>
      <c r="AO84" s="67" t="str">
        <f t="shared" si="1940"/>
        <v/>
      </c>
      <c r="AP84" s="95" t="str">
        <f>IF('sec(P)'!EZ84=1,SUM('sec(P)'!$E84:AP84),"")</f>
        <v/>
      </c>
      <c r="AQ84" s="67" t="str">
        <f t="shared" si="1940"/>
        <v/>
      </c>
      <c r="AR84" s="95" t="str">
        <f>IF('sec(P)'!FA84=1,SUM('sec(P)'!$E84:AR84),"")</f>
        <v/>
      </c>
      <c r="AS84" s="67" t="str">
        <f t="shared" si="1940"/>
        <v/>
      </c>
      <c r="AT84" s="95" t="str">
        <f>IF('sec(P)'!FB84=1,SUM('sec(P)'!$E84:AT84),"")</f>
        <v/>
      </c>
      <c r="AU84" s="67" t="str">
        <f t="shared" si="1941"/>
        <v/>
      </c>
      <c r="AV84" s="95" t="str">
        <f>IF('sec(P)'!FC84=1,SUM('sec(P)'!$E84:AV84),"")</f>
        <v/>
      </c>
      <c r="AW84" s="67" t="str">
        <f t="shared" si="1942"/>
        <v/>
      </c>
      <c r="AX84" s="95" t="str">
        <f>IF('sec(P)'!FD84=1,SUM('sec(P)'!$E84:AX84),"")</f>
        <v/>
      </c>
      <c r="AY84" s="67" t="str">
        <f t="shared" si="1943"/>
        <v/>
      </c>
      <c r="AZ84" s="95" t="str">
        <f>IF('sec(P)'!FE84=1,SUM('sec(P)'!$E84:AZ84),"")</f>
        <v/>
      </c>
      <c r="BA84" s="67" t="str">
        <f t="shared" si="1944"/>
        <v/>
      </c>
      <c r="BB84" s="95" t="str">
        <f>IF('sec(P)'!FF84=1,SUM('sec(P)'!$E84:BB84),"")</f>
        <v/>
      </c>
      <c r="BC84" s="67" t="str">
        <f t="shared" si="1945"/>
        <v/>
      </c>
      <c r="BD84" s="95" t="str">
        <f>IF('sec(P)'!FG84=1,SUM('sec(P)'!$E84:BD84),"")</f>
        <v/>
      </c>
      <c r="BE84" s="67" t="str">
        <f t="shared" si="1946"/>
        <v/>
      </c>
      <c r="BF84" s="95" t="str">
        <f>IF('sec(P)'!FH84=1,SUM('sec(P)'!$E84:BF84),"")</f>
        <v/>
      </c>
      <c r="BG84" s="67" t="str">
        <f t="shared" si="1947"/>
        <v/>
      </c>
      <c r="BH84" s="95" t="str">
        <f>IF('sec(P)'!FI84=1,SUM('sec(P)'!$E84:BH84),"")</f>
        <v/>
      </c>
      <c r="BI84" s="67" t="str">
        <f t="shared" si="1948"/>
        <v/>
      </c>
      <c r="BJ84" s="95" t="str">
        <f>IF('sec(P)'!FJ84=1,SUM('sec(P)'!$E84:BJ84),"")</f>
        <v/>
      </c>
      <c r="BK84" s="67" t="str">
        <f t="shared" si="1949"/>
        <v/>
      </c>
      <c r="BL84" s="95" t="str">
        <f>IF('sec(P)'!FK84=1,SUM('sec(P)'!$E84:BL84),"")</f>
        <v/>
      </c>
      <c r="BM84" s="67" t="str">
        <f t="shared" si="1950"/>
        <v/>
      </c>
    </row>
    <row r="85" spans="1:66">
      <c r="A85" s="75" t="str">
        <f>IF(stage!A85&lt;&gt;"",stage!A85,"")</f>
        <v/>
      </c>
      <c r="E85" s="120" t="str">
        <f>IF(ent!H85&lt;&gt;"",ent!H85,"")</f>
        <v/>
      </c>
      <c r="F85" s="95" t="str">
        <f>IF('sec(P)'!EH85=1,SUM('sec(P)'!$E85:F85),"")</f>
        <v/>
      </c>
      <c r="G85" s="67" t="str">
        <f t="shared" si="1940"/>
        <v/>
      </c>
      <c r="H85" s="95" t="str">
        <f>IF('sec(P)'!EI85=1,SUM('sec(P)'!$E85:H85),"")</f>
        <v/>
      </c>
      <c r="I85" s="67" t="str">
        <f t="shared" si="1940"/>
        <v/>
      </c>
      <c r="J85" s="95" t="str">
        <f>IF('sec(P)'!EJ85=1,SUM('sec(P)'!$E85:J85),"")</f>
        <v/>
      </c>
      <c r="K85" s="67" t="str">
        <f t="shared" si="1940"/>
        <v/>
      </c>
      <c r="L85" s="95" t="str">
        <f>IF('sec(P)'!EK85=1,SUM('sec(P)'!$E85:L85),"")</f>
        <v/>
      </c>
      <c r="M85" s="67" t="str">
        <f t="shared" si="1940"/>
        <v/>
      </c>
      <c r="N85" s="95" t="str">
        <f>IF('sec(P)'!EL85=1,SUM('sec(P)'!$E85:N85),"")</f>
        <v/>
      </c>
      <c r="O85" s="67" t="str">
        <f t="shared" si="1940"/>
        <v/>
      </c>
      <c r="P85" s="95" t="str">
        <f>IF('sec(P)'!EM85=1,SUM('sec(P)'!$E85:P85),"")</f>
        <v/>
      </c>
      <c r="Q85" s="67" t="str">
        <f t="shared" si="1940"/>
        <v/>
      </c>
      <c r="R85" s="95" t="str">
        <f>IF('sec(P)'!EN85=1,SUM('sec(P)'!$E85:R85),"")</f>
        <v/>
      </c>
      <c r="S85" s="67" t="str">
        <f t="shared" si="1940"/>
        <v/>
      </c>
      <c r="T85" s="95" t="str">
        <f>IF('sec(P)'!EO85=1,SUM('sec(P)'!$E85:T85),"")</f>
        <v/>
      </c>
      <c r="U85" s="67" t="str">
        <f t="shared" si="1940"/>
        <v/>
      </c>
      <c r="V85" s="95" t="str">
        <f>IF('sec(P)'!EP85=1,SUM('sec(P)'!$E85:V85),"")</f>
        <v/>
      </c>
      <c r="W85" s="67" t="str">
        <f t="shared" si="1940"/>
        <v/>
      </c>
      <c r="X85" s="95" t="str">
        <f>IF('sec(P)'!EQ85=1,SUM('sec(P)'!$E85:X85),"")</f>
        <v/>
      </c>
      <c r="Y85" s="67" t="str">
        <f t="shared" si="1940"/>
        <v/>
      </c>
      <c r="Z85" s="95" t="str">
        <f>IF('sec(P)'!ER85=1,SUM('sec(P)'!$E85:Z85),"")</f>
        <v/>
      </c>
      <c r="AA85" s="67" t="str">
        <f t="shared" si="1940"/>
        <v/>
      </c>
      <c r="AB85" s="95" t="str">
        <f>IF('sec(P)'!ES85=1,SUM('sec(P)'!$E85:AB85),"")</f>
        <v/>
      </c>
      <c r="AC85" s="67" t="str">
        <f t="shared" si="1940"/>
        <v/>
      </c>
      <c r="AD85" s="95" t="str">
        <f>IF('sec(P)'!ET85=1,SUM('sec(P)'!$E85:AD85),"")</f>
        <v/>
      </c>
      <c r="AE85" s="67" t="str">
        <f t="shared" si="1940"/>
        <v/>
      </c>
      <c r="AF85" s="95" t="str">
        <f>IF('sec(P)'!EU85=1,SUM('sec(P)'!$E85:AF85),"")</f>
        <v/>
      </c>
      <c r="AG85" s="67" t="str">
        <f t="shared" si="1940"/>
        <v/>
      </c>
      <c r="AH85" s="95" t="str">
        <f>IF('sec(P)'!EV85=1,SUM('sec(P)'!$E85:AH85),"")</f>
        <v/>
      </c>
      <c r="AI85" s="67" t="str">
        <f t="shared" si="1940"/>
        <v/>
      </c>
      <c r="AJ85" s="95" t="str">
        <f>IF('sec(P)'!EW85=1,SUM('sec(P)'!$E85:AJ85),"")</f>
        <v/>
      </c>
      <c r="AK85" s="67" t="str">
        <f t="shared" si="1940"/>
        <v/>
      </c>
      <c r="AL85" s="95" t="str">
        <f>IF('sec(P)'!EX85=1,SUM('sec(P)'!$E85:AL85),"")</f>
        <v/>
      </c>
      <c r="AM85" s="67" t="str">
        <f t="shared" si="1940"/>
        <v/>
      </c>
      <c r="AN85" s="95" t="str">
        <f>IF('sec(P)'!EY85=1,SUM('sec(P)'!$E85:AN85),"")</f>
        <v/>
      </c>
      <c r="AO85" s="67" t="str">
        <f t="shared" si="1940"/>
        <v/>
      </c>
      <c r="AP85" s="95" t="str">
        <f>IF('sec(P)'!EZ85=1,SUM('sec(P)'!$E85:AP85),"")</f>
        <v/>
      </c>
      <c r="AQ85" s="67" t="str">
        <f t="shared" si="1940"/>
        <v/>
      </c>
      <c r="AR85" s="95" t="str">
        <f>IF('sec(P)'!FA85=1,SUM('sec(P)'!$E85:AR85),"")</f>
        <v/>
      </c>
      <c r="AS85" s="67" t="str">
        <f t="shared" si="1940"/>
        <v/>
      </c>
      <c r="AT85" s="95" t="str">
        <f>IF('sec(P)'!FB85=1,SUM('sec(P)'!$E85:AT85),"")</f>
        <v/>
      </c>
      <c r="AU85" s="67" t="str">
        <f t="shared" si="1941"/>
        <v/>
      </c>
      <c r="AV85" s="95" t="str">
        <f>IF('sec(P)'!FC85=1,SUM('sec(P)'!$E85:AV85),"")</f>
        <v/>
      </c>
      <c r="AW85" s="67" t="str">
        <f t="shared" si="1942"/>
        <v/>
      </c>
      <c r="AX85" s="95" t="str">
        <f>IF('sec(P)'!FD85=1,SUM('sec(P)'!$E85:AX85),"")</f>
        <v/>
      </c>
      <c r="AY85" s="67" t="str">
        <f t="shared" si="1943"/>
        <v/>
      </c>
      <c r="AZ85" s="95" t="str">
        <f>IF('sec(P)'!FE85=1,SUM('sec(P)'!$E85:AZ85),"")</f>
        <v/>
      </c>
      <c r="BA85" s="67" t="str">
        <f t="shared" si="1944"/>
        <v/>
      </c>
      <c r="BB85" s="95" t="str">
        <f>IF('sec(P)'!FF85=1,SUM('sec(P)'!$E85:BB85),"")</f>
        <v/>
      </c>
      <c r="BC85" s="67" t="str">
        <f t="shared" si="1945"/>
        <v/>
      </c>
      <c r="BD85" s="95" t="str">
        <f>IF('sec(P)'!FG85=1,SUM('sec(P)'!$E85:BD85),"")</f>
        <v/>
      </c>
      <c r="BE85" s="67" t="str">
        <f t="shared" si="1946"/>
        <v/>
      </c>
      <c r="BF85" s="95" t="str">
        <f>IF('sec(P)'!FH85=1,SUM('sec(P)'!$E85:BF85),"")</f>
        <v/>
      </c>
      <c r="BG85" s="67" t="str">
        <f t="shared" si="1947"/>
        <v/>
      </c>
      <c r="BH85" s="95" t="str">
        <f>IF('sec(P)'!FI85=1,SUM('sec(P)'!$E85:BH85),"")</f>
        <v/>
      </c>
      <c r="BI85" s="67" t="str">
        <f t="shared" si="1948"/>
        <v/>
      </c>
      <c r="BJ85" s="95" t="str">
        <f>IF('sec(P)'!FJ85=1,SUM('sec(P)'!$E85:BJ85),"")</f>
        <v/>
      </c>
      <c r="BK85" s="67" t="str">
        <f t="shared" si="1949"/>
        <v/>
      </c>
      <c r="BL85" s="95" t="str">
        <f>IF('sec(P)'!FK85=1,SUM('sec(P)'!$E85:BL85),"")</f>
        <v/>
      </c>
      <c r="BM85" s="67" t="str">
        <f t="shared" si="1950"/>
        <v/>
      </c>
    </row>
    <row r="86" spans="1:66">
      <c r="A86" s="75" t="str">
        <f>IF(stage!A86&lt;&gt;"",stage!A86,"")</f>
        <v/>
      </c>
      <c r="E86" s="120" t="str">
        <f>IF(ent!H86&lt;&gt;"",ent!H86,"")</f>
        <v/>
      </c>
      <c r="F86" s="95" t="str">
        <f>IF('sec(P)'!EH86=1,SUM('sec(P)'!$E86:F86),"")</f>
        <v/>
      </c>
      <c r="G86" s="67" t="str">
        <f t="shared" si="1940"/>
        <v/>
      </c>
      <c r="H86" s="95" t="str">
        <f>IF('sec(P)'!EI86=1,SUM('sec(P)'!$E86:H86),"")</f>
        <v/>
      </c>
      <c r="I86" s="67" t="str">
        <f t="shared" si="1940"/>
        <v/>
      </c>
      <c r="J86" s="95" t="str">
        <f>IF('sec(P)'!EJ86=1,SUM('sec(P)'!$E86:J86),"")</f>
        <v/>
      </c>
      <c r="K86" s="67" t="str">
        <f t="shared" si="1940"/>
        <v/>
      </c>
      <c r="L86" s="95" t="str">
        <f>IF('sec(P)'!EK86=1,SUM('sec(P)'!$E86:L86),"")</f>
        <v/>
      </c>
      <c r="M86" s="67" t="str">
        <f t="shared" si="1940"/>
        <v/>
      </c>
      <c r="N86" s="95" t="str">
        <f>IF('sec(P)'!EL86=1,SUM('sec(P)'!$E86:N86),"")</f>
        <v/>
      </c>
      <c r="O86" s="67" t="str">
        <f t="shared" si="1940"/>
        <v/>
      </c>
      <c r="P86" s="95" t="str">
        <f>IF('sec(P)'!EM86=1,SUM('sec(P)'!$E86:P86),"")</f>
        <v/>
      </c>
      <c r="Q86" s="67" t="str">
        <f t="shared" si="1940"/>
        <v/>
      </c>
      <c r="R86" s="95" t="str">
        <f>IF('sec(P)'!EN86=1,SUM('sec(P)'!$E86:R86),"")</f>
        <v/>
      </c>
      <c r="S86" s="67" t="str">
        <f t="shared" si="1940"/>
        <v/>
      </c>
      <c r="T86" s="95" t="str">
        <f>IF('sec(P)'!EO86=1,SUM('sec(P)'!$E86:T86),"")</f>
        <v/>
      </c>
      <c r="U86" s="67" t="str">
        <f t="shared" si="1940"/>
        <v/>
      </c>
      <c r="V86" s="95" t="str">
        <f>IF('sec(P)'!EP86=1,SUM('sec(P)'!$E86:V86),"")</f>
        <v/>
      </c>
      <c r="W86" s="67" t="str">
        <f t="shared" si="1940"/>
        <v/>
      </c>
      <c r="X86" s="95" t="str">
        <f>IF('sec(P)'!EQ86=1,SUM('sec(P)'!$E86:X86),"")</f>
        <v/>
      </c>
      <c r="Y86" s="67" t="str">
        <f t="shared" si="1940"/>
        <v/>
      </c>
      <c r="Z86" s="95" t="str">
        <f>IF('sec(P)'!ER86=1,SUM('sec(P)'!$E86:Z86),"")</f>
        <v/>
      </c>
      <c r="AA86" s="67" t="str">
        <f t="shared" si="1940"/>
        <v/>
      </c>
      <c r="AB86" s="95" t="str">
        <f>IF('sec(P)'!ES86=1,SUM('sec(P)'!$E86:AB86),"")</f>
        <v/>
      </c>
      <c r="AC86" s="67" t="str">
        <f t="shared" si="1940"/>
        <v/>
      </c>
      <c r="AD86" s="95" t="str">
        <f>IF('sec(P)'!ET86=1,SUM('sec(P)'!$E86:AD86),"")</f>
        <v/>
      </c>
      <c r="AE86" s="67" t="str">
        <f t="shared" si="1940"/>
        <v/>
      </c>
      <c r="AF86" s="95" t="str">
        <f>IF('sec(P)'!EU86=1,SUM('sec(P)'!$E86:AF86),"")</f>
        <v/>
      </c>
      <c r="AG86" s="67" t="str">
        <f t="shared" si="1940"/>
        <v/>
      </c>
      <c r="AH86" s="95" t="str">
        <f>IF('sec(P)'!EV86=1,SUM('sec(P)'!$E86:AH86),"")</f>
        <v/>
      </c>
      <c r="AI86" s="67" t="str">
        <f t="shared" si="1940"/>
        <v/>
      </c>
      <c r="AJ86" s="95" t="str">
        <f>IF('sec(P)'!EW86=1,SUM('sec(P)'!$E86:AJ86),"")</f>
        <v/>
      </c>
      <c r="AK86" s="67" t="str">
        <f t="shared" si="1940"/>
        <v/>
      </c>
      <c r="AL86" s="95" t="str">
        <f>IF('sec(P)'!EX86=1,SUM('sec(P)'!$E86:AL86),"")</f>
        <v/>
      </c>
      <c r="AM86" s="67" t="str">
        <f t="shared" si="1940"/>
        <v/>
      </c>
      <c r="AN86" s="95" t="str">
        <f>IF('sec(P)'!EY86=1,SUM('sec(P)'!$E86:AN86),"")</f>
        <v/>
      </c>
      <c r="AO86" s="67" t="str">
        <f t="shared" si="1940"/>
        <v/>
      </c>
      <c r="AP86" s="95" t="str">
        <f>IF('sec(P)'!EZ86=1,SUM('sec(P)'!$E86:AP86),"")</f>
        <v/>
      </c>
      <c r="AQ86" s="67" t="str">
        <f t="shared" si="1940"/>
        <v/>
      </c>
      <c r="AR86" s="95" t="str">
        <f>IF('sec(P)'!FA86=1,SUM('sec(P)'!$E86:AR86),"")</f>
        <v/>
      </c>
      <c r="AS86" s="67" t="str">
        <f t="shared" si="1940"/>
        <v/>
      </c>
      <c r="AT86" s="95" t="str">
        <f>IF('sec(P)'!FB86=1,SUM('sec(P)'!$E86:AT86),"")</f>
        <v/>
      </c>
      <c r="AU86" s="67" t="str">
        <f t="shared" si="1941"/>
        <v/>
      </c>
      <c r="AV86" s="95" t="str">
        <f>IF('sec(P)'!FC86=1,SUM('sec(P)'!$E86:AV86),"")</f>
        <v/>
      </c>
      <c r="AW86" s="67" t="str">
        <f t="shared" si="1942"/>
        <v/>
      </c>
      <c r="AX86" s="95" t="str">
        <f>IF('sec(P)'!FD86=1,SUM('sec(P)'!$E86:AX86),"")</f>
        <v/>
      </c>
      <c r="AY86" s="67" t="str">
        <f t="shared" si="1943"/>
        <v/>
      </c>
      <c r="AZ86" s="95" t="str">
        <f>IF('sec(P)'!FE86=1,SUM('sec(P)'!$E86:AZ86),"")</f>
        <v/>
      </c>
      <c r="BA86" s="67" t="str">
        <f t="shared" si="1944"/>
        <v/>
      </c>
      <c r="BB86" s="95" t="str">
        <f>IF('sec(P)'!FF86=1,SUM('sec(P)'!$E86:BB86),"")</f>
        <v/>
      </c>
      <c r="BC86" s="67" t="str">
        <f t="shared" si="1945"/>
        <v/>
      </c>
      <c r="BD86" s="95" t="str">
        <f>IF('sec(P)'!FG86=1,SUM('sec(P)'!$E86:BD86),"")</f>
        <v/>
      </c>
      <c r="BE86" s="67" t="str">
        <f t="shared" si="1946"/>
        <v/>
      </c>
      <c r="BF86" s="95" t="str">
        <f>IF('sec(P)'!FH86=1,SUM('sec(P)'!$E86:BF86),"")</f>
        <v/>
      </c>
      <c r="BG86" s="67" t="str">
        <f t="shared" si="1947"/>
        <v/>
      </c>
      <c r="BH86" s="95" t="str">
        <f>IF('sec(P)'!FI86=1,SUM('sec(P)'!$E86:BH86),"")</f>
        <v/>
      </c>
      <c r="BI86" s="67" t="str">
        <f t="shared" si="1948"/>
        <v/>
      </c>
      <c r="BJ86" s="95" t="str">
        <f>IF('sec(P)'!FJ86=1,SUM('sec(P)'!$E86:BJ86),"")</f>
        <v/>
      </c>
      <c r="BK86" s="67" t="str">
        <f t="shared" si="1949"/>
        <v/>
      </c>
      <c r="BL86" s="95" t="str">
        <f>IF('sec(P)'!FK86=1,SUM('sec(P)'!$E86:BL86),"")</f>
        <v/>
      </c>
      <c r="BM86" s="67" t="str">
        <f t="shared" si="1950"/>
        <v/>
      </c>
    </row>
    <row r="87" spans="1:66">
      <c r="A87" s="75" t="str">
        <f>IF(stage!A87&lt;&gt;"",stage!A87,"")</f>
        <v/>
      </c>
      <c r="E87" s="120" t="str">
        <f>IF(ent!H87&lt;&gt;"",ent!H87,"")</f>
        <v/>
      </c>
      <c r="F87" s="95" t="str">
        <f>IF('sec(P)'!EH87=1,SUM('sec(P)'!$E87:F87),"")</f>
        <v/>
      </c>
      <c r="G87" s="67" t="str">
        <f t="shared" si="1940"/>
        <v/>
      </c>
      <c r="H87" s="95" t="str">
        <f>IF('sec(P)'!EI87=1,SUM('sec(P)'!$E87:H87),"")</f>
        <v/>
      </c>
      <c r="I87" s="67" t="str">
        <f t="shared" si="1940"/>
        <v/>
      </c>
      <c r="J87" s="95" t="str">
        <f>IF('sec(P)'!EJ87=1,SUM('sec(P)'!$E87:J87),"")</f>
        <v/>
      </c>
      <c r="K87" s="67" t="str">
        <f t="shared" si="1940"/>
        <v/>
      </c>
      <c r="L87" s="95" t="str">
        <f>IF('sec(P)'!EK87=1,SUM('sec(P)'!$E87:L87),"")</f>
        <v/>
      </c>
      <c r="M87" s="67" t="str">
        <f t="shared" si="1940"/>
        <v/>
      </c>
      <c r="N87" s="95" t="str">
        <f>IF('sec(P)'!EL87=1,SUM('sec(P)'!$E87:N87),"")</f>
        <v/>
      </c>
      <c r="O87" s="67" t="str">
        <f t="shared" si="1940"/>
        <v/>
      </c>
      <c r="P87" s="95" t="str">
        <f>IF('sec(P)'!EM87=1,SUM('sec(P)'!$E87:P87),"")</f>
        <v/>
      </c>
      <c r="Q87" s="67" t="str">
        <f t="shared" si="1940"/>
        <v/>
      </c>
      <c r="R87" s="95" t="str">
        <f>IF('sec(P)'!EN87=1,SUM('sec(P)'!$E87:R87),"")</f>
        <v/>
      </c>
      <c r="S87" s="67" t="str">
        <f t="shared" si="1940"/>
        <v/>
      </c>
      <c r="T87" s="95" t="str">
        <f>IF('sec(P)'!EO87=1,SUM('sec(P)'!$E87:T87),"")</f>
        <v/>
      </c>
      <c r="U87" s="67" t="str">
        <f t="shared" si="1940"/>
        <v/>
      </c>
      <c r="V87" s="95" t="str">
        <f>IF('sec(P)'!EP87=1,SUM('sec(P)'!$E87:V87),"")</f>
        <v/>
      </c>
      <c r="W87" s="67" t="str">
        <f t="shared" si="1940"/>
        <v/>
      </c>
      <c r="X87" s="95" t="str">
        <f>IF('sec(P)'!EQ87=1,SUM('sec(P)'!$E87:X87),"")</f>
        <v/>
      </c>
      <c r="Y87" s="67" t="str">
        <f t="shared" si="1940"/>
        <v/>
      </c>
      <c r="Z87" s="95" t="str">
        <f>IF('sec(P)'!ER87=1,SUM('sec(P)'!$E87:Z87),"")</f>
        <v/>
      </c>
      <c r="AA87" s="67" t="str">
        <f t="shared" si="1940"/>
        <v/>
      </c>
      <c r="AB87" s="95" t="str">
        <f>IF('sec(P)'!ES87=1,SUM('sec(P)'!$E87:AB87),"")</f>
        <v/>
      </c>
      <c r="AC87" s="67" t="str">
        <f t="shared" si="1940"/>
        <v/>
      </c>
      <c r="AD87" s="95" t="str">
        <f>IF('sec(P)'!ET87=1,SUM('sec(P)'!$E87:AD87),"")</f>
        <v/>
      </c>
      <c r="AE87" s="67" t="str">
        <f t="shared" si="1940"/>
        <v/>
      </c>
      <c r="AF87" s="95" t="str">
        <f>IF('sec(P)'!EU87=1,SUM('sec(P)'!$E87:AF87),"")</f>
        <v/>
      </c>
      <c r="AG87" s="67" t="str">
        <f t="shared" si="1940"/>
        <v/>
      </c>
      <c r="AH87" s="95" t="str">
        <f>IF('sec(P)'!EV87=1,SUM('sec(P)'!$E87:AH87),"")</f>
        <v/>
      </c>
      <c r="AI87" s="67" t="str">
        <f t="shared" si="1940"/>
        <v/>
      </c>
      <c r="AJ87" s="95" t="str">
        <f>IF('sec(P)'!EW87=1,SUM('sec(P)'!$E87:AJ87),"")</f>
        <v/>
      </c>
      <c r="AK87" s="67" t="str">
        <f t="shared" si="1940"/>
        <v/>
      </c>
      <c r="AL87" s="95" t="str">
        <f>IF('sec(P)'!EX87=1,SUM('sec(P)'!$E87:AL87),"")</f>
        <v/>
      </c>
      <c r="AM87" s="67" t="str">
        <f t="shared" si="1940"/>
        <v/>
      </c>
      <c r="AN87" s="95" t="str">
        <f>IF('sec(P)'!EY87=1,SUM('sec(P)'!$E87:AN87),"")</f>
        <v/>
      </c>
      <c r="AO87" s="67" t="str">
        <f t="shared" si="1940"/>
        <v/>
      </c>
      <c r="AP87" s="95" t="str">
        <f>IF('sec(P)'!EZ87=1,SUM('sec(P)'!$E87:AP87),"")</f>
        <v/>
      </c>
      <c r="AQ87" s="67" t="str">
        <f t="shared" si="1940"/>
        <v/>
      </c>
      <c r="AR87" s="95" t="str">
        <f>IF('sec(P)'!FA87=1,SUM('sec(P)'!$E87:AR87),"")</f>
        <v/>
      </c>
      <c r="AS87" s="67" t="str">
        <f t="shared" ref="AS87:AS91" si="1951">IF(AR87&lt;&gt;"",RANK(AR87,AR$2:AR$91,1),"")</f>
        <v/>
      </c>
      <c r="AT87" s="95" t="str">
        <f>IF('sec(P)'!FB87=1,SUM('sec(P)'!$E87:AT87),"")</f>
        <v/>
      </c>
      <c r="AU87" s="67" t="str">
        <f t="shared" si="1941"/>
        <v/>
      </c>
      <c r="AV87" s="95" t="str">
        <f>IF('sec(P)'!FC87=1,SUM('sec(P)'!$E87:AV87),"")</f>
        <v/>
      </c>
      <c r="AW87" s="67" t="str">
        <f t="shared" si="1942"/>
        <v/>
      </c>
      <c r="AX87" s="95" t="str">
        <f>IF('sec(P)'!FD87=1,SUM('sec(P)'!$E87:AX87),"")</f>
        <v/>
      </c>
      <c r="AY87" s="67" t="str">
        <f t="shared" si="1943"/>
        <v/>
      </c>
      <c r="AZ87" s="95" t="str">
        <f>IF('sec(P)'!FE87=1,SUM('sec(P)'!$E87:AZ87),"")</f>
        <v/>
      </c>
      <c r="BA87" s="67" t="str">
        <f t="shared" si="1944"/>
        <v/>
      </c>
      <c r="BB87" s="95" t="str">
        <f>IF('sec(P)'!FF87=1,SUM('sec(P)'!$E87:BB87),"")</f>
        <v/>
      </c>
      <c r="BC87" s="67" t="str">
        <f t="shared" si="1945"/>
        <v/>
      </c>
      <c r="BD87" s="95" t="str">
        <f>IF('sec(P)'!FG87=1,SUM('sec(P)'!$E87:BD87),"")</f>
        <v/>
      </c>
      <c r="BE87" s="67" t="str">
        <f t="shared" si="1946"/>
        <v/>
      </c>
      <c r="BF87" s="95" t="str">
        <f>IF('sec(P)'!FH87=1,SUM('sec(P)'!$E87:BF87),"")</f>
        <v/>
      </c>
      <c r="BG87" s="67" t="str">
        <f t="shared" si="1947"/>
        <v/>
      </c>
      <c r="BH87" s="95" t="str">
        <f>IF('sec(P)'!FI87=1,SUM('sec(P)'!$E87:BH87),"")</f>
        <v/>
      </c>
      <c r="BI87" s="67" t="str">
        <f t="shared" si="1948"/>
        <v/>
      </c>
      <c r="BJ87" s="95" t="str">
        <f>IF('sec(P)'!FJ87=1,SUM('sec(P)'!$E87:BJ87),"")</f>
        <v/>
      </c>
      <c r="BK87" s="67" t="str">
        <f t="shared" si="1949"/>
        <v/>
      </c>
      <c r="BL87" s="95" t="str">
        <f>IF('sec(P)'!FK87=1,SUM('sec(P)'!$E87:BL87),"")</f>
        <v/>
      </c>
      <c r="BM87" s="67" t="str">
        <f t="shared" si="1950"/>
        <v/>
      </c>
    </row>
    <row r="88" spans="1:66">
      <c r="A88" s="75" t="str">
        <f>IF(stage!A88&lt;&gt;"",stage!A88,"")</f>
        <v/>
      </c>
      <c r="E88" s="120" t="str">
        <f>IF(ent!H88&lt;&gt;"",ent!H88,"")</f>
        <v/>
      </c>
      <c r="F88" s="95" t="str">
        <f>IF('sec(P)'!EH88=1,SUM('sec(P)'!$E88:F88),"")</f>
        <v/>
      </c>
      <c r="G88" s="67" t="str">
        <f t="shared" si="1940"/>
        <v/>
      </c>
      <c r="H88" s="95" t="str">
        <f>IF('sec(P)'!EI88=1,SUM('sec(P)'!$E88:H88),"")</f>
        <v/>
      </c>
      <c r="I88" s="67" t="str">
        <f t="shared" si="1940"/>
        <v/>
      </c>
      <c r="J88" s="95" t="str">
        <f>IF('sec(P)'!EJ88=1,SUM('sec(P)'!$E88:J88),"")</f>
        <v/>
      </c>
      <c r="K88" s="67" t="str">
        <f t="shared" si="1940"/>
        <v/>
      </c>
      <c r="L88" s="95" t="str">
        <f>IF('sec(P)'!EK88=1,SUM('sec(P)'!$E88:L88),"")</f>
        <v/>
      </c>
      <c r="M88" s="67" t="str">
        <f t="shared" si="1940"/>
        <v/>
      </c>
      <c r="N88" s="95" t="str">
        <f>IF('sec(P)'!EL88=1,SUM('sec(P)'!$E88:N88),"")</f>
        <v/>
      </c>
      <c r="O88" s="67" t="str">
        <f t="shared" si="1940"/>
        <v/>
      </c>
      <c r="P88" s="95" t="str">
        <f>IF('sec(P)'!EM88=1,SUM('sec(P)'!$E88:P88),"")</f>
        <v/>
      </c>
      <c r="Q88" s="67" t="str">
        <f t="shared" si="1940"/>
        <v/>
      </c>
      <c r="R88" s="95" t="str">
        <f>IF('sec(P)'!EN88=1,SUM('sec(P)'!$E88:R88),"")</f>
        <v/>
      </c>
      <c r="S88" s="67" t="str">
        <f t="shared" si="1940"/>
        <v/>
      </c>
      <c r="T88" s="95" t="str">
        <f>IF('sec(P)'!EO88=1,SUM('sec(P)'!$E88:T88),"")</f>
        <v/>
      </c>
      <c r="U88" s="67" t="str">
        <f t="shared" si="1940"/>
        <v/>
      </c>
      <c r="V88" s="95" t="str">
        <f>IF('sec(P)'!EP88=1,SUM('sec(P)'!$E88:V88),"")</f>
        <v/>
      </c>
      <c r="W88" s="67" t="str">
        <f t="shared" si="1940"/>
        <v/>
      </c>
      <c r="X88" s="95" t="str">
        <f>IF('sec(P)'!EQ88=1,SUM('sec(P)'!$E88:X88),"")</f>
        <v/>
      </c>
      <c r="Y88" s="67" t="str">
        <f t="shared" si="1940"/>
        <v/>
      </c>
      <c r="Z88" s="95" t="str">
        <f>IF('sec(P)'!ER88=1,SUM('sec(P)'!$E88:Z88),"")</f>
        <v/>
      </c>
      <c r="AA88" s="67" t="str">
        <f t="shared" si="1940"/>
        <v/>
      </c>
      <c r="AB88" s="95" t="str">
        <f>IF('sec(P)'!ES88=1,SUM('sec(P)'!$E88:AB88),"")</f>
        <v/>
      </c>
      <c r="AC88" s="67" t="str">
        <f t="shared" si="1940"/>
        <v/>
      </c>
      <c r="AD88" s="95" t="str">
        <f>IF('sec(P)'!ET88=1,SUM('sec(P)'!$E88:AD88),"")</f>
        <v/>
      </c>
      <c r="AE88" s="67" t="str">
        <f t="shared" si="1940"/>
        <v/>
      </c>
      <c r="AF88" s="95" t="str">
        <f>IF('sec(P)'!EU88=1,SUM('sec(P)'!$E88:AF88),"")</f>
        <v/>
      </c>
      <c r="AG88" s="67" t="str">
        <f t="shared" si="1940"/>
        <v/>
      </c>
      <c r="AH88" s="95" t="str">
        <f>IF('sec(P)'!EV88=1,SUM('sec(P)'!$E88:AH88),"")</f>
        <v/>
      </c>
      <c r="AI88" s="67" t="str">
        <f t="shared" si="1940"/>
        <v/>
      </c>
      <c r="AJ88" s="95" t="str">
        <f>IF('sec(P)'!EW88=1,SUM('sec(P)'!$E88:AJ88),"")</f>
        <v/>
      </c>
      <c r="AK88" s="67" t="str">
        <f t="shared" si="1940"/>
        <v/>
      </c>
      <c r="AL88" s="95" t="str">
        <f>IF('sec(P)'!EX88=1,SUM('sec(P)'!$E88:AL88),"")</f>
        <v/>
      </c>
      <c r="AM88" s="67" t="str">
        <f t="shared" si="1940"/>
        <v/>
      </c>
      <c r="AN88" s="95" t="str">
        <f>IF('sec(P)'!EY88=1,SUM('sec(P)'!$E88:AN88),"")</f>
        <v/>
      </c>
      <c r="AO88" s="67" t="str">
        <f t="shared" si="1940"/>
        <v/>
      </c>
      <c r="AP88" s="95" t="str">
        <f>IF('sec(P)'!EZ88=1,SUM('sec(P)'!$E88:AP88),"")</f>
        <v/>
      </c>
      <c r="AQ88" s="67" t="str">
        <f t="shared" si="1940"/>
        <v/>
      </c>
      <c r="AR88" s="95" t="str">
        <f>IF('sec(P)'!FA88=1,SUM('sec(P)'!$E88:AR88),"")</f>
        <v/>
      </c>
      <c r="AS88" s="67" t="str">
        <f t="shared" si="1951"/>
        <v/>
      </c>
      <c r="AT88" s="95" t="str">
        <f>IF('sec(P)'!FB88=1,SUM('sec(P)'!$E88:AT88),"")</f>
        <v/>
      </c>
      <c r="AU88" s="67" t="str">
        <f t="shared" si="1941"/>
        <v/>
      </c>
      <c r="AV88" s="95" t="str">
        <f>IF('sec(P)'!FC88=1,SUM('sec(P)'!$E88:AV88),"")</f>
        <v/>
      </c>
      <c r="AW88" s="67" t="str">
        <f t="shared" si="1942"/>
        <v/>
      </c>
      <c r="AX88" s="95" t="str">
        <f>IF('sec(P)'!FD88=1,SUM('sec(P)'!$E88:AX88),"")</f>
        <v/>
      </c>
      <c r="AY88" s="67" t="str">
        <f t="shared" si="1943"/>
        <v/>
      </c>
      <c r="AZ88" s="95" t="str">
        <f>IF('sec(P)'!FE88=1,SUM('sec(P)'!$E88:AZ88),"")</f>
        <v/>
      </c>
      <c r="BA88" s="67" t="str">
        <f t="shared" si="1944"/>
        <v/>
      </c>
      <c r="BB88" s="95" t="str">
        <f>IF('sec(P)'!FF88=1,SUM('sec(P)'!$E88:BB88),"")</f>
        <v/>
      </c>
      <c r="BC88" s="67" t="str">
        <f t="shared" si="1945"/>
        <v/>
      </c>
      <c r="BD88" s="95" t="str">
        <f>IF('sec(P)'!FG88=1,SUM('sec(P)'!$E88:BD88),"")</f>
        <v/>
      </c>
      <c r="BE88" s="67" t="str">
        <f t="shared" si="1946"/>
        <v/>
      </c>
      <c r="BF88" s="95" t="str">
        <f>IF('sec(P)'!FH88=1,SUM('sec(P)'!$E88:BF88),"")</f>
        <v/>
      </c>
      <c r="BG88" s="67" t="str">
        <f t="shared" si="1947"/>
        <v/>
      </c>
      <c r="BH88" s="95" t="str">
        <f>IF('sec(P)'!FI88=1,SUM('sec(P)'!$E88:BH88),"")</f>
        <v/>
      </c>
      <c r="BI88" s="67" t="str">
        <f t="shared" si="1948"/>
        <v/>
      </c>
      <c r="BJ88" s="95" t="str">
        <f>IF('sec(P)'!FJ88=1,SUM('sec(P)'!$E88:BJ88),"")</f>
        <v/>
      </c>
      <c r="BK88" s="67" t="str">
        <f t="shared" si="1949"/>
        <v/>
      </c>
      <c r="BL88" s="95" t="str">
        <f>IF('sec(P)'!FK88=1,SUM('sec(P)'!$E88:BL88),"")</f>
        <v/>
      </c>
      <c r="BM88" s="67" t="str">
        <f t="shared" si="1950"/>
        <v/>
      </c>
    </row>
    <row r="89" spans="1:66">
      <c r="A89" s="75" t="str">
        <f>IF(stage!A89&lt;&gt;"",stage!A89,"")</f>
        <v/>
      </c>
      <c r="E89" s="120" t="str">
        <f>IF(ent!H89&lt;&gt;"",ent!H89,"")</f>
        <v/>
      </c>
      <c r="F89" s="95" t="str">
        <f>IF('sec(P)'!EH89=1,SUM('sec(P)'!$E89:F89),"")</f>
        <v/>
      </c>
      <c r="G89" s="67" t="str">
        <f t="shared" si="1940"/>
        <v/>
      </c>
      <c r="H89" s="95" t="str">
        <f>IF('sec(P)'!EI89=1,SUM('sec(P)'!$E89:H89),"")</f>
        <v/>
      </c>
      <c r="I89" s="67" t="str">
        <f t="shared" si="1940"/>
        <v/>
      </c>
      <c r="J89" s="95" t="str">
        <f>IF('sec(P)'!EJ89=1,SUM('sec(P)'!$E89:J89),"")</f>
        <v/>
      </c>
      <c r="K89" s="67" t="str">
        <f t="shared" si="1940"/>
        <v/>
      </c>
      <c r="L89" s="95" t="str">
        <f>IF('sec(P)'!EK89=1,SUM('sec(P)'!$E89:L89),"")</f>
        <v/>
      </c>
      <c r="M89" s="67" t="str">
        <f t="shared" si="1940"/>
        <v/>
      </c>
      <c r="N89" s="95" t="str">
        <f>IF('sec(P)'!EL89=1,SUM('sec(P)'!$E89:N89),"")</f>
        <v/>
      </c>
      <c r="O89" s="67" t="str">
        <f t="shared" si="1940"/>
        <v/>
      </c>
      <c r="P89" s="95" t="str">
        <f>IF('sec(P)'!EM89=1,SUM('sec(P)'!$E89:P89),"")</f>
        <v/>
      </c>
      <c r="Q89" s="67" t="str">
        <f t="shared" si="1940"/>
        <v/>
      </c>
      <c r="R89" s="95" t="str">
        <f>IF('sec(P)'!EN89=1,SUM('sec(P)'!$E89:R89),"")</f>
        <v/>
      </c>
      <c r="S89" s="67" t="str">
        <f t="shared" si="1940"/>
        <v/>
      </c>
      <c r="T89" s="95" t="str">
        <f>IF('sec(P)'!EO89=1,SUM('sec(P)'!$E89:T89),"")</f>
        <v/>
      </c>
      <c r="U89" s="67" t="str">
        <f t="shared" si="1940"/>
        <v/>
      </c>
      <c r="V89" s="95" t="str">
        <f>IF('sec(P)'!EP89=1,SUM('sec(P)'!$E89:V89),"")</f>
        <v/>
      </c>
      <c r="W89" s="67" t="str">
        <f t="shared" si="1940"/>
        <v/>
      </c>
      <c r="X89" s="95" t="str">
        <f>IF('sec(P)'!EQ89=1,SUM('sec(P)'!$E89:X89),"")</f>
        <v/>
      </c>
      <c r="Y89" s="67" t="str">
        <f t="shared" si="1940"/>
        <v/>
      </c>
      <c r="Z89" s="95" t="str">
        <f>IF('sec(P)'!ER89=1,SUM('sec(P)'!$E89:Z89),"")</f>
        <v/>
      </c>
      <c r="AA89" s="67" t="str">
        <f t="shared" si="1940"/>
        <v/>
      </c>
      <c r="AB89" s="95" t="str">
        <f>IF('sec(P)'!ES89=1,SUM('sec(P)'!$E89:AB89),"")</f>
        <v/>
      </c>
      <c r="AC89" s="67" t="str">
        <f t="shared" si="1940"/>
        <v/>
      </c>
      <c r="AD89" s="95" t="str">
        <f>IF('sec(P)'!ET89=1,SUM('sec(P)'!$E89:AD89),"")</f>
        <v/>
      </c>
      <c r="AE89" s="67" t="str">
        <f t="shared" si="1940"/>
        <v/>
      </c>
      <c r="AF89" s="95" t="str">
        <f>IF('sec(P)'!EU89=1,SUM('sec(P)'!$E89:AF89),"")</f>
        <v/>
      </c>
      <c r="AG89" s="67" t="str">
        <f t="shared" si="1940"/>
        <v/>
      </c>
      <c r="AH89" s="95" t="str">
        <f>IF('sec(P)'!EV89=1,SUM('sec(P)'!$E89:AH89),"")</f>
        <v/>
      </c>
      <c r="AI89" s="67" t="str">
        <f t="shared" si="1940"/>
        <v/>
      </c>
      <c r="AJ89" s="95" t="str">
        <f>IF('sec(P)'!EW89=1,SUM('sec(P)'!$E89:AJ89),"")</f>
        <v/>
      </c>
      <c r="AK89" s="67" t="str">
        <f t="shared" si="1940"/>
        <v/>
      </c>
      <c r="AL89" s="95" t="str">
        <f>IF('sec(P)'!EX89=1,SUM('sec(P)'!$E89:AL89),"")</f>
        <v/>
      </c>
      <c r="AM89" s="67" t="str">
        <f t="shared" si="1940"/>
        <v/>
      </c>
      <c r="AN89" s="95" t="str">
        <f>IF('sec(P)'!EY89=1,SUM('sec(P)'!$E89:AN89),"")</f>
        <v/>
      </c>
      <c r="AO89" s="67" t="str">
        <f t="shared" si="1940"/>
        <v/>
      </c>
      <c r="AP89" s="95" t="str">
        <f>IF('sec(P)'!EZ89=1,SUM('sec(P)'!$E89:AP89),"")</f>
        <v/>
      </c>
      <c r="AQ89" s="67" t="str">
        <f t="shared" si="1940"/>
        <v/>
      </c>
      <c r="AR89" s="95" t="str">
        <f>IF('sec(P)'!FA89=1,SUM('sec(P)'!$E89:AR89),"")</f>
        <v/>
      </c>
      <c r="AS89" s="67" t="str">
        <f t="shared" si="1951"/>
        <v/>
      </c>
      <c r="AT89" s="95" t="str">
        <f>IF('sec(P)'!FB89=1,SUM('sec(P)'!$E89:AT89),"")</f>
        <v/>
      </c>
      <c r="AU89" s="67" t="str">
        <f t="shared" si="1941"/>
        <v/>
      </c>
      <c r="AV89" s="95" t="str">
        <f>IF('sec(P)'!FC89=1,SUM('sec(P)'!$E89:AV89),"")</f>
        <v/>
      </c>
      <c r="AW89" s="67" t="str">
        <f t="shared" si="1942"/>
        <v/>
      </c>
      <c r="AX89" s="95" t="str">
        <f>IF('sec(P)'!FD89=1,SUM('sec(P)'!$E89:AX89),"")</f>
        <v/>
      </c>
      <c r="AY89" s="67" t="str">
        <f t="shared" si="1943"/>
        <v/>
      </c>
      <c r="AZ89" s="95" t="str">
        <f>IF('sec(P)'!FE89=1,SUM('sec(P)'!$E89:AZ89),"")</f>
        <v/>
      </c>
      <c r="BA89" s="67" t="str">
        <f t="shared" si="1944"/>
        <v/>
      </c>
      <c r="BB89" s="95" t="str">
        <f>IF('sec(P)'!FF89=1,SUM('sec(P)'!$E89:BB89),"")</f>
        <v/>
      </c>
      <c r="BC89" s="67" t="str">
        <f t="shared" si="1945"/>
        <v/>
      </c>
      <c r="BD89" s="95" t="str">
        <f>IF('sec(P)'!FG89=1,SUM('sec(P)'!$E89:BD89),"")</f>
        <v/>
      </c>
      <c r="BE89" s="67" t="str">
        <f t="shared" si="1946"/>
        <v/>
      </c>
      <c r="BF89" s="95" t="str">
        <f>IF('sec(P)'!FH89=1,SUM('sec(P)'!$E89:BF89),"")</f>
        <v/>
      </c>
      <c r="BG89" s="67" t="str">
        <f t="shared" si="1947"/>
        <v/>
      </c>
      <c r="BH89" s="95" t="str">
        <f>IF('sec(P)'!FI89=1,SUM('sec(P)'!$E89:BH89),"")</f>
        <v/>
      </c>
      <c r="BI89" s="67" t="str">
        <f t="shared" si="1948"/>
        <v/>
      </c>
      <c r="BJ89" s="95" t="str">
        <f>IF('sec(P)'!FJ89=1,SUM('sec(P)'!$E89:BJ89),"")</f>
        <v/>
      </c>
      <c r="BK89" s="67" t="str">
        <f t="shared" si="1949"/>
        <v/>
      </c>
      <c r="BL89" s="95" t="str">
        <f>IF('sec(P)'!FK89=1,SUM('sec(P)'!$E89:BL89),"")</f>
        <v/>
      </c>
      <c r="BM89" s="67" t="str">
        <f t="shared" si="1950"/>
        <v/>
      </c>
    </row>
    <row r="90" spans="1:66">
      <c r="A90" s="75" t="str">
        <f>IF(stage!A90&lt;&gt;"",stage!A90,"")</f>
        <v/>
      </c>
      <c r="E90" s="120" t="str">
        <f>IF(ent!H90&lt;&gt;"",ent!H90,"")</f>
        <v/>
      </c>
      <c r="F90" s="95" t="str">
        <f>IF('sec(P)'!EH90=1,SUM('sec(P)'!$E90:F90),"")</f>
        <v/>
      </c>
      <c r="G90" s="67" t="str">
        <f t="shared" si="1940"/>
        <v/>
      </c>
      <c r="H90" s="95" t="str">
        <f>IF('sec(P)'!EI90=1,SUM('sec(P)'!$E90:H90),"")</f>
        <v/>
      </c>
      <c r="I90" s="67" t="str">
        <f t="shared" si="1940"/>
        <v/>
      </c>
      <c r="J90" s="95" t="str">
        <f>IF('sec(P)'!EJ90=1,SUM('sec(P)'!$E90:J90),"")</f>
        <v/>
      </c>
      <c r="K90" s="67" t="str">
        <f t="shared" si="1940"/>
        <v/>
      </c>
      <c r="L90" s="95" t="str">
        <f>IF('sec(P)'!EK90=1,SUM('sec(P)'!$E90:L90),"")</f>
        <v/>
      </c>
      <c r="M90" s="67" t="str">
        <f t="shared" si="1940"/>
        <v/>
      </c>
      <c r="N90" s="95" t="str">
        <f>IF('sec(P)'!EL90=1,SUM('sec(P)'!$E90:N90),"")</f>
        <v/>
      </c>
      <c r="O90" s="67" t="str">
        <f t="shared" si="1940"/>
        <v/>
      </c>
      <c r="P90" s="95" t="str">
        <f>IF('sec(P)'!EM90=1,SUM('sec(P)'!$E90:P90),"")</f>
        <v/>
      </c>
      <c r="Q90" s="67" t="str">
        <f t="shared" si="1940"/>
        <v/>
      </c>
      <c r="R90" s="95" t="str">
        <f>IF('sec(P)'!EN90=1,SUM('sec(P)'!$E90:R90),"")</f>
        <v/>
      </c>
      <c r="S90" s="67" t="str">
        <f t="shared" si="1940"/>
        <v/>
      </c>
      <c r="T90" s="95" t="str">
        <f>IF('sec(P)'!EO90=1,SUM('sec(P)'!$E90:T90),"")</f>
        <v/>
      </c>
      <c r="U90" s="67" t="str">
        <f t="shared" si="1940"/>
        <v/>
      </c>
      <c r="V90" s="95" t="str">
        <f>IF('sec(P)'!EP90=1,SUM('sec(P)'!$E90:V90),"")</f>
        <v/>
      </c>
      <c r="W90" s="67" t="str">
        <f t="shared" si="1940"/>
        <v/>
      </c>
      <c r="X90" s="95" t="str">
        <f>IF('sec(P)'!EQ90=1,SUM('sec(P)'!$E90:X90),"")</f>
        <v/>
      </c>
      <c r="Y90" s="67" t="str">
        <f t="shared" si="1940"/>
        <v/>
      </c>
      <c r="Z90" s="95" t="str">
        <f>IF('sec(P)'!ER90=1,SUM('sec(P)'!$E90:Z90),"")</f>
        <v/>
      </c>
      <c r="AA90" s="67" t="str">
        <f t="shared" si="1940"/>
        <v/>
      </c>
      <c r="AB90" s="95" t="str">
        <f>IF('sec(P)'!ES90=1,SUM('sec(P)'!$E90:AB90),"")</f>
        <v/>
      </c>
      <c r="AC90" s="67" t="str">
        <f t="shared" si="1940"/>
        <v/>
      </c>
      <c r="AD90" s="95" t="str">
        <f>IF('sec(P)'!ET90=1,SUM('sec(P)'!$E90:AD90),"")</f>
        <v/>
      </c>
      <c r="AE90" s="67" t="str">
        <f t="shared" si="1940"/>
        <v/>
      </c>
      <c r="AF90" s="95" t="str">
        <f>IF('sec(P)'!EU90=1,SUM('sec(P)'!$E90:AF90),"")</f>
        <v/>
      </c>
      <c r="AG90" s="67" t="str">
        <f t="shared" si="1940"/>
        <v/>
      </c>
      <c r="AH90" s="95" t="str">
        <f>IF('sec(P)'!EV90=1,SUM('sec(P)'!$E90:AH90),"")</f>
        <v/>
      </c>
      <c r="AI90" s="67" t="str">
        <f t="shared" si="1940"/>
        <v/>
      </c>
      <c r="AJ90" s="95" t="str">
        <f>IF('sec(P)'!EW90=1,SUM('sec(P)'!$E90:AJ90),"")</f>
        <v/>
      </c>
      <c r="AK90" s="67" t="str">
        <f t="shared" si="1940"/>
        <v/>
      </c>
      <c r="AL90" s="95" t="str">
        <f>IF('sec(P)'!EX90=1,SUM('sec(P)'!$E90:AL90),"")</f>
        <v/>
      </c>
      <c r="AM90" s="67" t="str">
        <f t="shared" si="1940"/>
        <v/>
      </c>
      <c r="AN90" s="95" t="str">
        <f>IF('sec(P)'!EY90=1,SUM('sec(P)'!$E90:AN90),"")</f>
        <v/>
      </c>
      <c r="AO90" s="67" t="str">
        <f t="shared" si="1940"/>
        <v/>
      </c>
      <c r="AP90" s="95" t="str">
        <f>IF('sec(P)'!EZ90=1,SUM('sec(P)'!$E90:AP90),"")</f>
        <v/>
      </c>
      <c r="AQ90" s="67" t="str">
        <f t="shared" si="1940"/>
        <v/>
      </c>
      <c r="AR90" s="95" t="str">
        <f>IF('sec(P)'!FA90=1,SUM('sec(P)'!$E90:AR90),"")</f>
        <v/>
      </c>
      <c r="AS90" s="67" t="str">
        <f t="shared" si="1951"/>
        <v/>
      </c>
      <c r="AT90" s="95" t="str">
        <f>IF('sec(P)'!FB90=1,SUM('sec(P)'!$E90:AT90),"")</f>
        <v/>
      </c>
      <c r="AU90" s="67" t="str">
        <f t="shared" si="1941"/>
        <v/>
      </c>
      <c r="AV90" s="95" t="str">
        <f>IF('sec(P)'!FC90=1,SUM('sec(P)'!$E90:AV90),"")</f>
        <v/>
      </c>
      <c r="AW90" s="67" t="str">
        <f t="shared" si="1942"/>
        <v/>
      </c>
      <c r="AX90" s="95" t="str">
        <f>IF('sec(P)'!FD90=1,SUM('sec(P)'!$E90:AX90),"")</f>
        <v/>
      </c>
      <c r="AY90" s="67" t="str">
        <f t="shared" si="1943"/>
        <v/>
      </c>
      <c r="AZ90" s="95" t="str">
        <f>IF('sec(P)'!FE90=1,SUM('sec(P)'!$E90:AZ90),"")</f>
        <v/>
      </c>
      <c r="BA90" s="67" t="str">
        <f t="shared" si="1944"/>
        <v/>
      </c>
      <c r="BB90" s="95" t="str">
        <f>IF('sec(P)'!FF90=1,SUM('sec(P)'!$E90:BB90),"")</f>
        <v/>
      </c>
      <c r="BC90" s="67" t="str">
        <f t="shared" si="1945"/>
        <v/>
      </c>
      <c r="BD90" s="95" t="str">
        <f>IF('sec(P)'!FG90=1,SUM('sec(P)'!$E90:BD90),"")</f>
        <v/>
      </c>
      <c r="BE90" s="67" t="str">
        <f t="shared" si="1946"/>
        <v/>
      </c>
      <c r="BF90" s="95" t="str">
        <f>IF('sec(P)'!FH90=1,SUM('sec(P)'!$E90:BF90),"")</f>
        <v/>
      </c>
      <c r="BG90" s="67" t="str">
        <f t="shared" si="1947"/>
        <v/>
      </c>
      <c r="BH90" s="95" t="str">
        <f>IF('sec(P)'!FI90=1,SUM('sec(P)'!$E90:BH90),"")</f>
        <v/>
      </c>
      <c r="BI90" s="67" t="str">
        <f t="shared" si="1948"/>
        <v/>
      </c>
      <c r="BJ90" s="95" t="str">
        <f>IF('sec(P)'!FJ90=1,SUM('sec(P)'!$E90:BJ90),"")</f>
        <v/>
      </c>
      <c r="BK90" s="67" t="str">
        <f t="shared" si="1949"/>
        <v/>
      </c>
      <c r="BL90" s="95" t="str">
        <f>IF('sec(P)'!FK90=1,SUM('sec(P)'!$E90:BL90),"")</f>
        <v/>
      </c>
      <c r="BM90" s="67" t="str">
        <f t="shared" si="1950"/>
        <v/>
      </c>
    </row>
    <row r="91" spans="1:66" s="80" customFormat="1">
      <c r="A91" s="80" t="str">
        <f>IF(stage!A91&lt;&gt;"",stage!A91,"")</f>
        <v/>
      </c>
      <c r="E91" s="130" t="str">
        <f>IF(ent!H91&lt;&gt;"",ent!H91,"")</f>
        <v/>
      </c>
      <c r="F91" s="131" t="str">
        <f>IF('sec(P)'!EH91=1,SUM('sec(P)'!$E91:F91),"")</f>
        <v/>
      </c>
      <c r="G91" s="69" t="str">
        <f t="shared" si="1940"/>
        <v/>
      </c>
      <c r="H91" s="131" t="str">
        <f>IF('sec(P)'!EI91=1,SUM('sec(P)'!$E91:H91),"")</f>
        <v/>
      </c>
      <c r="I91" s="69" t="str">
        <f t="shared" si="1940"/>
        <v/>
      </c>
      <c r="J91" s="131" t="str">
        <f>IF('sec(P)'!EJ91=1,SUM('sec(P)'!$E91:J91),"")</f>
        <v/>
      </c>
      <c r="K91" s="69" t="str">
        <f t="shared" si="1940"/>
        <v/>
      </c>
      <c r="L91" s="131" t="str">
        <f>IF('sec(P)'!EK91=1,SUM('sec(P)'!$E91:L91),"")</f>
        <v/>
      </c>
      <c r="M91" s="69" t="str">
        <f t="shared" si="1940"/>
        <v/>
      </c>
      <c r="N91" s="131" t="str">
        <f>IF('sec(P)'!EL91=1,SUM('sec(P)'!$E91:N91),"")</f>
        <v/>
      </c>
      <c r="O91" s="69" t="str">
        <f t="shared" si="1940"/>
        <v/>
      </c>
      <c r="P91" s="131" t="str">
        <f>IF('sec(P)'!EM91=1,SUM('sec(P)'!$E91:P91),"")</f>
        <v/>
      </c>
      <c r="Q91" s="69" t="str">
        <f t="shared" si="1940"/>
        <v/>
      </c>
      <c r="R91" s="131" t="str">
        <f>IF('sec(P)'!EN91=1,SUM('sec(P)'!$E91:R91),"")</f>
        <v/>
      </c>
      <c r="S91" s="69" t="str">
        <f t="shared" si="1940"/>
        <v/>
      </c>
      <c r="T91" s="131" t="str">
        <f>IF('sec(P)'!EO91=1,SUM('sec(P)'!$E91:T91),"")</f>
        <v/>
      </c>
      <c r="U91" s="69" t="str">
        <f t="shared" si="1940"/>
        <v/>
      </c>
      <c r="V91" s="131" t="str">
        <f>IF('sec(P)'!EP91=1,SUM('sec(P)'!$E91:V91),"")</f>
        <v/>
      </c>
      <c r="W91" s="69" t="str">
        <f t="shared" si="1940"/>
        <v/>
      </c>
      <c r="X91" s="131" t="str">
        <f>IF('sec(P)'!EQ91=1,SUM('sec(P)'!$E91:X91),"")</f>
        <v/>
      </c>
      <c r="Y91" s="69" t="str">
        <f t="shared" si="1940"/>
        <v/>
      </c>
      <c r="Z91" s="131" t="str">
        <f>IF('sec(P)'!ER91=1,SUM('sec(P)'!$E91:Z91),"")</f>
        <v/>
      </c>
      <c r="AA91" s="69" t="str">
        <f t="shared" si="1940"/>
        <v/>
      </c>
      <c r="AB91" s="131" t="str">
        <f>IF('sec(P)'!ES91=1,SUM('sec(P)'!$E91:AB91),"")</f>
        <v/>
      </c>
      <c r="AC91" s="69" t="str">
        <f t="shared" si="1940"/>
        <v/>
      </c>
      <c r="AD91" s="131" t="str">
        <f>IF('sec(P)'!ET91=1,SUM('sec(P)'!$E91:AD91),"")</f>
        <v/>
      </c>
      <c r="AE91" s="69" t="str">
        <f t="shared" si="1940"/>
        <v/>
      </c>
      <c r="AF91" s="131" t="str">
        <f>IF('sec(P)'!EU91=1,SUM('sec(P)'!$E91:AF91),"")</f>
        <v/>
      </c>
      <c r="AG91" s="69" t="str">
        <f t="shared" si="1940"/>
        <v/>
      </c>
      <c r="AH91" s="131" t="str">
        <f>IF('sec(P)'!EV91=1,SUM('sec(P)'!$E91:AH91),"")</f>
        <v/>
      </c>
      <c r="AI91" s="69" t="str">
        <f t="shared" si="1940"/>
        <v/>
      </c>
      <c r="AJ91" s="131" t="str">
        <f>IF('sec(P)'!EW91=1,SUM('sec(P)'!$E91:AJ91),"")</f>
        <v/>
      </c>
      <c r="AK91" s="69" t="str">
        <f t="shared" si="1940"/>
        <v/>
      </c>
      <c r="AL91" s="131" t="str">
        <f>IF('sec(P)'!EX91=1,SUM('sec(P)'!$E91:AL91),"")</f>
        <v/>
      </c>
      <c r="AM91" s="69" t="str">
        <f t="shared" si="1940"/>
        <v/>
      </c>
      <c r="AN91" s="131" t="str">
        <f>IF('sec(P)'!EY91=1,SUM('sec(P)'!$E91:AN91),"")</f>
        <v/>
      </c>
      <c r="AO91" s="69" t="str">
        <f t="shared" si="1940"/>
        <v/>
      </c>
      <c r="AP91" s="131" t="str">
        <f>IF('sec(P)'!EZ91=1,SUM('sec(P)'!$E91:AP91),"")</f>
        <v/>
      </c>
      <c r="AQ91" s="69" t="str">
        <f t="shared" si="1940"/>
        <v/>
      </c>
      <c r="AR91" s="131" t="str">
        <f>IF('sec(P)'!FA91=1,SUM('sec(P)'!$E91:AR91),"")</f>
        <v/>
      </c>
      <c r="AS91" s="69" t="str">
        <f t="shared" si="1951"/>
        <v/>
      </c>
      <c r="AT91" s="131" t="str">
        <f>IF('sec(P)'!FB91=1,SUM('sec(P)'!$E91:AT91),"")</f>
        <v/>
      </c>
      <c r="AU91" s="69" t="str">
        <f t="shared" si="1941"/>
        <v/>
      </c>
      <c r="AV91" s="131" t="str">
        <f>IF('sec(P)'!FC91=1,SUM('sec(P)'!$E91:AV91),"")</f>
        <v/>
      </c>
      <c r="AW91" s="69" t="str">
        <f t="shared" si="1942"/>
        <v/>
      </c>
      <c r="AX91" s="131" t="str">
        <f>IF('sec(P)'!FD91=1,SUM('sec(P)'!$E91:AX91),"")</f>
        <v/>
      </c>
      <c r="AY91" s="69" t="str">
        <f t="shared" si="1943"/>
        <v/>
      </c>
      <c r="AZ91" s="131" t="str">
        <f>IF('sec(P)'!FE91=1,SUM('sec(P)'!$E91:AZ91),"")</f>
        <v/>
      </c>
      <c r="BA91" s="69" t="str">
        <f t="shared" si="1944"/>
        <v/>
      </c>
      <c r="BB91" s="131" t="str">
        <f>IF('sec(P)'!FF91=1,SUM('sec(P)'!$E91:BB91),"")</f>
        <v/>
      </c>
      <c r="BC91" s="69" t="str">
        <f t="shared" si="1945"/>
        <v/>
      </c>
      <c r="BD91" s="131" t="str">
        <f>IF('sec(P)'!FG91=1,SUM('sec(P)'!$E91:BD91),"")</f>
        <v/>
      </c>
      <c r="BE91" s="69" t="str">
        <f t="shared" si="1946"/>
        <v/>
      </c>
      <c r="BF91" s="131" t="str">
        <f>IF('sec(P)'!FH91=1,SUM('sec(P)'!$E91:BF91),"")</f>
        <v/>
      </c>
      <c r="BG91" s="69" t="str">
        <f t="shared" si="1947"/>
        <v/>
      </c>
      <c r="BH91" s="131" t="str">
        <f>IF('sec(P)'!FI91=1,SUM('sec(P)'!$E91:BH91),"")</f>
        <v/>
      </c>
      <c r="BI91" s="69" t="str">
        <f t="shared" si="1948"/>
        <v/>
      </c>
      <c r="BJ91" s="131" t="str">
        <f>IF('sec(P)'!FJ91=1,SUM('sec(P)'!$E91:BJ91),"")</f>
        <v/>
      </c>
      <c r="BK91" s="69" t="str">
        <f t="shared" si="1949"/>
        <v/>
      </c>
      <c r="BL91" s="131" t="str">
        <f>IF('sec(P)'!FK91=1,SUM('sec(P)'!$E91:BL91),"")</f>
        <v/>
      </c>
      <c r="BM91" s="69" t="str">
        <f t="shared" si="1950"/>
        <v/>
      </c>
      <c r="BN91" s="132"/>
    </row>
  </sheetData>
  <sheetProtection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ignoredErrors>
    <ignoredError sqref="BL2:BL91 J2:J91 BJ2:BJ91 AJ2:AJ91 BH2:BH91 N2:N91 BF2:BF91 AH2:AH91 BD2:BD91 V2:V91 BB2:BB91 AF2:AF91 AZ2:AZ91 P2:P91 AX2:AX91 AD2:AD91 AV2:AV91 T2:T91 AT2:AT91 AB2:AB91 AR2:AR91 L2:L91 AP2:AP91 Z2:Z91 AN2:AN91 R2:R91 AL2:AL91 X2:X91 H2:H91" formula="1"/>
    <ignoredError sqref="G79:G9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indexed="47"/>
    <pageSetUpPr fitToPage="1"/>
  </sheetPr>
  <dimension ref="A1:AD98"/>
  <sheetViews>
    <sheetView topLeftCell="A14" workbookViewId="0">
      <selection activeCell="G11" sqref="G11"/>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"SS"&amp;ent!J2&amp;"  "&amp;ent!K2&amp;" = "&amp;TEXT(ent!L2,"0.00")&amp;"KM"</f>
        <v>SS1  牛牧下り1 = 6.20KM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12</v>
      </c>
      <c r="B7" s="348"/>
      <c r="C7" s="348"/>
      <c r="D7" s="348"/>
      <c r="E7" s="348"/>
      <c r="F7" s="348"/>
      <c r="G7" s="349"/>
      <c r="H7" s="153"/>
      <c r="I7" s="347" t="s">
        <v>13</v>
      </c>
      <c r="J7" s="348"/>
      <c r="K7" s="348"/>
      <c r="L7" s="348"/>
      <c r="M7" s="348"/>
      <c r="N7" s="348"/>
      <c r="O7" s="349"/>
      <c r="Q7" s="350" t="s">
        <v>14</v>
      </c>
      <c r="R7" s="350"/>
      <c r="T7" s="346" t="s">
        <v>15</v>
      </c>
      <c r="U7" s="346"/>
      <c r="W7" s="345" t="s">
        <v>16</v>
      </c>
      <c r="X7" s="345"/>
      <c r="Z7" s="346" t="s">
        <v>17</v>
      </c>
      <c r="AA7" s="346"/>
    </row>
    <row r="8" spans="1:30" s="159" customFormat="1" ht="30">
      <c r="A8" s="154" t="s">
        <v>18</v>
      </c>
      <c r="B8" s="154" t="s">
        <v>19</v>
      </c>
      <c r="C8" s="155" t="s">
        <v>27</v>
      </c>
      <c r="D8" s="156" t="s">
        <v>28</v>
      </c>
      <c r="E8" s="157" t="s">
        <v>20</v>
      </c>
      <c r="F8" s="156" t="s">
        <v>29</v>
      </c>
      <c r="G8" s="156" t="s">
        <v>21</v>
      </c>
      <c r="H8" s="158"/>
      <c r="I8" s="156" t="s">
        <v>18</v>
      </c>
      <c r="J8" s="156" t="s">
        <v>19</v>
      </c>
      <c r="K8" s="155" t="s">
        <v>27</v>
      </c>
      <c r="L8" s="156" t="s">
        <v>28</v>
      </c>
      <c r="M8" s="156" t="s">
        <v>22</v>
      </c>
      <c r="N8" s="156" t="s">
        <v>29</v>
      </c>
      <c r="O8" s="156" t="s">
        <v>21</v>
      </c>
      <c r="Q8" s="160" t="s">
        <v>23</v>
      </c>
      <c r="R8" s="160" t="s">
        <v>24</v>
      </c>
      <c r="T8" s="70" t="s">
        <v>25</v>
      </c>
      <c r="U8" s="70" t="s">
        <v>26</v>
      </c>
      <c r="W8" s="159" t="s">
        <v>25</v>
      </c>
      <c r="X8" s="159" t="s">
        <v>26</v>
      </c>
      <c r="Z8" s="70" t="s">
        <v>25</v>
      </c>
      <c r="AA8" s="70" t="s">
        <v>26</v>
      </c>
      <c r="AC8" s="159" t="str">
        <f>MID(ent!H2,1,2)</f>
        <v>JN</v>
      </c>
    </row>
    <row r="9" spans="1:30" ht="30" customHeight="1">
      <c r="A9" s="161">
        <f>IF(E9&lt;&gt;"",RANK(E9,E$9:E$98,1),"")</f>
        <v>1</v>
      </c>
      <c r="B9" s="166">
        <v>1</v>
      </c>
      <c r="C9" s="167" t="s">
        <v>498</v>
      </c>
      <c r="D9" s="168" t="s">
        <v>245</v>
      </c>
      <c r="E9" s="169">
        <v>437.6</v>
      </c>
      <c r="F9" s="166">
        <v>1</v>
      </c>
      <c r="G9" s="162"/>
      <c r="H9" s="153"/>
      <c r="I9" s="161">
        <f>IF(M9&lt;&gt;"",IF(MID(L9,1,2)=AC$8,RANK(M9,M$9:M$98,1)-AD9,"-"),"")</f>
        <v>1</v>
      </c>
      <c r="J9" s="166">
        <v>1</v>
      </c>
      <c r="K9" s="167" t="s">
        <v>498</v>
      </c>
      <c r="L9" s="170" t="s">
        <v>245</v>
      </c>
      <c r="M9" s="169">
        <v>437.6</v>
      </c>
      <c r="N9" s="166">
        <v>1</v>
      </c>
      <c r="O9" s="162"/>
      <c r="W9" s="163"/>
      <c r="X9" s="163"/>
      <c r="Z9" s="164"/>
      <c r="AA9" s="164"/>
      <c r="AC9" s="73">
        <f>IF(L9&lt;&gt;"",IF(MID(L9,1,2)=AC$8,0,1),0)</f>
        <v>0</v>
      </c>
      <c r="AD9" s="73">
        <f>SUM(AC9)</f>
        <v>0</v>
      </c>
    </row>
    <row r="10" spans="1:30" ht="30" customHeight="1">
      <c r="A10" s="161">
        <f t="shared" ref="A10:A73" si="0">IF(E10&lt;&gt;"",RANK(E10,E$9:E$98,1),"")</f>
        <v>2</v>
      </c>
      <c r="B10" s="166">
        <v>2</v>
      </c>
      <c r="C10" s="167" t="s">
        <v>499</v>
      </c>
      <c r="D10" s="168" t="s">
        <v>245</v>
      </c>
      <c r="E10" s="169">
        <v>439.4</v>
      </c>
      <c r="F10" s="166">
        <v>2</v>
      </c>
      <c r="G10" s="162" t="str">
        <f>IF(T10&lt;&gt;"",TEXT(T10,"[&lt;100]#0.0;[&lt;10000]#0"":""00.0;0"":""00"":""00.0"),"")</f>
        <v>1.8</v>
      </c>
      <c r="H10" s="153"/>
      <c r="I10" s="161">
        <f t="shared" ref="I10:I73" si="1">IF(M10&lt;&gt;"",IF(MID(L10,1,2)=AC$8,RANK(M10,M$9:M$98,1)-AD10,"-"),"")</f>
        <v>2</v>
      </c>
      <c r="J10" s="166">
        <v>2</v>
      </c>
      <c r="K10" s="167" t="s">
        <v>499</v>
      </c>
      <c r="L10" s="170" t="s">
        <v>245</v>
      </c>
      <c r="M10" s="169">
        <v>439.4</v>
      </c>
      <c r="N10" s="166">
        <v>2</v>
      </c>
      <c r="O10" s="162" t="str">
        <f>IF(U10&lt;&gt;"",TEXT(U10,"[&lt;100]#0.0;[&lt;10000]#0"":""00.0;0"":""00"":""00.0"),"")</f>
        <v>1.8</v>
      </c>
      <c r="Q10" s="135">
        <f>IF(AND(E$9&lt;&gt;"",E10&lt;&gt;""),(INT(E10/10000)*3600+INT(MOD(E10,10000)/100)*60+MOD(E10,100))-(INT(E$9/10000)*3600+INT(MOD(E$9,10000)/100)*60+MOD(E$9,100)),"")</f>
        <v>1.7999999999999545</v>
      </c>
      <c r="R10" s="135">
        <f>IF(AND(M$9&lt;&gt;"",M10&lt;&gt;""),(INT(M10/10000)*3600+INT(MOD(M10,10000)/100)*60+MOD(M10,100))-(INT(M$9/10000)*3600+INT(MOD(M$9,10000)/100)*60+MOD(M$9,100)),"")</f>
        <v>1.7999999999999545</v>
      </c>
      <c r="T10" s="164">
        <f>IF(Q10&lt;&gt;"",INT(Q10/3600)*10000+INT(MOD(Q10,3600)/60)*100+MOD(Q10,60),"")</f>
        <v>1.7999999999999545</v>
      </c>
      <c r="U10" s="164">
        <f>IF(R10&lt;&gt;"",INT(R10/3600)*10000+INT(MOD(R10,3600)/60)*100+MOD(R10,60),"")</f>
        <v>1.7999999999999545</v>
      </c>
      <c r="W10" s="163"/>
      <c r="X10" s="163"/>
      <c r="Z10" s="164"/>
      <c r="AA10" s="164"/>
      <c r="AC10" s="73">
        <f>IF(L10&lt;&gt;"",IF(MID(L10,1,2)=AC$8,0,1),0)</f>
        <v>0</v>
      </c>
      <c r="AD10" s="73">
        <f>SUM(AC$9:AC10)</f>
        <v>0</v>
      </c>
    </row>
    <row r="11" spans="1:30" ht="30" customHeight="1">
      <c r="A11" s="161">
        <f t="shared" si="0"/>
        <v>3</v>
      </c>
      <c r="B11" s="166">
        <v>11</v>
      </c>
      <c r="C11" s="167" t="s">
        <v>508</v>
      </c>
      <c r="D11" s="168" t="s">
        <v>246</v>
      </c>
      <c r="E11" s="169">
        <v>443.2</v>
      </c>
      <c r="F11" s="166">
        <v>1</v>
      </c>
      <c r="G11" s="162" t="str">
        <f>IF(T11&lt;&gt;"",TEXT(T11,"[&lt;100]#0.0;[&lt;10000]#0"":""00.0;0"":""00"":""00.0")&amp;CHAR(10)&amp;"("&amp;TEXT(Z11,"[&lt;100]#0.0;[&lt;10000]#0"":""00.0;0"":""00"":""00.0")&amp;")","")</f>
        <v>5.6
(3.8)</v>
      </c>
      <c r="H11" s="153"/>
      <c r="I11" s="161">
        <f t="shared" si="1"/>
        <v>3</v>
      </c>
      <c r="J11" s="166">
        <v>11</v>
      </c>
      <c r="K11" s="167" t="s">
        <v>508</v>
      </c>
      <c r="L11" s="170" t="s">
        <v>246</v>
      </c>
      <c r="M11" s="169">
        <v>443.2</v>
      </c>
      <c r="N11" s="166">
        <v>1</v>
      </c>
      <c r="O11" s="162" t="str">
        <f>IF(U11&lt;&gt;"",TEXT(U11,"[&lt;100]#0.0;[&lt;10000]#0"":""00.0;0"":""00"":""00.0")&amp;CHAR(10)&amp;"("&amp;TEXT(AA11,"[&lt;100]#0.0;[&lt;10000]#0"":""00.0;0"":""00"":""00.0")&amp;")","")</f>
        <v>5.6
(3.8)</v>
      </c>
      <c r="Q11" s="135">
        <f t="shared" ref="Q11:Q74" si="2">IF(AND(E$9&lt;&gt;"",E11&lt;&gt;""),(INT(E11/10000)*3600+INT(MOD(E11,10000)/100)*60+MOD(E11,100))-(INT(E$9/10000)*3600+INT(MOD(E$9,10000)/100)*60+MOD(E$9,100)),"")</f>
        <v>5.5999999999999659</v>
      </c>
      <c r="R11" s="135">
        <f t="shared" ref="R11:R74" si="3">IF(AND(M$9&lt;&gt;"",M11&lt;&gt;""),(INT(M11/10000)*3600+INT(MOD(M11,10000)/100)*60+MOD(M11,100))-(INT(M$9/10000)*3600+INT(MOD(M$9,10000)/100)*60+MOD(M$9,100)),"")</f>
        <v>5.5999999999999659</v>
      </c>
      <c r="T11" s="164">
        <f t="shared" ref="T11:U74" si="4">IF(Q11&lt;&gt;"",INT(Q11/3600)*10000+INT(MOD(Q11,3600)/60)*100+MOD(Q11,60),"")</f>
        <v>5.5999999999999659</v>
      </c>
      <c r="U11" s="164">
        <f t="shared" si="4"/>
        <v>5.5999999999999659</v>
      </c>
      <c r="W11" s="163">
        <f>IF(AND(Q11&lt;&gt;"",Q10&lt;&gt;""),IF(Q11-Q10&lt;&gt;0,Q11-Q10,Q10),"")</f>
        <v>3.8000000000000114</v>
      </c>
      <c r="X11" s="163">
        <f>IF(AND(R11&lt;&gt;"",R10&lt;&gt;""),IF(R11-R10&lt;&gt;0,R11-R10,R10),"")</f>
        <v>3.8000000000000114</v>
      </c>
      <c r="Z11" s="164">
        <f t="shared" ref="Z11:AA26" si="5">IF(W11&lt;&gt;"",INT(W11/3600)*10000+INT(MOD(W11,3600)/60)*100+MOD(W11,60),"")</f>
        <v>3.8000000000000114</v>
      </c>
      <c r="AA11" s="164">
        <f t="shared" si="5"/>
        <v>3.8000000000000114</v>
      </c>
      <c r="AC11" s="73">
        <f t="shared" ref="AC11:AC74" si="6">IF(L11&lt;&gt;"",IF(MID(L11,1,2)=AC$8,0,1),0)</f>
        <v>0</v>
      </c>
      <c r="AD11" s="73">
        <f>SUM(AC$9:AC11)</f>
        <v>0</v>
      </c>
    </row>
    <row r="12" spans="1:30" ht="30" customHeight="1">
      <c r="A12" s="161">
        <f t="shared" si="0"/>
        <v>4</v>
      </c>
      <c r="B12" s="166">
        <v>3</v>
      </c>
      <c r="C12" s="167" t="s">
        <v>500</v>
      </c>
      <c r="D12" s="168" t="s">
        <v>245</v>
      </c>
      <c r="E12" s="169">
        <v>446.5</v>
      </c>
      <c r="F12" s="166">
        <v>3</v>
      </c>
      <c r="G12" s="162" t="str">
        <f t="shared" ref="G12:G75" si="7">IF(T12&lt;&gt;"",TEXT(T12,"[&lt;100]#0.0;[&lt;10000]#0"":""00.0;0"":""00"":""00.0")&amp;CHAR(10)&amp;"("&amp;TEXT(Z12,"[&lt;100]#0.0;[&lt;10000]#0"":""00.0;0"":""00"":""00.0")&amp;")","")</f>
        <v>8.9
(3.3)</v>
      </c>
      <c r="H12" s="153"/>
      <c r="I12" s="161">
        <f t="shared" si="1"/>
        <v>4</v>
      </c>
      <c r="J12" s="166">
        <v>3</v>
      </c>
      <c r="K12" s="167" t="s">
        <v>500</v>
      </c>
      <c r="L12" s="170" t="s">
        <v>245</v>
      </c>
      <c r="M12" s="169">
        <v>446.5</v>
      </c>
      <c r="N12" s="166">
        <v>3</v>
      </c>
      <c r="O12" s="162" t="str">
        <f t="shared" ref="O12:O75" si="8">IF(U12&lt;&gt;"",TEXT(U12,"[&lt;100]#0.0;[&lt;10000]#0"":""00.0;0"":""00"":""00.0")&amp;CHAR(10)&amp;"("&amp;TEXT(AA12,"[&lt;100]#0.0;[&lt;10000]#0"":""00.0;0"":""00"":""00.0")&amp;")","")</f>
        <v>8.9
(3.3)</v>
      </c>
      <c r="Q12" s="135">
        <f t="shared" si="2"/>
        <v>8.8999999999999773</v>
      </c>
      <c r="R12" s="135">
        <f t="shared" si="3"/>
        <v>8.8999999999999773</v>
      </c>
      <c r="T12" s="164">
        <f t="shared" si="4"/>
        <v>8.8999999999999773</v>
      </c>
      <c r="U12" s="164">
        <f t="shared" si="4"/>
        <v>8.8999999999999773</v>
      </c>
      <c r="W12" s="163">
        <f>IF(AND(Q12&lt;&gt;"",Q11&lt;&gt;""),IF(Q12-Q11&lt;&gt;0,Q12-Q11,W11),"")</f>
        <v>3.3000000000000114</v>
      </c>
      <c r="X12" s="163">
        <f>IF(AND(R12&lt;&gt;"",R11&lt;&gt;""),IF(R12-R11&lt;&gt;0,R12-R11,X11),"")</f>
        <v>3.3000000000000114</v>
      </c>
      <c r="Z12" s="164">
        <f t="shared" si="5"/>
        <v>3.3000000000000114</v>
      </c>
      <c r="AA12" s="164">
        <f t="shared" si="5"/>
        <v>3.3000000000000114</v>
      </c>
      <c r="AC12" s="73">
        <f t="shared" si="6"/>
        <v>0</v>
      </c>
      <c r="AD12" s="73">
        <f>SUM(AC$9:AC12)</f>
        <v>0</v>
      </c>
    </row>
    <row r="13" spans="1:30" ht="30" customHeight="1">
      <c r="A13" s="161">
        <f t="shared" si="0"/>
        <v>5</v>
      </c>
      <c r="B13" s="166">
        <v>15</v>
      </c>
      <c r="C13" s="167" t="s">
        <v>512</v>
      </c>
      <c r="D13" s="168" t="s">
        <v>246</v>
      </c>
      <c r="E13" s="169">
        <v>448.4</v>
      </c>
      <c r="F13" s="166">
        <v>2</v>
      </c>
      <c r="G13" s="162" t="str">
        <f t="shared" si="7"/>
        <v>10.8
(1.9)</v>
      </c>
      <c r="H13" s="153"/>
      <c r="I13" s="161">
        <f t="shared" si="1"/>
        <v>5</v>
      </c>
      <c r="J13" s="166">
        <v>15</v>
      </c>
      <c r="K13" s="167" t="s">
        <v>512</v>
      </c>
      <c r="L13" s="170" t="s">
        <v>246</v>
      </c>
      <c r="M13" s="169">
        <v>448.4</v>
      </c>
      <c r="N13" s="166">
        <v>2</v>
      </c>
      <c r="O13" s="162" t="str">
        <f t="shared" si="8"/>
        <v>10.8
(1.9)</v>
      </c>
      <c r="Q13" s="135">
        <f t="shared" si="2"/>
        <v>10.799999999999955</v>
      </c>
      <c r="R13" s="135">
        <f t="shared" si="3"/>
        <v>10.799999999999955</v>
      </c>
      <c r="T13" s="164">
        <f t="shared" si="4"/>
        <v>10.799999999999955</v>
      </c>
      <c r="U13" s="164">
        <f t="shared" si="4"/>
        <v>10.799999999999955</v>
      </c>
      <c r="W13" s="163">
        <f t="shared" ref="W13:X76" si="9">IF(AND(Q13&lt;&gt;"",Q12&lt;&gt;""),IF(Q13-Q12&lt;&gt;0,Q13-Q12,W12),"")</f>
        <v>1.8999999999999773</v>
      </c>
      <c r="X13" s="163">
        <f t="shared" si="9"/>
        <v>1.8999999999999773</v>
      </c>
      <c r="Z13" s="164">
        <f t="shared" si="5"/>
        <v>1.8999999999999773</v>
      </c>
      <c r="AA13" s="164">
        <f t="shared" si="5"/>
        <v>1.8999999999999773</v>
      </c>
      <c r="AC13" s="73">
        <f t="shared" si="6"/>
        <v>0</v>
      </c>
      <c r="AD13" s="73">
        <f>SUM(AC$9:AC13)</f>
        <v>0</v>
      </c>
    </row>
    <row r="14" spans="1:30" ht="30" customHeight="1">
      <c r="A14" s="161">
        <f t="shared" si="0"/>
        <v>6</v>
      </c>
      <c r="B14" s="166">
        <v>4</v>
      </c>
      <c r="C14" s="167" t="s">
        <v>501</v>
      </c>
      <c r="D14" s="168" t="s">
        <v>245</v>
      </c>
      <c r="E14" s="169">
        <v>450.1</v>
      </c>
      <c r="F14" s="166">
        <v>4</v>
      </c>
      <c r="G14" s="162" t="str">
        <f t="shared" si="7"/>
        <v>12.5
(1.7)</v>
      </c>
      <c r="H14" s="153"/>
      <c r="I14" s="161">
        <f t="shared" si="1"/>
        <v>6</v>
      </c>
      <c r="J14" s="166">
        <v>4</v>
      </c>
      <c r="K14" s="167" t="s">
        <v>501</v>
      </c>
      <c r="L14" s="170" t="s">
        <v>245</v>
      </c>
      <c r="M14" s="169">
        <v>450.1</v>
      </c>
      <c r="N14" s="166">
        <v>4</v>
      </c>
      <c r="O14" s="162" t="str">
        <f t="shared" si="8"/>
        <v>12.5
(1.7)</v>
      </c>
      <c r="Q14" s="135">
        <f t="shared" si="2"/>
        <v>12.5</v>
      </c>
      <c r="R14" s="135">
        <f t="shared" si="3"/>
        <v>12.5</v>
      </c>
      <c r="T14" s="164">
        <f t="shared" si="4"/>
        <v>12.5</v>
      </c>
      <c r="U14" s="164">
        <f t="shared" si="4"/>
        <v>12.5</v>
      </c>
      <c r="W14" s="163">
        <f t="shared" si="9"/>
        <v>1.7000000000000455</v>
      </c>
      <c r="X14" s="163">
        <f t="shared" si="9"/>
        <v>1.7000000000000455</v>
      </c>
      <c r="Z14" s="164">
        <f t="shared" si="5"/>
        <v>1.7000000000000455</v>
      </c>
      <c r="AA14" s="164">
        <f t="shared" si="5"/>
        <v>1.7000000000000455</v>
      </c>
      <c r="AC14" s="73">
        <f t="shared" si="6"/>
        <v>0</v>
      </c>
      <c r="AD14" s="73">
        <f>SUM(AC$9:AC14)</f>
        <v>0</v>
      </c>
    </row>
    <row r="15" spans="1:30" ht="30" customHeight="1">
      <c r="A15" s="161">
        <f t="shared" si="0"/>
        <v>7</v>
      </c>
      <c r="B15" s="166">
        <v>5</v>
      </c>
      <c r="C15" s="167" t="s">
        <v>502</v>
      </c>
      <c r="D15" s="168" t="s">
        <v>245</v>
      </c>
      <c r="E15" s="169">
        <v>450.5</v>
      </c>
      <c r="F15" s="166">
        <v>5</v>
      </c>
      <c r="G15" s="162" t="str">
        <f t="shared" si="7"/>
        <v>12.9
(0.4)</v>
      </c>
      <c r="H15" s="153"/>
      <c r="I15" s="161">
        <f t="shared" si="1"/>
        <v>7</v>
      </c>
      <c r="J15" s="166">
        <v>5</v>
      </c>
      <c r="K15" s="167" t="s">
        <v>502</v>
      </c>
      <c r="L15" s="170" t="s">
        <v>245</v>
      </c>
      <c r="M15" s="169">
        <v>450.5</v>
      </c>
      <c r="N15" s="166">
        <v>5</v>
      </c>
      <c r="O15" s="162" t="str">
        <f t="shared" si="8"/>
        <v>12.9
(0.4)</v>
      </c>
      <c r="Q15" s="135">
        <f t="shared" si="2"/>
        <v>12.899999999999977</v>
      </c>
      <c r="R15" s="135">
        <f t="shared" si="3"/>
        <v>12.899999999999977</v>
      </c>
      <c r="T15" s="164">
        <f t="shared" si="4"/>
        <v>12.899999999999977</v>
      </c>
      <c r="U15" s="164">
        <f t="shared" si="4"/>
        <v>12.899999999999977</v>
      </c>
      <c r="W15" s="163">
        <f t="shared" si="9"/>
        <v>0.39999999999997726</v>
      </c>
      <c r="X15" s="163">
        <f t="shared" si="9"/>
        <v>0.39999999999997726</v>
      </c>
      <c r="Z15" s="164">
        <f t="shared" si="5"/>
        <v>0.39999999999997726</v>
      </c>
      <c r="AA15" s="164">
        <f t="shared" si="5"/>
        <v>0.39999999999997726</v>
      </c>
      <c r="AC15" s="73">
        <f t="shared" si="6"/>
        <v>0</v>
      </c>
      <c r="AD15" s="73">
        <f>SUM(AC$9:AC15)</f>
        <v>0</v>
      </c>
    </row>
    <row r="16" spans="1:30" ht="30" customHeight="1">
      <c r="A16" s="161">
        <f t="shared" si="0"/>
        <v>8</v>
      </c>
      <c r="B16" s="166">
        <v>12</v>
      </c>
      <c r="C16" s="167" t="s">
        <v>509</v>
      </c>
      <c r="D16" s="168" t="s">
        <v>246</v>
      </c>
      <c r="E16" s="169">
        <v>453</v>
      </c>
      <c r="F16" s="166">
        <v>3</v>
      </c>
      <c r="G16" s="162" t="str">
        <f t="shared" si="7"/>
        <v>15.4
(2.5)</v>
      </c>
      <c r="H16" s="153"/>
      <c r="I16" s="161">
        <f t="shared" si="1"/>
        <v>8</v>
      </c>
      <c r="J16" s="166">
        <v>12</v>
      </c>
      <c r="K16" s="167" t="s">
        <v>509</v>
      </c>
      <c r="L16" s="170" t="s">
        <v>246</v>
      </c>
      <c r="M16" s="169">
        <v>453</v>
      </c>
      <c r="N16" s="166">
        <v>3</v>
      </c>
      <c r="O16" s="162" t="str">
        <f t="shared" si="8"/>
        <v>15.4
(2.5)</v>
      </c>
      <c r="Q16" s="135">
        <f t="shared" si="2"/>
        <v>15.399999999999977</v>
      </c>
      <c r="R16" s="135">
        <f t="shared" si="3"/>
        <v>15.399999999999977</v>
      </c>
      <c r="T16" s="164">
        <f t="shared" si="4"/>
        <v>15.399999999999977</v>
      </c>
      <c r="U16" s="164">
        <f t="shared" si="4"/>
        <v>15.399999999999977</v>
      </c>
      <c r="W16" s="163">
        <f t="shared" si="9"/>
        <v>2.5</v>
      </c>
      <c r="X16" s="163">
        <f t="shared" si="9"/>
        <v>2.5</v>
      </c>
      <c r="Z16" s="164">
        <f t="shared" si="5"/>
        <v>2.5</v>
      </c>
      <c r="AA16" s="164">
        <f t="shared" si="5"/>
        <v>2.5</v>
      </c>
      <c r="AC16" s="73">
        <f t="shared" si="6"/>
        <v>0</v>
      </c>
      <c r="AD16" s="73">
        <f>SUM(AC$9:AC16)</f>
        <v>0</v>
      </c>
    </row>
    <row r="17" spans="1:30" ht="30" customHeight="1">
      <c r="A17" s="161">
        <f t="shared" si="0"/>
        <v>9</v>
      </c>
      <c r="B17" s="166">
        <v>14</v>
      </c>
      <c r="C17" s="167" t="s">
        <v>511</v>
      </c>
      <c r="D17" s="168" t="s">
        <v>246</v>
      </c>
      <c r="E17" s="169">
        <v>453.3</v>
      </c>
      <c r="F17" s="166">
        <v>4</v>
      </c>
      <c r="G17" s="162" t="str">
        <f t="shared" si="7"/>
        <v>15.7
(0.3)</v>
      </c>
      <c r="H17" s="153"/>
      <c r="I17" s="161">
        <f t="shared" si="1"/>
        <v>9</v>
      </c>
      <c r="J17" s="166">
        <v>14</v>
      </c>
      <c r="K17" s="167" t="s">
        <v>511</v>
      </c>
      <c r="L17" s="170" t="s">
        <v>246</v>
      </c>
      <c r="M17" s="169">
        <v>453.3</v>
      </c>
      <c r="N17" s="166">
        <v>4</v>
      </c>
      <c r="O17" s="162" t="str">
        <f t="shared" si="8"/>
        <v>15.7
(0.3)</v>
      </c>
      <c r="Q17" s="135">
        <f t="shared" si="2"/>
        <v>15.699999999999989</v>
      </c>
      <c r="R17" s="135">
        <f t="shared" si="3"/>
        <v>15.699999999999989</v>
      </c>
      <c r="T17" s="164">
        <f t="shared" si="4"/>
        <v>15.699999999999989</v>
      </c>
      <c r="U17" s="164">
        <f t="shared" si="4"/>
        <v>15.699999999999989</v>
      </c>
      <c r="W17" s="163">
        <f t="shared" si="9"/>
        <v>0.30000000000001137</v>
      </c>
      <c r="X17" s="163">
        <f t="shared" si="9"/>
        <v>0.30000000000001137</v>
      </c>
      <c r="Z17" s="164">
        <f t="shared" si="5"/>
        <v>0.30000000000001137</v>
      </c>
      <c r="AA17" s="164">
        <f t="shared" si="5"/>
        <v>0.30000000000001137</v>
      </c>
      <c r="AC17" s="73">
        <f t="shared" si="6"/>
        <v>0</v>
      </c>
      <c r="AD17" s="73">
        <f>SUM(AC$9:AC17)</f>
        <v>0</v>
      </c>
    </row>
    <row r="18" spans="1:30" ht="30" customHeight="1">
      <c r="A18" s="161">
        <f t="shared" si="0"/>
        <v>10</v>
      </c>
      <c r="B18" s="166">
        <v>9</v>
      </c>
      <c r="C18" s="167" t="s">
        <v>506</v>
      </c>
      <c r="D18" s="168" t="s">
        <v>245</v>
      </c>
      <c r="E18" s="169">
        <v>454</v>
      </c>
      <c r="F18" s="166">
        <v>6</v>
      </c>
      <c r="G18" s="162" t="str">
        <f t="shared" si="7"/>
        <v>16.4
(0.7)</v>
      </c>
      <c r="H18" s="153"/>
      <c r="I18" s="161">
        <f t="shared" si="1"/>
        <v>10</v>
      </c>
      <c r="J18" s="166">
        <v>9</v>
      </c>
      <c r="K18" s="167" t="s">
        <v>506</v>
      </c>
      <c r="L18" s="170" t="s">
        <v>245</v>
      </c>
      <c r="M18" s="169">
        <v>454</v>
      </c>
      <c r="N18" s="166">
        <v>6</v>
      </c>
      <c r="O18" s="162" t="str">
        <f t="shared" si="8"/>
        <v>16.4
(0.7)</v>
      </c>
      <c r="Q18" s="135">
        <f t="shared" si="2"/>
        <v>16.399999999999977</v>
      </c>
      <c r="R18" s="135">
        <f t="shared" si="3"/>
        <v>16.399999999999977</v>
      </c>
      <c r="T18" s="164">
        <f t="shared" si="4"/>
        <v>16.399999999999977</v>
      </c>
      <c r="U18" s="164">
        <f t="shared" si="4"/>
        <v>16.399999999999977</v>
      </c>
      <c r="W18" s="163">
        <f t="shared" si="9"/>
        <v>0.69999999999998863</v>
      </c>
      <c r="X18" s="163">
        <f t="shared" si="9"/>
        <v>0.69999999999998863</v>
      </c>
      <c r="Z18" s="164">
        <f t="shared" si="5"/>
        <v>0.69999999999998863</v>
      </c>
      <c r="AA18" s="164">
        <f t="shared" si="5"/>
        <v>0.69999999999998863</v>
      </c>
      <c r="AC18" s="73">
        <f t="shared" si="6"/>
        <v>0</v>
      </c>
      <c r="AD18" s="73">
        <f>SUM(AC$9:AC18)</f>
        <v>0</v>
      </c>
    </row>
    <row r="19" spans="1:30" ht="30" customHeight="1">
      <c r="A19" s="161">
        <f t="shared" si="0"/>
        <v>11</v>
      </c>
      <c r="B19" s="166">
        <v>7</v>
      </c>
      <c r="C19" s="167" t="s">
        <v>504</v>
      </c>
      <c r="D19" s="168" t="s">
        <v>245</v>
      </c>
      <c r="E19" s="169">
        <v>454.2</v>
      </c>
      <c r="F19" s="166">
        <v>7</v>
      </c>
      <c r="G19" s="162" t="str">
        <f t="shared" si="7"/>
        <v>16.6
(0.2)</v>
      </c>
      <c r="H19" s="153"/>
      <c r="I19" s="161">
        <f t="shared" si="1"/>
        <v>11</v>
      </c>
      <c r="J19" s="166">
        <v>7</v>
      </c>
      <c r="K19" s="167" t="s">
        <v>504</v>
      </c>
      <c r="L19" s="170" t="s">
        <v>245</v>
      </c>
      <c r="M19" s="169">
        <v>454.2</v>
      </c>
      <c r="N19" s="166">
        <v>7</v>
      </c>
      <c r="O19" s="162" t="str">
        <f t="shared" si="8"/>
        <v>16.6
(0.2)</v>
      </c>
      <c r="Q19" s="135">
        <f t="shared" si="2"/>
        <v>16.599999999999966</v>
      </c>
      <c r="R19" s="135">
        <f t="shared" si="3"/>
        <v>16.599999999999966</v>
      </c>
      <c r="T19" s="164">
        <f t="shared" si="4"/>
        <v>16.599999999999966</v>
      </c>
      <c r="U19" s="164">
        <f t="shared" si="4"/>
        <v>16.599999999999966</v>
      </c>
      <c r="W19" s="163">
        <f t="shared" si="9"/>
        <v>0.19999999999998863</v>
      </c>
      <c r="X19" s="163">
        <f t="shared" si="9"/>
        <v>0.19999999999998863</v>
      </c>
      <c r="Z19" s="164">
        <f t="shared" si="5"/>
        <v>0.19999999999998863</v>
      </c>
      <c r="AA19" s="164">
        <f t="shared" si="5"/>
        <v>0.19999999999998863</v>
      </c>
      <c r="AC19" s="73">
        <f t="shared" si="6"/>
        <v>0</v>
      </c>
      <c r="AD19" s="73">
        <f>SUM(AC$9:AC19)</f>
        <v>0</v>
      </c>
    </row>
    <row r="20" spans="1:30" ht="30" customHeight="1">
      <c r="A20" s="161">
        <f t="shared" si="0"/>
        <v>12</v>
      </c>
      <c r="B20" s="166">
        <v>10</v>
      </c>
      <c r="C20" s="167" t="s">
        <v>507</v>
      </c>
      <c r="D20" s="168" t="s">
        <v>245</v>
      </c>
      <c r="E20" s="169">
        <v>454.3</v>
      </c>
      <c r="F20" s="166">
        <v>8</v>
      </c>
      <c r="G20" s="162" t="str">
        <f t="shared" si="7"/>
        <v>16.7
(0.1)</v>
      </c>
      <c r="H20" s="153"/>
      <c r="I20" s="161">
        <f t="shared" si="1"/>
        <v>12</v>
      </c>
      <c r="J20" s="166">
        <v>10</v>
      </c>
      <c r="K20" s="167" t="s">
        <v>507</v>
      </c>
      <c r="L20" s="170" t="s">
        <v>245</v>
      </c>
      <c r="M20" s="169">
        <v>454.3</v>
      </c>
      <c r="N20" s="166">
        <v>8</v>
      </c>
      <c r="O20" s="162" t="str">
        <f t="shared" si="8"/>
        <v>16.7
(0.1)</v>
      </c>
      <c r="Q20" s="135">
        <f t="shared" si="2"/>
        <v>16.699999999999989</v>
      </c>
      <c r="R20" s="135">
        <f t="shared" si="3"/>
        <v>16.699999999999989</v>
      </c>
      <c r="T20" s="164">
        <f t="shared" si="4"/>
        <v>16.699999999999989</v>
      </c>
      <c r="U20" s="164">
        <f t="shared" si="4"/>
        <v>16.699999999999989</v>
      </c>
      <c r="W20" s="163">
        <f t="shared" si="9"/>
        <v>0.10000000000002274</v>
      </c>
      <c r="X20" s="163">
        <f t="shared" si="9"/>
        <v>0.10000000000002274</v>
      </c>
      <c r="Z20" s="164">
        <f t="shared" si="5"/>
        <v>0.10000000000002274</v>
      </c>
      <c r="AA20" s="164">
        <f t="shared" si="5"/>
        <v>0.10000000000002274</v>
      </c>
      <c r="AC20" s="73">
        <f t="shared" si="6"/>
        <v>0</v>
      </c>
      <c r="AD20" s="73">
        <f>SUM(AC$9:AC20)</f>
        <v>0</v>
      </c>
    </row>
    <row r="21" spans="1:30" ht="30" customHeight="1">
      <c r="A21" s="161">
        <f t="shared" si="0"/>
        <v>13</v>
      </c>
      <c r="B21" s="166">
        <v>13</v>
      </c>
      <c r="C21" s="167" t="s">
        <v>510</v>
      </c>
      <c r="D21" s="168" t="s">
        <v>246</v>
      </c>
      <c r="E21" s="169">
        <v>454.5</v>
      </c>
      <c r="F21" s="166">
        <v>5</v>
      </c>
      <c r="G21" s="162" t="str">
        <f t="shared" si="7"/>
        <v>16.9
(0.2)</v>
      </c>
      <c r="H21" s="153"/>
      <c r="I21" s="161">
        <f t="shared" si="1"/>
        <v>13</v>
      </c>
      <c r="J21" s="166">
        <v>13</v>
      </c>
      <c r="K21" s="167" t="s">
        <v>510</v>
      </c>
      <c r="L21" s="170" t="s">
        <v>246</v>
      </c>
      <c r="M21" s="169">
        <v>454.5</v>
      </c>
      <c r="N21" s="166">
        <v>5</v>
      </c>
      <c r="O21" s="162" t="str">
        <f t="shared" si="8"/>
        <v>16.9
(0.2)</v>
      </c>
      <c r="Q21" s="135">
        <f t="shared" si="2"/>
        <v>16.899999999999977</v>
      </c>
      <c r="R21" s="135">
        <f t="shared" si="3"/>
        <v>16.899999999999977</v>
      </c>
      <c r="T21" s="164">
        <f t="shared" si="4"/>
        <v>16.899999999999977</v>
      </c>
      <c r="U21" s="164">
        <f t="shared" si="4"/>
        <v>16.899999999999977</v>
      </c>
      <c r="W21" s="163">
        <f t="shared" si="9"/>
        <v>0.19999999999998863</v>
      </c>
      <c r="X21" s="163">
        <f t="shared" si="9"/>
        <v>0.19999999999998863</v>
      </c>
      <c r="Z21" s="164">
        <f t="shared" si="5"/>
        <v>0.19999999999998863</v>
      </c>
      <c r="AA21" s="164">
        <f t="shared" si="5"/>
        <v>0.19999999999998863</v>
      </c>
      <c r="AC21" s="73">
        <f t="shared" si="6"/>
        <v>0</v>
      </c>
      <c r="AD21" s="73">
        <f>SUM(AC$9:AC21)</f>
        <v>0</v>
      </c>
    </row>
    <row r="22" spans="1:30" ht="30" customHeight="1">
      <c r="A22" s="161">
        <f t="shared" si="0"/>
        <v>14</v>
      </c>
      <c r="B22" s="166">
        <v>21</v>
      </c>
      <c r="C22" s="167" t="s">
        <v>518</v>
      </c>
      <c r="D22" s="168" t="s">
        <v>247</v>
      </c>
      <c r="E22" s="169">
        <v>458.1</v>
      </c>
      <c r="F22" s="166">
        <v>1</v>
      </c>
      <c r="G22" s="162" t="str">
        <f t="shared" si="7"/>
        <v>20.5
(3.6)</v>
      </c>
      <c r="H22" s="153"/>
      <c r="I22" s="161">
        <f t="shared" si="1"/>
        <v>14</v>
      </c>
      <c r="J22" s="166">
        <v>21</v>
      </c>
      <c r="K22" s="167" t="s">
        <v>518</v>
      </c>
      <c r="L22" s="170" t="s">
        <v>247</v>
      </c>
      <c r="M22" s="169">
        <v>458.1</v>
      </c>
      <c r="N22" s="166">
        <v>1</v>
      </c>
      <c r="O22" s="162" t="str">
        <f t="shared" si="8"/>
        <v>20.5
(3.6)</v>
      </c>
      <c r="Q22" s="135">
        <f t="shared" si="2"/>
        <v>20.5</v>
      </c>
      <c r="R22" s="135">
        <f t="shared" si="3"/>
        <v>20.5</v>
      </c>
      <c r="T22" s="164">
        <f t="shared" si="4"/>
        <v>20.5</v>
      </c>
      <c r="U22" s="164">
        <f t="shared" si="4"/>
        <v>20.5</v>
      </c>
      <c r="W22" s="163">
        <f t="shared" si="9"/>
        <v>3.6000000000000227</v>
      </c>
      <c r="X22" s="163">
        <f t="shared" si="9"/>
        <v>3.6000000000000227</v>
      </c>
      <c r="Z22" s="164">
        <f t="shared" si="5"/>
        <v>3.6000000000000227</v>
      </c>
      <c r="AA22" s="164">
        <f t="shared" si="5"/>
        <v>3.6000000000000227</v>
      </c>
      <c r="AC22" s="73">
        <f t="shared" si="6"/>
        <v>0</v>
      </c>
      <c r="AD22" s="73">
        <f>SUM(AC$9:AC22)</f>
        <v>0</v>
      </c>
    </row>
    <row r="23" spans="1:30" ht="30" customHeight="1">
      <c r="A23" s="161">
        <f t="shared" si="0"/>
        <v>15</v>
      </c>
      <c r="B23" s="166">
        <v>16</v>
      </c>
      <c r="C23" s="167" t="s">
        <v>513</v>
      </c>
      <c r="D23" s="168" t="s">
        <v>246</v>
      </c>
      <c r="E23" s="169">
        <v>500.6</v>
      </c>
      <c r="F23" s="166">
        <v>6</v>
      </c>
      <c r="G23" s="162" t="str">
        <f t="shared" si="7"/>
        <v>23.0
(2.5)</v>
      </c>
      <c r="H23" s="153"/>
      <c r="I23" s="161">
        <f t="shared" si="1"/>
        <v>15</v>
      </c>
      <c r="J23" s="166">
        <v>16</v>
      </c>
      <c r="K23" s="167" t="s">
        <v>513</v>
      </c>
      <c r="L23" s="170" t="s">
        <v>246</v>
      </c>
      <c r="M23" s="169">
        <v>500.6</v>
      </c>
      <c r="N23" s="166">
        <v>6</v>
      </c>
      <c r="O23" s="162" t="str">
        <f t="shared" si="8"/>
        <v>23.0
(2.5)</v>
      </c>
      <c r="Q23" s="135">
        <f t="shared" si="2"/>
        <v>23</v>
      </c>
      <c r="R23" s="135">
        <f t="shared" si="3"/>
        <v>23</v>
      </c>
      <c r="T23" s="164">
        <f t="shared" si="4"/>
        <v>23</v>
      </c>
      <c r="U23" s="164">
        <f t="shared" si="4"/>
        <v>23</v>
      </c>
      <c r="W23" s="163">
        <f t="shared" si="9"/>
        <v>2.5</v>
      </c>
      <c r="X23" s="163">
        <f t="shared" si="9"/>
        <v>2.5</v>
      </c>
      <c r="Z23" s="164">
        <f t="shared" si="5"/>
        <v>2.5</v>
      </c>
      <c r="AA23" s="164">
        <f t="shared" si="5"/>
        <v>2.5</v>
      </c>
      <c r="AC23" s="73">
        <f t="shared" si="6"/>
        <v>0</v>
      </c>
      <c r="AD23" s="73">
        <f>SUM(AC$9:AC23)</f>
        <v>0</v>
      </c>
    </row>
    <row r="24" spans="1:30" ht="30" customHeight="1">
      <c r="A24" s="161">
        <f t="shared" si="0"/>
        <v>16</v>
      </c>
      <c r="B24" s="166">
        <v>24</v>
      </c>
      <c r="C24" s="167" t="s">
        <v>520</v>
      </c>
      <c r="D24" s="168" t="s">
        <v>247</v>
      </c>
      <c r="E24" s="169">
        <v>501.2</v>
      </c>
      <c r="F24" s="166">
        <v>2</v>
      </c>
      <c r="G24" s="162" t="str">
        <f t="shared" si="7"/>
        <v>23.6
(0.6)</v>
      </c>
      <c r="H24" s="153"/>
      <c r="I24" s="161">
        <f t="shared" si="1"/>
        <v>16</v>
      </c>
      <c r="J24" s="166">
        <v>24</v>
      </c>
      <c r="K24" s="167" t="s">
        <v>520</v>
      </c>
      <c r="L24" s="170" t="s">
        <v>247</v>
      </c>
      <c r="M24" s="169">
        <v>501.2</v>
      </c>
      <c r="N24" s="166">
        <v>2</v>
      </c>
      <c r="O24" s="162" t="str">
        <f t="shared" si="8"/>
        <v>23.6
(0.6)</v>
      </c>
      <c r="Q24" s="135">
        <f t="shared" si="2"/>
        <v>23.599999999999966</v>
      </c>
      <c r="R24" s="135">
        <f t="shared" si="3"/>
        <v>23.599999999999966</v>
      </c>
      <c r="T24" s="164">
        <f t="shared" si="4"/>
        <v>23.599999999999966</v>
      </c>
      <c r="U24" s="164">
        <f t="shared" si="4"/>
        <v>23.599999999999966</v>
      </c>
      <c r="W24" s="163">
        <f t="shared" si="9"/>
        <v>0.59999999999996589</v>
      </c>
      <c r="X24" s="163">
        <f t="shared" si="9"/>
        <v>0.59999999999996589</v>
      </c>
      <c r="Z24" s="164">
        <f t="shared" si="5"/>
        <v>0.59999999999996589</v>
      </c>
      <c r="AA24" s="164">
        <f t="shared" si="5"/>
        <v>0.59999999999996589</v>
      </c>
      <c r="AC24" s="73">
        <f t="shared" si="6"/>
        <v>0</v>
      </c>
      <c r="AD24" s="73">
        <f>SUM(AC$9:AC24)</f>
        <v>0</v>
      </c>
    </row>
    <row r="25" spans="1:30" ht="30" customHeight="1">
      <c r="A25" s="161">
        <f t="shared" si="0"/>
        <v>17</v>
      </c>
      <c r="B25" s="166">
        <v>20</v>
      </c>
      <c r="C25" s="167" t="s">
        <v>517</v>
      </c>
      <c r="D25" s="168" t="s">
        <v>247</v>
      </c>
      <c r="E25" s="169">
        <v>501.4</v>
      </c>
      <c r="F25" s="166">
        <v>3</v>
      </c>
      <c r="G25" s="162" t="str">
        <f t="shared" si="7"/>
        <v>23.8
(0.2)</v>
      </c>
      <c r="H25" s="153"/>
      <c r="I25" s="161">
        <f t="shared" si="1"/>
        <v>17</v>
      </c>
      <c r="J25" s="166">
        <v>20</v>
      </c>
      <c r="K25" s="167" t="s">
        <v>517</v>
      </c>
      <c r="L25" s="170" t="s">
        <v>247</v>
      </c>
      <c r="M25" s="169">
        <v>501.4</v>
      </c>
      <c r="N25" s="166">
        <v>3</v>
      </c>
      <c r="O25" s="162" t="str">
        <f t="shared" si="8"/>
        <v>23.8
(0.2)</v>
      </c>
      <c r="Q25" s="135">
        <f t="shared" si="2"/>
        <v>23.799999999999955</v>
      </c>
      <c r="R25" s="135">
        <f t="shared" si="3"/>
        <v>23.799999999999955</v>
      </c>
      <c r="T25" s="164">
        <f t="shared" si="4"/>
        <v>23.799999999999955</v>
      </c>
      <c r="U25" s="164">
        <f t="shared" si="4"/>
        <v>23.799999999999955</v>
      </c>
      <c r="W25" s="163">
        <f t="shared" si="9"/>
        <v>0.19999999999998863</v>
      </c>
      <c r="X25" s="163">
        <f t="shared" si="9"/>
        <v>0.19999999999998863</v>
      </c>
      <c r="Z25" s="164">
        <f t="shared" si="5"/>
        <v>0.19999999999998863</v>
      </c>
      <c r="AA25" s="164">
        <f t="shared" si="5"/>
        <v>0.19999999999998863</v>
      </c>
      <c r="AC25" s="73">
        <f t="shared" si="6"/>
        <v>0</v>
      </c>
      <c r="AD25" s="73">
        <f>SUM(AC$9:AC25)</f>
        <v>0</v>
      </c>
    </row>
    <row r="26" spans="1:30" ht="30" customHeight="1">
      <c r="A26" s="161">
        <f t="shared" si="0"/>
        <v>18</v>
      </c>
      <c r="B26" s="166">
        <v>26</v>
      </c>
      <c r="C26" s="167" t="s">
        <v>522</v>
      </c>
      <c r="D26" s="168" t="s">
        <v>248</v>
      </c>
      <c r="E26" s="169">
        <v>502.2</v>
      </c>
      <c r="F26" s="166">
        <v>1</v>
      </c>
      <c r="G26" s="162" t="str">
        <f t="shared" si="7"/>
        <v>24.6
(0.8)</v>
      </c>
      <c r="H26" s="153"/>
      <c r="I26" s="161">
        <f t="shared" si="1"/>
        <v>18</v>
      </c>
      <c r="J26" s="166">
        <v>26</v>
      </c>
      <c r="K26" s="167" t="s">
        <v>522</v>
      </c>
      <c r="L26" s="170" t="s">
        <v>248</v>
      </c>
      <c r="M26" s="169">
        <v>502.2</v>
      </c>
      <c r="N26" s="166">
        <v>1</v>
      </c>
      <c r="O26" s="162" t="str">
        <f t="shared" si="8"/>
        <v>24.6
(0.8)</v>
      </c>
      <c r="Q26" s="135">
        <f t="shared" si="2"/>
        <v>24.599999999999966</v>
      </c>
      <c r="R26" s="135">
        <f t="shared" si="3"/>
        <v>24.599999999999966</v>
      </c>
      <c r="T26" s="164">
        <f t="shared" si="4"/>
        <v>24.599999999999966</v>
      </c>
      <c r="U26" s="164">
        <f t="shared" si="4"/>
        <v>24.599999999999966</v>
      </c>
      <c r="W26" s="163">
        <f t="shared" si="9"/>
        <v>0.80000000000001137</v>
      </c>
      <c r="X26" s="163">
        <f t="shared" si="9"/>
        <v>0.80000000000001137</v>
      </c>
      <c r="Z26" s="164">
        <f t="shared" si="5"/>
        <v>0.80000000000001137</v>
      </c>
      <c r="AA26" s="164">
        <f t="shared" si="5"/>
        <v>0.80000000000001137</v>
      </c>
      <c r="AC26" s="73">
        <f t="shared" si="6"/>
        <v>0</v>
      </c>
      <c r="AD26" s="73">
        <f>SUM(AC$9:AC26)</f>
        <v>0</v>
      </c>
    </row>
    <row r="27" spans="1:30" ht="30" customHeight="1">
      <c r="A27" s="161">
        <f t="shared" si="0"/>
        <v>19</v>
      </c>
      <c r="B27" s="166">
        <v>27</v>
      </c>
      <c r="C27" s="167" t="s">
        <v>523</v>
      </c>
      <c r="D27" s="168" t="s">
        <v>248</v>
      </c>
      <c r="E27" s="169">
        <v>502.6</v>
      </c>
      <c r="F27" s="166">
        <v>2</v>
      </c>
      <c r="G27" s="162" t="str">
        <f t="shared" si="7"/>
        <v>25.0
(0.4)</v>
      </c>
      <c r="H27" s="153"/>
      <c r="I27" s="161">
        <f t="shared" si="1"/>
        <v>19</v>
      </c>
      <c r="J27" s="166">
        <v>27</v>
      </c>
      <c r="K27" s="167" t="s">
        <v>523</v>
      </c>
      <c r="L27" s="170" t="s">
        <v>248</v>
      </c>
      <c r="M27" s="169">
        <v>502.6</v>
      </c>
      <c r="N27" s="166">
        <v>2</v>
      </c>
      <c r="O27" s="162" t="str">
        <f t="shared" si="8"/>
        <v>25.0
(0.4)</v>
      </c>
      <c r="Q27" s="135">
        <f t="shared" si="2"/>
        <v>25</v>
      </c>
      <c r="R27" s="135">
        <f t="shared" si="3"/>
        <v>25</v>
      </c>
      <c r="T27" s="164">
        <f t="shared" si="4"/>
        <v>25</v>
      </c>
      <c r="U27" s="164">
        <f t="shared" si="4"/>
        <v>25</v>
      </c>
      <c r="W27" s="163">
        <f t="shared" si="9"/>
        <v>0.40000000000003411</v>
      </c>
      <c r="X27" s="163">
        <f t="shared" si="9"/>
        <v>0.40000000000003411</v>
      </c>
      <c r="Z27" s="164">
        <f t="shared" ref="Z27:AA90" si="10">IF(W27&lt;&gt;"",INT(W27/3600)*10000+INT(MOD(W27,3600)/60)*100+MOD(W27,60),"")</f>
        <v>0.40000000000003411</v>
      </c>
      <c r="AA27" s="164">
        <f t="shared" si="10"/>
        <v>0.40000000000003411</v>
      </c>
      <c r="AC27" s="73">
        <f t="shared" si="6"/>
        <v>0</v>
      </c>
      <c r="AD27" s="73">
        <f>SUM(AC$9:AC27)</f>
        <v>0</v>
      </c>
    </row>
    <row r="28" spans="1:30" ht="30" customHeight="1">
      <c r="A28" s="161">
        <f t="shared" si="0"/>
        <v>20</v>
      </c>
      <c r="B28" s="166">
        <v>22</v>
      </c>
      <c r="C28" s="167" t="s">
        <v>571</v>
      </c>
      <c r="D28" s="168" t="s">
        <v>247</v>
      </c>
      <c r="E28" s="169">
        <v>502.8</v>
      </c>
      <c r="F28" s="166">
        <v>4</v>
      </c>
      <c r="G28" s="162" t="str">
        <f t="shared" si="7"/>
        <v>25.2
(0.2)</v>
      </c>
      <c r="H28" s="153"/>
      <c r="I28" s="161">
        <f t="shared" si="1"/>
        <v>20</v>
      </c>
      <c r="J28" s="166">
        <v>22</v>
      </c>
      <c r="K28" s="167" t="s">
        <v>571</v>
      </c>
      <c r="L28" s="170" t="s">
        <v>247</v>
      </c>
      <c r="M28" s="169">
        <v>502.8</v>
      </c>
      <c r="N28" s="166">
        <v>4</v>
      </c>
      <c r="O28" s="162" t="str">
        <f t="shared" si="8"/>
        <v>25.2
(0.2)</v>
      </c>
      <c r="Q28" s="135">
        <f t="shared" si="2"/>
        <v>25.199999999999989</v>
      </c>
      <c r="R28" s="135">
        <f t="shared" si="3"/>
        <v>25.199999999999989</v>
      </c>
      <c r="T28" s="164">
        <f t="shared" si="4"/>
        <v>25.199999999999989</v>
      </c>
      <c r="U28" s="164">
        <f t="shared" si="4"/>
        <v>25.199999999999989</v>
      </c>
      <c r="W28" s="163">
        <f t="shared" si="9"/>
        <v>0.19999999999998863</v>
      </c>
      <c r="X28" s="163">
        <f t="shared" si="9"/>
        <v>0.19999999999998863</v>
      </c>
      <c r="Z28" s="164">
        <f t="shared" si="10"/>
        <v>0.19999999999998863</v>
      </c>
      <c r="AA28" s="164">
        <f t="shared" si="10"/>
        <v>0.19999999999998863</v>
      </c>
      <c r="AC28" s="73">
        <f t="shared" si="6"/>
        <v>0</v>
      </c>
      <c r="AD28" s="73">
        <f>SUM(AC$9:AC28)</f>
        <v>0</v>
      </c>
    </row>
    <row r="29" spans="1:30" ht="30" customHeight="1">
      <c r="A29" s="161">
        <f t="shared" si="0"/>
        <v>21</v>
      </c>
      <c r="B29" s="166">
        <v>17</v>
      </c>
      <c r="C29" s="167" t="s">
        <v>514</v>
      </c>
      <c r="D29" s="168" t="s">
        <v>247</v>
      </c>
      <c r="E29" s="169">
        <v>503.4</v>
      </c>
      <c r="F29" s="166">
        <v>5</v>
      </c>
      <c r="G29" s="162" t="str">
        <f t="shared" si="7"/>
        <v>25.8
(0.6)</v>
      </c>
      <c r="H29" s="153"/>
      <c r="I29" s="161">
        <f t="shared" si="1"/>
        <v>21</v>
      </c>
      <c r="J29" s="166">
        <v>17</v>
      </c>
      <c r="K29" s="167" t="s">
        <v>514</v>
      </c>
      <c r="L29" s="170" t="s">
        <v>247</v>
      </c>
      <c r="M29" s="169">
        <v>503.4</v>
      </c>
      <c r="N29" s="166">
        <v>5</v>
      </c>
      <c r="O29" s="162" t="str">
        <f t="shared" si="8"/>
        <v>25.8
(0.6)</v>
      </c>
      <c r="Q29" s="135">
        <f t="shared" si="2"/>
        <v>25.799999999999955</v>
      </c>
      <c r="R29" s="135">
        <f t="shared" si="3"/>
        <v>25.799999999999955</v>
      </c>
      <c r="T29" s="164">
        <f t="shared" si="4"/>
        <v>25.799999999999955</v>
      </c>
      <c r="U29" s="164">
        <f t="shared" si="4"/>
        <v>25.799999999999955</v>
      </c>
      <c r="W29" s="163">
        <f t="shared" si="9"/>
        <v>0.59999999999996589</v>
      </c>
      <c r="X29" s="163">
        <f t="shared" si="9"/>
        <v>0.59999999999996589</v>
      </c>
      <c r="Z29" s="164">
        <f t="shared" si="10"/>
        <v>0.59999999999996589</v>
      </c>
      <c r="AA29" s="164">
        <f t="shared" si="10"/>
        <v>0.59999999999996589</v>
      </c>
      <c r="AC29" s="73">
        <f t="shared" si="6"/>
        <v>0</v>
      </c>
      <c r="AD29" s="73">
        <f>SUM(AC$9:AC29)</f>
        <v>0</v>
      </c>
    </row>
    <row r="30" spans="1:30" ht="30" customHeight="1">
      <c r="A30" s="161">
        <f t="shared" si="0"/>
        <v>22</v>
      </c>
      <c r="B30" s="166">
        <v>31</v>
      </c>
      <c r="C30" s="167" t="s">
        <v>527</v>
      </c>
      <c r="D30" s="168" t="s">
        <v>248</v>
      </c>
      <c r="E30" s="169">
        <v>503.9</v>
      </c>
      <c r="F30" s="166">
        <v>3</v>
      </c>
      <c r="G30" s="162" t="str">
        <f t="shared" si="7"/>
        <v>26.3
(0.5)</v>
      </c>
      <c r="H30" s="153"/>
      <c r="I30" s="161">
        <f t="shared" si="1"/>
        <v>22</v>
      </c>
      <c r="J30" s="166">
        <v>31</v>
      </c>
      <c r="K30" s="167" t="s">
        <v>527</v>
      </c>
      <c r="L30" s="170" t="s">
        <v>248</v>
      </c>
      <c r="M30" s="169">
        <v>503.9</v>
      </c>
      <c r="N30" s="166">
        <v>3</v>
      </c>
      <c r="O30" s="162" t="str">
        <f t="shared" si="8"/>
        <v>26.3
(0.5)</v>
      </c>
      <c r="Q30" s="135">
        <f t="shared" si="2"/>
        <v>26.299999999999955</v>
      </c>
      <c r="R30" s="135">
        <f t="shared" si="3"/>
        <v>26.299999999999955</v>
      </c>
      <c r="T30" s="164">
        <f t="shared" si="4"/>
        <v>26.299999999999955</v>
      </c>
      <c r="U30" s="164">
        <f t="shared" si="4"/>
        <v>26.299999999999955</v>
      </c>
      <c r="W30" s="163">
        <f t="shared" si="9"/>
        <v>0.5</v>
      </c>
      <c r="X30" s="163">
        <f t="shared" si="9"/>
        <v>0.5</v>
      </c>
      <c r="Z30" s="164">
        <f t="shared" si="10"/>
        <v>0.5</v>
      </c>
      <c r="AA30" s="164">
        <f t="shared" si="10"/>
        <v>0.5</v>
      </c>
      <c r="AC30" s="73">
        <f t="shared" si="6"/>
        <v>0</v>
      </c>
      <c r="AD30" s="73">
        <f>SUM(AC$9:AC30)</f>
        <v>0</v>
      </c>
    </row>
    <row r="31" spans="1:30" ht="30" customHeight="1">
      <c r="A31" s="161">
        <f t="shared" si="0"/>
        <v>23</v>
      </c>
      <c r="B31" s="166">
        <v>18</v>
      </c>
      <c r="C31" s="167" t="s">
        <v>515</v>
      </c>
      <c r="D31" s="168" t="s">
        <v>247</v>
      </c>
      <c r="E31" s="169">
        <v>505.5</v>
      </c>
      <c r="F31" s="166">
        <v>6</v>
      </c>
      <c r="G31" s="162" t="str">
        <f t="shared" si="7"/>
        <v>27.9
(1.6)</v>
      </c>
      <c r="H31" s="153"/>
      <c r="I31" s="161">
        <f t="shared" si="1"/>
        <v>23</v>
      </c>
      <c r="J31" s="166">
        <v>18</v>
      </c>
      <c r="K31" s="167" t="s">
        <v>515</v>
      </c>
      <c r="L31" s="170" t="s">
        <v>247</v>
      </c>
      <c r="M31" s="169">
        <v>505.5</v>
      </c>
      <c r="N31" s="166">
        <v>6</v>
      </c>
      <c r="O31" s="162" t="str">
        <f t="shared" si="8"/>
        <v>27.9
(1.6)</v>
      </c>
      <c r="Q31" s="135">
        <f t="shared" si="2"/>
        <v>27.899999999999977</v>
      </c>
      <c r="R31" s="135">
        <f t="shared" si="3"/>
        <v>27.899999999999977</v>
      </c>
      <c r="T31" s="164">
        <f t="shared" si="4"/>
        <v>27.899999999999977</v>
      </c>
      <c r="U31" s="164">
        <f t="shared" si="4"/>
        <v>27.899999999999977</v>
      </c>
      <c r="W31" s="163">
        <f t="shared" si="9"/>
        <v>1.6000000000000227</v>
      </c>
      <c r="X31" s="163">
        <f t="shared" si="9"/>
        <v>1.6000000000000227</v>
      </c>
      <c r="Z31" s="164">
        <f t="shared" si="10"/>
        <v>1.6000000000000227</v>
      </c>
      <c r="AA31" s="164">
        <f t="shared" si="10"/>
        <v>1.6000000000000227</v>
      </c>
      <c r="AC31" s="73">
        <f t="shared" si="6"/>
        <v>0</v>
      </c>
      <c r="AD31" s="73">
        <f>SUM(AC$9:AC31)</f>
        <v>0</v>
      </c>
    </row>
    <row r="32" spans="1:30" ht="30" customHeight="1">
      <c r="A32" s="161">
        <f t="shared" si="0"/>
        <v>24</v>
      </c>
      <c r="B32" s="166">
        <v>8</v>
      </c>
      <c r="C32" s="167" t="s">
        <v>505</v>
      </c>
      <c r="D32" s="168" t="s">
        <v>245</v>
      </c>
      <c r="E32" s="169">
        <v>505.8</v>
      </c>
      <c r="F32" s="166">
        <v>9</v>
      </c>
      <c r="G32" s="162" t="str">
        <f t="shared" si="7"/>
        <v>28.2
(0.3)</v>
      </c>
      <c r="H32" s="153"/>
      <c r="I32" s="161">
        <f t="shared" si="1"/>
        <v>24</v>
      </c>
      <c r="J32" s="166">
        <v>8</v>
      </c>
      <c r="K32" s="167" t="s">
        <v>505</v>
      </c>
      <c r="L32" s="170" t="s">
        <v>245</v>
      </c>
      <c r="M32" s="169">
        <v>505.8</v>
      </c>
      <c r="N32" s="166">
        <v>9</v>
      </c>
      <c r="O32" s="162" t="str">
        <f t="shared" si="8"/>
        <v>28.2
(0.3)</v>
      </c>
      <c r="Q32" s="135">
        <f t="shared" si="2"/>
        <v>28.199999999999989</v>
      </c>
      <c r="R32" s="135">
        <f t="shared" si="3"/>
        <v>28.199999999999989</v>
      </c>
      <c r="T32" s="164">
        <f t="shared" si="4"/>
        <v>28.199999999999989</v>
      </c>
      <c r="U32" s="164">
        <f t="shared" si="4"/>
        <v>28.199999999999989</v>
      </c>
      <c r="W32" s="163">
        <f t="shared" si="9"/>
        <v>0.30000000000001137</v>
      </c>
      <c r="X32" s="163">
        <f t="shared" si="9"/>
        <v>0.30000000000001137</v>
      </c>
      <c r="Z32" s="164">
        <f t="shared" si="10"/>
        <v>0.30000000000001137</v>
      </c>
      <c r="AA32" s="164">
        <f t="shared" si="10"/>
        <v>0.30000000000001137</v>
      </c>
      <c r="AC32" s="73">
        <f t="shared" si="6"/>
        <v>0</v>
      </c>
      <c r="AD32" s="73">
        <f>SUM(AC$9:AC32)</f>
        <v>0</v>
      </c>
    </row>
    <row r="33" spans="1:30" ht="30" customHeight="1">
      <c r="A33" s="161">
        <f t="shared" si="0"/>
        <v>25</v>
      </c>
      <c r="B33" s="166">
        <v>32</v>
      </c>
      <c r="C33" s="167" t="s">
        <v>528</v>
      </c>
      <c r="D33" s="168" t="s">
        <v>249</v>
      </c>
      <c r="E33" s="169">
        <v>508.8</v>
      </c>
      <c r="F33" s="166">
        <v>1</v>
      </c>
      <c r="G33" s="162" t="str">
        <f t="shared" si="7"/>
        <v>31.2
(3.0)</v>
      </c>
      <c r="H33" s="153"/>
      <c r="I33" s="161">
        <f t="shared" si="1"/>
        <v>25</v>
      </c>
      <c r="J33" s="166">
        <v>32</v>
      </c>
      <c r="K33" s="167" t="s">
        <v>528</v>
      </c>
      <c r="L33" s="170" t="s">
        <v>249</v>
      </c>
      <c r="M33" s="169">
        <v>508.8</v>
      </c>
      <c r="N33" s="166">
        <v>1</v>
      </c>
      <c r="O33" s="162" t="str">
        <f t="shared" si="8"/>
        <v>31.2
(3.0)</v>
      </c>
      <c r="Q33" s="135">
        <f t="shared" si="2"/>
        <v>31.199999999999989</v>
      </c>
      <c r="R33" s="135">
        <f t="shared" si="3"/>
        <v>31.199999999999989</v>
      </c>
      <c r="T33" s="164">
        <f t="shared" si="4"/>
        <v>31.199999999999989</v>
      </c>
      <c r="U33" s="164">
        <f t="shared" si="4"/>
        <v>31.199999999999989</v>
      </c>
      <c r="W33" s="163">
        <f t="shared" si="9"/>
        <v>3</v>
      </c>
      <c r="X33" s="163">
        <f t="shared" si="9"/>
        <v>3</v>
      </c>
      <c r="Z33" s="164">
        <f t="shared" si="10"/>
        <v>3</v>
      </c>
      <c r="AA33" s="164">
        <f t="shared" si="10"/>
        <v>3</v>
      </c>
      <c r="AC33" s="73">
        <f t="shared" si="6"/>
        <v>0</v>
      </c>
      <c r="AD33" s="73">
        <f>SUM(AC$9:AC33)</f>
        <v>0</v>
      </c>
    </row>
    <row r="34" spans="1:30" ht="30" customHeight="1">
      <c r="A34" s="161">
        <f t="shared" si="0"/>
        <v>26</v>
      </c>
      <c r="B34" s="166">
        <v>19</v>
      </c>
      <c r="C34" s="167" t="s">
        <v>516</v>
      </c>
      <c r="D34" s="168" t="s">
        <v>247</v>
      </c>
      <c r="E34" s="169">
        <v>509.5</v>
      </c>
      <c r="F34" s="166">
        <v>7</v>
      </c>
      <c r="G34" s="162" t="str">
        <f t="shared" si="7"/>
        <v>31.9
(0.7)</v>
      </c>
      <c r="H34" s="153"/>
      <c r="I34" s="161">
        <f t="shared" si="1"/>
        <v>26</v>
      </c>
      <c r="J34" s="166">
        <v>19</v>
      </c>
      <c r="K34" s="167" t="s">
        <v>516</v>
      </c>
      <c r="L34" s="170" t="s">
        <v>247</v>
      </c>
      <c r="M34" s="169">
        <v>509.5</v>
      </c>
      <c r="N34" s="166">
        <v>7</v>
      </c>
      <c r="O34" s="162" t="str">
        <f t="shared" si="8"/>
        <v>31.9
(0.7)</v>
      </c>
      <c r="Q34" s="135">
        <f t="shared" si="2"/>
        <v>31.899999999999977</v>
      </c>
      <c r="R34" s="135">
        <f t="shared" si="3"/>
        <v>31.899999999999977</v>
      </c>
      <c r="T34" s="164">
        <f t="shared" si="4"/>
        <v>31.899999999999977</v>
      </c>
      <c r="U34" s="164">
        <f t="shared" si="4"/>
        <v>31.899999999999977</v>
      </c>
      <c r="W34" s="163">
        <f t="shared" si="9"/>
        <v>0.69999999999998863</v>
      </c>
      <c r="X34" s="163">
        <f t="shared" si="9"/>
        <v>0.69999999999998863</v>
      </c>
      <c r="Z34" s="164">
        <f t="shared" si="10"/>
        <v>0.69999999999998863</v>
      </c>
      <c r="AA34" s="164">
        <f t="shared" si="10"/>
        <v>0.69999999999998863</v>
      </c>
      <c r="AC34" s="73">
        <f t="shared" si="6"/>
        <v>0</v>
      </c>
      <c r="AD34" s="73">
        <f>SUM(AC$9:AC34)</f>
        <v>0</v>
      </c>
    </row>
    <row r="35" spans="1:30" ht="30" customHeight="1">
      <c r="A35" s="161">
        <f t="shared" si="0"/>
        <v>27</v>
      </c>
      <c r="B35" s="166">
        <v>33</v>
      </c>
      <c r="C35" s="167" t="s">
        <v>529</v>
      </c>
      <c r="D35" s="168" t="s">
        <v>249</v>
      </c>
      <c r="E35" s="169">
        <v>510.5</v>
      </c>
      <c r="F35" s="166">
        <v>2</v>
      </c>
      <c r="G35" s="162" t="str">
        <f t="shared" si="7"/>
        <v>32.9
(1.0)</v>
      </c>
      <c r="H35" s="153"/>
      <c r="I35" s="161">
        <f t="shared" si="1"/>
        <v>27</v>
      </c>
      <c r="J35" s="166">
        <v>33</v>
      </c>
      <c r="K35" s="167" t="s">
        <v>529</v>
      </c>
      <c r="L35" s="170" t="s">
        <v>249</v>
      </c>
      <c r="M35" s="169">
        <v>510.5</v>
      </c>
      <c r="N35" s="166">
        <v>2</v>
      </c>
      <c r="O35" s="162" t="str">
        <f t="shared" si="8"/>
        <v>32.9
(1.0)</v>
      </c>
      <c r="Q35" s="135">
        <f t="shared" si="2"/>
        <v>32.899999999999977</v>
      </c>
      <c r="R35" s="135">
        <f t="shared" si="3"/>
        <v>32.899999999999977</v>
      </c>
      <c r="T35" s="164">
        <f t="shared" si="4"/>
        <v>32.899999999999977</v>
      </c>
      <c r="U35" s="164">
        <f t="shared" si="4"/>
        <v>32.899999999999977</v>
      </c>
      <c r="W35" s="163">
        <f t="shared" si="9"/>
        <v>1</v>
      </c>
      <c r="X35" s="163">
        <f t="shared" si="9"/>
        <v>1</v>
      </c>
      <c r="Z35" s="164">
        <f t="shared" si="10"/>
        <v>1</v>
      </c>
      <c r="AA35" s="164">
        <f t="shared" si="10"/>
        <v>1</v>
      </c>
      <c r="AC35" s="73">
        <f t="shared" si="6"/>
        <v>0</v>
      </c>
      <c r="AD35" s="73">
        <f>SUM(AC$9:AC35)</f>
        <v>0</v>
      </c>
    </row>
    <row r="36" spans="1:30" ht="30" customHeight="1">
      <c r="A36" s="161">
        <f t="shared" si="0"/>
        <v>28</v>
      </c>
      <c r="B36" s="166">
        <v>29</v>
      </c>
      <c r="C36" s="167" t="s">
        <v>525</v>
      </c>
      <c r="D36" s="168" t="s">
        <v>248</v>
      </c>
      <c r="E36" s="169">
        <v>512.20000000000005</v>
      </c>
      <c r="F36" s="166">
        <v>4</v>
      </c>
      <c r="G36" s="162" t="str">
        <f t="shared" si="7"/>
        <v>34.6
(1.7)</v>
      </c>
      <c r="H36" s="153"/>
      <c r="I36" s="161">
        <f t="shared" si="1"/>
        <v>28</v>
      </c>
      <c r="J36" s="166">
        <v>29</v>
      </c>
      <c r="K36" s="167" t="s">
        <v>525</v>
      </c>
      <c r="L36" s="170" t="s">
        <v>248</v>
      </c>
      <c r="M36" s="169">
        <v>512.20000000000005</v>
      </c>
      <c r="N36" s="166">
        <v>4</v>
      </c>
      <c r="O36" s="162" t="str">
        <f t="shared" si="8"/>
        <v>34.6
(1.7)</v>
      </c>
      <c r="Q36" s="135">
        <f t="shared" si="2"/>
        <v>34.600000000000023</v>
      </c>
      <c r="R36" s="135">
        <f t="shared" si="3"/>
        <v>34.600000000000023</v>
      </c>
      <c r="T36" s="164">
        <f t="shared" si="4"/>
        <v>34.600000000000023</v>
      </c>
      <c r="U36" s="164">
        <f t="shared" si="4"/>
        <v>34.600000000000023</v>
      </c>
      <c r="W36" s="163">
        <f t="shared" si="9"/>
        <v>1.7000000000000455</v>
      </c>
      <c r="X36" s="163">
        <f t="shared" si="9"/>
        <v>1.7000000000000455</v>
      </c>
      <c r="Z36" s="164">
        <f t="shared" si="10"/>
        <v>1.7000000000000455</v>
      </c>
      <c r="AA36" s="164">
        <f t="shared" si="10"/>
        <v>1.7000000000000455</v>
      </c>
      <c r="AC36" s="73">
        <f t="shared" si="6"/>
        <v>0</v>
      </c>
      <c r="AD36" s="73">
        <f>SUM(AC$9:AC36)</f>
        <v>0</v>
      </c>
    </row>
    <row r="37" spans="1:30" ht="30" customHeight="1">
      <c r="A37" s="161">
        <f t="shared" si="0"/>
        <v>29</v>
      </c>
      <c r="B37" s="166">
        <v>48</v>
      </c>
      <c r="C37" s="167" t="s">
        <v>543</v>
      </c>
      <c r="D37" s="168" t="s">
        <v>250</v>
      </c>
      <c r="E37" s="169">
        <v>512.5</v>
      </c>
      <c r="F37" s="166">
        <v>1</v>
      </c>
      <c r="G37" s="162" t="str">
        <f t="shared" si="7"/>
        <v>34.9
(0.3)</v>
      </c>
      <c r="H37" s="153"/>
      <c r="I37" s="161">
        <f t="shared" si="1"/>
        <v>29</v>
      </c>
      <c r="J37" s="166">
        <v>48</v>
      </c>
      <c r="K37" s="167" t="s">
        <v>543</v>
      </c>
      <c r="L37" s="170" t="s">
        <v>250</v>
      </c>
      <c r="M37" s="169">
        <v>512.5</v>
      </c>
      <c r="N37" s="166">
        <v>1</v>
      </c>
      <c r="O37" s="162" t="str">
        <f t="shared" si="8"/>
        <v>34.9
(0.3)</v>
      </c>
      <c r="Q37" s="135">
        <f t="shared" si="2"/>
        <v>34.899999999999977</v>
      </c>
      <c r="R37" s="135">
        <f t="shared" si="3"/>
        <v>34.899999999999977</v>
      </c>
      <c r="T37" s="164">
        <f t="shared" si="4"/>
        <v>34.899999999999977</v>
      </c>
      <c r="U37" s="164">
        <f t="shared" si="4"/>
        <v>34.899999999999977</v>
      </c>
      <c r="W37" s="163">
        <f t="shared" si="9"/>
        <v>0.29999999999995453</v>
      </c>
      <c r="X37" s="163">
        <f t="shared" si="9"/>
        <v>0.29999999999995453</v>
      </c>
      <c r="Z37" s="164">
        <f t="shared" si="10"/>
        <v>0.29999999999995453</v>
      </c>
      <c r="AA37" s="164">
        <f t="shared" si="10"/>
        <v>0.29999999999995453</v>
      </c>
      <c r="AC37" s="73">
        <f t="shared" si="6"/>
        <v>0</v>
      </c>
      <c r="AD37" s="73">
        <f>SUM(AC$9:AC37)</f>
        <v>0</v>
      </c>
    </row>
    <row r="38" spans="1:30" ht="30" customHeight="1">
      <c r="A38" s="161">
        <f t="shared" si="0"/>
        <v>30</v>
      </c>
      <c r="B38" s="166">
        <v>36</v>
      </c>
      <c r="C38" s="167" t="s">
        <v>532</v>
      </c>
      <c r="D38" s="168" t="s">
        <v>249</v>
      </c>
      <c r="E38" s="169">
        <v>512.9</v>
      </c>
      <c r="F38" s="166">
        <v>3</v>
      </c>
      <c r="G38" s="162" t="str">
        <f t="shared" si="7"/>
        <v>35.3
(0.4)</v>
      </c>
      <c r="H38" s="153"/>
      <c r="I38" s="161">
        <f t="shared" si="1"/>
        <v>30</v>
      </c>
      <c r="J38" s="166">
        <v>36</v>
      </c>
      <c r="K38" s="167" t="s">
        <v>532</v>
      </c>
      <c r="L38" s="170" t="s">
        <v>249</v>
      </c>
      <c r="M38" s="169">
        <v>512.9</v>
      </c>
      <c r="N38" s="166">
        <v>3</v>
      </c>
      <c r="O38" s="162" t="str">
        <f t="shared" si="8"/>
        <v>35.3
(0.4)</v>
      </c>
      <c r="Q38" s="135">
        <f t="shared" si="2"/>
        <v>35.299999999999955</v>
      </c>
      <c r="R38" s="135">
        <f t="shared" si="3"/>
        <v>35.299999999999955</v>
      </c>
      <c r="T38" s="164">
        <f t="shared" si="4"/>
        <v>35.299999999999955</v>
      </c>
      <c r="U38" s="164">
        <f t="shared" si="4"/>
        <v>35.299999999999955</v>
      </c>
      <c r="W38" s="163">
        <f t="shared" si="9"/>
        <v>0.39999999999997726</v>
      </c>
      <c r="X38" s="163">
        <f t="shared" si="9"/>
        <v>0.39999999999997726</v>
      </c>
      <c r="Z38" s="164">
        <f t="shared" si="10"/>
        <v>0.39999999999997726</v>
      </c>
      <c r="AA38" s="164">
        <f t="shared" si="10"/>
        <v>0.39999999999997726</v>
      </c>
      <c r="AC38" s="73">
        <f t="shared" si="6"/>
        <v>0</v>
      </c>
      <c r="AD38" s="73">
        <f>SUM(AC$9:AC38)</f>
        <v>0</v>
      </c>
    </row>
    <row r="39" spans="1:30" ht="30" customHeight="1">
      <c r="A39" s="161">
        <f t="shared" si="0"/>
        <v>31</v>
      </c>
      <c r="B39" s="166">
        <v>70</v>
      </c>
      <c r="C39" s="167" t="s">
        <v>563</v>
      </c>
      <c r="D39" s="168" t="s">
        <v>252</v>
      </c>
      <c r="E39" s="169">
        <v>513.29999999999995</v>
      </c>
      <c r="F39" s="166">
        <v>1</v>
      </c>
      <c r="G39" s="162" t="str">
        <f t="shared" si="7"/>
        <v>35.7
(0.4)</v>
      </c>
      <c r="H39" s="153"/>
      <c r="I39" s="161" t="str">
        <f t="shared" si="1"/>
        <v>-</v>
      </c>
      <c r="J39" s="166">
        <v>70</v>
      </c>
      <c r="K39" s="167" t="s">
        <v>563</v>
      </c>
      <c r="L39" s="170" t="s">
        <v>252</v>
      </c>
      <c r="M39" s="169">
        <v>513.29999999999995</v>
      </c>
      <c r="N39" s="166">
        <v>1</v>
      </c>
      <c r="O39" s="162" t="str">
        <f t="shared" si="8"/>
        <v>35.7
(0.4)</v>
      </c>
      <c r="Q39" s="135">
        <f t="shared" si="2"/>
        <v>35.699999999999932</v>
      </c>
      <c r="R39" s="135">
        <f t="shared" si="3"/>
        <v>35.699999999999932</v>
      </c>
      <c r="T39" s="164">
        <f t="shared" si="4"/>
        <v>35.699999999999932</v>
      </c>
      <c r="U39" s="164">
        <f t="shared" si="4"/>
        <v>35.699999999999932</v>
      </c>
      <c r="W39" s="163">
        <f t="shared" si="9"/>
        <v>0.39999999999997726</v>
      </c>
      <c r="X39" s="163">
        <f t="shared" si="9"/>
        <v>0.39999999999997726</v>
      </c>
      <c r="Z39" s="164">
        <f t="shared" si="10"/>
        <v>0.39999999999997726</v>
      </c>
      <c r="AA39" s="164">
        <f t="shared" si="10"/>
        <v>0.39999999999997726</v>
      </c>
      <c r="AC39" s="73">
        <f t="shared" si="6"/>
        <v>1</v>
      </c>
      <c r="AD39" s="73">
        <f>SUM(AC$9:AC39)</f>
        <v>1</v>
      </c>
    </row>
    <row r="40" spans="1:30" ht="30" customHeight="1">
      <c r="A40" s="161">
        <f t="shared" si="0"/>
        <v>32</v>
      </c>
      <c r="B40" s="166">
        <v>28</v>
      </c>
      <c r="C40" s="167" t="s">
        <v>524</v>
      </c>
      <c r="D40" s="168" t="s">
        <v>248</v>
      </c>
      <c r="E40" s="169">
        <v>514.20000000000005</v>
      </c>
      <c r="F40" s="166">
        <v>5</v>
      </c>
      <c r="G40" s="162" t="str">
        <f t="shared" si="7"/>
        <v>36.6
(0.9)</v>
      </c>
      <c r="H40" s="153"/>
      <c r="I40" s="161">
        <f t="shared" si="1"/>
        <v>31</v>
      </c>
      <c r="J40" s="166">
        <v>28</v>
      </c>
      <c r="K40" s="167" t="s">
        <v>524</v>
      </c>
      <c r="L40" s="170" t="s">
        <v>248</v>
      </c>
      <c r="M40" s="169">
        <v>514.20000000000005</v>
      </c>
      <c r="N40" s="166">
        <v>5</v>
      </c>
      <c r="O40" s="162" t="str">
        <f t="shared" si="8"/>
        <v>36.6
(0.9)</v>
      </c>
      <c r="Q40" s="135">
        <f t="shared" si="2"/>
        <v>36.600000000000023</v>
      </c>
      <c r="R40" s="135">
        <f t="shared" si="3"/>
        <v>36.600000000000023</v>
      </c>
      <c r="T40" s="164">
        <f t="shared" si="4"/>
        <v>36.600000000000023</v>
      </c>
      <c r="U40" s="164">
        <f t="shared" si="4"/>
        <v>36.600000000000023</v>
      </c>
      <c r="W40" s="163">
        <f t="shared" si="9"/>
        <v>0.90000000000009095</v>
      </c>
      <c r="X40" s="163">
        <f t="shared" si="9"/>
        <v>0.90000000000009095</v>
      </c>
      <c r="Z40" s="164">
        <f t="shared" si="10"/>
        <v>0.90000000000009095</v>
      </c>
      <c r="AA40" s="164">
        <f t="shared" si="10"/>
        <v>0.90000000000009095</v>
      </c>
      <c r="AC40" s="73">
        <f t="shared" si="6"/>
        <v>0</v>
      </c>
      <c r="AD40" s="73">
        <f>SUM(AC$9:AC40)</f>
        <v>1</v>
      </c>
    </row>
    <row r="41" spans="1:30" ht="30" customHeight="1">
      <c r="A41" s="161">
        <f t="shared" si="0"/>
        <v>33</v>
      </c>
      <c r="B41" s="166">
        <v>58</v>
      </c>
      <c r="C41" s="167" t="s">
        <v>552</v>
      </c>
      <c r="D41" s="168" t="s">
        <v>251</v>
      </c>
      <c r="E41" s="169">
        <v>516.29999999999995</v>
      </c>
      <c r="F41" s="166">
        <v>1</v>
      </c>
      <c r="G41" s="162" t="str">
        <f t="shared" si="7"/>
        <v>38.7
(2.1)</v>
      </c>
      <c r="H41" s="153"/>
      <c r="I41" s="161" t="str">
        <f t="shared" si="1"/>
        <v>-</v>
      </c>
      <c r="J41" s="166">
        <v>58</v>
      </c>
      <c r="K41" s="167" t="s">
        <v>552</v>
      </c>
      <c r="L41" s="170" t="s">
        <v>251</v>
      </c>
      <c r="M41" s="169">
        <v>516.29999999999995</v>
      </c>
      <c r="N41" s="166">
        <v>1</v>
      </c>
      <c r="O41" s="162" t="str">
        <f t="shared" si="8"/>
        <v>38.7
(2.1)</v>
      </c>
      <c r="Q41" s="135">
        <f t="shared" si="2"/>
        <v>38.699999999999932</v>
      </c>
      <c r="R41" s="135">
        <f t="shared" si="3"/>
        <v>38.699999999999932</v>
      </c>
      <c r="T41" s="164">
        <f t="shared" si="4"/>
        <v>38.699999999999932</v>
      </c>
      <c r="U41" s="164">
        <f t="shared" si="4"/>
        <v>38.699999999999932</v>
      </c>
      <c r="W41" s="163">
        <f t="shared" si="9"/>
        <v>2.0999999999999091</v>
      </c>
      <c r="X41" s="163">
        <f t="shared" si="9"/>
        <v>2.0999999999999091</v>
      </c>
      <c r="Z41" s="164">
        <f t="shared" si="10"/>
        <v>2.0999999999999091</v>
      </c>
      <c r="AA41" s="164">
        <f t="shared" si="10"/>
        <v>2.0999999999999091</v>
      </c>
      <c r="AC41" s="73">
        <f t="shared" si="6"/>
        <v>1</v>
      </c>
      <c r="AD41" s="73">
        <f>SUM(AC$9:AC41)</f>
        <v>2</v>
      </c>
    </row>
    <row r="42" spans="1:30" ht="30" customHeight="1">
      <c r="A42" s="161">
        <f t="shared" si="0"/>
        <v>34</v>
      </c>
      <c r="B42" s="166">
        <v>30</v>
      </c>
      <c r="C42" s="167" t="s">
        <v>526</v>
      </c>
      <c r="D42" s="168" t="s">
        <v>248</v>
      </c>
      <c r="E42" s="169">
        <v>516.5</v>
      </c>
      <c r="F42" s="166">
        <v>6</v>
      </c>
      <c r="G42" s="162" t="str">
        <f t="shared" si="7"/>
        <v>38.9
(0.2)</v>
      </c>
      <c r="H42" s="153"/>
      <c r="I42" s="161">
        <f t="shared" si="1"/>
        <v>32</v>
      </c>
      <c r="J42" s="166">
        <v>30</v>
      </c>
      <c r="K42" s="167" t="s">
        <v>526</v>
      </c>
      <c r="L42" s="170" t="s">
        <v>248</v>
      </c>
      <c r="M42" s="169">
        <v>516.5</v>
      </c>
      <c r="N42" s="166">
        <v>6</v>
      </c>
      <c r="O42" s="162" t="str">
        <f t="shared" si="8"/>
        <v>38.9
(0.2)</v>
      </c>
      <c r="Q42" s="135">
        <f t="shared" si="2"/>
        <v>38.899999999999977</v>
      </c>
      <c r="R42" s="135">
        <f t="shared" si="3"/>
        <v>38.899999999999977</v>
      </c>
      <c r="T42" s="164">
        <f t="shared" si="4"/>
        <v>38.899999999999977</v>
      </c>
      <c r="U42" s="164">
        <f t="shared" si="4"/>
        <v>38.899999999999977</v>
      </c>
      <c r="W42" s="163">
        <f t="shared" si="9"/>
        <v>0.20000000000004547</v>
      </c>
      <c r="X42" s="163">
        <f t="shared" si="9"/>
        <v>0.20000000000004547</v>
      </c>
      <c r="Z42" s="164">
        <f t="shared" si="10"/>
        <v>0.20000000000004547</v>
      </c>
      <c r="AA42" s="164">
        <f t="shared" si="10"/>
        <v>0.20000000000004547</v>
      </c>
      <c r="AC42" s="73">
        <f t="shared" si="6"/>
        <v>0</v>
      </c>
      <c r="AD42" s="73">
        <f>SUM(AC$9:AC42)</f>
        <v>2</v>
      </c>
    </row>
    <row r="43" spans="1:30" ht="30" customHeight="1">
      <c r="A43" s="161">
        <f t="shared" si="0"/>
        <v>35</v>
      </c>
      <c r="B43" s="166">
        <v>60</v>
      </c>
      <c r="C43" s="167" t="s">
        <v>554</v>
      </c>
      <c r="D43" s="168" t="s">
        <v>251</v>
      </c>
      <c r="E43" s="169">
        <v>517.29999999999995</v>
      </c>
      <c r="F43" s="166">
        <v>2</v>
      </c>
      <c r="G43" s="162" t="str">
        <f t="shared" si="7"/>
        <v>39.7
(0.8)</v>
      </c>
      <c r="H43" s="153"/>
      <c r="I43" s="161" t="str">
        <f t="shared" si="1"/>
        <v>-</v>
      </c>
      <c r="J43" s="166">
        <v>60</v>
      </c>
      <c r="K43" s="167" t="s">
        <v>554</v>
      </c>
      <c r="L43" s="170" t="s">
        <v>251</v>
      </c>
      <c r="M43" s="169">
        <v>517.29999999999995</v>
      </c>
      <c r="N43" s="166">
        <v>2</v>
      </c>
      <c r="O43" s="162" t="str">
        <f t="shared" si="8"/>
        <v>39.7
(0.8)</v>
      </c>
      <c r="Q43" s="135">
        <f t="shared" si="2"/>
        <v>39.699999999999932</v>
      </c>
      <c r="R43" s="135">
        <f t="shared" si="3"/>
        <v>39.699999999999932</v>
      </c>
      <c r="T43" s="164">
        <f t="shared" si="4"/>
        <v>39.699999999999932</v>
      </c>
      <c r="U43" s="164">
        <f t="shared" si="4"/>
        <v>39.699999999999932</v>
      </c>
      <c r="W43" s="163">
        <f t="shared" si="9"/>
        <v>0.79999999999995453</v>
      </c>
      <c r="X43" s="163">
        <f t="shared" si="9"/>
        <v>0.79999999999995453</v>
      </c>
      <c r="Z43" s="164">
        <f t="shared" si="10"/>
        <v>0.79999999999995453</v>
      </c>
      <c r="AA43" s="164">
        <f t="shared" si="10"/>
        <v>0.79999999999995453</v>
      </c>
      <c r="AC43" s="73">
        <f t="shared" si="6"/>
        <v>1</v>
      </c>
      <c r="AD43" s="73">
        <f>SUM(AC$9:AC43)</f>
        <v>3</v>
      </c>
    </row>
    <row r="44" spans="1:30" ht="30" customHeight="1">
      <c r="A44" s="161">
        <f t="shared" si="0"/>
        <v>36</v>
      </c>
      <c r="B44" s="166">
        <v>34</v>
      </c>
      <c r="C44" s="167" t="s">
        <v>530</v>
      </c>
      <c r="D44" s="168" t="s">
        <v>249</v>
      </c>
      <c r="E44" s="169">
        <v>519</v>
      </c>
      <c r="F44" s="166">
        <v>4</v>
      </c>
      <c r="G44" s="162" t="str">
        <f t="shared" si="7"/>
        <v>41.4
(1.7)</v>
      </c>
      <c r="H44" s="153"/>
      <c r="I44" s="161">
        <f t="shared" si="1"/>
        <v>33</v>
      </c>
      <c r="J44" s="166">
        <v>34</v>
      </c>
      <c r="K44" s="167" t="s">
        <v>530</v>
      </c>
      <c r="L44" s="170" t="s">
        <v>249</v>
      </c>
      <c r="M44" s="169">
        <v>519</v>
      </c>
      <c r="N44" s="166">
        <v>4</v>
      </c>
      <c r="O44" s="162" t="str">
        <f t="shared" si="8"/>
        <v>41.4
(1.7)</v>
      </c>
      <c r="Q44" s="135">
        <f t="shared" si="2"/>
        <v>41.399999999999977</v>
      </c>
      <c r="R44" s="135">
        <f t="shared" si="3"/>
        <v>41.399999999999977</v>
      </c>
      <c r="T44" s="164">
        <f t="shared" si="4"/>
        <v>41.399999999999977</v>
      </c>
      <c r="U44" s="164">
        <f t="shared" si="4"/>
        <v>41.399999999999977</v>
      </c>
      <c r="W44" s="163">
        <f t="shared" si="9"/>
        <v>1.7000000000000455</v>
      </c>
      <c r="X44" s="163">
        <f t="shared" si="9"/>
        <v>1.7000000000000455</v>
      </c>
      <c r="Z44" s="164">
        <f t="shared" si="10"/>
        <v>1.7000000000000455</v>
      </c>
      <c r="AA44" s="164">
        <f t="shared" si="10"/>
        <v>1.7000000000000455</v>
      </c>
      <c r="AC44" s="73">
        <f t="shared" si="6"/>
        <v>0</v>
      </c>
      <c r="AD44" s="73">
        <f>SUM(AC$9:AC44)</f>
        <v>3</v>
      </c>
    </row>
    <row r="45" spans="1:30" ht="30" customHeight="1">
      <c r="A45" s="161">
        <f t="shared" si="0"/>
        <v>37</v>
      </c>
      <c r="B45" s="166">
        <v>44</v>
      </c>
      <c r="C45" s="167" t="s">
        <v>540</v>
      </c>
      <c r="D45" s="168" t="s">
        <v>249</v>
      </c>
      <c r="E45" s="169">
        <v>522.6</v>
      </c>
      <c r="F45" s="166">
        <v>5</v>
      </c>
      <c r="G45" s="162" t="str">
        <f t="shared" si="7"/>
        <v>45.0
(3.6)</v>
      </c>
      <c r="H45" s="153"/>
      <c r="I45" s="161">
        <f t="shared" si="1"/>
        <v>34</v>
      </c>
      <c r="J45" s="166">
        <v>44</v>
      </c>
      <c r="K45" s="167" t="s">
        <v>540</v>
      </c>
      <c r="L45" s="170" t="s">
        <v>249</v>
      </c>
      <c r="M45" s="169">
        <v>522.6</v>
      </c>
      <c r="N45" s="166">
        <v>5</v>
      </c>
      <c r="O45" s="162" t="str">
        <f t="shared" si="8"/>
        <v>45.0
(3.6)</v>
      </c>
      <c r="Q45" s="135">
        <f t="shared" si="2"/>
        <v>45</v>
      </c>
      <c r="R45" s="135">
        <f t="shared" si="3"/>
        <v>45</v>
      </c>
      <c r="T45" s="164">
        <f t="shared" si="4"/>
        <v>45</v>
      </c>
      <c r="U45" s="164">
        <f t="shared" si="4"/>
        <v>45</v>
      </c>
      <c r="W45" s="163">
        <f t="shared" si="9"/>
        <v>3.6000000000000227</v>
      </c>
      <c r="X45" s="163">
        <f t="shared" si="9"/>
        <v>3.6000000000000227</v>
      </c>
      <c r="Z45" s="164">
        <f t="shared" si="10"/>
        <v>3.6000000000000227</v>
      </c>
      <c r="AA45" s="164">
        <f t="shared" si="10"/>
        <v>3.6000000000000227</v>
      </c>
      <c r="AC45" s="73">
        <f t="shared" si="6"/>
        <v>0</v>
      </c>
      <c r="AD45" s="73">
        <f>SUM(AC$9:AC45)</f>
        <v>3</v>
      </c>
    </row>
    <row r="46" spans="1:30" ht="30" customHeight="1">
      <c r="A46" s="161">
        <f t="shared" si="0"/>
        <v>38</v>
      </c>
      <c r="B46" s="166">
        <v>6</v>
      </c>
      <c r="C46" s="167" t="s">
        <v>503</v>
      </c>
      <c r="D46" s="168" t="s">
        <v>245</v>
      </c>
      <c r="E46" s="169">
        <v>523.1</v>
      </c>
      <c r="F46" s="166">
        <v>10</v>
      </c>
      <c r="G46" s="162" t="str">
        <f t="shared" si="7"/>
        <v>45.5
(0.5)</v>
      </c>
      <c r="H46" s="153"/>
      <c r="I46" s="161">
        <f t="shared" si="1"/>
        <v>35</v>
      </c>
      <c r="J46" s="166">
        <v>6</v>
      </c>
      <c r="K46" s="167" t="s">
        <v>503</v>
      </c>
      <c r="L46" s="170" t="s">
        <v>245</v>
      </c>
      <c r="M46" s="169">
        <v>523.1</v>
      </c>
      <c r="N46" s="166">
        <v>10</v>
      </c>
      <c r="O46" s="162" t="str">
        <f t="shared" si="8"/>
        <v>45.5
(0.5)</v>
      </c>
      <c r="Q46" s="135">
        <f t="shared" si="2"/>
        <v>45.5</v>
      </c>
      <c r="R46" s="135">
        <f t="shared" si="3"/>
        <v>45.5</v>
      </c>
      <c r="T46" s="164">
        <f t="shared" si="4"/>
        <v>45.5</v>
      </c>
      <c r="U46" s="164">
        <f t="shared" si="4"/>
        <v>45.5</v>
      </c>
      <c r="W46" s="163">
        <f t="shared" si="9"/>
        <v>0.5</v>
      </c>
      <c r="X46" s="163">
        <f t="shared" si="9"/>
        <v>0.5</v>
      </c>
      <c r="Z46" s="164">
        <f t="shared" si="10"/>
        <v>0.5</v>
      </c>
      <c r="AA46" s="164">
        <f t="shared" si="10"/>
        <v>0.5</v>
      </c>
      <c r="AC46" s="73">
        <f t="shared" si="6"/>
        <v>0</v>
      </c>
      <c r="AD46" s="73">
        <f>SUM(AC$9:AC46)</f>
        <v>3</v>
      </c>
    </row>
    <row r="47" spans="1:30" ht="30" customHeight="1">
      <c r="A47" s="161">
        <f t="shared" si="0"/>
        <v>39</v>
      </c>
      <c r="B47" s="166">
        <v>23</v>
      </c>
      <c r="C47" s="167" t="s">
        <v>519</v>
      </c>
      <c r="D47" s="168" t="s">
        <v>247</v>
      </c>
      <c r="E47" s="169">
        <v>524</v>
      </c>
      <c r="F47" s="166">
        <v>8</v>
      </c>
      <c r="G47" s="162" t="str">
        <f t="shared" si="7"/>
        <v>46.4
(0.9)</v>
      </c>
      <c r="H47" s="153"/>
      <c r="I47" s="161">
        <f t="shared" si="1"/>
        <v>36</v>
      </c>
      <c r="J47" s="166">
        <v>23</v>
      </c>
      <c r="K47" s="167" t="s">
        <v>519</v>
      </c>
      <c r="L47" s="170" t="s">
        <v>247</v>
      </c>
      <c r="M47" s="169">
        <v>524</v>
      </c>
      <c r="N47" s="166">
        <v>8</v>
      </c>
      <c r="O47" s="162" t="str">
        <f t="shared" si="8"/>
        <v>46.4
(0.9)</v>
      </c>
      <c r="Q47" s="135">
        <f t="shared" si="2"/>
        <v>46.399999999999977</v>
      </c>
      <c r="R47" s="135">
        <f t="shared" si="3"/>
        <v>46.399999999999977</v>
      </c>
      <c r="T47" s="164">
        <f t="shared" si="4"/>
        <v>46.399999999999977</v>
      </c>
      <c r="U47" s="164">
        <f t="shared" si="4"/>
        <v>46.399999999999977</v>
      </c>
      <c r="W47" s="163">
        <f t="shared" si="9"/>
        <v>0.89999999999997726</v>
      </c>
      <c r="X47" s="163">
        <f t="shared" si="9"/>
        <v>0.89999999999997726</v>
      </c>
      <c r="Z47" s="164">
        <f t="shared" si="10"/>
        <v>0.89999999999997726</v>
      </c>
      <c r="AA47" s="164">
        <f t="shared" si="10"/>
        <v>0.89999999999997726</v>
      </c>
      <c r="AC47" s="73">
        <f t="shared" si="6"/>
        <v>0</v>
      </c>
      <c r="AD47" s="73">
        <f>SUM(AC$9:AC47)</f>
        <v>3</v>
      </c>
    </row>
    <row r="48" spans="1:30" ht="30" customHeight="1">
      <c r="A48" s="161">
        <f t="shared" si="0"/>
        <v>40</v>
      </c>
      <c r="B48" s="166">
        <v>51</v>
      </c>
      <c r="C48" s="167" t="s">
        <v>546</v>
      </c>
      <c r="D48" s="168" t="s">
        <v>250</v>
      </c>
      <c r="E48" s="169">
        <v>524.1</v>
      </c>
      <c r="F48" s="166">
        <v>2</v>
      </c>
      <c r="G48" s="162" t="str">
        <f t="shared" si="7"/>
        <v>46.5
(0.1)</v>
      </c>
      <c r="H48" s="153"/>
      <c r="I48" s="161">
        <f t="shared" si="1"/>
        <v>37</v>
      </c>
      <c r="J48" s="166">
        <v>51</v>
      </c>
      <c r="K48" s="167" t="s">
        <v>546</v>
      </c>
      <c r="L48" s="170" t="s">
        <v>250</v>
      </c>
      <c r="M48" s="169">
        <v>524.1</v>
      </c>
      <c r="N48" s="166">
        <v>2</v>
      </c>
      <c r="O48" s="162" t="str">
        <f t="shared" si="8"/>
        <v>46.5
(0.1)</v>
      </c>
      <c r="Q48" s="135">
        <f t="shared" si="2"/>
        <v>46.5</v>
      </c>
      <c r="R48" s="135">
        <f t="shared" si="3"/>
        <v>46.5</v>
      </c>
      <c r="T48" s="164">
        <f t="shared" si="4"/>
        <v>46.5</v>
      </c>
      <c r="U48" s="164">
        <f t="shared" si="4"/>
        <v>46.5</v>
      </c>
      <c r="W48" s="163">
        <f t="shared" si="9"/>
        <v>0.10000000000002274</v>
      </c>
      <c r="X48" s="163">
        <f t="shared" si="9"/>
        <v>0.10000000000002274</v>
      </c>
      <c r="Z48" s="164">
        <f t="shared" si="10"/>
        <v>0.10000000000002274</v>
      </c>
      <c r="AA48" s="164">
        <f t="shared" si="10"/>
        <v>0.10000000000002274</v>
      </c>
      <c r="AC48" s="73">
        <f t="shared" si="6"/>
        <v>0</v>
      </c>
      <c r="AD48" s="73">
        <f>SUM(AC$9:AC48)</f>
        <v>3</v>
      </c>
    </row>
    <row r="49" spans="1:30" ht="30" customHeight="1">
      <c r="A49" s="161">
        <f t="shared" si="0"/>
        <v>41</v>
      </c>
      <c r="B49" s="166">
        <v>35</v>
      </c>
      <c r="C49" s="167" t="s">
        <v>531</v>
      </c>
      <c r="D49" s="168" t="s">
        <v>249</v>
      </c>
      <c r="E49" s="169">
        <v>524.29999999999995</v>
      </c>
      <c r="F49" s="166">
        <v>6</v>
      </c>
      <c r="G49" s="162" t="str">
        <f t="shared" si="7"/>
        <v>46.7
(0.2)</v>
      </c>
      <c r="H49" s="153"/>
      <c r="I49" s="161">
        <f t="shared" si="1"/>
        <v>38</v>
      </c>
      <c r="J49" s="166">
        <v>35</v>
      </c>
      <c r="K49" s="167" t="s">
        <v>531</v>
      </c>
      <c r="L49" s="170" t="s">
        <v>249</v>
      </c>
      <c r="M49" s="169">
        <v>524.29999999999995</v>
      </c>
      <c r="N49" s="166">
        <v>6</v>
      </c>
      <c r="O49" s="162" t="str">
        <f t="shared" si="8"/>
        <v>46.7
(0.2)</v>
      </c>
      <c r="Q49" s="135">
        <f t="shared" si="2"/>
        <v>46.699999999999932</v>
      </c>
      <c r="R49" s="135">
        <f t="shared" si="3"/>
        <v>46.699999999999932</v>
      </c>
      <c r="T49" s="164">
        <f t="shared" si="4"/>
        <v>46.699999999999932</v>
      </c>
      <c r="U49" s="164">
        <f t="shared" si="4"/>
        <v>46.699999999999932</v>
      </c>
      <c r="W49" s="163">
        <f t="shared" si="9"/>
        <v>0.19999999999993179</v>
      </c>
      <c r="X49" s="163">
        <f t="shared" si="9"/>
        <v>0.19999999999993179</v>
      </c>
      <c r="Z49" s="164">
        <f t="shared" si="10"/>
        <v>0.19999999999993179</v>
      </c>
      <c r="AA49" s="164">
        <f t="shared" si="10"/>
        <v>0.19999999999993179</v>
      </c>
      <c r="AC49" s="73">
        <f t="shared" si="6"/>
        <v>0</v>
      </c>
      <c r="AD49" s="73">
        <f>SUM(AC$9:AC49)</f>
        <v>3</v>
      </c>
    </row>
    <row r="50" spans="1:30" ht="30" customHeight="1">
      <c r="A50" s="161">
        <f t="shared" si="0"/>
        <v>42</v>
      </c>
      <c r="B50" s="166">
        <v>37</v>
      </c>
      <c r="C50" s="167" t="s">
        <v>533</v>
      </c>
      <c r="D50" s="168" t="s">
        <v>249</v>
      </c>
      <c r="E50" s="169">
        <v>524.9</v>
      </c>
      <c r="F50" s="166">
        <v>7</v>
      </c>
      <c r="G50" s="162" t="str">
        <f t="shared" si="7"/>
        <v>47.3
(0.6)</v>
      </c>
      <c r="H50" s="153"/>
      <c r="I50" s="161">
        <f t="shared" si="1"/>
        <v>39</v>
      </c>
      <c r="J50" s="166">
        <v>37</v>
      </c>
      <c r="K50" s="167" t="s">
        <v>533</v>
      </c>
      <c r="L50" s="170" t="s">
        <v>249</v>
      </c>
      <c r="M50" s="169">
        <v>524.9</v>
      </c>
      <c r="N50" s="166">
        <v>7</v>
      </c>
      <c r="O50" s="162" t="str">
        <f t="shared" si="8"/>
        <v>47.3
(0.6)</v>
      </c>
      <c r="Q50" s="135">
        <f t="shared" si="2"/>
        <v>47.299999999999955</v>
      </c>
      <c r="R50" s="135">
        <f t="shared" si="3"/>
        <v>47.299999999999955</v>
      </c>
      <c r="T50" s="164">
        <f t="shared" si="4"/>
        <v>47.299999999999955</v>
      </c>
      <c r="U50" s="164">
        <f t="shared" si="4"/>
        <v>47.299999999999955</v>
      </c>
      <c r="W50" s="163">
        <f t="shared" si="9"/>
        <v>0.60000000000002274</v>
      </c>
      <c r="X50" s="163">
        <f t="shared" si="9"/>
        <v>0.60000000000002274</v>
      </c>
      <c r="Z50" s="164">
        <f t="shared" si="10"/>
        <v>0.60000000000002274</v>
      </c>
      <c r="AA50" s="164">
        <f t="shared" si="10"/>
        <v>0.60000000000002274</v>
      </c>
      <c r="AC50" s="73">
        <f t="shared" si="6"/>
        <v>0</v>
      </c>
      <c r="AD50" s="73">
        <f>SUM(AC$9:AC50)</f>
        <v>3</v>
      </c>
    </row>
    <row r="51" spans="1:30" ht="30" customHeight="1">
      <c r="A51" s="302">
        <f t="shared" si="0"/>
        <v>42</v>
      </c>
      <c r="B51" s="166">
        <v>63</v>
      </c>
      <c r="C51" s="167" t="s">
        <v>557</v>
      </c>
      <c r="D51" s="168" t="s">
        <v>252</v>
      </c>
      <c r="E51" s="169">
        <v>524.9</v>
      </c>
      <c r="F51" s="166">
        <v>2</v>
      </c>
      <c r="G51" s="162" t="str">
        <f t="shared" si="7"/>
        <v>47.3
(0.6)</v>
      </c>
      <c r="H51" s="153"/>
      <c r="I51" s="161" t="str">
        <f t="shared" si="1"/>
        <v>-</v>
      </c>
      <c r="J51" s="166">
        <v>63</v>
      </c>
      <c r="K51" s="167" t="s">
        <v>557</v>
      </c>
      <c r="L51" s="170" t="s">
        <v>252</v>
      </c>
      <c r="M51" s="169">
        <v>524.9</v>
      </c>
      <c r="N51" s="166">
        <v>2</v>
      </c>
      <c r="O51" s="162" t="str">
        <f t="shared" si="8"/>
        <v>47.3
(0.6)</v>
      </c>
      <c r="Q51" s="135">
        <f t="shared" si="2"/>
        <v>47.299999999999955</v>
      </c>
      <c r="R51" s="135">
        <f t="shared" si="3"/>
        <v>47.299999999999955</v>
      </c>
      <c r="T51" s="164">
        <f t="shared" si="4"/>
        <v>47.299999999999955</v>
      </c>
      <c r="U51" s="164">
        <f t="shared" si="4"/>
        <v>47.299999999999955</v>
      </c>
      <c r="W51" s="163">
        <f t="shared" si="9"/>
        <v>0.60000000000002274</v>
      </c>
      <c r="X51" s="163">
        <f t="shared" si="9"/>
        <v>0.60000000000002274</v>
      </c>
      <c r="Z51" s="164">
        <f t="shared" si="10"/>
        <v>0.60000000000002274</v>
      </c>
      <c r="AA51" s="164">
        <f t="shared" si="10"/>
        <v>0.60000000000002274</v>
      </c>
      <c r="AC51" s="73">
        <f t="shared" si="6"/>
        <v>1</v>
      </c>
      <c r="AD51" s="73">
        <f>SUM(AC$9:AC51)</f>
        <v>4</v>
      </c>
    </row>
    <row r="52" spans="1:30" ht="30" customHeight="1">
      <c r="A52" s="161">
        <f t="shared" si="0"/>
        <v>44</v>
      </c>
      <c r="B52" s="166">
        <v>49</v>
      </c>
      <c r="C52" s="167" t="s">
        <v>544</v>
      </c>
      <c r="D52" s="168" t="s">
        <v>250</v>
      </c>
      <c r="E52" s="169">
        <v>528.1</v>
      </c>
      <c r="F52" s="166">
        <v>3</v>
      </c>
      <c r="G52" s="162" t="str">
        <f t="shared" si="7"/>
        <v>50.5
(3.2)</v>
      </c>
      <c r="H52" s="153"/>
      <c r="I52" s="161">
        <f t="shared" si="1"/>
        <v>40</v>
      </c>
      <c r="J52" s="166">
        <v>49</v>
      </c>
      <c r="K52" s="167" t="s">
        <v>544</v>
      </c>
      <c r="L52" s="170" t="s">
        <v>250</v>
      </c>
      <c r="M52" s="169">
        <v>528.1</v>
      </c>
      <c r="N52" s="166">
        <v>3</v>
      </c>
      <c r="O52" s="162" t="str">
        <f t="shared" si="8"/>
        <v>50.5
(3.2)</v>
      </c>
      <c r="Q52" s="135">
        <f t="shared" si="2"/>
        <v>50.5</v>
      </c>
      <c r="R52" s="135">
        <f t="shared" si="3"/>
        <v>50.5</v>
      </c>
      <c r="T52" s="164">
        <f t="shared" si="4"/>
        <v>50.5</v>
      </c>
      <c r="U52" s="164">
        <f t="shared" si="4"/>
        <v>50.5</v>
      </c>
      <c r="W52" s="163">
        <f t="shared" si="9"/>
        <v>3.2000000000000455</v>
      </c>
      <c r="X52" s="163">
        <f t="shared" si="9"/>
        <v>3.2000000000000455</v>
      </c>
      <c r="Z52" s="164">
        <f t="shared" si="10"/>
        <v>3.2000000000000455</v>
      </c>
      <c r="AA52" s="164">
        <f t="shared" si="10"/>
        <v>3.2000000000000455</v>
      </c>
      <c r="AC52" s="73">
        <f t="shared" si="6"/>
        <v>0</v>
      </c>
      <c r="AD52" s="73">
        <f>SUM(AC$9:AC52)</f>
        <v>4</v>
      </c>
    </row>
    <row r="53" spans="1:30" ht="30" customHeight="1">
      <c r="A53" s="161">
        <f t="shared" si="0"/>
        <v>45</v>
      </c>
      <c r="B53" s="166">
        <v>25</v>
      </c>
      <c r="C53" s="167" t="s">
        <v>521</v>
      </c>
      <c r="D53" s="168" t="s">
        <v>247</v>
      </c>
      <c r="E53" s="169">
        <v>528.70000000000005</v>
      </c>
      <c r="F53" s="166">
        <v>9</v>
      </c>
      <c r="G53" s="162" t="str">
        <f t="shared" si="7"/>
        <v>51.1
(0.6)</v>
      </c>
      <c r="H53" s="153"/>
      <c r="I53" s="161">
        <f t="shared" si="1"/>
        <v>41</v>
      </c>
      <c r="J53" s="166">
        <v>25</v>
      </c>
      <c r="K53" s="167" t="s">
        <v>521</v>
      </c>
      <c r="L53" s="170" t="s">
        <v>247</v>
      </c>
      <c r="M53" s="169">
        <v>528.70000000000005</v>
      </c>
      <c r="N53" s="166">
        <v>9</v>
      </c>
      <c r="O53" s="162" t="str">
        <f t="shared" si="8"/>
        <v>51.1
(0.6)</v>
      </c>
      <c r="Q53" s="135">
        <f t="shared" si="2"/>
        <v>51.100000000000023</v>
      </c>
      <c r="R53" s="135">
        <f t="shared" si="3"/>
        <v>51.100000000000023</v>
      </c>
      <c r="T53" s="164">
        <f t="shared" si="4"/>
        <v>51.100000000000023</v>
      </c>
      <c r="U53" s="164">
        <f t="shared" si="4"/>
        <v>51.100000000000023</v>
      </c>
      <c r="W53" s="163">
        <f t="shared" si="9"/>
        <v>0.60000000000002274</v>
      </c>
      <c r="X53" s="163">
        <f t="shared" si="9"/>
        <v>0.60000000000002274</v>
      </c>
      <c r="Z53" s="164">
        <f t="shared" si="10"/>
        <v>0.60000000000002274</v>
      </c>
      <c r="AA53" s="164">
        <f t="shared" si="10"/>
        <v>0.60000000000002274</v>
      </c>
      <c r="AC53" s="73">
        <f t="shared" si="6"/>
        <v>0</v>
      </c>
      <c r="AD53" s="73">
        <f>SUM(AC$9:AC53)</f>
        <v>4</v>
      </c>
    </row>
    <row r="54" spans="1:30" ht="30" customHeight="1">
      <c r="A54" s="161">
        <f t="shared" si="0"/>
        <v>46</v>
      </c>
      <c r="B54" s="166">
        <v>64</v>
      </c>
      <c r="C54" s="167" t="s">
        <v>558</v>
      </c>
      <c r="D54" s="168" t="s">
        <v>252</v>
      </c>
      <c r="E54" s="169">
        <v>531.4</v>
      </c>
      <c r="F54" s="166">
        <v>3</v>
      </c>
      <c r="G54" s="162" t="str">
        <f t="shared" si="7"/>
        <v>53.8
(2.7)</v>
      </c>
      <c r="H54" s="153"/>
      <c r="I54" s="161" t="str">
        <f t="shared" si="1"/>
        <v>-</v>
      </c>
      <c r="J54" s="166">
        <v>64</v>
      </c>
      <c r="K54" s="167" t="s">
        <v>558</v>
      </c>
      <c r="L54" s="170" t="s">
        <v>252</v>
      </c>
      <c r="M54" s="169">
        <v>531.4</v>
      </c>
      <c r="N54" s="166">
        <v>3</v>
      </c>
      <c r="O54" s="162" t="str">
        <f t="shared" si="8"/>
        <v>53.8
(2.7)</v>
      </c>
      <c r="Q54" s="135">
        <f t="shared" si="2"/>
        <v>53.799999999999955</v>
      </c>
      <c r="R54" s="135">
        <f t="shared" si="3"/>
        <v>53.799999999999955</v>
      </c>
      <c r="T54" s="164">
        <f t="shared" si="4"/>
        <v>53.799999999999955</v>
      </c>
      <c r="U54" s="164">
        <f t="shared" si="4"/>
        <v>53.799999999999955</v>
      </c>
      <c r="W54" s="163">
        <f t="shared" si="9"/>
        <v>2.6999999999999318</v>
      </c>
      <c r="X54" s="163">
        <f t="shared" si="9"/>
        <v>2.6999999999999318</v>
      </c>
      <c r="Z54" s="164">
        <f t="shared" si="10"/>
        <v>2.6999999999999318</v>
      </c>
      <c r="AA54" s="164">
        <f t="shared" si="10"/>
        <v>2.6999999999999318</v>
      </c>
      <c r="AC54" s="73">
        <f t="shared" si="6"/>
        <v>1</v>
      </c>
      <c r="AD54" s="73">
        <f>SUM(AC$9:AC54)</f>
        <v>5</v>
      </c>
    </row>
    <row r="55" spans="1:30" ht="30" customHeight="1">
      <c r="A55" s="161">
        <f t="shared" si="0"/>
        <v>47</v>
      </c>
      <c r="B55" s="166">
        <v>42</v>
      </c>
      <c r="C55" s="167" t="s">
        <v>538</v>
      </c>
      <c r="D55" s="168" t="s">
        <v>249</v>
      </c>
      <c r="E55" s="169">
        <v>532.1</v>
      </c>
      <c r="F55" s="166">
        <v>8</v>
      </c>
      <c r="G55" s="162" t="str">
        <f t="shared" si="7"/>
        <v>54.5
(0.7)</v>
      </c>
      <c r="H55" s="153"/>
      <c r="I55" s="161">
        <f t="shared" si="1"/>
        <v>42</v>
      </c>
      <c r="J55" s="166">
        <v>42</v>
      </c>
      <c r="K55" s="167" t="s">
        <v>538</v>
      </c>
      <c r="L55" s="170" t="s">
        <v>249</v>
      </c>
      <c r="M55" s="169">
        <v>532.1</v>
      </c>
      <c r="N55" s="166">
        <v>8</v>
      </c>
      <c r="O55" s="162" t="str">
        <f t="shared" si="8"/>
        <v>54.5
(0.7)</v>
      </c>
      <c r="Q55" s="135">
        <f t="shared" si="2"/>
        <v>54.5</v>
      </c>
      <c r="R55" s="135">
        <f t="shared" si="3"/>
        <v>54.5</v>
      </c>
      <c r="T55" s="164">
        <f t="shared" si="4"/>
        <v>54.5</v>
      </c>
      <c r="U55" s="164">
        <f t="shared" si="4"/>
        <v>54.5</v>
      </c>
      <c r="W55" s="163">
        <f t="shared" si="9"/>
        <v>0.70000000000004547</v>
      </c>
      <c r="X55" s="163">
        <f t="shared" si="9"/>
        <v>0.70000000000004547</v>
      </c>
      <c r="Z55" s="164">
        <f t="shared" si="10"/>
        <v>0.70000000000004547</v>
      </c>
      <c r="AA55" s="164">
        <f t="shared" si="10"/>
        <v>0.70000000000004547</v>
      </c>
      <c r="AC55" s="73">
        <f t="shared" si="6"/>
        <v>0</v>
      </c>
      <c r="AD55" s="73">
        <f>SUM(AC$9:AC55)</f>
        <v>5</v>
      </c>
    </row>
    <row r="56" spans="1:30" ht="30" customHeight="1">
      <c r="A56" s="161">
        <f t="shared" si="0"/>
        <v>48</v>
      </c>
      <c r="B56" s="166">
        <v>59</v>
      </c>
      <c r="C56" s="167" t="s">
        <v>553</v>
      </c>
      <c r="D56" s="168" t="s">
        <v>251</v>
      </c>
      <c r="E56" s="169">
        <v>533.4</v>
      </c>
      <c r="F56" s="166">
        <v>3</v>
      </c>
      <c r="G56" s="162" t="str">
        <f t="shared" si="7"/>
        <v>55.8
(1.3)</v>
      </c>
      <c r="H56" s="153"/>
      <c r="I56" s="161" t="str">
        <f t="shared" si="1"/>
        <v>-</v>
      </c>
      <c r="J56" s="166">
        <v>59</v>
      </c>
      <c r="K56" s="167" t="s">
        <v>553</v>
      </c>
      <c r="L56" s="170" t="s">
        <v>251</v>
      </c>
      <c r="M56" s="169">
        <v>533.4</v>
      </c>
      <c r="N56" s="166">
        <v>3</v>
      </c>
      <c r="O56" s="162" t="str">
        <f t="shared" si="8"/>
        <v>55.8
(1.3)</v>
      </c>
      <c r="Q56" s="135">
        <f t="shared" si="2"/>
        <v>55.799999999999955</v>
      </c>
      <c r="R56" s="135">
        <f t="shared" si="3"/>
        <v>55.799999999999955</v>
      </c>
      <c r="T56" s="164">
        <f t="shared" si="4"/>
        <v>55.799999999999955</v>
      </c>
      <c r="U56" s="164">
        <f t="shared" si="4"/>
        <v>55.799999999999955</v>
      </c>
      <c r="W56" s="163">
        <f t="shared" si="9"/>
        <v>1.2999999999999545</v>
      </c>
      <c r="X56" s="163">
        <f t="shared" si="9"/>
        <v>1.2999999999999545</v>
      </c>
      <c r="Z56" s="164">
        <f t="shared" si="10"/>
        <v>1.2999999999999545</v>
      </c>
      <c r="AA56" s="164">
        <f t="shared" si="10"/>
        <v>1.2999999999999545</v>
      </c>
      <c r="AC56" s="73">
        <f t="shared" si="6"/>
        <v>1</v>
      </c>
      <c r="AD56" s="73">
        <f>SUM(AC$9:AC56)</f>
        <v>6</v>
      </c>
    </row>
    <row r="57" spans="1:30" ht="30" customHeight="1">
      <c r="A57" s="161">
        <f t="shared" si="0"/>
        <v>49</v>
      </c>
      <c r="B57" s="166">
        <v>43</v>
      </c>
      <c r="C57" s="167" t="s">
        <v>539</v>
      </c>
      <c r="D57" s="168" t="s">
        <v>249</v>
      </c>
      <c r="E57" s="169">
        <v>533.70000000000005</v>
      </c>
      <c r="F57" s="166">
        <v>9</v>
      </c>
      <c r="G57" s="162" t="str">
        <f t="shared" si="7"/>
        <v>56.1
(0.3)</v>
      </c>
      <c r="H57" s="153"/>
      <c r="I57" s="161">
        <f t="shared" si="1"/>
        <v>43</v>
      </c>
      <c r="J57" s="166">
        <v>43</v>
      </c>
      <c r="K57" s="167" t="s">
        <v>539</v>
      </c>
      <c r="L57" s="170" t="s">
        <v>249</v>
      </c>
      <c r="M57" s="169">
        <v>533.70000000000005</v>
      </c>
      <c r="N57" s="166">
        <v>9</v>
      </c>
      <c r="O57" s="162" t="str">
        <f t="shared" si="8"/>
        <v>56.1
(0.3)</v>
      </c>
      <c r="Q57" s="135">
        <f t="shared" si="2"/>
        <v>56.100000000000023</v>
      </c>
      <c r="R57" s="135">
        <f t="shared" si="3"/>
        <v>56.100000000000023</v>
      </c>
      <c r="T57" s="164">
        <f t="shared" si="4"/>
        <v>56.100000000000023</v>
      </c>
      <c r="U57" s="164">
        <f t="shared" si="4"/>
        <v>56.100000000000023</v>
      </c>
      <c r="W57" s="163">
        <f t="shared" si="9"/>
        <v>0.30000000000006821</v>
      </c>
      <c r="X57" s="163">
        <f t="shared" si="9"/>
        <v>0.30000000000006821</v>
      </c>
      <c r="Z57" s="164">
        <f t="shared" si="10"/>
        <v>0.30000000000006821</v>
      </c>
      <c r="AA57" s="164">
        <f t="shared" si="10"/>
        <v>0.30000000000006821</v>
      </c>
      <c r="AC57" s="73">
        <f t="shared" si="6"/>
        <v>0</v>
      </c>
      <c r="AD57" s="73">
        <f>SUM(AC$9:AC57)</f>
        <v>6</v>
      </c>
    </row>
    <row r="58" spans="1:30" ht="30" customHeight="1">
      <c r="A58" s="161">
        <f t="shared" si="0"/>
        <v>50</v>
      </c>
      <c r="B58" s="166">
        <v>39</v>
      </c>
      <c r="C58" s="167" t="s">
        <v>535</v>
      </c>
      <c r="D58" s="168" t="s">
        <v>249</v>
      </c>
      <c r="E58" s="169">
        <v>535.6</v>
      </c>
      <c r="F58" s="166">
        <v>10</v>
      </c>
      <c r="G58" s="162" t="str">
        <f t="shared" si="7"/>
        <v>58.0
(1.9)</v>
      </c>
      <c r="H58" s="153"/>
      <c r="I58" s="161">
        <f t="shared" si="1"/>
        <v>44</v>
      </c>
      <c r="J58" s="166">
        <v>39</v>
      </c>
      <c r="K58" s="167" t="s">
        <v>535</v>
      </c>
      <c r="L58" s="170" t="s">
        <v>249</v>
      </c>
      <c r="M58" s="169">
        <v>535.6</v>
      </c>
      <c r="N58" s="166">
        <v>10</v>
      </c>
      <c r="O58" s="162" t="str">
        <f t="shared" si="8"/>
        <v>58.0
(1.9)</v>
      </c>
      <c r="Q58" s="135">
        <f t="shared" si="2"/>
        <v>58</v>
      </c>
      <c r="R58" s="135">
        <f t="shared" si="3"/>
        <v>58</v>
      </c>
      <c r="T58" s="164">
        <f t="shared" si="4"/>
        <v>58</v>
      </c>
      <c r="U58" s="164">
        <f t="shared" si="4"/>
        <v>58</v>
      </c>
      <c r="W58" s="163">
        <f t="shared" si="9"/>
        <v>1.8999999999999773</v>
      </c>
      <c r="X58" s="163">
        <f t="shared" si="9"/>
        <v>1.8999999999999773</v>
      </c>
      <c r="Z58" s="164">
        <f t="shared" si="10"/>
        <v>1.8999999999999773</v>
      </c>
      <c r="AA58" s="164">
        <f t="shared" si="10"/>
        <v>1.8999999999999773</v>
      </c>
      <c r="AC58" s="73">
        <f t="shared" si="6"/>
        <v>0</v>
      </c>
      <c r="AD58" s="73">
        <f>SUM(AC$9:AC58)</f>
        <v>6</v>
      </c>
    </row>
    <row r="59" spans="1:30" ht="30" customHeight="1">
      <c r="A59" s="161">
        <f t="shared" si="0"/>
        <v>51</v>
      </c>
      <c r="B59" s="166">
        <v>55</v>
      </c>
      <c r="C59" s="167" t="s">
        <v>550</v>
      </c>
      <c r="D59" s="168" t="s">
        <v>250</v>
      </c>
      <c r="E59" s="169">
        <v>540.4</v>
      </c>
      <c r="F59" s="166">
        <v>4</v>
      </c>
      <c r="G59" s="162" t="str">
        <f t="shared" si="7"/>
        <v>1:02.8
(4.8)</v>
      </c>
      <c r="H59" s="153"/>
      <c r="I59" s="161">
        <f t="shared" si="1"/>
        <v>45</v>
      </c>
      <c r="J59" s="166">
        <v>55</v>
      </c>
      <c r="K59" s="167" t="s">
        <v>550</v>
      </c>
      <c r="L59" s="170" t="s">
        <v>250</v>
      </c>
      <c r="M59" s="169">
        <v>540.4</v>
      </c>
      <c r="N59" s="166">
        <v>4</v>
      </c>
      <c r="O59" s="162" t="str">
        <f t="shared" si="8"/>
        <v>1:02.8
(4.8)</v>
      </c>
      <c r="Q59" s="135">
        <f t="shared" si="2"/>
        <v>62.799999999999955</v>
      </c>
      <c r="R59" s="135">
        <f t="shared" si="3"/>
        <v>62.799999999999955</v>
      </c>
      <c r="T59" s="164">
        <f t="shared" si="4"/>
        <v>102.79999999999995</v>
      </c>
      <c r="U59" s="164">
        <f t="shared" si="4"/>
        <v>102.79999999999995</v>
      </c>
      <c r="W59" s="163">
        <f t="shared" si="9"/>
        <v>4.7999999999999545</v>
      </c>
      <c r="X59" s="163">
        <f t="shared" si="9"/>
        <v>4.7999999999999545</v>
      </c>
      <c r="Z59" s="164">
        <f t="shared" si="10"/>
        <v>4.7999999999999545</v>
      </c>
      <c r="AA59" s="164">
        <f t="shared" si="10"/>
        <v>4.7999999999999545</v>
      </c>
      <c r="AC59" s="73">
        <f t="shared" si="6"/>
        <v>0</v>
      </c>
      <c r="AD59" s="73">
        <f>SUM(AC$9:AC59)</f>
        <v>6</v>
      </c>
    </row>
    <row r="60" spans="1:30" ht="30" customHeight="1">
      <c r="A60" s="161">
        <f t="shared" si="0"/>
        <v>52</v>
      </c>
      <c r="B60" s="166">
        <v>52</v>
      </c>
      <c r="C60" s="167" t="s">
        <v>547</v>
      </c>
      <c r="D60" s="168" t="s">
        <v>250</v>
      </c>
      <c r="E60" s="169">
        <v>541.1</v>
      </c>
      <c r="F60" s="166">
        <v>5</v>
      </c>
      <c r="G60" s="162" t="str">
        <f t="shared" si="7"/>
        <v>1:03.5
(0.7)</v>
      </c>
      <c r="H60" s="153"/>
      <c r="I60" s="161">
        <f t="shared" si="1"/>
        <v>46</v>
      </c>
      <c r="J60" s="166">
        <v>52</v>
      </c>
      <c r="K60" s="167" t="s">
        <v>547</v>
      </c>
      <c r="L60" s="170" t="s">
        <v>250</v>
      </c>
      <c r="M60" s="169">
        <v>541.1</v>
      </c>
      <c r="N60" s="166">
        <v>5</v>
      </c>
      <c r="O60" s="162" t="str">
        <f t="shared" si="8"/>
        <v>1:03.5
(0.7)</v>
      </c>
      <c r="Q60" s="135">
        <f t="shared" si="2"/>
        <v>63.5</v>
      </c>
      <c r="R60" s="135">
        <f t="shared" si="3"/>
        <v>63.5</v>
      </c>
      <c r="T60" s="164">
        <f t="shared" si="4"/>
        <v>103.5</v>
      </c>
      <c r="U60" s="164">
        <f t="shared" si="4"/>
        <v>103.5</v>
      </c>
      <c r="W60" s="163">
        <f t="shared" si="9"/>
        <v>0.70000000000004547</v>
      </c>
      <c r="X60" s="163">
        <f t="shared" si="9"/>
        <v>0.70000000000004547</v>
      </c>
      <c r="Z60" s="164">
        <f t="shared" si="10"/>
        <v>0.70000000000004547</v>
      </c>
      <c r="AA60" s="164">
        <f t="shared" si="10"/>
        <v>0.70000000000004547</v>
      </c>
      <c r="AC60" s="73">
        <f t="shared" si="6"/>
        <v>0</v>
      </c>
      <c r="AD60" s="73">
        <f>SUM(AC$9:AC60)</f>
        <v>6</v>
      </c>
    </row>
    <row r="61" spans="1:30" ht="30" customHeight="1">
      <c r="A61" s="161">
        <f t="shared" si="0"/>
        <v>53</v>
      </c>
      <c r="B61" s="166">
        <v>38</v>
      </c>
      <c r="C61" s="167" t="s">
        <v>534</v>
      </c>
      <c r="D61" s="168" t="s">
        <v>249</v>
      </c>
      <c r="E61" s="169">
        <v>543.6</v>
      </c>
      <c r="F61" s="166">
        <v>11</v>
      </c>
      <c r="G61" s="162" t="str">
        <f t="shared" si="7"/>
        <v>1:06.0
(2.5)</v>
      </c>
      <c r="H61" s="153"/>
      <c r="I61" s="161">
        <f t="shared" si="1"/>
        <v>47</v>
      </c>
      <c r="J61" s="166">
        <v>38</v>
      </c>
      <c r="K61" s="167" t="s">
        <v>534</v>
      </c>
      <c r="L61" s="170" t="s">
        <v>249</v>
      </c>
      <c r="M61" s="169">
        <v>543.6</v>
      </c>
      <c r="N61" s="166">
        <v>11</v>
      </c>
      <c r="O61" s="162" t="str">
        <f t="shared" si="8"/>
        <v>1:06.0
(2.5)</v>
      </c>
      <c r="Q61" s="135">
        <f t="shared" si="2"/>
        <v>66</v>
      </c>
      <c r="R61" s="135">
        <f t="shared" si="3"/>
        <v>66</v>
      </c>
      <c r="T61" s="164">
        <f t="shared" si="4"/>
        <v>106</v>
      </c>
      <c r="U61" s="164">
        <f t="shared" si="4"/>
        <v>106</v>
      </c>
      <c r="W61" s="163">
        <f t="shared" si="9"/>
        <v>2.5</v>
      </c>
      <c r="X61" s="163">
        <f t="shared" si="9"/>
        <v>2.5</v>
      </c>
      <c r="Z61" s="164">
        <f t="shared" si="10"/>
        <v>2.5</v>
      </c>
      <c r="AA61" s="164">
        <f t="shared" si="10"/>
        <v>2.5</v>
      </c>
      <c r="AC61" s="73">
        <f t="shared" si="6"/>
        <v>0</v>
      </c>
      <c r="AD61" s="73">
        <f>SUM(AC$9:AC61)</f>
        <v>6</v>
      </c>
    </row>
    <row r="62" spans="1:30" ht="30" customHeight="1">
      <c r="A62" s="161">
        <f t="shared" si="0"/>
        <v>54</v>
      </c>
      <c r="B62" s="166">
        <v>47</v>
      </c>
      <c r="C62" s="167" t="s">
        <v>542</v>
      </c>
      <c r="D62" s="168" t="s">
        <v>249</v>
      </c>
      <c r="E62" s="169">
        <v>543.79999999999995</v>
      </c>
      <c r="F62" s="166">
        <v>12</v>
      </c>
      <c r="G62" s="162" t="str">
        <f t="shared" si="7"/>
        <v>1:06.2
(0.2)</v>
      </c>
      <c r="H62" s="153"/>
      <c r="I62" s="161">
        <f t="shared" si="1"/>
        <v>48</v>
      </c>
      <c r="J62" s="166">
        <v>47</v>
      </c>
      <c r="K62" s="167" t="s">
        <v>542</v>
      </c>
      <c r="L62" s="170" t="s">
        <v>249</v>
      </c>
      <c r="M62" s="169">
        <v>543.79999999999995</v>
      </c>
      <c r="N62" s="166">
        <v>12</v>
      </c>
      <c r="O62" s="162" t="str">
        <f t="shared" si="8"/>
        <v>1:06.2
(0.2)</v>
      </c>
      <c r="Q62" s="135">
        <f t="shared" si="2"/>
        <v>66.199999999999932</v>
      </c>
      <c r="R62" s="135">
        <f t="shared" si="3"/>
        <v>66.199999999999932</v>
      </c>
      <c r="T62" s="164">
        <f t="shared" si="4"/>
        <v>106.19999999999993</v>
      </c>
      <c r="U62" s="164">
        <f t="shared" si="4"/>
        <v>106.19999999999993</v>
      </c>
      <c r="W62" s="163">
        <f t="shared" si="9"/>
        <v>0.19999999999993179</v>
      </c>
      <c r="X62" s="163">
        <f t="shared" si="9"/>
        <v>0.19999999999993179</v>
      </c>
      <c r="Z62" s="164">
        <f t="shared" si="10"/>
        <v>0.19999999999993179</v>
      </c>
      <c r="AA62" s="164">
        <f t="shared" si="10"/>
        <v>0.19999999999993179</v>
      </c>
      <c r="AC62" s="73">
        <f t="shared" si="6"/>
        <v>0</v>
      </c>
      <c r="AD62" s="73">
        <f>SUM(AC$9:AC62)</f>
        <v>6</v>
      </c>
    </row>
    <row r="63" spans="1:30" ht="30" customHeight="1">
      <c r="A63" s="161">
        <f t="shared" si="0"/>
        <v>55</v>
      </c>
      <c r="B63" s="166">
        <v>41</v>
      </c>
      <c r="C63" s="167" t="s">
        <v>537</v>
      </c>
      <c r="D63" s="168" t="s">
        <v>249</v>
      </c>
      <c r="E63" s="169">
        <v>545.29999999999995</v>
      </c>
      <c r="F63" s="166">
        <v>13</v>
      </c>
      <c r="G63" s="162" t="str">
        <f t="shared" si="7"/>
        <v>1:07.7
(1.5)</v>
      </c>
      <c r="H63" s="153"/>
      <c r="I63" s="161">
        <f t="shared" si="1"/>
        <v>49</v>
      </c>
      <c r="J63" s="166">
        <v>41</v>
      </c>
      <c r="K63" s="167" t="s">
        <v>537</v>
      </c>
      <c r="L63" s="170" t="s">
        <v>249</v>
      </c>
      <c r="M63" s="169">
        <v>545.29999999999995</v>
      </c>
      <c r="N63" s="166">
        <v>13</v>
      </c>
      <c r="O63" s="162" t="str">
        <f t="shared" si="8"/>
        <v>1:07.7
(1.5)</v>
      </c>
      <c r="Q63" s="135">
        <f t="shared" si="2"/>
        <v>67.699999999999932</v>
      </c>
      <c r="R63" s="135">
        <f t="shared" si="3"/>
        <v>67.699999999999932</v>
      </c>
      <c r="T63" s="164">
        <f t="shared" si="4"/>
        <v>107.69999999999993</v>
      </c>
      <c r="U63" s="164">
        <f t="shared" si="4"/>
        <v>107.69999999999993</v>
      </c>
      <c r="W63" s="163">
        <f t="shared" si="9"/>
        <v>1.5</v>
      </c>
      <c r="X63" s="163">
        <f t="shared" si="9"/>
        <v>1.5</v>
      </c>
      <c r="Z63" s="164">
        <f t="shared" si="10"/>
        <v>1.5</v>
      </c>
      <c r="AA63" s="164">
        <f t="shared" si="10"/>
        <v>1.5</v>
      </c>
      <c r="AC63" s="73">
        <f t="shared" si="6"/>
        <v>0</v>
      </c>
      <c r="AD63" s="73">
        <f>SUM(AC$9:AC63)</f>
        <v>6</v>
      </c>
    </row>
    <row r="64" spans="1:30" ht="30" customHeight="1">
      <c r="A64" s="161">
        <f t="shared" si="0"/>
        <v>56</v>
      </c>
      <c r="B64" s="166">
        <v>40</v>
      </c>
      <c r="C64" s="167" t="s">
        <v>536</v>
      </c>
      <c r="D64" s="168" t="s">
        <v>249</v>
      </c>
      <c r="E64" s="169">
        <v>546.5</v>
      </c>
      <c r="F64" s="166">
        <v>14</v>
      </c>
      <c r="G64" s="162" t="str">
        <f t="shared" si="7"/>
        <v>1:08.9
(1.2)</v>
      </c>
      <c r="H64" s="153"/>
      <c r="I64" s="161">
        <f t="shared" si="1"/>
        <v>50</v>
      </c>
      <c r="J64" s="166">
        <v>40</v>
      </c>
      <c r="K64" s="167" t="s">
        <v>536</v>
      </c>
      <c r="L64" s="170" t="s">
        <v>249</v>
      </c>
      <c r="M64" s="169">
        <v>546.5</v>
      </c>
      <c r="N64" s="166">
        <v>14</v>
      </c>
      <c r="O64" s="162" t="str">
        <f t="shared" si="8"/>
        <v>1:08.9
(1.2)</v>
      </c>
      <c r="Q64" s="135">
        <f t="shared" si="2"/>
        <v>68.899999999999977</v>
      </c>
      <c r="R64" s="135">
        <f t="shared" si="3"/>
        <v>68.899999999999977</v>
      </c>
      <c r="T64" s="164">
        <f t="shared" si="4"/>
        <v>108.89999999999998</v>
      </c>
      <c r="U64" s="164">
        <f t="shared" si="4"/>
        <v>108.89999999999998</v>
      </c>
      <c r="W64" s="163">
        <f t="shared" si="9"/>
        <v>1.2000000000000455</v>
      </c>
      <c r="X64" s="163">
        <f t="shared" si="9"/>
        <v>1.2000000000000455</v>
      </c>
      <c r="Z64" s="164">
        <f t="shared" si="10"/>
        <v>1.2000000000000455</v>
      </c>
      <c r="AA64" s="164">
        <f t="shared" si="10"/>
        <v>1.2000000000000455</v>
      </c>
      <c r="AC64" s="73">
        <f t="shared" si="6"/>
        <v>0</v>
      </c>
      <c r="AD64" s="73">
        <f>SUM(AC$9:AC64)</f>
        <v>6</v>
      </c>
    </row>
    <row r="65" spans="1:30" ht="30" customHeight="1">
      <c r="A65" s="161">
        <f t="shared" si="0"/>
        <v>57</v>
      </c>
      <c r="B65" s="166">
        <v>50</v>
      </c>
      <c r="C65" s="167" t="s">
        <v>545</v>
      </c>
      <c r="D65" s="168" t="s">
        <v>250</v>
      </c>
      <c r="E65" s="169">
        <v>547.1</v>
      </c>
      <c r="F65" s="166">
        <v>6</v>
      </c>
      <c r="G65" s="162" t="str">
        <f t="shared" si="7"/>
        <v>1:09.5
(0.6)</v>
      </c>
      <c r="H65" s="153"/>
      <c r="I65" s="161">
        <f t="shared" si="1"/>
        <v>51</v>
      </c>
      <c r="J65" s="166">
        <v>50</v>
      </c>
      <c r="K65" s="167" t="s">
        <v>545</v>
      </c>
      <c r="L65" s="170" t="s">
        <v>250</v>
      </c>
      <c r="M65" s="169">
        <v>547.1</v>
      </c>
      <c r="N65" s="166">
        <v>6</v>
      </c>
      <c r="O65" s="162" t="str">
        <f t="shared" si="8"/>
        <v>1:09.5
(0.6)</v>
      </c>
      <c r="Q65" s="135">
        <f t="shared" si="2"/>
        <v>69.5</v>
      </c>
      <c r="R65" s="135">
        <f t="shared" si="3"/>
        <v>69.5</v>
      </c>
      <c r="T65" s="164">
        <f t="shared" si="4"/>
        <v>109.5</v>
      </c>
      <c r="U65" s="164">
        <f t="shared" si="4"/>
        <v>109.5</v>
      </c>
      <c r="W65" s="163">
        <f t="shared" si="9"/>
        <v>0.60000000000002274</v>
      </c>
      <c r="X65" s="163">
        <f t="shared" si="9"/>
        <v>0.60000000000002274</v>
      </c>
      <c r="Z65" s="164">
        <f t="shared" si="10"/>
        <v>0.60000000000002274</v>
      </c>
      <c r="AA65" s="164">
        <f t="shared" si="10"/>
        <v>0.60000000000002274</v>
      </c>
      <c r="AC65" s="73">
        <f t="shared" si="6"/>
        <v>0</v>
      </c>
      <c r="AD65" s="73">
        <f>SUM(AC$9:AC65)</f>
        <v>6</v>
      </c>
    </row>
    <row r="66" spans="1:30" ht="30" customHeight="1">
      <c r="A66" s="161">
        <f t="shared" si="0"/>
        <v>58</v>
      </c>
      <c r="B66" s="166">
        <v>56</v>
      </c>
      <c r="C66" s="167" t="s">
        <v>551</v>
      </c>
      <c r="D66" s="168" t="s">
        <v>250</v>
      </c>
      <c r="E66" s="169">
        <v>549.70000000000005</v>
      </c>
      <c r="F66" s="166">
        <v>7</v>
      </c>
      <c r="G66" s="162" t="str">
        <f t="shared" si="7"/>
        <v>1:12.1
(2.6)</v>
      </c>
      <c r="H66" s="153"/>
      <c r="I66" s="161">
        <f t="shared" si="1"/>
        <v>52</v>
      </c>
      <c r="J66" s="166">
        <v>56</v>
      </c>
      <c r="K66" s="167" t="s">
        <v>551</v>
      </c>
      <c r="L66" s="170" t="s">
        <v>250</v>
      </c>
      <c r="M66" s="169">
        <v>549.70000000000005</v>
      </c>
      <c r="N66" s="166">
        <v>7</v>
      </c>
      <c r="O66" s="162" t="str">
        <f t="shared" si="8"/>
        <v>1:12.1
(2.6)</v>
      </c>
      <c r="Q66" s="135">
        <f t="shared" si="2"/>
        <v>72.100000000000023</v>
      </c>
      <c r="R66" s="135">
        <f t="shared" si="3"/>
        <v>72.100000000000023</v>
      </c>
      <c r="T66" s="164">
        <f t="shared" si="4"/>
        <v>112.10000000000002</v>
      </c>
      <c r="U66" s="164">
        <f t="shared" si="4"/>
        <v>112.10000000000002</v>
      </c>
      <c r="W66" s="163">
        <f t="shared" si="9"/>
        <v>2.6000000000000227</v>
      </c>
      <c r="X66" s="163">
        <f t="shared" si="9"/>
        <v>2.6000000000000227</v>
      </c>
      <c r="Z66" s="164">
        <f t="shared" si="10"/>
        <v>2.6000000000000227</v>
      </c>
      <c r="AA66" s="164">
        <f t="shared" si="10"/>
        <v>2.6000000000000227</v>
      </c>
      <c r="AC66" s="73">
        <f t="shared" si="6"/>
        <v>0</v>
      </c>
      <c r="AD66" s="73">
        <f>SUM(AC$9:AC66)</f>
        <v>6</v>
      </c>
    </row>
    <row r="67" spans="1:30" ht="30" customHeight="1">
      <c r="A67" s="161">
        <f t="shared" si="0"/>
        <v>59</v>
      </c>
      <c r="B67" s="166">
        <v>46</v>
      </c>
      <c r="C67" s="167" t="s">
        <v>541</v>
      </c>
      <c r="D67" s="168" t="s">
        <v>249</v>
      </c>
      <c r="E67" s="169">
        <v>550</v>
      </c>
      <c r="F67" s="166">
        <v>15</v>
      </c>
      <c r="G67" s="162" t="str">
        <f t="shared" si="7"/>
        <v>1:12.4
(0.3)</v>
      </c>
      <c r="H67" s="153"/>
      <c r="I67" s="161">
        <f t="shared" si="1"/>
        <v>53</v>
      </c>
      <c r="J67" s="166">
        <v>46</v>
      </c>
      <c r="K67" s="167" t="s">
        <v>541</v>
      </c>
      <c r="L67" s="170" t="s">
        <v>249</v>
      </c>
      <c r="M67" s="169">
        <v>550</v>
      </c>
      <c r="N67" s="166">
        <v>15</v>
      </c>
      <c r="O67" s="162" t="str">
        <f t="shared" si="8"/>
        <v>1:12.4
(0.3)</v>
      </c>
      <c r="Q67" s="135">
        <f t="shared" si="2"/>
        <v>72.399999999999977</v>
      </c>
      <c r="R67" s="135">
        <f t="shared" si="3"/>
        <v>72.399999999999977</v>
      </c>
      <c r="T67" s="164">
        <f t="shared" si="4"/>
        <v>112.39999999999998</v>
      </c>
      <c r="U67" s="164">
        <f t="shared" si="4"/>
        <v>112.39999999999998</v>
      </c>
      <c r="W67" s="163">
        <f t="shared" si="9"/>
        <v>0.29999999999995453</v>
      </c>
      <c r="X67" s="163">
        <f t="shared" si="9"/>
        <v>0.29999999999995453</v>
      </c>
      <c r="Z67" s="164">
        <f t="shared" si="10"/>
        <v>0.29999999999995453</v>
      </c>
      <c r="AA67" s="164">
        <f t="shared" si="10"/>
        <v>0.29999999999995453</v>
      </c>
      <c r="AC67" s="73">
        <f t="shared" si="6"/>
        <v>0</v>
      </c>
      <c r="AD67" s="73">
        <f>SUM(AC$9:AC67)</f>
        <v>6</v>
      </c>
    </row>
    <row r="68" spans="1:30" ht="30" customHeight="1">
      <c r="A68" s="161">
        <f t="shared" si="0"/>
        <v>60</v>
      </c>
      <c r="B68" s="166">
        <v>53</v>
      </c>
      <c r="C68" s="167" t="s">
        <v>548</v>
      </c>
      <c r="D68" s="168" t="s">
        <v>250</v>
      </c>
      <c r="E68" s="169">
        <v>550.5</v>
      </c>
      <c r="F68" s="166">
        <v>8</v>
      </c>
      <c r="G68" s="162" t="str">
        <f t="shared" si="7"/>
        <v>1:12.9
(0.5)</v>
      </c>
      <c r="H68" s="153"/>
      <c r="I68" s="161">
        <f t="shared" si="1"/>
        <v>54</v>
      </c>
      <c r="J68" s="166">
        <v>53</v>
      </c>
      <c r="K68" s="167" t="s">
        <v>548</v>
      </c>
      <c r="L68" s="170" t="s">
        <v>250</v>
      </c>
      <c r="M68" s="169">
        <v>550.5</v>
      </c>
      <c r="N68" s="166">
        <v>8</v>
      </c>
      <c r="O68" s="162" t="str">
        <f t="shared" si="8"/>
        <v>1:12.9
(0.5)</v>
      </c>
      <c r="Q68" s="135">
        <f t="shared" si="2"/>
        <v>72.899999999999977</v>
      </c>
      <c r="R68" s="135">
        <f t="shared" si="3"/>
        <v>72.899999999999977</v>
      </c>
      <c r="T68" s="164">
        <f t="shared" si="4"/>
        <v>112.89999999999998</v>
      </c>
      <c r="U68" s="164">
        <f t="shared" si="4"/>
        <v>112.89999999999998</v>
      </c>
      <c r="W68" s="163">
        <f t="shared" si="9"/>
        <v>0.5</v>
      </c>
      <c r="X68" s="163">
        <f t="shared" si="9"/>
        <v>0.5</v>
      </c>
      <c r="Z68" s="164">
        <f t="shared" si="10"/>
        <v>0.5</v>
      </c>
      <c r="AA68" s="164">
        <f t="shared" si="10"/>
        <v>0.5</v>
      </c>
      <c r="AC68" s="73">
        <f t="shared" si="6"/>
        <v>0</v>
      </c>
      <c r="AD68" s="73">
        <f>SUM(AC$9:AC68)</f>
        <v>6</v>
      </c>
    </row>
    <row r="69" spans="1:30" ht="30" customHeight="1">
      <c r="A69" s="161">
        <f t="shared" si="0"/>
        <v>61</v>
      </c>
      <c r="B69" s="166">
        <v>71</v>
      </c>
      <c r="C69" s="167" t="s">
        <v>564</v>
      </c>
      <c r="D69" s="168" t="s">
        <v>252</v>
      </c>
      <c r="E69" s="169">
        <v>551.1</v>
      </c>
      <c r="F69" s="166">
        <v>4</v>
      </c>
      <c r="G69" s="162" t="str">
        <f t="shared" si="7"/>
        <v>1:13.5
(0.6)</v>
      </c>
      <c r="H69" s="153"/>
      <c r="I69" s="161" t="str">
        <f t="shared" si="1"/>
        <v>-</v>
      </c>
      <c r="J69" s="166">
        <v>71</v>
      </c>
      <c r="K69" s="167" t="s">
        <v>564</v>
      </c>
      <c r="L69" s="170" t="s">
        <v>252</v>
      </c>
      <c r="M69" s="169">
        <v>551.1</v>
      </c>
      <c r="N69" s="166">
        <v>4</v>
      </c>
      <c r="O69" s="162" t="str">
        <f t="shared" si="8"/>
        <v>1:13.5
(0.6)</v>
      </c>
      <c r="Q69" s="135">
        <f t="shared" si="2"/>
        <v>73.5</v>
      </c>
      <c r="R69" s="135">
        <f t="shared" si="3"/>
        <v>73.5</v>
      </c>
      <c r="T69" s="164">
        <f t="shared" si="4"/>
        <v>113.5</v>
      </c>
      <c r="U69" s="164">
        <f t="shared" si="4"/>
        <v>113.5</v>
      </c>
      <c r="W69" s="163">
        <f t="shared" si="9"/>
        <v>0.60000000000002274</v>
      </c>
      <c r="X69" s="163">
        <f t="shared" si="9"/>
        <v>0.60000000000002274</v>
      </c>
      <c r="Z69" s="164">
        <f t="shared" si="10"/>
        <v>0.60000000000002274</v>
      </c>
      <c r="AA69" s="164">
        <f t="shared" si="10"/>
        <v>0.60000000000002274</v>
      </c>
      <c r="AC69" s="73">
        <f t="shared" si="6"/>
        <v>1</v>
      </c>
      <c r="AD69" s="73">
        <f>SUM(AC$9:AC69)</f>
        <v>7</v>
      </c>
    </row>
    <row r="70" spans="1:30" ht="30" customHeight="1">
      <c r="A70" s="161">
        <f t="shared" si="0"/>
        <v>62</v>
      </c>
      <c r="B70" s="166">
        <v>61</v>
      </c>
      <c r="C70" s="167" t="s">
        <v>555</v>
      </c>
      <c r="D70" s="168" t="s">
        <v>251</v>
      </c>
      <c r="E70" s="169">
        <v>552.1</v>
      </c>
      <c r="F70" s="166">
        <v>4</v>
      </c>
      <c r="G70" s="162" t="str">
        <f t="shared" si="7"/>
        <v>1:14.5
(1.0)</v>
      </c>
      <c r="H70" s="153"/>
      <c r="I70" s="161" t="str">
        <f t="shared" si="1"/>
        <v>-</v>
      </c>
      <c r="J70" s="166">
        <v>61</v>
      </c>
      <c r="K70" s="167" t="s">
        <v>555</v>
      </c>
      <c r="L70" s="170" t="s">
        <v>251</v>
      </c>
      <c r="M70" s="169">
        <v>552.1</v>
      </c>
      <c r="N70" s="166">
        <v>4</v>
      </c>
      <c r="O70" s="162" t="str">
        <f t="shared" si="8"/>
        <v>1:14.5
(1.0)</v>
      </c>
      <c r="Q70" s="135">
        <f t="shared" si="2"/>
        <v>74.5</v>
      </c>
      <c r="R70" s="135">
        <f t="shared" si="3"/>
        <v>74.5</v>
      </c>
      <c r="T70" s="164">
        <f t="shared" si="4"/>
        <v>114.5</v>
      </c>
      <c r="U70" s="164">
        <f t="shared" si="4"/>
        <v>114.5</v>
      </c>
      <c r="W70" s="163">
        <f t="shared" si="9"/>
        <v>1</v>
      </c>
      <c r="X70" s="163">
        <f t="shared" si="9"/>
        <v>1</v>
      </c>
      <c r="Z70" s="164">
        <f t="shared" si="10"/>
        <v>1</v>
      </c>
      <c r="AA70" s="164">
        <f t="shared" si="10"/>
        <v>1</v>
      </c>
      <c r="AC70" s="73">
        <f t="shared" si="6"/>
        <v>1</v>
      </c>
      <c r="AD70" s="73">
        <f>SUM(AC$9:AC70)</f>
        <v>8</v>
      </c>
    </row>
    <row r="71" spans="1:30" ht="30" customHeight="1">
      <c r="A71" s="161">
        <f t="shared" si="0"/>
        <v>63</v>
      </c>
      <c r="B71" s="166">
        <v>54</v>
      </c>
      <c r="C71" s="167" t="s">
        <v>549</v>
      </c>
      <c r="D71" s="168" t="s">
        <v>250</v>
      </c>
      <c r="E71" s="169">
        <v>552.29999999999995</v>
      </c>
      <c r="F71" s="166">
        <v>9</v>
      </c>
      <c r="G71" s="162" t="str">
        <f t="shared" si="7"/>
        <v>1:14.7
(0.2)</v>
      </c>
      <c r="H71" s="153"/>
      <c r="I71" s="161">
        <f t="shared" si="1"/>
        <v>55</v>
      </c>
      <c r="J71" s="166">
        <v>54</v>
      </c>
      <c r="K71" s="167" t="s">
        <v>549</v>
      </c>
      <c r="L71" s="170" t="s">
        <v>250</v>
      </c>
      <c r="M71" s="169">
        <v>552.29999999999995</v>
      </c>
      <c r="N71" s="166">
        <v>9</v>
      </c>
      <c r="O71" s="162" t="str">
        <f t="shared" si="8"/>
        <v>1:14.7
(0.2)</v>
      </c>
      <c r="Q71" s="135">
        <f t="shared" si="2"/>
        <v>74.699999999999932</v>
      </c>
      <c r="R71" s="135">
        <f t="shared" si="3"/>
        <v>74.699999999999932</v>
      </c>
      <c r="T71" s="164">
        <f t="shared" si="4"/>
        <v>114.69999999999993</v>
      </c>
      <c r="U71" s="164">
        <f t="shared" si="4"/>
        <v>114.69999999999993</v>
      </c>
      <c r="W71" s="163">
        <f t="shared" si="9"/>
        <v>0.19999999999993179</v>
      </c>
      <c r="X71" s="163">
        <f t="shared" si="9"/>
        <v>0.19999999999993179</v>
      </c>
      <c r="Z71" s="164">
        <f t="shared" si="10"/>
        <v>0.19999999999993179</v>
      </c>
      <c r="AA71" s="164">
        <f t="shared" si="10"/>
        <v>0.19999999999993179</v>
      </c>
      <c r="AC71" s="73">
        <f t="shared" si="6"/>
        <v>0</v>
      </c>
      <c r="AD71" s="73">
        <f>SUM(AC$9:AC71)</f>
        <v>8</v>
      </c>
    </row>
    <row r="72" spans="1:30" ht="30" customHeight="1">
      <c r="A72" s="161">
        <f t="shared" si="0"/>
        <v>64</v>
      </c>
      <c r="B72" s="166">
        <v>66</v>
      </c>
      <c r="C72" s="167" t="s">
        <v>560</v>
      </c>
      <c r="D72" s="168" t="s">
        <v>252</v>
      </c>
      <c r="E72" s="169">
        <v>553.1</v>
      </c>
      <c r="F72" s="166">
        <v>5</v>
      </c>
      <c r="G72" s="162" t="str">
        <f t="shared" si="7"/>
        <v>1:15.5
(0.8)</v>
      </c>
      <c r="H72" s="153"/>
      <c r="I72" s="161" t="str">
        <f t="shared" si="1"/>
        <v>-</v>
      </c>
      <c r="J72" s="166">
        <v>66</v>
      </c>
      <c r="K72" s="167" t="s">
        <v>560</v>
      </c>
      <c r="L72" s="170" t="s">
        <v>252</v>
      </c>
      <c r="M72" s="169">
        <v>553.1</v>
      </c>
      <c r="N72" s="166">
        <v>5</v>
      </c>
      <c r="O72" s="162" t="str">
        <f t="shared" si="8"/>
        <v>1:15.5
(0.8)</v>
      </c>
      <c r="Q72" s="135">
        <f t="shared" si="2"/>
        <v>75.5</v>
      </c>
      <c r="R72" s="135">
        <f t="shared" si="3"/>
        <v>75.5</v>
      </c>
      <c r="T72" s="164">
        <f t="shared" si="4"/>
        <v>115.5</v>
      </c>
      <c r="U72" s="164">
        <f t="shared" si="4"/>
        <v>115.5</v>
      </c>
      <c r="W72" s="163">
        <f t="shared" si="9"/>
        <v>0.80000000000006821</v>
      </c>
      <c r="X72" s="163">
        <f t="shared" si="9"/>
        <v>0.80000000000006821</v>
      </c>
      <c r="Z72" s="164">
        <f t="shared" si="10"/>
        <v>0.80000000000006821</v>
      </c>
      <c r="AA72" s="164">
        <f t="shared" si="10"/>
        <v>0.80000000000006821</v>
      </c>
      <c r="AC72" s="73">
        <f t="shared" si="6"/>
        <v>1</v>
      </c>
      <c r="AD72" s="73">
        <f>SUM(AC$9:AC72)</f>
        <v>9</v>
      </c>
    </row>
    <row r="73" spans="1:30" ht="30" customHeight="1">
      <c r="A73" s="161">
        <f t="shared" si="0"/>
        <v>65</v>
      </c>
      <c r="B73" s="166">
        <v>69</v>
      </c>
      <c r="C73" s="167" t="s">
        <v>562</v>
      </c>
      <c r="D73" s="168" t="s">
        <v>252</v>
      </c>
      <c r="E73" s="169">
        <v>556.79999999999995</v>
      </c>
      <c r="F73" s="166">
        <v>6</v>
      </c>
      <c r="G73" s="162" t="str">
        <f t="shared" si="7"/>
        <v>1:19.2
(3.7)</v>
      </c>
      <c r="H73" s="153"/>
      <c r="I73" s="161" t="str">
        <f t="shared" si="1"/>
        <v>-</v>
      </c>
      <c r="J73" s="166">
        <v>69</v>
      </c>
      <c r="K73" s="167" t="s">
        <v>562</v>
      </c>
      <c r="L73" s="170" t="s">
        <v>252</v>
      </c>
      <c r="M73" s="169">
        <v>556.79999999999995</v>
      </c>
      <c r="N73" s="166">
        <v>6</v>
      </c>
      <c r="O73" s="162" t="str">
        <f t="shared" si="8"/>
        <v>1:19.2
(3.7)</v>
      </c>
      <c r="Q73" s="135">
        <f t="shared" si="2"/>
        <v>79.199999999999932</v>
      </c>
      <c r="R73" s="135">
        <f t="shared" si="3"/>
        <v>79.199999999999932</v>
      </c>
      <c r="T73" s="164">
        <f t="shared" si="4"/>
        <v>119.19999999999993</v>
      </c>
      <c r="U73" s="164">
        <f t="shared" si="4"/>
        <v>119.19999999999993</v>
      </c>
      <c r="W73" s="163">
        <f t="shared" si="9"/>
        <v>3.6999999999999318</v>
      </c>
      <c r="X73" s="163">
        <f t="shared" si="9"/>
        <v>3.6999999999999318</v>
      </c>
      <c r="Z73" s="164">
        <f t="shared" si="10"/>
        <v>3.6999999999999318</v>
      </c>
      <c r="AA73" s="164">
        <f t="shared" si="10"/>
        <v>3.6999999999999318</v>
      </c>
      <c r="AC73" s="73">
        <f t="shared" si="6"/>
        <v>1</v>
      </c>
      <c r="AD73" s="73">
        <f>SUM(AC$9:AC73)</f>
        <v>10</v>
      </c>
    </row>
    <row r="74" spans="1:30" ht="30" customHeight="1">
      <c r="A74" s="161">
        <f t="shared" ref="A74:A98" si="11">IF(E74&lt;&gt;"",RANK(E74,E$9:E$98,1),"")</f>
        <v>66</v>
      </c>
      <c r="B74" s="166">
        <v>65</v>
      </c>
      <c r="C74" s="167" t="s">
        <v>559</v>
      </c>
      <c r="D74" s="168" t="s">
        <v>252</v>
      </c>
      <c r="E74" s="169">
        <v>557.1</v>
      </c>
      <c r="F74" s="166">
        <v>7</v>
      </c>
      <c r="G74" s="162" t="str">
        <f t="shared" si="7"/>
        <v>1:19.5
(0.3)</v>
      </c>
      <c r="H74" s="153"/>
      <c r="I74" s="161" t="str">
        <f t="shared" ref="I74:I98" si="12">IF(M74&lt;&gt;"",IF(MID(L74,1,2)=AC$8,RANK(M74,M$9:M$98,1)-AD74,"-"),"")</f>
        <v>-</v>
      </c>
      <c r="J74" s="166">
        <v>65</v>
      </c>
      <c r="K74" s="167" t="s">
        <v>559</v>
      </c>
      <c r="L74" s="170" t="s">
        <v>252</v>
      </c>
      <c r="M74" s="169">
        <v>557.1</v>
      </c>
      <c r="N74" s="166">
        <v>7</v>
      </c>
      <c r="O74" s="162" t="str">
        <f t="shared" si="8"/>
        <v>1:19.5
(0.3)</v>
      </c>
      <c r="Q74" s="135">
        <f t="shared" si="2"/>
        <v>79.5</v>
      </c>
      <c r="R74" s="135">
        <f t="shared" si="3"/>
        <v>79.5</v>
      </c>
      <c r="T74" s="164">
        <f t="shared" si="4"/>
        <v>119.5</v>
      </c>
      <c r="U74" s="164">
        <f t="shared" si="4"/>
        <v>119.5</v>
      </c>
      <c r="W74" s="163">
        <f t="shared" si="9"/>
        <v>0.30000000000006821</v>
      </c>
      <c r="X74" s="163">
        <f t="shared" si="9"/>
        <v>0.30000000000006821</v>
      </c>
      <c r="Z74" s="164">
        <f t="shared" si="10"/>
        <v>0.30000000000006821</v>
      </c>
      <c r="AA74" s="164">
        <f t="shared" si="10"/>
        <v>0.30000000000006821</v>
      </c>
      <c r="AC74" s="73">
        <f t="shared" si="6"/>
        <v>1</v>
      </c>
      <c r="AD74" s="73">
        <f>SUM(AC$9:AC74)</f>
        <v>11</v>
      </c>
    </row>
    <row r="75" spans="1:30" ht="30" customHeight="1">
      <c r="A75" s="161">
        <f t="shared" si="11"/>
        <v>67</v>
      </c>
      <c r="B75" s="166">
        <v>72</v>
      </c>
      <c r="C75" s="167" t="s">
        <v>565</v>
      </c>
      <c r="D75" s="168" t="s">
        <v>252</v>
      </c>
      <c r="E75" s="169">
        <v>601.20000000000005</v>
      </c>
      <c r="F75" s="166">
        <v>8</v>
      </c>
      <c r="G75" s="162" t="str">
        <f t="shared" si="7"/>
        <v>1:23.6
(4.1)</v>
      </c>
      <c r="H75" s="153"/>
      <c r="I75" s="161" t="str">
        <f t="shared" si="12"/>
        <v>-</v>
      </c>
      <c r="J75" s="166">
        <v>72</v>
      </c>
      <c r="K75" s="167" t="s">
        <v>565</v>
      </c>
      <c r="L75" s="170" t="s">
        <v>252</v>
      </c>
      <c r="M75" s="169">
        <v>601.20000000000005</v>
      </c>
      <c r="N75" s="166">
        <v>8</v>
      </c>
      <c r="O75" s="162" t="str">
        <f t="shared" si="8"/>
        <v>1:23.6
(4.1)</v>
      </c>
      <c r="Q75" s="135">
        <f t="shared" ref="Q75:Q98" si="13">IF(AND(E$9&lt;&gt;"",E75&lt;&gt;""),(INT(E75/10000)*3600+INT(MOD(E75,10000)/100)*60+MOD(E75,100))-(INT(E$9/10000)*3600+INT(MOD(E$9,10000)/100)*60+MOD(E$9,100)),"")</f>
        <v>83.600000000000023</v>
      </c>
      <c r="R75" s="135">
        <f t="shared" ref="R75:R98" si="14">IF(AND(M$9&lt;&gt;"",M75&lt;&gt;""),(INT(M75/10000)*3600+INT(MOD(M75,10000)/100)*60+MOD(M75,100))-(INT(M$9/10000)*3600+INT(MOD(M$9,10000)/100)*60+MOD(M$9,100)),"")</f>
        <v>83.600000000000023</v>
      </c>
      <c r="T75" s="164">
        <f t="shared" ref="T75:U98" si="15">IF(Q75&lt;&gt;"",INT(Q75/3600)*10000+INT(MOD(Q75,3600)/60)*100+MOD(Q75,60),"")</f>
        <v>123.60000000000002</v>
      </c>
      <c r="U75" s="164">
        <f t="shared" si="15"/>
        <v>123.60000000000002</v>
      </c>
      <c r="W75" s="163">
        <f t="shared" si="9"/>
        <v>4.1000000000000227</v>
      </c>
      <c r="X75" s="163">
        <f t="shared" si="9"/>
        <v>4.1000000000000227</v>
      </c>
      <c r="Z75" s="164">
        <f t="shared" si="10"/>
        <v>4.1000000000000227</v>
      </c>
      <c r="AA75" s="164">
        <f t="shared" si="10"/>
        <v>4.1000000000000227</v>
      </c>
      <c r="AC75" s="73">
        <f t="shared" ref="AC75:AC98" si="16">IF(L75&lt;&gt;"",IF(MID(L75,1,2)=AC$8,0,1),0)</f>
        <v>1</v>
      </c>
      <c r="AD75" s="73">
        <f>SUM(AC$9:AC75)</f>
        <v>12</v>
      </c>
    </row>
    <row r="76" spans="1:30" ht="30" customHeight="1">
      <c r="A76" s="161">
        <f t="shared" si="11"/>
        <v>68</v>
      </c>
      <c r="B76" s="166">
        <v>67</v>
      </c>
      <c r="C76" s="167" t="s">
        <v>572</v>
      </c>
      <c r="D76" s="168" t="s">
        <v>252</v>
      </c>
      <c r="E76" s="169">
        <v>603.20000000000005</v>
      </c>
      <c r="F76" s="166">
        <v>9</v>
      </c>
      <c r="G76" s="162" t="str">
        <f t="shared" ref="G76:G98" si="17">IF(T76&lt;&gt;"",TEXT(T76,"[&lt;100]#0.0;[&lt;10000]#0"":""00.0;0"":""00"":""00.0")&amp;CHAR(10)&amp;"("&amp;TEXT(Z76,"[&lt;100]#0.0;[&lt;10000]#0"":""00.0;0"":""00"":""00.0")&amp;")","")</f>
        <v>1:25.6
(2.0)</v>
      </c>
      <c r="H76" s="153"/>
      <c r="I76" s="161" t="str">
        <f t="shared" si="12"/>
        <v>-</v>
      </c>
      <c r="J76" s="166">
        <v>67</v>
      </c>
      <c r="K76" s="167" t="s">
        <v>572</v>
      </c>
      <c r="L76" s="170" t="s">
        <v>252</v>
      </c>
      <c r="M76" s="169">
        <v>603.20000000000005</v>
      </c>
      <c r="N76" s="166">
        <v>9</v>
      </c>
      <c r="O76" s="162" t="str">
        <f t="shared" ref="O76:O98" si="18">IF(U76&lt;&gt;"",TEXT(U76,"[&lt;100]#0.0;[&lt;10000]#0"":""00.0;0"":""00"":""00.0")&amp;CHAR(10)&amp;"("&amp;TEXT(AA76,"[&lt;100]#0.0;[&lt;10000]#0"":""00.0;0"":""00"":""00.0")&amp;")","")</f>
        <v>1:25.6
(2.0)</v>
      </c>
      <c r="Q76" s="135">
        <f t="shared" si="13"/>
        <v>85.600000000000023</v>
      </c>
      <c r="R76" s="135">
        <f t="shared" si="14"/>
        <v>85.600000000000023</v>
      </c>
      <c r="T76" s="164">
        <f t="shared" si="15"/>
        <v>125.60000000000002</v>
      </c>
      <c r="U76" s="164">
        <f t="shared" si="15"/>
        <v>125.60000000000002</v>
      </c>
      <c r="W76" s="163">
        <f t="shared" si="9"/>
        <v>2</v>
      </c>
      <c r="X76" s="163">
        <f t="shared" si="9"/>
        <v>2</v>
      </c>
      <c r="Z76" s="164">
        <f t="shared" si="10"/>
        <v>2</v>
      </c>
      <c r="AA76" s="164">
        <f t="shared" si="10"/>
        <v>2</v>
      </c>
      <c r="AC76" s="73">
        <f t="shared" si="16"/>
        <v>1</v>
      </c>
      <c r="AD76" s="73">
        <f>SUM(AC$9:AC76)</f>
        <v>13</v>
      </c>
    </row>
    <row r="77" spans="1:30" ht="30" customHeight="1">
      <c r="A77" s="161">
        <f t="shared" si="11"/>
        <v>69</v>
      </c>
      <c r="B77" s="166">
        <v>74</v>
      </c>
      <c r="C77" s="167" t="s">
        <v>566</v>
      </c>
      <c r="D77" s="168" t="s">
        <v>252</v>
      </c>
      <c r="E77" s="169">
        <v>608.9</v>
      </c>
      <c r="F77" s="166">
        <v>10</v>
      </c>
      <c r="G77" s="162" t="str">
        <f t="shared" si="17"/>
        <v>1:31.3
(5.7)</v>
      </c>
      <c r="H77" s="153"/>
      <c r="I77" s="161" t="str">
        <f t="shared" si="12"/>
        <v>-</v>
      </c>
      <c r="J77" s="166">
        <v>74</v>
      </c>
      <c r="K77" s="167" t="s">
        <v>566</v>
      </c>
      <c r="L77" s="170" t="s">
        <v>252</v>
      </c>
      <c r="M77" s="169">
        <v>608.9</v>
      </c>
      <c r="N77" s="166">
        <v>10</v>
      </c>
      <c r="O77" s="162" t="str">
        <f t="shared" si="18"/>
        <v>1:31.3
(5.7)</v>
      </c>
      <c r="Q77" s="135">
        <f t="shared" si="13"/>
        <v>91.299999999999955</v>
      </c>
      <c r="R77" s="135">
        <f t="shared" si="14"/>
        <v>91.299999999999955</v>
      </c>
      <c r="T77" s="164">
        <f t="shared" si="15"/>
        <v>131.29999999999995</v>
      </c>
      <c r="U77" s="164">
        <f t="shared" si="15"/>
        <v>131.29999999999995</v>
      </c>
      <c r="W77" s="163">
        <f t="shared" ref="W77:X98" si="19">IF(AND(Q77&lt;&gt;"",Q76&lt;&gt;""),IF(Q77-Q76&lt;&gt;0,Q77-Q76,W76),"")</f>
        <v>5.6999999999999318</v>
      </c>
      <c r="X77" s="163">
        <f t="shared" si="19"/>
        <v>5.6999999999999318</v>
      </c>
      <c r="Z77" s="164">
        <f t="shared" si="10"/>
        <v>5.6999999999999318</v>
      </c>
      <c r="AA77" s="164">
        <f t="shared" si="10"/>
        <v>5.6999999999999318</v>
      </c>
      <c r="AC77" s="73">
        <f t="shared" si="16"/>
        <v>1</v>
      </c>
      <c r="AD77" s="73">
        <f>SUM(AC$9:AC77)</f>
        <v>14</v>
      </c>
    </row>
    <row r="78" spans="1:30" ht="30" customHeight="1">
      <c r="A78" s="161">
        <f t="shared" si="11"/>
        <v>70</v>
      </c>
      <c r="B78" s="166">
        <v>68</v>
      </c>
      <c r="C78" s="167" t="s">
        <v>561</v>
      </c>
      <c r="D78" s="168" t="s">
        <v>252</v>
      </c>
      <c r="E78" s="169">
        <v>609.1</v>
      </c>
      <c r="F78" s="166">
        <v>11</v>
      </c>
      <c r="G78" s="162" t="str">
        <f t="shared" si="17"/>
        <v>1:31.5
(0.2)</v>
      </c>
      <c r="H78" s="153"/>
      <c r="I78" s="161" t="str">
        <f t="shared" si="12"/>
        <v>-</v>
      </c>
      <c r="J78" s="166">
        <v>68</v>
      </c>
      <c r="K78" s="167" t="s">
        <v>561</v>
      </c>
      <c r="L78" s="170" t="s">
        <v>252</v>
      </c>
      <c r="M78" s="169">
        <v>609.1</v>
      </c>
      <c r="N78" s="166">
        <v>11</v>
      </c>
      <c r="O78" s="162" t="str">
        <f t="shared" si="18"/>
        <v>1:31.5
(0.2)</v>
      </c>
      <c r="Q78" s="135">
        <f t="shared" si="13"/>
        <v>91.5</v>
      </c>
      <c r="R78" s="135">
        <f t="shared" si="14"/>
        <v>91.5</v>
      </c>
      <c r="T78" s="164">
        <f t="shared" si="15"/>
        <v>131.5</v>
      </c>
      <c r="U78" s="164">
        <f t="shared" si="15"/>
        <v>131.5</v>
      </c>
      <c r="W78" s="163">
        <f t="shared" si="19"/>
        <v>0.20000000000004547</v>
      </c>
      <c r="X78" s="163">
        <f t="shared" si="19"/>
        <v>0.20000000000004547</v>
      </c>
      <c r="Z78" s="164">
        <f t="shared" si="10"/>
        <v>0.20000000000004547</v>
      </c>
      <c r="AA78" s="164">
        <f t="shared" si="10"/>
        <v>0.20000000000004547</v>
      </c>
      <c r="AC78" s="73">
        <f t="shared" si="16"/>
        <v>1</v>
      </c>
      <c r="AD78" s="73">
        <f>SUM(AC$9:AC78)</f>
        <v>15</v>
      </c>
    </row>
    <row r="79" spans="1:30" ht="30" customHeight="1">
      <c r="A79" s="161">
        <f t="shared" si="11"/>
        <v>71</v>
      </c>
      <c r="B79" s="166">
        <v>62</v>
      </c>
      <c r="C79" s="167" t="s">
        <v>556</v>
      </c>
      <c r="D79" s="168" t="s">
        <v>251</v>
      </c>
      <c r="E79" s="169">
        <v>609.29999999999995</v>
      </c>
      <c r="F79" s="166">
        <v>5</v>
      </c>
      <c r="G79" s="162" t="str">
        <f t="shared" si="17"/>
        <v>1:31.7
(0.2)</v>
      </c>
      <c r="H79" s="153"/>
      <c r="I79" s="161" t="str">
        <f t="shared" si="12"/>
        <v>-</v>
      </c>
      <c r="J79" s="166">
        <v>62</v>
      </c>
      <c r="K79" s="167" t="s">
        <v>556</v>
      </c>
      <c r="L79" s="170" t="s">
        <v>251</v>
      </c>
      <c r="M79" s="169">
        <v>609.29999999999995</v>
      </c>
      <c r="N79" s="166">
        <v>5</v>
      </c>
      <c r="O79" s="162" t="str">
        <f t="shared" si="18"/>
        <v>1:31.7
(0.2)</v>
      </c>
      <c r="Q79" s="135">
        <f t="shared" si="13"/>
        <v>91.699999999999932</v>
      </c>
      <c r="R79" s="135">
        <f t="shared" si="14"/>
        <v>91.699999999999932</v>
      </c>
      <c r="T79" s="164">
        <f t="shared" si="15"/>
        <v>131.69999999999993</v>
      </c>
      <c r="U79" s="164">
        <f t="shared" si="15"/>
        <v>131.69999999999993</v>
      </c>
      <c r="W79" s="163">
        <f t="shared" si="19"/>
        <v>0.19999999999993179</v>
      </c>
      <c r="X79" s="163">
        <f t="shared" si="19"/>
        <v>0.19999999999993179</v>
      </c>
      <c r="Z79" s="164">
        <f t="shared" si="10"/>
        <v>0.19999999999993179</v>
      </c>
      <c r="AA79" s="164">
        <f t="shared" si="10"/>
        <v>0.19999999999993179</v>
      </c>
      <c r="AC79" s="73">
        <f t="shared" si="16"/>
        <v>1</v>
      </c>
      <c r="AD79" s="73">
        <f>SUM(AC$9:AC79)</f>
        <v>16</v>
      </c>
    </row>
    <row r="80" spans="1:30" ht="30" customHeight="1">
      <c r="A80" s="302">
        <f t="shared" si="11"/>
        <v>71</v>
      </c>
      <c r="B80" s="166">
        <v>75</v>
      </c>
      <c r="C80" s="167" t="s">
        <v>567</v>
      </c>
      <c r="D80" s="168" t="s">
        <v>252</v>
      </c>
      <c r="E80" s="169">
        <v>609.29999999999995</v>
      </c>
      <c r="F80" s="166">
        <v>12</v>
      </c>
      <c r="G80" s="162" t="str">
        <f t="shared" si="17"/>
        <v>1:31.7
(0.2)</v>
      </c>
      <c r="H80" s="153"/>
      <c r="I80" s="161" t="str">
        <f t="shared" si="12"/>
        <v>-</v>
      </c>
      <c r="J80" s="166">
        <v>75</v>
      </c>
      <c r="K80" s="167" t="s">
        <v>567</v>
      </c>
      <c r="L80" s="170" t="s">
        <v>252</v>
      </c>
      <c r="M80" s="169">
        <v>609.29999999999995</v>
      </c>
      <c r="N80" s="166">
        <v>12</v>
      </c>
      <c r="O80" s="162" t="str">
        <f t="shared" si="18"/>
        <v>1:31.7
(0.2)</v>
      </c>
      <c r="Q80" s="135">
        <f t="shared" si="13"/>
        <v>91.699999999999932</v>
      </c>
      <c r="R80" s="135">
        <f t="shared" si="14"/>
        <v>91.699999999999932</v>
      </c>
      <c r="T80" s="164">
        <f t="shared" si="15"/>
        <v>131.69999999999993</v>
      </c>
      <c r="U80" s="164">
        <f t="shared" si="15"/>
        <v>131.69999999999993</v>
      </c>
      <c r="W80" s="163">
        <f t="shared" si="19"/>
        <v>0.19999999999993179</v>
      </c>
      <c r="X80" s="163">
        <f t="shared" si="19"/>
        <v>0.19999999999993179</v>
      </c>
      <c r="Z80" s="164">
        <f t="shared" si="10"/>
        <v>0.19999999999993179</v>
      </c>
      <c r="AA80" s="164">
        <f t="shared" si="10"/>
        <v>0.19999999999993179</v>
      </c>
      <c r="AC80" s="73">
        <f t="shared" si="16"/>
        <v>1</v>
      </c>
      <c r="AD80" s="73">
        <f>SUM(AC$9:AC80)</f>
        <v>17</v>
      </c>
    </row>
    <row r="81" spans="1:30" ht="30" customHeight="1">
      <c r="A81" s="161">
        <f t="shared" si="11"/>
        <v>73</v>
      </c>
      <c r="B81" s="166">
        <v>76</v>
      </c>
      <c r="C81" s="167" t="s">
        <v>568</v>
      </c>
      <c r="D81" s="168" t="s">
        <v>252</v>
      </c>
      <c r="E81" s="169">
        <v>630.70000000000005</v>
      </c>
      <c r="F81" s="166">
        <v>13</v>
      </c>
      <c r="G81" s="162" t="str">
        <f t="shared" si="17"/>
        <v>1:53.1
(21.4)</v>
      </c>
      <c r="H81" s="153"/>
      <c r="I81" s="161" t="str">
        <f t="shared" si="12"/>
        <v>-</v>
      </c>
      <c r="J81" s="166">
        <v>76</v>
      </c>
      <c r="K81" s="167" t="s">
        <v>568</v>
      </c>
      <c r="L81" s="170" t="s">
        <v>252</v>
      </c>
      <c r="M81" s="169">
        <v>630.70000000000005</v>
      </c>
      <c r="N81" s="166">
        <v>13</v>
      </c>
      <c r="O81" s="162" t="str">
        <f t="shared" si="18"/>
        <v>1:53.1
(21.4)</v>
      </c>
      <c r="Q81" s="135">
        <f t="shared" si="13"/>
        <v>113.10000000000002</v>
      </c>
      <c r="R81" s="135">
        <f t="shared" si="14"/>
        <v>113.10000000000002</v>
      </c>
      <c r="T81" s="164">
        <f t="shared" si="15"/>
        <v>153.10000000000002</v>
      </c>
      <c r="U81" s="164">
        <f t="shared" si="15"/>
        <v>153.10000000000002</v>
      </c>
      <c r="W81" s="163">
        <f t="shared" si="19"/>
        <v>21.400000000000091</v>
      </c>
      <c r="X81" s="163">
        <f t="shared" si="19"/>
        <v>21.400000000000091</v>
      </c>
      <c r="Z81" s="164">
        <f t="shared" si="10"/>
        <v>21.400000000000091</v>
      </c>
      <c r="AA81" s="164">
        <f t="shared" si="10"/>
        <v>21.400000000000091</v>
      </c>
      <c r="AC81" s="73">
        <f t="shared" si="16"/>
        <v>1</v>
      </c>
      <c r="AD81" s="73">
        <f>SUM(AC$9:AC81)</f>
        <v>18</v>
      </c>
    </row>
    <row r="82" spans="1:30" ht="30" customHeight="1">
      <c r="A82" s="161" t="str">
        <f t="shared" si="11"/>
        <v/>
      </c>
      <c r="B82" s="166"/>
      <c r="C82" s="167"/>
      <c r="D82" s="168"/>
      <c r="E82" s="169"/>
      <c r="F82" s="166"/>
      <c r="G82" s="162" t="str">
        <f t="shared" si="17"/>
        <v/>
      </c>
      <c r="H82" s="153"/>
      <c r="I82" s="161" t="str">
        <f t="shared" si="12"/>
        <v/>
      </c>
      <c r="J82" s="166"/>
      <c r="K82" s="167"/>
      <c r="L82" s="170"/>
      <c r="M82" s="169"/>
      <c r="N82" s="166"/>
      <c r="O82" s="162" t="str">
        <f t="shared" si="18"/>
        <v/>
      </c>
      <c r="Q82" s="135" t="str">
        <f t="shared" si="13"/>
        <v/>
      </c>
      <c r="R82" s="135" t="str">
        <f t="shared" si="14"/>
        <v/>
      </c>
      <c r="T82" s="164" t="str">
        <f t="shared" si="15"/>
        <v/>
      </c>
      <c r="U82" s="164" t="str">
        <f t="shared" si="15"/>
        <v/>
      </c>
      <c r="W82" s="163" t="str">
        <f t="shared" si="19"/>
        <v/>
      </c>
      <c r="X82" s="163" t="str">
        <f t="shared" si="19"/>
        <v/>
      </c>
      <c r="Z82" s="164" t="str">
        <f t="shared" si="10"/>
        <v/>
      </c>
      <c r="AA82" s="164" t="str">
        <f t="shared" si="10"/>
        <v/>
      </c>
      <c r="AC82" s="73">
        <f t="shared" si="16"/>
        <v>0</v>
      </c>
      <c r="AD82" s="73">
        <f>SUM(AC$9:AC82)</f>
        <v>18</v>
      </c>
    </row>
    <row r="83" spans="1:30" ht="30" customHeight="1">
      <c r="A83" s="161" t="str">
        <f t="shared" si="11"/>
        <v/>
      </c>
      <c r="B83" s="166"/>
      <c r="C83" s="167"/>
      <c r="D83" s="168"/>
      <c r="E83" s="169"/>
      <c r="F83" s="166"/>
      <c r="G83" s="162" t="str">
        <f t="shared" si="17"/>
        <v/>
      </c>
      <c r="H83" s="153"/>
      <c r="I83" s="161" t="str">
        <f t="shared" si="12"/>
        <v/>
      </c>
      <c r="J83" s="166"/>
      <c r="K83" s="167"/>
      <c r="L83" s="170"/>
      <c r="M83" s="169"/>
      <c r="N83" s="166"/>
      <c r="O83" s="162" t="str">
        <f t="shared" si="18"/>
        <v/>
      </c>
      <c r="Q83" s="135" t="str">
        <f t="shared" si="13"/>
        <v/>
      </c>
      <c r="R83" s="135" t="str">
        <f t="shared" si="14"/>
        <v/>
      </c>
      <c r="T83" s="164" t="str">
        <f t="shared" si="15"/>
        <v/>
      </c>
      <c r="U83" s="164" t="str">
        <f t="shared" si="15"/>
        <v/>
      </c>
      <c r="W83" s="163" t="str">
        <f t="shared" si="19"/>
        <v/>
      </c>
      <c r="X83" s="163" t="str">
        <f t="shared" si="19"/>
        <v/>
      </c>
      <c r="Z83" s="164" t="str">
        <f t="shared" si="10"/>
        <v/>
      </c>
      <c r="AA83" s="164" t="str">
        <f t="shared" si="10"/>
        <v/>
      </c>
      <c r="AC83" s="73">
        <f t="shared" si="16"/>
        <v>0</v>
      </c>
      <c r="AD83" s="73">
        <f>SUM(AC$9:AC83)</f>
        <v>18</v>
      </c>
    </row>
    <row r="84" spans="1:30" ht="30" customHeight="1">
      <c r="A84" s="161" t="str">
        <f t="shared" si="11"/>
        <v/>
      </c>
      <c r="B84" s="166"/>
      <c r="C84" s="167"/>
      <c r="D84" s="168"/>
      <c r="E84" s="169"/>
      <c r="F84" s="166"/>
      <c r="G84" s="162" t="str">
        <f t="shared" si="17"/>
        <v/>
      </c>
      <c r="H84" s="153"/>
      <c r="I84" s="161" t="str">
        <f t="shared" si="12"/>
        <v/>
      </c>
      <c r="J84" s="166"/>
      <c r="K84" s="167"/>
      <c r="L84" s="170"/>
      <c r="M84" s="169"/>
      <c r="N84" s="166"/>
      <c r="O84" s="162" t="str">
        <f t="shared" si="18"/>
        <v/>
      </c>
      <c r="Q84" s="135" t="str">
        <f t="shared" si="13"/>
        <v/>
      </c>
      <c r="R84" s="135" t="str">
        <f t="shared" si="14"/>
        <v/>
      </c>
      <c r="T84" s="164" t="str">
        <f t="shared" si="15"/>
        <v/>
      </c>
      <c r="U84" s="164" t="str">
        <f t="shared" si="15"/>
        <v/>
      </c>
      <c r="W84" s="163" t="str">
        <f t="shared" si="19"/>
        <v/>
      </c>
      <c r="X84" s="163" t="str">
        <f t="shared" si="19"/>
        <v/>
      </c>
      <c r="Z84" s="164" t="str">
        <f t="shared" si="10"/>
        <v/>
      </c>
      <c r="AA84" s="164" t="str">
        <f t="shared" si="10"/>
        <v/>
      </c>
      <c r="AC84" s="73">
        <f t="shared" si="16"/>
        <v>0</v>
      </c>
      <c r="AD84" s="73">
        <f>SUM(AC$9:AC84)</f>
        <v>18</v>
      </c>
    </row>
    <row r="85" spans="1:30" ht="30" customHeight="1">
      <c r="A85" s="161" t="str">
        <f t="shared" si="11"/>
        <v/>
      </c>
      <c r="B85" s="166"/>
      <c r="C85" s="167"/>
      <c r="D85" s="168"/>
      <c r="E85" s="169"/>
      <c r="F85" s="166"/>
      <c r="G85" s="162" t="str">
        <f t="shared" si="17"/>
        <v/>
      </c>
      <c r="H85" s="153"/>
      <c r="I85" s="161" t="str">
        <f t="shared" si="12"/>
        <v/>
      </c>
      <c r="J85" s="166"/>
      <c r="K85" s="167"/>
      <c r="L85" s="170"/>
      <c r="M85" s="169"/>
      <c r="N85" s="166"/>
      <c r="O85" s="162" t="str">
        <f t="shared" si="18"/>
        <v/>
      </c>
      <c r="Q85" s="135" t="str">
        <f t="shared" si="13"/>
        <v/>
      </c>
      <c r="R85" s="135" t="str">
        <f t="shared" si="14"/>
        <v/>
      </c>
      <c r="T85" s="164" t="str">
        <f t="shared" si="15"/>
        <v/>
      </c>
      <c r="U85" s="164" t="str">
        <f t="shared" si="15"/>
        <v/>
      </c>
      <c r="W85" s="163" t="str">
        <f t="shared" si="19"/>
        <v/>
      </c>
      <c r="X85" s="163" t="str">
        <f t="shared" si="19"/>
        <v/>
      </c>
      <c r="Z85" s="164" t="str">
        <f t="shared" si="10"/>
        <v/>
      </c>
      <c r="AA85" s="164" t="str">
        <f t="shared" si="10"/>
        <v/>
      </c>
      <c r="AC85" s="73">
        <f t="shared" si="16"/>
        <v>0</v>
      </c>
      <c r="AD85" s="73">
        <f>SUM(AC$9:AC85)</f>
        <v>18</v>
      </c>
    </row>
    <row r="86" spans="1:30" ht="30" customHeight="1">
      <c r="A86" s="161" t="str">
        <f t="shared" si="11"/>
        <v/>
      </c>
      <c r="B86" s="166"/>
      <c r="C86" s="167"/>
      <c r="D86" s="168"/>
      <c r="E86" s="169"/>
      <c r="F86" s="166"/>
      <c r="G86" s="162" t="str">
        <f t="shared" si="17"/>
        <v/>
      </c>
      <c r="H86" s="153"/>
      <c r="I86" s="161" t="str">
        <f t="shared" si="12"/>
        <v/>
      </c>
      <c r="J86" s="166"/>
      <c r="K86" s="167"/>
      <c r="L86" s="170"/>
      <c r="M86" s="169"/>
      <c r="N86" s="166"/>
      <c r="O86" s="162" t="str">
        <f t="shared" si="18"/>
        <v/>
      </c>
      <c r="Q86" s="135" t="str">
        <f t="shared" si="13"/>
        <v/>
      </c>
      <c r="R86" s="135" t="str">
        <f t="shared" si="14"/>
        <v/>
      </c>
      <c r="T86" s="164" t="str">
        <f t="shared" si="15"/>
        <v/>
      </c>
      <c r="U86" s="164" t="str">
        <f t="shared" si="15"/>
        <v/>
      </c>
      <c r="W86" s="163" t="str">
        <f t="shared" si="19"/>
        <v/>
      </c>
      <c r="X86" s="163" t="str">
        <f t="shared" si="19"/>
        <v/>
      </c>
      <c r="Z86" s="164" t="str">
        <f t="shared" si="10"/>
        <v/>
      </c>
      <c r="AA86" s="164" t="str">
        <f t="shared" si="10"/>
        <v/>
      </c>
      <c r="AC86" s="73">
        <f t="shared" si="16"/>
        <v>0</v>
      </c>
      <c r="AD86" s="73">
        <f>SUM(AC$9:AC86)</f>
        <v>18</v>
      </c>
    </row>
    <row r="87" spans="1:30" ht="30" customHeight="1">
      <c r="A87" s="161" t="str">
        <f t="shared" si="11"/>
        <v/>
      </c>
      <c r="B87" s="166"/>
      <c r="C87" s="167"/>
      <c r="D87" s="168"/>
      <c r="E87" s="169"/>
      <c r="F87" s="166"/>
      <c r="G87" s="162" t="str">
        <f t="shared" si="17"/>
        <v/>
      </c>
      <c r="H87" s="153"/>
      <c r="I87" s="161" t="str">
        <f t="shared" si="12"/>
        <v/>
      </c>
      <c r="J87" s="166"/>
      <c r="K87" s="167"/>
      <c r="L87" s="170"/>
      <c r="M87" s="169"/>
      <c r="N87" s="166"/>
      <c r="O87" s="162" t="str">
        <f t="shared" si="18"/>
        <v/>
      </c>
      <c r="Q87" s="135" t="str">
        <f t="shared" si="13"/>
        <v/>
      </c>
      <c r="R87" s="135" t="str">
        <f t="shared" si="14"/>
        <v/>
      </c>
      <c r="T87" s="164" t="str">
        <f t="shared" si="15"/>
        <v/>
      </c>
      <c r="U87" s="164" t="str">
        <f t="shared" si="15"/>
        <v/>
      </c>
      <c r="W87" s="163" t="str">
        <f t="shared" si="19"/>
        <v/>
      </c>
      <c r="X87" s="163" t="str">
        <f t="shared" si="19"/>
        <v/>
      </c>
      <c r="Z87" s="164" t="str">
        <f t="shared" si="10"/>
        <v/>
      </c>
      <c r="AA87" s="164" t="str">
        <f t="shared" si="10"/>
        <v/>
      </c>
      <c r="AC87" s="73">
        <f t="shared" si="16"/>
        <v>0</v>
      </c>
      <c r="AD87" s="73">
        <f>SUM(AC$9:AC87)</f>
        <v>18</v>
      </c>
    </row>
    <row r="88" spans="1:30" ht="30" customHeight="1">
      <c r="A88" s="161" t="str">
        <f t="shared" si="11"/>
        <v/>
      </c>
      <c r="B88" s="166"/>
      <c r="C88" s="167"/>
      <c r="D88" s="168"/>
      <c r="E88" s="169"/>
      <c r="F88" s="166"/>
      <c r="G88" s="162" t="str">
        <f t="shared" si="17"/>
        <v/>
      </c>
      <c r="H88" s="153"/>
      <c r="I88" s="161" t="str">
        <f t="shared" si="12"/>
        <v/>
      </c>
      <c r="J88" s="166"/>
      <c r="K88" s="167"/>
      <c r="L88" s="170"/>
      <c r="M88" s="169"/>
      <c r="N88" s="166"/>
      <c r="O88" s="162" t="str">
        <f t="shared" si="18"/>
        <v/>
      </c>
      <c r="Q88" s="135" t="str">
        <f t="shared" si="13"/>
        <v/>
      </c>
      <c r="R88" s="135" t="str">
        <f t="shared" si="14"/>
        <v/>
      </c>
      <c r="T88" s="164" t="str">
        <f t="shared" si="15"/>
        <v/>
      </c>
      <c r="U88" s="164" t="str">
        <f t="shared" si="15"/>
        <v/>
      </c>
      <c r="W88" s="163" t="str">
        <f t="shared" si="19"/>
        <v/>
      </c>
      <c r="X88" s="163" t="str">
        <f t="shared" si="19"/>
        <v/>
      </c>
      <c r="Z88" s="164" t="str">
        <f t="shared" si="10"/>
        <v/>
      </c>
      <c r="AA88" s="164" t="str">
        <f t="shared" si="10"/>
        <v/>
      </c>
      <c r="AC88" s="73">
        <f t="shared" si="16"/>
        <v>0</v>
      </c>
      <c r="AD88" s="73">
        <f>SUM(AC$9:AC88)</f>
        <v>18</v>
      </c>
    </row>
    <row r="89" spans="1:30" ht="30" customHeight="1">
      <c r="A89" s="161" t="str">
        <f t="shared" si="11"/>
        <v/>
      </c>
      <c r="B89" s="166"/>
      <c r="C89" s="167"/>
      <c r="D89" s="168"/>
      <c r="E89" s="169"/>
      <c r="F89" s="166"/>
      <c r="G89" s="162" t="str">
        <f t="shared" si="17"/>
        <v/>
      </c>
      <c r="H89" s="153"/>
      <c r="I89" s="161" t="str">
        <f t="shared" si="12"/>
        <v/>
      </c>
      <c r="J89" s="166"/>
      <c r="K89" s="167"/>
      <c r="L89" s="170"/>
      <c r="M89" s="169"/>
      <c r="N89" s="166"/>
      <c r="O89" s="162" t="str">
        <f t="shared" si="18"/>
        <v/>
      </c>
      <c r="Q89" s="135" t="str">
        <f t="shared" si="13"/>
        <v/>
      </c>
      <c r="R89" s="135" t="str">
        <f t="shared" si="14"/>
        <v/>
      </c>
      <c r="T89" s="164" t="str">
        <f t="shared" si="15"/>
        <v/>
      </c>
      <c r="U89" s="164" t="str">
        <f t="shared" si="15"/>
        <v/>
      </c>
      <c r="W89" s="163" t="str">
        <f t="shared" si="19"/>
        <v/>
      </c>
      <c r="X89" s="163" t="str">
        <f t="shared" si="19"/>
        <v/>
      </c>
      <c r="Z89" s="164" t="str">
        <f t="shared" si="10"/>
        <v/>
      </c>
      <c r="AA89" s="164" t="str">
        <f t="shared" si="10"/>
        <v/>
      </c>
      <c r="AC89" s="73">
        <f t="shared" si="16"/>
        <v>0</v>
      </c>
      <c r="AD89" s="73">
        <f>SUM(AC$9:AC89)</f>
        <v>18</v>
      </c>
    </row>
    <row r="90" spans="1:30" ht="30" customHeight="1">
      <c r="A90" s="161" t="str">
        <f t="shared" si="11"/>
        <v/>
      </c>
      <c r="B90" s="166"/>
      <c r="C90" s="167"/>
      <c r="D90" s="168"/>
      <c r="E90" s="169"/>
      <c r="F90" s="166"/>
      <c r="G90" s="162" t="str">
        <f t="shared" si="17"/>
        <v/>
      </c>
      <c r="H90" s="153"/>
      <c r="I90" s="161" t="str">
        <f t="shared" si="12"/>
        <v/>
      </c>
      <c r="J90" s="166"/>
      <c r="K90" s="167"/>
      <c r="L90" s="170"/>
      <c r="M90" s="169"/>
      <c r="N90" s="166"/>
      <c r="O90" s="162" t="str">
        <f t="shared" si="18"/>
        <v/>
      </c>
      <c r="Q90" s="135" t="str">
        <f t="shared" si="13"/>
        <v/>
      </c>
      <c r="R90" s="135" t="str">
        <f t="shared" si="14"/>
        <v/>
      </c>
      <c r="T90" s="164" t="str">
        <f t="shared" si="15"/>
        <v/>
      </c>
      <c r="U90" s="164" t="str">
        <f t="shared" si="15"/>
        <v/>
      </c>
      <c r="W90" s="163" t="str">
        <f t="shared" si="19"/>
        <v/>
      </c>
      <c r="X90" s="163" t="str">
        <f t="shared" si="19"/>
        <v/>
      </c>
      <c r="Z90" s="164" t="str">
        <f t="shared" si="10"/>
        <v/>
      </c>
      <c r="AA90" s="164" t="str">
        <f t="shared" si="10"/>
        <v/>
      </c>
      <c r="AC90" s="73">
        <f t="shared" si="16"/>
        <v>0</v>
      </c>
      <c r="AD90" s="73">
        <f>SUM(AC$9:AC90)</f>
        <v>18</v>
      </c>
    </row>
    <row r="91" spans="1:30" ht="30" customHeight="1">
      <c r="A91" s="161" t="str">
        <f t="shared" si="11"/>
        <v/>
      </c>
      <c r="B91" s="166"/>
      <c r="C91" s="167"/>
      <c r="D91" s="168"/>
      <c r="E91" s="169"/>
      <c r="F91" s="166"/>
      <c r="G91" s="162" t="str">
        <f t="shared" si="17"/>
        <v/>
      </c>
      <c r="H91" s="153"/>
      <c r="I91" s="161" t="str">
        <f t="shared" si="12"/>
        <v/>
      </c>
      <c r="J91" s="166"/>
      <c r="K91" s="167"/>
      <c r="L91" s="170"/>
      <c r="M91" s="169"/>
      <c r="N91" s="166"/>
      <c r="O91" s="162" t="str">
        <f t="shared" si="18"/>
        <v/>
      </c>
      <c r="Q91" s="135" t="str">
        <f t="shared" si="13"/>
        <v/>
      </c>
      <c r="R91" s="135" t="str">
        <f t="shared" si="14"/>
        <v/>
      </c>
      <c r="T91" s="164" t="str">
        <f t="shared" si="15"/>
        <v/>
      </c>
      <c r="U91" s="164" t="str">
        <f t="shared" si="15"/>
        <v/>
      </c>
      <c r="W91" s="163" t="str">
        <f t="shared" si="19"/>
        <v/>
      </c>
      <c r="X91" s="163" t="str">
        <f t="shared" si="19"/>
        <v/>
      </c>
      <c r="Z91" s="164" t="str">
        <f t="shared" ref="Z91:AA98" si="20">IF(W91&lt;&gt;"",INT(W91/3600)*10000+INT(MOD(W91,3600)/60)*100+MOD(W91,60),"")</f>
        <v/>
      </c>
      <c r="AA91" s="164" t="str">
        <f t="shared" si="20"/>
        <v/>
      </c>
      <c r="AC91" s="73">
        <f t="shared" si="16"/>
        <v>0</v>
      </c>
      <c r="AD91" s="73">
        <f>SUM(AC$9:AC91)</f>
        <v>18</v>
      </c>
    </row>
    <row r="92" spans="1:30" ht="30" customHeight="1">
      <c r="A92" s="161" t="str">
        <f t="shared" si="11"/>
        <v/>
      </c>
      <c r="B92" s="166"/>
      <c r="C92" s="167"/>
      <c r="D92" s="168"/>
      <c r="E92" s="169"/>
      <c r="F92" s="166"/>
      <c r="G92" s="162" t="str">
        <f t="shared" si="17"/>
        <v/>
      </c>
      <c r="H92" s="153"/>
      <c r="I92" s="161" t="str">
        <f t="shared" si="12"/>
        <v/>
      </c>
      <c r="J92" s="166"/>
      <c r="K92" s="167"/>
      <c r="L92" s="170"/>
      <c r="M92" s="169"/>
      <c r="N92" s="166"/>
      <c r="O92" s="162" t="str">
        <f t="shared" si="18"/>
        <v/>
      </c>
      <c r="Q92" s="135" t="str">
        <f t="shared" si="13"/>
        <v/>
      </c>
      <c r="R92" s="135" t="str">
        <f t="shared" si="14"/>
        <v/>
      </c>
      <c r="T92" s="164" t="str">
        <f t="shared" si="15"/>
        <v/>
      </c>
      <c r="U92" s="164" t="str">
        <f t="shared" si="15"/>
        <v/>
      </c>
      <c r="W92" s="163" t="str">
        <f t="shared" si="19"/>
        <v/>
      </c>
      <c r="X92" s="163" t="str">
        <f t="shared" si="19"/>
        <v/>
      </c>
      <c r="Z92" s="164" t="str">
        <f t="shared" si="20"/>
        <v/>
      </c>
      <c r="AA92" s="164" t="str">
        <f t="shared" si="20"/>
        <v/>
      </c>
      <c r="AC92" s="73">
        <f t="shared" si="16"/>
        <v>0</v>
      </c>
      <c r="AD92" s="73">
        <f>SUM(AC$9:AC92)</f>
        <v>18</v>
      </c>
    </row>
    <row r="93" spans="1:30" ht="30" customHeight="1">
      <c r="A93" s="161" t="str">
        <f t="shared" si="11"/>
        <v/>
      </c>
      <c r="B93" s="166"/>
      <c r="C93" s="167"/>
      <c r="D93" s="168"/>
      <c r="E93" s="169"/>
      <c r="F93" s="166"/>
      <c r="G93" s="162" t="str">
        <f t="shared" si="17"/>
        <v/>
      </c>
      <c r="H93" s="153"/>
      <c r="I93" s="161" t="str">
        <f t="shared" si="12"/>
        <v/>
      </c>
      <c r="J93" s="166"/>
      <c r="K93" s="167"/>
      <c r="L93" s="170"/>
      <c r="M93" s="169"/>
      <c r="N93" s="166"/>
      <c r="O93" s="162" t="str">
        <f t="shared" si="18"/>
        <v/>
      </c>
      <c r="Q93" s="135" t="str">
        <f t="shared" si="13"/>
        <v/>
      </c>
      <c r="R93" s="135" t="str">
        <f t="shared" si="14"/>
        <v/>
      </c>
      <c r="T93" s="164" t="str">
        <f t="shared" si="15"/>
        <v/>
      </c>
      <c r="U93" s="164" t="str">
        <f t="shared" si="15"/>
        <v/>
      </c>
      <c r="W93" s="163" t="str">
        <f t="shared" si="19"/>
        <v/>
      </c>
      <c r="X93" s="163" t="str">
        <f t="shared" si="19"/>
        <v/>
      </c>
      <c r="Z93" s="164" t="str">
        <f t="shared" si="20"/>
        <v/>
      </c>
      <c r="AA93" s="164" t="str">
        <f t="shared" si="20"/>
        <v/>
      </c>
      <c r="AC93" s="73">
        <f t="shared" si="16"/>
        <v>0</v>
      </c>
      <c r="AD93" s="73">
        <f>SUM(AC$9:AC93)</f>
        <v>18</v>
      </c>
    </row>
    <row r="94" spans="1:30" ht="30" customHeight="1">
      <c r="A94" s="161" t="str">
        <f t="shared" si="11"/>
        <v/>
      </c>
      <c r="B94" s="166"/>
      <c r="C94" s="167"/>
      <c r="D94" s="168"/>
      <c r="E94" s="169"/>
      <c r="F94" s="166"/>
      <c r="G94" s="162" t="str">
        <f t="shared" si="17"/>
        <v/>
      </c>
      <c r="H94" s="153"/>
      <c r="I94" s="161" t="str">
        <f t="shared" si="12"/>
        <v/>
      </c>
      <c r="J94" s="166"/>
      <c r="K94" s="167"/>
      <c r="L94" s="170"/>
      <c r="M94" s="169"/>
      <c r="N94" s="166"/>
      <c r="O94" s="162" t="str">
        <f t="shared" si="18"/>
        <v/>
      </c>
      <c r="Q94" s="135" t="str">
        <f t="shared" si="13"/>
        <v/>
      </c>
      <c r="R94" s="135" t="str">
        <f t="shared" si="14"/>
        <v/>
      </c>
      <c r="T94" s="164" t="str">
        <f t="shared" si="15"/>
        <v/>
      </c>
      <c r="U94" s="164" t="str">
        <f t="shared" si="15"/>
        <v/>
      </c>
      <c r="W94" s="163" t="str">
        <f t="shared" si="19"/>
        <v/>
      </c>
      <c r="X94" s="163" t="str">
        <f t="shared" si="19"/>
        <v/>
      </c>
      <c r="Z94" s="164" t="str">
        <f t="shared" si="20"/>
        <v/>
      </c>
      <c r="AA94" s="164" t="str">
        <f t="shared" si="20"/>
        <v/>
      </c>
      <c r="AC94" s="73">
        <f t="shared" si="16"/>
        <v>0</v>
      </c>
      <c r="AD94" s="73">
        <f>SUM(AC$9:AC94)</f>
        <v>18</v>
      </c>
    </row>
    <row r="95" spans="1:30" ht="30" customHeight="1">
      <c r="A95" s="161" t="str">
        <f t="shared" si="11"/>
        <v/>
      </c>
      <c r="B95" s="166"/>
      <c r="C95" s="167"/>
      <c r="D95" s="168"/>
      <c r="E95" s="169"/>
      <c r="F95" s="166"/>
      <c r="G95" s="162" t="str">
        <f t="shared" si="17"/>
        <v/>
      </c>
      <c r="H95" s="153"/>
      <c r="I95" s="161" t="str">
        <f t="shared" si="12"/>
        <v/>
      </c>
      <c r="J95" s="166"/>
      <c r="K95" s="167"/>
      <c r="L95" s="170"/>
      <c r="M95" s="169"/>
      <c r="N95" s="166"/>
      <c r="O95" s="162" t="str">
        <f t="shared" si="18"/>
        <v/>
      </c>
      <c r="Q95" s="135" t="str">
        <f t="shared" si="13"/>
        <v/>
      </c>
      <c r="R95" s="135" t="str">
        <f t="shared" si="14"/>
        <v/>
      </c>
      <c r="T95" s="164" t="str">
        <f t="shared" si="15"/>
        <v/>
      </c>
      <c r="U95" s="164" t="str">
        <f t="shared" si="15"/>
        <v/>
      </c>
      <c r="W95" s="163" t="str">
        <f t="shared" si="19"/>
        <v/>
      </c>
      <c r="X95" s="163" t="str">
        <f t="shared" si="19"/>
        <v/>
      </c>
      <c r="Z95" s="164" t="str">
        <f t="shared" si="20"/>
        <v/>
      </c>
      <c r="AA95" s="164" t="str">
        <f t="shared" si="20"/>
        <v/>
      </c>
      <c r="AC95" s="73">
        <f t="shared" si="16"/>
        <v>0</v>
      </c>
      <c r="AD95" s="73">
        <f>SUM(AC$9:AC95)</f>
        <v>18</v>
      </c>
    </row>
    <row r="96" spans="1:30" ht="30" customHeight="1">
      <c r="A96" s="161" t="str">
        <f t="shared" si="11"/>
        <v/>
      </c>
      <c r="B96" s="166"/>
      <c r="C96" s="167"/>
      <c r="D96" s="168"/>
      <c r="E96" s="169"/>
      <c r="F96" s="166"/>
      <c r="G96" s="162" t="str">
        <f t="shared" si="17"/>
        <v/>
      </c>
      <c r="H96" s="153"/>
      <c r="I96" s="161" t="str">
        <f t="shared" si="12"/>
        <v/>
      </c>
      <c r="J96" s="166"/>
      <c r="K96" s="167"/>
      <c r="L96" s="170"/>
      <c r="M96" s="169"/>
      <c r="N96" s="166"/>
      <c r="O96" s="162" t="str">
        <f t="shared" si="18"/>
        <v/>
      </c>
      <c r="Q96" s="135" t="str">
        <f t="shared" si="13"/>
        <v/>
      </c>
      <c r="R96" s="135" t="str">
        <f t="shared" si="14"/>
        <v/>
      </c>
      <c r="T96" s="164" t="str">
        <f t="shared" si="15"/>
        <v/>
      </c>
      <c r="U96" s="164" t="str">
        <f t="shared" si="15"/>
        <v/>
      </c>
      <c r="W96" s="163" t="str">
        <f t="shared" si="19"/>
        <v/>
      </c>
      <c r="X96" s="163" t="str">
        <f t="shared" si="19"/>
        <v/>
      </c>
      <c r="Z96" s="164" t="str">
        <f t="shared" si="20"/>
        <v/>
      </c>
      <c r="AA96" s="164" t="str">
        <f t="shared" si="20"/>
        <v/>
      </c>
      <c r="AC96" s="73">
        <f t="shared" si="16"/>
        <v>0</v>
      </c>
      <c r="AD96" s="73">
        <f>SUM(AC$9:AC96)</f>
        <v>18</v>
      </c>
    </row>
    <row r="97" spans="1:30" ht="30" customHeight="1">
      <c r="A97" s="161" t="str">
        <f t="shared" si="11"/>
        <v/>
      </c>
      <c r="B97" s="166"/>
      <c r="C97" s="167"/>
      <c r="D97" s="168"/>
      <c r="E97" s="169"/>
      <c r="F97" s="166"/>
      <c r="G97" s="162" t="str">
        <f t="shared" si="17"/>
        <v/>
      </c>
      <c r="H97" s="153"/>
      <c r="I97" s="161" t="str">
        <f t="shared" si="12"/>
        <v/>
      </c>
      <c r="J97" s="166"/>
      <c r="K97" s="167"/>
      <c r="L97" s="170"/>
      <c r="M97" s="169"/>
      <c r="N97" s="166"/>
      <c r="O97" s="162" t="str">
        <f t="shared" si="18"/>
        <v/>
      </c>
      <c r="Q97" s="135" t="str">
        <f t="shared" si="13"/>
        <v/>
      </c>
      <c r="R97" s="135" t="str">
        <f t="shared" si="14"/>
        <v/>
      </c>
      <c r="T97" s="164" t="str">
        <f t="shared" si="15"/>
        <v/>
      </c>
      <c r="U97" s="164" t="str">
        <f t="shared" si="15"/>
        <v/>
      </c>
      <c r="W97" s="163" t="str">
        <f t="shared" si="19"/>
        <v/>
      </c>
      <c r="X97" s="163" t="str">
        <f t="shared" si="19"/>
        <v/>
      </c>
      <c r="Z97" s="164" t="str">
        <f t="shared" si="20"/>
        <v/>
      </c>
      <c r="AA97" s="164" t="str">
        <f t="shared" si="20"/>
        <v/>
      </c>
      <c r="AC97" s="73">
        <f t="shared" si="16"/>
        <v>0</v>
      </c>
      <c r="AD97" s="73">
        <f>SUM(AC$9:AC97)</f>
        <v>18</v>
      </c>
    </row>
    <row r="98" spans="1:30" ht="30" customHeight="1">
      <c r="A98" s="161" t="str">
        <f t="shared" si="11"/>
        <v/>
      </c>
      <c r="B98" s="166"/>
      <c r="C98" s="167"/>
      <c r="D98" s="168"/>
      <c r="E98" s="169"/>
      <c r="F98" s="166"/>
      <c r="G98" s="162" t="str">
        <f t="shared" si="17"/>
        <v/>
      </c>
      <c r="H98" s="165"/>
      <c r="I98" s="161" t="str">
        <f t="shared" si="12"/>
        <v/>
      </c>
      <c r="J98" s="166"/>
      <c r="K98" s="167"/>
      <c r="L98" s="170"/>
      <c r="M98" s="169"/>
      <c r="N98" s="166"/>
      <c r="O98" s="162" t="str">
        <f t="shared" si="18"/>
        <v/>
      </c>
      <c r="Q98" s="135" t="str">
        <f t="shared" si="13"/>
        <v/>
      </c>
      <c r="R98" s="135" t="str">
        <f t="shared" si="14"/>
        <v/>
      </c>
      <c r="T98" s="164" t="str">
        <f t="shared" si="15"/>
        <v/>
      </c>
      <c r="U98" s="164" t="str">
        <f t="shared" si="15"/>
        <v/>
      </c>
      <c r="W98" s="163" t="str">
        <f t="shared" si="19"/>
        <v/>
      </c>
      <c r="X98" s="163" t="str">
        <f t="shared" si="19"/>
        <v/>
      </c>
      <c r="Z98" s="164" t="str">
        <f t="shared" si="20"/>
        <v/>
      </c>
      <c r="AA98" s="164" t="str">
        <f t="shared" si="20"/>
        <v/>
      </c>
      <c r="AC98" s="73">
        <f t="shared" si="16"/>
        <v>0</v>
      </c>
      <c r="AD98" s="73">
        <f>SUM(AC$9:AC98)</f>
        <v>18</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indexed="47"/>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"SS"&amp;ent!J3&amp;"  "&amp;ent!K3&amp;" = "&amp;TEXT(ent!L3,"0.00")&amp;"KM"</f>
        <v>SS2  あたがす1 = 9.54KM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80</v>
      </c>
      <c r="B7" s="348"/>
      <c r="C7" s="348"/>
      <c r="D7" s="348"/>
      <c r="E7" s="348"/>
      <c r="F7" s="348"/>
      <c r="G7" s="349"/>
      <c r="H7" s="153"/>
      <c r="I7" s="347" t="s">
        <v>81</v>
      </c>
      <c r="J7" s="348"/>
      <c r="K7" s="348"/>
      <c r="L7" s="348"/>
      <c r="M7" s="348"/>
      <c r="N7" s="348"/>
      <c r="O7" s="349"/>
      <c r="Q7" s="350" t="s">
        <v>82</v>
      </c>
      <c r="R7" s="350"/>
      <c r="T7" s="346" t="s">
        <v>83</v>
      </c>
      <c r="U7" s="346"/>
      <c r="W7" s="345" t="s">
        <v>84</v>
      </c>
      <c r="X7" s="345"/>
      <c r="Z7" s="346" t="s">
        <v>85</v>
      </c>
      <c r="AA7" s="346"/>
    </row>
    <row r="8" spans="1:30" s="159" customFormat="1" ht="30">
      <c r="A8" s="154" t="s">
        <v>86</v>
      </c>
      <c r="B8" s="154" t="s">
        <v>87</v>
      </c>
      <c r="C8" s="155" t="s">
        <v>88</v>
      </c>
      <c r="D8" s="156" t="s">
        <v>89</v>
      </c>
      <c r="E8" s="157" t="s">
        <v>90</v>
      </c>
      <c r="F8" s="156" t="s">
        <v>91</v>
      </c>
      <c r="G8" s="156" t="s">
        <v>92</v>
      </c>
      <c r="H8" s="158"/>
      <c r="I8" s="156" t="s">
        <v>86</v>
      </c>
      <c r="J8" s="156" t="s">
        <v>87</v>
      </c>
      <c r="K8" s="155" t="s">
        <v>88</v>
      </c>
      <c r="L8" s="156" t="s">
        <v>89</v>
      </c>
      <c r="M8" s="156" t="s">
        <v>93</v>
      </c>
      <c r="N8" s="156" t="s">
        <v>91</v>
      </c>
      <c r="O8" s="156" t="s">
        <v>92</v>
      </c>
      <c r="Q8" s="160" t="s">
        <v>94</v>
      </c>
      <c r="R8" s="160" t="s">
        <v>95</v>
      </c>
      <c r="T8" s="70" t="s">
        <v>96</v>
      </c>
      <c r="U8" s="70" t="s">
        <v>97</v>
      </c>
      <c r="W8" s="159" t="s">
        <v>96</v>
      </c>
      <c r="X8" s="159" t="s">
        <v>97</v>
      </c>
      <c r="Z8" s="70" t="s">
        <v>96</v>
      </c>
      <c r="AA8" s="70" t="s">
        <v>97</v>
      </c>
      <c r="AC8" s="159" t="str">
        <f>MID(ent!H2,1,2)</f>
        <v>JN</v>
      </c>
    </row>
    <row r="9" spans="1:30" ht="30" customHeight="1">
      <c r="A9" s="161">
        <f t="shared" ref="A9:A40" si="0">IF(E9&lt;&gt;"",RANK(E9,E$9:E$98,1),"")</f>
        <v>1</v>
      </c>
      <c r="B9" s="166">
        <v>2</v>
      </c>
      <c r="C9" s="167" t="s">
        <v>499</v>
      </c>
      <c r="D9" s="168" t="s">
        <v>245</v>
      </c>
      <c r="E9" s="169">
        <v>608.5</v>
      </c>
      <c r="F9" s="166">
        <v>1</v>
      </c>
      <c r="G9" s="162"/>
      <c r="H9" s="153"/>
      <c r="I9" s="161">
        <f t="shared" ref="I9:I40" si="1">IF(M9&lt;&gt;"",IF(MID(L9,1,2)=AC$8,RANK(M9,M$9:M$98,1)-AD9,"-"),"")</f>
        <v>1</v>
      </c>
      <c r="J9" s="166">
        <v>2</v>
      </c>
      <c r="K9" s="167" t="s">
        <v>499</v>
      </c>
      <c r="L9" s="170" t="s">
        <v>245</v>
      </c>
      <c r="M9" s="169">
        <v>1047.9000000000001</v>
      </c>
      <c r="N9" s="166">
        <v>1</v>
      </c>
      <c r="O9" s="162"/>
      <c r="W9" s="163"/>
      <c r="X9" s="163"/>
      <c r="Z9" s="164"/>
      <c r="AA9" s="164"/>
      <c r="AC9" s="73">
        <f t="shared" ref="AC9:AC40" si="2">IF(L9&lt;&gt;"",IF(MID(L9,1,2)=AC$8,0,1),0)</f>
        <v>0</v>
      </c>
      <c r="AD9" s="73">
        <f>SUM(AC9)</f>
        <v>0</v>
      </c>
    </row>
    <row r="10" spans="1:30" ht="30" customHeight="1">
      <c r="A10" s="161">
        <f t="shared" si="0"/>
        <v>2</v>
      </c>
      <c r="B10" s="166">
        <v>3</v>
      </c>
      <c r="C10" s="167" t="s">
        <v>500</v>
      </c>
      <c r="D10" s="168" t="s">
        <v>245</v>
      </c>
      <c r="E10" s="169">
        <v>616.29999999999995</v>
      </c>
      <c r="F10" s="166">
        <v>2</v>
      </c>
      <c r="G10" s="162" t="str">
        <f>IF(T10&lt;&gt;"",TEXT(T10,"[&lt;100]#0.0;[&lt;10000]#0"":""00.0;0"":""00"":""00.0"),"")</f>
        <v>7.8</v>
      </c>
      <c r="H10" s="153"/>
      <c r="I10" s="161">
        <f t="shared" si="1"/>
        <v>2</v>
      </c>
      <c r="J10" s="166">
        <v>1</v>
      </c>
      <c r="K10" s="167" t="s">
        <v>498</v>
      </c>
      <c r="L10" s="170" t="s">
        <v>245</v>
      </c>
      <c r="M10" s="169">
        <v>1057.5999999999999</v>
      </c>
      <c r="N10" s="166">
        <v>2</v>
      </c>
      <c r="O10" s="162" t="str">
        <f>IF(U10&lt;&gt;"",TEXT(U10,"[&lt;100]#0.0;[&lt;10000]#0"":""00.0;0"":""00"":""00.0"),"")</f>
        <v>9.7</v>
      </c>
      <c r="Q10" s="135">
        <f t="shared" ref="Q10:Q41" si="3">IF(AND(E$9&lt;&gt;"",E10&lt;&gt;""),(INT(E10/10000)*3600+INT(MOD(E10,10000)/100)*60+MOD(E10,100))-(INT(E$9/10000)*3600+INT(MOD(E$9,10000)/100)*60+MOD(E$9,100)),"")</f>
        <v>7.7999999999999545</v>
      </c>
      <c r="R10" s="135">
        <f t="shared" ref="R10:R41" si="4">IF(AND(M$9&lt;&gt;"",M10&lt;&gt;""),(INT(M10/10000)*3600+INT(MOD(M10,10000)/100)*60+MOD(M10,100))-(INT(M$9/10000)*3600+INT(MOD(M$9,10000)/100)*60+MOD(M$9,100)),"")</f>
        <v>9.6999999999998181</v>
      </c>
      <c r="T10" s="164">
        <f t="shared" ref="T10:T41" si="5">IF(Q10&lt;&gt;"",INT(Q10/3600)*10000+INT(MOD(Q10,3600)/60)*100+MOD(Q10,60),"")</f>
        <v>7.7999999999999545</v>
      </c>
      <c r="U10" s="164">
        <f t="shared" ref="U10:U41" si="6">IF(R10&lt;&gt;"",INT(R10/3600)*10000+INT(MOD(R10,3600)/60)*100+MOD(R10,60),"")</f>
        <v>9.6999999999998181</v>
      </c>
      <c r="W10" s="163"/>
      <c r="X10" s="163"/>
      <c r="Z10" s="164"/>
      <c r="AA10" s="164"/>
      <c r="AC10" s="73">
        <f t="shared" si="2"/>
        <v>0</v>
      </c>
      <c r="AD10" s="73">
        <f>SUM(AC$9:AC10)</f>
        <v>0</v>
      </c>
    </row>
    <row r="11" spans="1:30" ht="30" customHeight="1">
      <c r="A11" s="161">
        <f t="shared" si="0"/>
        <v>3</v>
      </c>
      <c r="B11" s="166">
        <v>11</v>
      </c>
      <c r="C11" s="167" t="s">
        <v>508</v>
      </c>
      <c r="D11" s="168" t="s">
        <v>246</v>
      </c>
      <c r="E11" s="169">
        <v>619.1</v>
      </c>
      <c r="F11" s="166">
        <v>1</v>
      </c>
      <c r="G11" s="162" t="str">
        <f t="shared" ref="G11:G42" si="7">IF(T11&lt;&gt;"",TEXT(T11,"[&lt;100]#0.0;[&lt;10000]#0"":""00.0;0"":""00"":""00.0")&amp;CHAR(10)&amp;"("&amp;TEXT(Z11,"[&lt;100]#0.0;[&lt;10000]#0"":""00.0;0"":""00"":""00.0")&amp;")","")</f>
        <v>10.6
(2.8)</v>
      </c>
      <c r="H11" s="153"/>
      <c r="I11" s="161">
        <f t="shared" si="1"/>
        <v>3</v>
      </c>
      <c r="J11" s="166">
        <v>11</v>
      </c>
      <c r="K11" s="167" t="s">
        <v>508</v>
      </c>
      <c r="L11" s="170" t="s">
        <v>246</v>
      </c>
      <c r="M11" s="169">
        <v>1102.3</v>
      </c>
      <c r="N11" s="166">
        <v>1</v>
      </c>
      <c r="O11" s="162" t="str">
        <f t="shared" ref="O11:O42" si="8">IF(U11&lt;&gt;"",TEXT(U11,"[&lt;100]#0.0;[&lt;10000]#0"":""00.0;0"":""00"":""00.0")&amp;CHAR(10)&amp;"("&amp;TEXT(AA11,"[&lt;100]#0.0;[&lt;10000]#0"":""00.0;0"":""00"":""00.0")&amp;")","")</f>
        <v>14.4
(4.7)</v>
      </c>
      <c r="Q11" s="135">
        <f t="shared" si="3"/>
        <v>10.600000000000023</v>
      </c>
      <c r="R11" s="135">
        <f t="shared" si="4"/>
        <v>14.399999999999864</v>
      </c>
      <c r="T11" s="164">
        <f t="shared" si="5"/>
        <v>10.600000000000023</v>
      </c>
      <c r="U11" s="164">
        <f t="shared" si="6"/>
        <v>14.399999999999864</v>
      </c>
      <c r="W11" s="163">
        <f>IF(AND(Q11&lt;&gt;"",Q10&lt;&gt;""),IF(Q11-Q10&lt;&gt;0,Q11-Q10,Q10),"")</f>
        <v>2.8000000000000682</v>
      </c>
      <c r="X11" s="163">
        <f>IF(AND(R11&lt;&gt;"",R10&lt;&gt;""),IF(R11-R10&lt;&gt;0,R11-R10,R10),"")</f>
        <v>4.7000000000000455</v>
      </c>
      <c r="Z11" s="164">
        <f t="shared" ref="Z11:Z42" si="9">IF(W11&lt;&gt;"",INT(W11/3600)*10000+INT(MOD(W11,3600)/60)*100+MOD(W11,60),"")</f>
        <v>2.8000000000000682</v>
      </c>
      <c r="AA11" s="164">
        <f t="shared" ref="AA11:AA42" si="10">IF(X11&lt;&gt;"",INT(X11/3600)*10000+INT(MOD(X11,3600)/60)*100+MOD(X11,60),"")</f>
        <v>4.7000000000000455</v>
      </c>
      <c r="AC11" s="73">
        <f t="shared" si="2"/>
        <v>0</v>
      </c>
      <c r="AD11" s="73">
        <f>SUM(AC$9:AC11)</f>
        <v>0</v>
      </c>
    </row>
    <row r="12" spans="1:30" ht="30" customHeight="1">
      <c r="A12" s="161">
        <f t="shared" si="0"/>
        <v>4</v>
      </c>
      <c r="B12" s="166">
        <v>1</v>
      </c>
      <c r="C12" s="167" t="s">
        <v>498</v>
      </c>
      <c r="D12" s="168" t="s">
        <v>245</v>
      </c>
      <c r="E12" s="169">
        <v>620</v>
      </c>
      <c r="F12" s="166">
        <v>3</v>
      </c>
      <c r="G12" s="162" t="str">
        <f t="shared" si="7"/>
        <v>11.5
(0.9)</v>
      </c>
      <c r="H12" s="153"/>
      <c r="I12" s="161">
        <f t="shared" si="1"/>
        <v>4</v>
      </c>
      <c r="J12" s="166">
        <v>3</v>
      </c>
      <c r="K12" s="167" t="s">
        <v>500</v>
      </c>
      <c r="L12" s="170" t="s">
        <v>245</v>
      </c>
      <c r="M12" s="169">
        <v>1102.8</v>
      </c>
      <c r="N12" s="166">
        <v>3</v>
      </c>
      <c r="O12" s="162" t="str">
        <f t="shared" si="8"/>
        <v>14.9
(0.5)</v>
      </c>
      <c r="Q12" s="135">
        <f t="shared" si="3"/>
        <v>11.5</v>
      </c>
      <c r="R12" s="135">
        <f t="shared" si="4"/>
        <v>14.899999999999864</v>
      </c>
      <c r="T12" s="164">
        <f t="shared" si="5"/>
        <v>11.5</v>
      </c>
      <c r="U12" s="164">
        <f t="shared" si="6"/>
        <v>14.899999999999864</v>
      </c>
      <c r="W12" s="163">
        <f t="shared" ref="W12:W43" si="11">IF(AND(Q12&lt;&gt;"",Q11&lt;&gt;""),IF(Q12-Q11&lt;&gt;0,Q12-Q11,W11),"")</f>
        <v>0.89999999999997726</v>
      </c>
      <c r="X12" s="163">
        <f t="shared" ref="X12:X43" si="12">IF(AND(R12&lt;&gt;"",R11&lt;&gt;""),IF(R12-R11&lt;&gt;0,R12-R11,X11),"")</f>
        <v>0.5</v>
      </c>
      <c r="Z12" s="164">
        <f t="shared" si="9"/>
        <v>0.89999999999997726</v>
      </c>
      <c r="AA12" s="164">
        <f t="shared" si="10"/>
        <v>0.5</v>
      </c>
      <c r="AC12" s="73">
        <f t="shared" si="2"/>
        <v>0</v>
      </c>
      <c r="AD12" s="73">
        <f>SUM(AC$9:AC12)</f>
        <v>0</v>
      </c>
    </row>
    <row r="13" spans="1:30" ht="30" customHeight="1">
      <c r="A13" s="161">
        <f t="shared" si="0"/>
        <v>5</v>
      </c>
      <c r="B13" s="166">
        <v>5</v>
      </c>
      <c r="C13" s="167" t="s">
        <v>502</v>
      </c>
      <c r="D13" s="168" t="s">
        <v>245</v>
      </c>
      <c r="E13" s="169">
        <v>624.79999999999995</v>
      </c>
      <c r="F13" s="166">
        <v>4</v>
      </c>
      <c r="G13" s="162" t="str">
        <f t="shared" si="7"/>
        <v>16.3
(4.8)</v>
      </c>
      <c r="H13" s="153"/>
      <c r="I13" s="161">
        <f t="shared" si="1"/>
        <v>5</v>
      </c>
      <c r="J13" s="166">
        <v>5</v>
      </c>
      <c r="K13" s="167" t="s">
        <v>502</v>
      </c>
      <c r="L13" s="170" t="s">
        <v>245</v>
      </c>
      <c r="M13" s="169">
        <v>1115.3</v>
      </c>
      <c r="N13" s="166">
        <v>4</v>
      </c>
      <c r="O13" s="162" t="str">
        <f t="shared" si="8"/>
        <v>27.4
(12.5)</v>
      </c>
      <c r="Q13" s="135">
        <f t="shared" si="3"/>
        <v>16.299999999999955</v>
      </c>
      <c r="R13" s="135">
        <f t="shared" si="4"/>
        <v>27.399999999999864</v>
      </c>
      <c r="T13" s="164">
        <f t="shared" si="5"/>
        <v>16.299999999999955</v>
      </c>
      <c r="U13" s="164">
        <f t="shared" si="6"/>
        <v>27.399999999999864</v>
      </c>
      <c r="W13" s="163">
        <f t="shared" si="11"/>
        <v>4.7999999999999545</v>
      </c>
      <c r="X13" s="163">
        <f t="shared" si="12"/>
        <v>12.5</v>
      </c>
      <c r="Z13" s="164">
        <f t="shared" si="9"/>
        <v>4.7999999999999545</v>
      </c>
      <c r="AA13" s="164">
        <f t="shared" si="10"/>
        <v>12.5</v>
      </c>
      <c r="AC13" s="73">
        <f t="shared" si="2"/>
        <v>0</v>
      </c>
      <c r="AD13" s="73">
        <f>SUM(AC$9:AC13)</f>
        <v>0</v>
      </c>
    </row>
    <row r="14" spans="1:30" ht="30" customHeight="1">
      <c r="A14" s="161">
        <f t="shared" si="0"/>
        <v>6</v>
      </c>
      <c r="B14" s="166">
        <v>4</v>
      </c>
      <c r="C14" s="167" t="s">
        <v>501</v>
      </c>
      <c r="D14" s="168" t="s">
        <v>245</v>
      </c>
      <c r="E14" s="169">
        <v>626.1</v>
      </c>
      <c r="F14" s="166">
        <v>5</v>
      </c>
      <c r="G14" s="162" t="str">
        <f t="shared" si="7"/>
        <v>17.6
(1.3)</v>
      </c>
      <c r="H14" s="153"/>
      <c r="I14" s="161">
        <f t="shared" si="1"/>
        <v>6</v>
      </c>
      <c r="J14" s="166">
        <v>4</v>
      </c>
      <c r="K14" s="167" t="s">
        <v>501</v>
      </c>
      <c r="L14" s="170" t="s">
        <v>245</v>
      </c>
      <c r="M14" s="169">
        <v>1116.2</v>
      </c>
      <c r="N14" s="166">
        <v>5</v>
      </c>
      <c r="O14" s="162" t="str">
        <f t="shared" si="8"/>
        <v>28.3
(0.9)</v>
      </c>
      <c r="Q14" s="135">
        <f t="shared" si="3"/>
        <v>17.600000000000023</v>
      </c>
      <c r="R14" s="135">
        <f t="shared" si="4"/>
        <v>28.299999999999955</v>
      </c>
      <c r="T14" s="164">
        <f t="shared" si="5"/>
        <v>17.600000000000023</v>
      </c>
      <c r="U14" s="164">
        <f t="shared" si="6"/>
        <v>28.299999999999955</v>
      </c>
      <c r="W14" s="163">
        <f t="shared" si="11"/>
        <v>1.3000000000000682</v>
      </c>
      <c r="X14" s="163">
        <f t="shared" si="12"/>
        <v>0.90000000000009095</v>
      </c>
      <c r="Z14" s="164">
        <f t="shared" si="9"/>
        <v>1.3000000000000682</v>
      </c>
      <c r="AA14" s="164">
        <f t="shared" si="10"/>
        <v>0.90000000000009095</v>
      </c>
      <c r="AC14" s="73">
        <f t="shared" si="2"/>
        <v>0</v>
      </c>
      <c r="AD14" s="73">
        <f>SUM(AC$9:AC14)</f>
        <v>0</v>
      </c>
    </row>
    <row r="15" spans="1:30" ht="30" customHeight="1">
      <c r="A15" s="161">
        <f t="shared" si="0"/>
        <v>7</v>
      </c>
      <c r="B15" s="166">
        <v>14</v>
      </c>
      <c r="C15" s="167" t="s">
        <v>511</v>
      </c>
      <c r="D15" s="168" t="s">
        <v>246</v>
      </c>
      <c r="E15" s="169">
        <v>628.20000000000005</v>
      </c>
      <c r="F15" s="166">
        <v>2</v>
      </c>
      <c r="G15" s="162" t="str">
        <f t="shared" si="7"/>
        <v>19.7
(2.1)</v>
      </c>
      <c r="H15" s="153"/>
      <c r="I15" s="161">
        <f t="shared" si="1"/>
        <v>7</v>
      </c>
      <c r="J15" s="166">
        <v>14</v>
      </c>
      <c r="K15" s="167" t="s">
        <v>511</v>
      </c>
      <c r="L15" s="170" t="s">
        <v>246</v>
      </c>
      <c r="M15" s="169">
        <v>1121.5</v>
      </c>
      <c r="N15" s="166">
        <v>2</v>
      </c>
      <c r="O15" s="162" t="str">
        <f t="shared" si="8"/>
        <v>33.6
(5.3)</v>
      </c>
      <c r="Q15" s="135">
        <f t="shared" si="3"/>
        <v>19.700000000000045</v>
      </c>
      <c r="R15" s="135">
        <f t="shared" si="4"/>
        <v>33.599999999999909</v>
      </c>
      <c r="T15" s="164">
        <f t="shared" si="5"/>
        <v>19.700000000000045</v>
      </c>
      <c r="U15" s="164">
        <f t="shared" si="6"/>
        <v>33.599999999999909</v>
      </c>
      <c r="W15" s="163">
        <f t="shared" si="11"/>
        <v>2.1000000000000227</v>
      </c>
      <c r="X15" s="163">
        <f t="shared" si="12"/>
        <v>5.2999999999999545</v>
      </c>
      <c r="Z15" s="164">
        <f t="shared" si="9"/>
        <v>2.1000000000000227</v>
      </c>
      <c r="AA15" s="164">
        <f t="shared" si="10"/>
        <v>5.2999999999999545</v>
      </c>
      <c r="AC15" s="73">
        <f t="shared" si="2"/>
        <v>0</v>
      </c>
      <c r="AD15" s="73">
        <f>SUM(AC$9:AC15)</f>
        <v>0</v>
      </c>
    </row>
    <row r="16" spans="1:30" ht="30" customHeight="1">
      <c r="A16" s="161">
        <f t="shared" si="0"/>
        <v>8</v>
      </c>
      <c r="B16" s="166">
        <v>7</v>
      </c>
      <c r="C16" s="167" t="s">
        <v>504</v>
      </c>
      <c r="D16" s="168" t="s">
        <v>245</v>
      </c>
      <c r="E16" s="169">
        <v>632.4</v>
      </c>
      <c r="F16" s="166">
        <v>6</v>
      </c>
      <c r="G16" s="162" t="str">
        <f t="shared" si="7"/>
        <v>23.9
(4.2)</v>
      </c>
      <c r="H16" s="153"/>
      <c r="I16" s="161">
        <f t="shared" si="1"/>
        <v>8</v>
      </c>
      <c r="J16" s="166">
        <v>7</v>
      </c>
      <c r="K16" s="167" t="s">
        <v>504</v>
      </c>
      <c r="L16" s="170" t="s">
        <v>245</v>
      </c>
      <c r="M16" s="169">
        <v>1126.5999999999999</v>
      </c>
      <c r="N16" s="166">
        <v>6</v>
      </c>
      <c r="O16" s="162" t="str">
        <f t="shared" si="8"/>
        <v>38.7
(5.1)</v>
      </c>
      <c r="Q16" s="135">
        <f t="shared" si="3"/>
        <v>23.899999999999977</v>
      </c>
      <c r="R16" s="135">
        <f t="shared" si="4"/>
        <v>38.699999999999818</v>
      </c>
      <c r="T16" s="164">
        <f t="shared" si="5"/>
        <v>23.899999999999977</v>
      </c>
      <c r="U16" s="164">
        <f t="shared" si="6"/>
        <v>38.699999999999818</v>
      </c>
      <c r="W16" s="163">
        <f t="shared" si="11"/>
        <v>4.1999999999999318</v>
      </c>
      <c r="X16" s="163">
        <f t="shared" si="12"/>
        <v>5.0999999999999091</v>
      </c>
      <c r="Z16" s="164">
        <f t="shared" si="9"/>
        <v>4.1999999999999318</v>
      </c>
      <c r="AA16" s="164">
        <f t="shared" si="10"/>
        <v>5.0999999999999091</v>
      </c>
      <c r="AC16" s="73">
        <f t="shared" si="2"/>
        <v>0</v>
      </c>
      <c r="AD16" s="73">
        <f>SUM(AC$9:AC16)</f>
        <v>0</v>
      </c>
    </row>
    <row r="17" spans="1:30" ht="30" customHeight="1">
      <c r="A17" s="161">
        <f t="shared" si="0"/>
        <v>9</v>
      </c>
      <c r="B17" s="166">
        <v>10</v>
      </c>
      <c r="C17" s="167" t="s">
        <v>507</v>
      </c>
      <c r="D17" s="168" t="s">
        <v>245</v>
      </c>
      <c r="E17" s="169">
        <v>632.9</v>
      </c>
      <c r="F17" s="166">
        <v>7</v>
      </c>
      <c r="G17" s="162" t="str">
        <f t="shared" si="7"/>
        <v>24.4
(0.5)</v>
      </c>
      <c r="H17" s="153"/>
      <c r="I17" s="161">
        <f t="shared" si="1"/>
        <v>9</v>
      </c>
      <c r="J17" s="166">
        <v>10</v>
      </c>
      <c r="K17" s="167" t="s">
        <v>507</v>
      </c>
      <c r="L17" s="170" t="s">
        <v>245</v>
      </c>
      <c r="M17" s="169">
        <v>1127.2</v>
      </c>
      <c r="N17" s="166">
        <v>7</v>
      </c>
      <c r="O17" s="162" t="str">
        <f t="shared" si="8"/>
        <v>39.3
(0.6)</v>
      </c>
      <c r="Q17" s="135">
        <f t="shared" si="3"/>
        <v>24.399999999999977</v>
      </c>
      <c r="R17" s="135">
        <f t="shared" si="4"/>
        <v>39.299999999999955</v>
      </c>
      <c r="T17" s="164">
        <f t="shared" si="5"/>
        <v>24.399999999999977</v>
      </c>
      <c r="U17" s="164">
        <f t="shared" si="6"/>
        <v>39.299999999999955</v>
      </c>
      <c r="W17" s="163">
        <f t="shared" si="11"/>
        <v>0.5</v>
      </c>
      <c r="X17" s="163">
        <f t="shared" si="12"/>
        <v>0.60000000000013642</v>
      </c>
      <c r="Z17" s="164">
        <f t="shared" si="9"/>
        <v>0.5</v>
      </c>
      <c r="AA17" s="164">
        <f t="shared" si="10"/>
        <v>0.60000000000013642</v>
      </c>
      <c r="AC17" s="73">
        <f t="shared" si="2"/>
        <v>0</v>
      </c>
      <c r="AD17" s="73">
        <f>SUM(AC$9:AC17)</f>
        <v>0</v>
      </c>
    </row>
    <row r="18" spans="1:30" ht="30" customHeight="1">
      <c r="A18" s="161">
        <f t="shared" si="0"/>
        <v>10</v>
      </c>
      <c r="B18" s="166">
        <v>13</v>
      </c>
      <c r="C18" s="167" t="s">
        <v>510</v>
      </c>
      <c r="D18" s="168" t="s">
        <v>246</v>
      </c>
      <c r="E18" s="169">
        <v>635</v>
      </c>
      <c r="F18" s="166">
        <v>3</v>
      </c>
      <c r="G18" s="162" t="str">
        <f t="shared" si="7"/>
        <v>26.5
(2.1)</v>
      </c>
      <c r="H18" s="153"/>
      <c r="I18" s="161">
        <f t="shared" si="1"/>
        <v>10</v>
      </c>
      <c r="J18" s="166">
        <v>15</v>
      </c>
      <c r="K18" s="167" t="s">
        <v>512</v>
      </c>
      <c r="L18" s="170" t="s">
        <v>246</v>
      </c>
      <c r="M18" s="169">
        <v>1127.3</v>
      </c>
      <c r="N18" s="166">
        <v>3</v>
      </c>
      <c r="O18" s="162" t="str">
        <f t="shared" si="8"/>
        <v>39.4
(0.1)</v>
      </c>
      <c r="Q18" s="135">
        <f t="shared" si="3"/>
        <v>26.5</v>
      </c>
      <c r="R18" s="135">
        <f t="shared" si="4"/>
        <v>39.399999999999864</v>
      </c>
      <c r="T18" s="164">
        <f t="shared" si="5"/>
        <v>26.5</v>
      </c>
      <c r="U18" s="164">
        <f t="shared" si="6"/>
        <v>39.399999999999864</v>
      </c>
      <c r="W18" s="163">
        <f t="shared" si="11"/>
        <v>2.1000000000000227</v>
      </c>
      <c r="X18" s="163">
        <f t="shared" si="12"/>
        <v>9.9999999999909051E-2</v>
      </c>
      <c r="Z18" s="164">
        <f t="shared" si="9"/>
        <v>2.1000000000000227</v>
      </c>
      <c r="AA18" s="164">
        <f t="shared" si="10"/>
        <v>9.9999999999909051E-2</v>
      </c>
      <c r="AC18" s="73">
        <f t="shared" si="2"/>
        <v>0</v>
      </c>
      <c r="AD18" s="73">
        <f>SUM(AC$9:AC18)</f>
        <v>0</v>
      </c>
    </row>
    <row r="19" spans="1:30" ht="30" customHeight="1">
      <c r="A19" s="161">
        <f t="shared" si="0"/>
        <v>11</v>
      </c>
      <c r="B19" s="166">
        <v>16</v>
      </c>
      <c r="C19" s="167" t="s">
        <v>513</v>
      </c>
      <c r="D19" s="168" t="s">
        <v>246</v>
      </c>
      <c r="E19" s="169">
        <v>637.6</v>
      </c>
      <c r="F19" s="166">
        <v>4</v>
      </c>
      <c r="G19" s="162" t="str">
        <f t="shared" si="7"/>
        <v>29.1
(2.6)</v>
      </c>
      <c r="H19" s="153"/>
      <c r="I19" s="161">
        <f t="shared" si="1"/>
        <v>11</v>
      </c>
      <c r="J19" s="166">
        <v>13</v>
      </c>
      <c r="K19" s="167" t="s">
        <v>510</v>
      </c>
      <c r="L19" s="170" t="s">
        <v>246</v>
      </c>
      <c r="M19" s="169">
        <v>1129.5</v>
      </c>
      <c r="N19" s="166">
        <v>4</v>
      </c>
      <c r="O19" s="162" t="str">
        <f t="shared" si="8"/>
        <v>41.6
(2.2)</v>
      </c>
      <c r="Q19" s="135">
        <f t="shared" si="3"/>
        <v>29.100000000000023</v>
      </c>
      <c r="R19" s="135">
        <f t="shared" si="4"/>
        <v>41.599999999999909</v>
      </c>
      <c r="T19" s="164">
        <f t="shared" si="5"/>
        <v>29.100000000000023</v>
      </c>
      <c r="U19" s="164">
        <f t="shared" si="6"/>
        <v>41.599999999999909</v>
      </c>
      <c r="W19" s="163">
        <f t="shared" si="11"/>
        <v>2.6000000000000227</v>
      </c>
      <c r="X19" s="163">
        <f t="shared" si="12"/>
        <v>2.2000000000000455</v>
      </c>
      <c r="Z19" s="164">
        <f t="shared" si="9"/>
        <v>2.6000000000000227</v>
      </c>
      <c r="AA19" s="164">
        <f t="shared" si="10"/>
        <v>2.2000000000000455</v>
      </c>
      <c r="AC19" s="73">
        <f t="shared" si="2"/>
        <v>0</v>
      </c>
      <c r="AD19" s="73">
        <f>SUM(AC$9:AC19)</f>
        <v>0</v>
      </c>
    </row>
    <row r="20" spans="1:30" ht="30" customHeight="1">
      <c r="A20" s="161">
        <f t="shared" si="0"/>
        <v>12</v>
      </c>
      <c r="B20" s="166">
        <v>9</v>
      </c>
      <c r="C20" s="167" t="s">
        <v>506</v>
      </c>
      <c r="D20" s="168" t="s">
        <v>245</v>
      </c>
      <c r="E20" s="169">
        <v>638</v>
      </c>
      <c r="F20" s="166">
        <v>8</v>
      </c>
      <c r="G20" s="162" t="str">
        <f t="shared" si="7"/>
        <v>29.5
(0.4)</v>
      </c>
      <c r="H20" s="153"/>
      <c r="I20" s="161">
        <f t="shared" si="1"/>
        <v>12</v>
      </c>
      <c r="J20" s="166">
        <v>9</v>
      </c>
      <c r="K20" s="167" t="s">
        <v>506</v>
      </c>
      <c r="L20" s="170" t="s">
        <v>245</v>
      </c>
      <c r="M20" s="169">
        <v>1132</v>
      </c>
      <c r="N20" s="166">
        <v>8</v>
      </c>
      <c r="O20" s="162" t="str">
        <f t="shared" si="8"/>
        <v>44.1
(2.5)</v>
      </c>
      <c r="Q20" s="135">
        <f t="shared" si="3"/>
        <v>29.5</v>
      </c>
      <c r="R20" s="135">
        <f t="shared" si="4"/>
        <v>44.099999999999909</v>
      </c>
      <c r="T20" s="164">
        <f t="shared" si="5"/>
        <v>29.5</v>
      </c>
      <c r="U20" s="164">
        <f t="shared" si="6"/>
        <v>44.099999999999909</v>
      </c>
      <c r="W20" s="163">
        <f t="shared" si="11"/>
        <v>0.39999999999997726</v>
      </c>
      <c r="X20" s="163">
        <f t="shared" si="12"/>
        <v>2.5</v>
      </c>
      <c r="Z20" s="164">
        <f t="shared" si="9"/>
        <v>0.39999999999997726</v>
      </c>
      <c r="AA20" s="164">
        <f t="shared" si="10"/>
        <v>2.5</v>
      </c>
      <c r="AC20" s="73">
        <f t="shared" si="2"/>
        <v>0</v>
      </c>
      <c r="AD20" s="73">
        <f>SUM(AC$9:AC20)</f>
        <v>0</v>
      </c>
    </row>
    <row r="21" spans="1:30" ht="30" customHeight="1">
      <c r="A21" s="161">
        <f t="shared" si="0"/>
        <v>13</v>
      </c>
      <c r="B21" s="166">
        <v>15</v>
      </c>
      <c r="C21" s="167" t="s">
        <v>512</v>
      </c>
      <c r="D21" s="168" t="s">
        <v>246</v>
      </c>
      <c r="E21" s="169">
        <v>638.9</v>
      </c>
      <c r="F21" s="166">
        <v>5</v>
      </c>
      <c r="G21" s="162" t="str">
        <f t="shared" si="7"/>
        <v>30.4
(0.9)</v>
      </c>
      <c r="H21" s="153"/>
      <c r="I21" s="161">
        <f t="shared" si="1"/>
        <v>13</v>
      </c>
      <c r="J21" s="166">
        <v>12</v>
      </c>
      <c r="K21" s="167" t="s">
        <v>509</v>
      </c>
      <c r="L21" s="170" t="s">
        <v>246</v>
      </c>
      <c r="M21" s="169">
        <v>1134.5</v>
      </c>
      <c r="N21" s="166">
        <v>5</v>
      </c>
      <c r="O21" s="162" t="str">
        <f t="shared" si="8"/>
        <v>46.6
(2.5)</v>
      </c>
      <c r="Q21" s="135">
        <f t="shared" si="3"/>
        <v>30.399999999999977</v>
      </c>
      <c r="R21" s="135">
        <f t="shared" si="4"/>
        <v>46.599999999999909</v>
      </c>
      <c r="T21" s="164">
        <f t="shared" si="5"/>
        <v>30.399999999999977</v>
      </c>
      <c r="U21" s="164">
        <f t="shared" si="6"/>
        <v>46.599999999999909</v>
      </c>
      <c r="W21" s="163">
        <f t="shared" si="11"/>
        <v>0.89999999999997726</v>
      </c>
      <c r="X21" s="163">
        <f t="shared" si="12"/>
        <v>2.5</v>
      </c>
      <c r="Z21" s="164">
        <f t="shared" si="9"/>
        <v>0.89999999999997726</v>
      </c>
      <c r="AA21" s="164">
        <f t="shared" si="10"/>
        <v>2.5</v>
      </c>
      <c r="AC21" s="73">
        <f t="shared" si="2"/>
        <v>0</v>
      </c>
      <c r="AD21" s="73">
        <f>SUM(AC$9:AC21)</f>
        <v>0</v>
      </c>
    </row>
    <row r="22" spans="1:30" ht="30" customHeight="1">
      <c r="A22" s="161">
        <f t="shared" si="0"/>
        <v>14</v>
      </c>
      <c r="B22" s="166">
        <v>12</v>
      </c>
      <c r="C22" s="167" t="s">
        <v>509</v>
      </c>
      <c r="D22" s="168" t="s">
        <v>246</v>
      </c>
      <c r="E22" s="169">
        <v>641.5</v>
      </c>
      <c r="F22" s="166">
        <v>6</v>
      </c>
      <c r="G22" s="162" t="str">
        <f t="shared" si="7"/>
        <v>33.0
(2.6)</v>
      </c>
      <c r="H22" s="153"/>
      <c r="I22" s="161">
        <f t="shared" si="1"/>
        <v>14</v>
      </c>
      <c r="J22" s="166">
        <v>16</v>
      </c>
      <c r="K22" s="167" t="s">
        <v>513</v>
      </c>
      <c r="L22" s="170" t="s">
        <v>246</v>
      </c>
      <c r="M22" s="169">
        <v>1138.2</v>
      </c>
      <c r="N22" s="166">
        <v>6</v>
      </c>
      <c r="O22" s="162" t="str">
        <f t="shared" si="8"/>
        <v>50.3
(3.7)</v>
      </c>
      <c r="Q22" s="135">
        <f t="shared" si="3"/>
        <v>33</v>
      </c>
      <c r="R22" s="135">
        <f t="shared" si="4"/>
        <v>50.299999999999955</v>
      </c>
      <c r="T22" s="164">
        <f t="shared" si="5"/>
        <v>33</v>
      </c>
      <c r="U22" s="164">
        <f t="shared" si="6"/>
        <v>50.299999999999955</v>
      </c>
      <c r="W22" s="163">
        <f t="shared" si="11"/>
        <v>2.6000000000000227</v>
      </c>
      <c r="X22" s="163">
        <f t="shared" si="12"/>
        <v>3.7000000000000455</v>
      </c>
      <c r="Z22" s="164">
        <f t="shared" si="9"/>
        <v>2.6000000000000227</v>
      </c>
      <c r="AA22" s="164">
        <f t="shared" si="10"/>
        <v>3.7000000000000455</v>
      </c>
      <c r="AC22" s="73">
        <f t="shared" si="2"/>
        <v>0</v>
      </c>
      <c r="AD22" s="73">
        <f>SUM(AC$9:AC22)</f>
        <v>0</v>
      </c>
    </row>
    <row r="23" spans="1:30" ht="30" customHeight="1">
      <c r="A23" s="161">
        <f t="shared" si="0"/>
        <v>15</v>
      </c>
      <c r="B23" s="166">
        <v>8</v>
      </c>
      <c r="C23" s="167" t="s">
        <v>505</v>
      </c>
      <c r="D23" s="168" t="s">
        <v>245</v>
      </c>
      <c r="E23" s="169">
        <v>646.5</v>
      </c>
      <c r="F23" s="166">
        <v>9</v>
      </c>
      <c r="G23" s="162" t="str">
        <f t="shared" si="7"/>
        <v>38.0
(5.0)</v>
      </c>
      <c r="H23" s="153"/>
      <c r="I23" s="161">
        <f t="shared" si="1"/>
        <v>15</v>
      </c>
      <c r="J23" s="166">
        <v>21</v>
      </c>
      <c r="K23" s="167" t="s">
        <v>518</v>
      </c>
      <c r="L23" s="170" t="s">
        <v>247</v>
      </c>
      <c r="M23" s="169">
        <v>1149</v>
      </c>
      <c r="N23" s="166">
        <v>1</v>
      </c>
      <c r="O23" s="162" t="str">
        <f t="shared" si="8"/>
        <v>1:01.1
(10.8)</v>
      </c>
      <c r="Q23" s="135">
        <f t="shared" si="3"/>
        <v>38</v>
      </c>
      <c r="R23" s="135">
        <f t="shared" si="4"/>
        <v>61.099999999999909</v>
      </c>
      <c r="T23" s="164">
        <f t="shared" si="5"/>
        <v>38</v>
      </c>
      <c r="U23" s="164">
        <f t="shared" si="6"/>
        <v>101.09999999999991</v>
      </c>
      <c r="W23" s="163">
        <f t="shared" si="11"/>
        <v>5</v>
      </c>
      <c r="X23" s="163">
        <f t="shared" si="12"/>
        <v>10.799999999999955</v>
      </c>
      <c r="Z23" s="164">
        <f t="shared" si="9"/>
        <v>5</v>
      </c>
      <c r="AA23" s="164">
        <f t="shared" si="10"/>
        <v>10.799999999999955</v>
      </c>
      <c r="AC23" s="73">
        <f t="shared" si="2"/>
        <v>0</v>
      </c>
      <c r="AD23" s="73">
        <f>SUM(AC$9:AC23)</f>
        <v>0</v>
      </c>
    </row>
    <row r="24" spans="1:30" ht="30" customHeight="1">
      <c r="A24" s="161">
        <f t="shared" si="0"/>
        <v>16</v>
      </c>
      <c r="B24" s="166">
        <v>27</v>
      </c>
      <c r="C24" s="167" t="s">
        <v>523</v>
      </c>
      <c r="D24" s="168" t="s">
        <v>248</v>
      </c>
      <c r="E24" s="169">
        <v>648.4</v>
      </c>
      <c r="F24" s="166">
        <v>1</v>
      </c>
      <c r="G24" s="162" t="str">
        <f t="shared" si="7"/>
        <v>39.9
(1.9)</v>
      </c>
      <c r="H24" s="153"/>
      <c r="I24" s="161">
        <f t="shared" si="1"/>
        <v>16</v>
      </c>
      <c r="J24" s="166">
        <v>27</v>
      </c>
      <c r="K24" s="167" t="s">
        <v>523</v>
      </c>
      <c r="L24" s="170" t="s">
        <v>248</v>
      </c>
      <c r="M24" s="169">
        <v>1151</v>
      </c>
      <c r="N24" s="166">
        <v>1</v>
      </c>
      <c r="O24" s="162" t="str">
        <f t="shared" si="8"/>
        <v>1:03.1
(2.0)</v>
      </c>
      <c r="Q24" s="135">
        <f t="shared" si="3"/>
        <v>39.899999999999977</v>
      </c>
      <c r="R24" s="135">
        <f t="shared" si="4"/>
        <v>63.099999999999909</v>
      </c>
      <c r="T24" s="164">
        <f t="shared" si="5"/>
        <v>39.899999999999977</v>
      </c>
      <c r="U24" s="164">
        <f t="shared" si="6"/>
        <v>103.09999999999991</v>
      </c>
      <c r="W24" s="163">
        <f t="shared" si="11"/>
        <v>1.8999999999999773</v>
      </c>
      <c r="X24" s="163">
        <f t="shared" si="12"/>
        <v>2</v>
      </c>
      <c r="Z24" s="164">
        <f t="shared" si="9"/>
        <v>1.8999999999999773</v>
      </c>
      <c r="AA24" s="164">
        <f t="shared" si="10"/>
        <v>2</v>
      </c>
      <c r="AC24" s="73">
        <f t="shared" si="2"/>
        <v>0</v>
      </c>
      <c r="AD24" s="73">
        <f>SUM(AC$9:AC24)</f>
        <v>0</v>
      </c>
    </row>
    <row r="25" spans="1:30" ht="30" customHeight="1">
      <c r="A25" s="161">
        <f t="shared" si="0"/>
        <v>17</v>
      </c>
      <c r="B25" s="166">
        <v>19</v>
      </c>
      <c r="C25" s="167" t="s">
        <v>516</v>
      </c>
      <c r="D25" s="168" t="s">
        <v>247</v>
      </c>
      <c r="E25" s="169">
        <v>650.9</v>
      </c>
      <c r="F25" s="166">
        <v>1</v>
      </c>
      <c r="G25" s="162" t="str">
        <f t="shared" si="7"/>
        <v>42.4
(2.5)</v>
      </c>
      <c r="H25" s="153"/>
      <c r="I25" s="161">
        <f t="shared" si="1"/>
        <v>17</v>
      </c>
      <c r="J25" s="166">
        <v>8</v>
      </c>
      <c r="K25" s="167" t="s">
        <v>505</v>
      </c>
      <c r="L25" s="170" t="s">
        <v>245</v>
      </c>
      <c r="M25" s="169">
        <v>1152.3</v>
      </c>
      <c r="N25" s="166">
        <v>9</v>
      </c>
      <c r="O25" s="162" t="str">
        <f t="shared" si="8"/>
        <v>1:04.4
(1.3)</v>
      </c>
      <c r="Q25" s="135">
        <f t="shared" si="3"/>
        <v>42.399999999999977</v>
      </c>
      <c r="R25" s="135">
        <f t="shared" si="4"/>
        <v>64.399999999999864</v>
      </c>
      <c r="T25" s="164">
        <f t="shared" si="5"/>
        <v>42.399999999999977</v>
      </c>
      <c r="U25" s="164">
        <f t="shared" si="6"/>
        <v>104.39999999999986</v>
      </c>
      <c r="W25" s="163">
        <f t="shared" si="11"/>
        <v>2.5</v>
      </c>
      <c r="X25" s="163">
        <f t="shared" si="12"/>
        <v>1.2999999999999545</v>
      </c>
      <c r="Z25" s="164">
        <f t="shared" si="9"/>
        <v>2.5</v>
      </c>
      <c r="AA25" s="164">
        <f t="shared" si="10"/>
        <v>1.2999999999999545</v>
      </c>
      <c r="AC25" s="73">
        <f t="shared" si="2"/>
        <v>0</v>
      </c>
      <c r="AD25" s="73">
        <f>SUM(AC$9:AC25)</f>
        <v>0</v>
      </c>
    </row>
    <row r="26" spans="1:30" ht="30" customHeight="1">
      <c r="A26" s="302">
        <f t="shared" si="0"/>
        <v>17</v>
      </c>
      <c r="B26" s="166">
        <v>21</v>
      </c>
      <c r="C26" s="167" t="s">
        <v>518</v>
      </c>
      <c r="D26" s="168" t="s">
        <v>247</v>
      </c>
      <c r="E26" s="169">
        <v>650.9</v>
      </c>
      <c r="F26" s="303">
        <v>1</v>
      </c>
      <c r="G26" s="162" t="str">
        <f t="shared" si="7"/>
        <v>42.4
(2.5)</v>
      </c>
      <c r="H26" s="153"/>
      <c r="I26" s="161">
        <f t="shared" si="1"/>
        <v>18</v>
      </c>
      <c r="J26" s="166">
        <v>20</v>
      </c>
      <c r="K26" s="167" t="s">
        <v>517</v>
      </c>
      <c r="L26" s="170" t="s">
        <v>247</v>
      </c>
      <c r="M26" s="169">
        <v>1154.0999999999999</v>
      </c>
      <c r="N26" s="166">
        <v>2</v>
      </c>
      <c r="O26" s="162" t="str">
        <f t="shared" si="8"/>
        <v>1:06.2
(1.8)</v>
      </c>
      <c r="Q26" s="135">
        <f t="shared" si="3"/>
        <v>42.399999999999977</v>
      </c>
      <c r="R26" s="135">
        <f t="shared" si="4"/>
        <v>66.199999999999818</v>
      </c>
      <c r="T26" s="164">
        <f t="shared" si="5"/>
        <v>42.399999999999977</v>
      </c>
      <c r="U26" s="164">
        <f t="shared" si="6"/>
        <v>106.19999999999982</v>
      </c>
      <c r="W26" s="163">
        <f t="shared" si="11"/>
        <v>2.5</v>
      </c>
      <c r="X26" s="163">
        <f t="shared" si="12"/>
        <v>1.7999999999999545</v>
      </c>
      <c r="Z26" s="164">
        <f t="shared" si="9"/>
        <v>2.5</v>
      </c>
      <c r="AA26" s="164">
        <f t="shared" si="10"/>
        <v>1.7999999999999545</v>
      </c>
      <c r="AC26" s="73">
        <f t="shared" si="2"/>
        <v>0</v>
      </c>
      <c r="AD26" s="73">
        <f>SUM(AC$9:AC26)</f>
        <v>0</v>
      </c>
    </row>
    <row r="27" spans="1:30" ht="30" customHeight="1">
      <c r="A27" s="161">
        <f t="shared" si="0"/>
        <v>19</v>
      </c>
      <c r="B27" s="166">
        <v>17</v>
      </c>
      <c r="C27" s="167" t="s">
        <v>514</v>
      </c>
      <c r="D27" s="168" t="s">
        <v>247</v>
      </c>
      <c r="E27" s="169">
        <v>652.20000000000005</v>
      </c>
      <c r="F27" s="166">
        <v>3</v>
      </c>
      <c r="G27" s="162" t="str">
        <f t="shared" si="7"/>
        <v>43.7
(1.3)</v>
      </c>
      <c r="H27" s="153"/>
      <c r="I27" s="161">
        <f t="shared" si="1"/>
        <v>19</v>
      </c>
      <c r="J27" s="166">
        <v>24</v>
      </c>
      <c r="K27" s="167" t="s">
        <v>520</v>
      </c>
      <c r="L27" s="170" t="s">
        <v>247</v>
      </c>
      <c r="M27" s="169">
        <v>1155</v>
      </c>
      <c r="N27" s="166">
        <v>3</v>
      </c>
      <c r="O27" s="162" t="str">
        <f t="shared" si="8"/>
        <v>1:07.1
(0.9)</v>
      </c>
      <c r="Q27" s="135">
        <f t="shared" si="3"/>
        <v>43.700000000000045</v>
      </c>
      <c r="R27" s="135">
        <f t="shared" si="4"/>
        <v>67.099999999999909</v>
      </c>
      <c r="T27" s="164">
        <f t="shared" si="5"/>
        <v>43.700000000000045</v>
      </c>
      <c r="U27" s="164">
        <f t="shared" si="6"/>
        <v>107.09999999999991</v>
      </c>
      <c r="W27" s="163">
        <f t="shared" si="11"/>
        <v>1.3000000000000682</v>
      </c>
      <c r="X27" s="163">
        <f t="shared" si="12"/>
        <v>0.90000000000009095</v>
      </c>
      <c r="Z27" s="164">
        <f t="shared" si="9"/>
        <v>1.3000000000000682</v>
      </c>
      <c r="AA27" s="164">
        <f t="shared" si="10"/>
        <v>0.90000000000009095</v>
      </c>
      <c r="AC27" s="73">
        <f t="shared" si="2"/>
        <v>0</v>
      </c>
      <c r="AD27" s="73">
        <f>SUM(AC$9:AC27)</f>
        <v>0</v>
      </c>
    </row>
    <row r="28" spans="1:30" ht="30" customHeight="1">
      <c r="A28" s="302">
        <f t="shared" si="0"/>
        <v>19</v>
      </c>
      <c r="B28" s="166">
        <v>58</v>
      </c>
      <c r="C28" s="167" t="s">
        <v>552</v>
      </c>
      <c r="D28" s="168" t="s">
        <v>251</v>
      </c>
      <c r="E28" s="169">
        <v>652.20000000000005</v>
      </c>
      <c r="F28" s="166">
        <v>1</v>
      </c>
      <c r="G28" s="162" t="str">
        <f t="shared" si="7"/>
        <v>43.7
(1.3)</v>
      </c>
      <c r="H28" s="153"/>
      <c r="I28" s="161">
        <f t="shared" si="1"/>
        <v>20</v>
      </c>
      <c r="J28" s="166">
        <v>17</v>
      </c>
      <c r="K28" s="167" t="s">
        <v>514</v>
      </c>
      <c r="L28" s="170" t="s">
        <v>247</v>
      </c>
      <c r="M28" s="169">
        <v>1155.5999999999999</v>
      </c>
      <c r="N28" s="166">
        <v>4</v>
      </c>
      <c r="O28" s="162" t="str">
        <f t="shared" si="8"/>
        <v>1:07.7
(0.6)</v>
      </c>
      <c r="Q28" s="135">
        <f t="shared" si="3"/>
        <v>43.700000000000045</v>
      </c>
      <c r="R28" s="135">
        <f t="shared" si="4"/>
        <v>67.699999999999818</v>
      </c>
      <c r="T28" s="164">
        <f t="shared" si="5"/>
        <v>43.700000000000045</v>
      </c>
      <c r="U28" s="164">
        <f t="shared" si="6"/>
        <v>107.69999999999982</v>
      </c>
      <c r="W28" s="163">
        <f t="shared" si="11"/>
        <v>1.3000000000000682</v>
      </c>
      <c r="X28" s="163">
        <f t="shared" si="12"/>
        <v>0.59999999999990905</v>
      </c>
      <c r="Z28" s="164">
        <f t="shared" si="9"/>
        <v>1.3000000000000682</v>
      </c>
      <c r="AA28" s="164">
        <f t="shared" si="10"/>
        <v>0.59999999999990905</v>
      </c>
      <c r="AC28" s="73">
        <f t="shared" si="2"/>
        <v>0</v>
      </c>
      <c r="AD28" s="73">
        <f>SUM(AC$9:AC28)</f>
        <v>0</v>
      </c>
    </row>
    <row r="29" spans="1:30" ht="30" customHeight="1">
      <c r="A29" s="161">
        <f t="shared" si="0"/>
        <v>21</v>
      </c>
      <c r="B29" s="166">
        <v>20</v>
      </c>
      <c r="C29" s="167" t="s">
        <v>517</v>
      </c>
      <c r="D29" s="168" t="s">
        <v>247</v>
      </c>
      <c r="E29" s="169">
        <v>652.70000000000005</v>
      </c>
      <c r="F29" s="166">
        <v>4</v>
      </c>
      <c r="G29" s="162" t="str">
        <f t="shared" si="7"/>
        <v>44.2
(0.5)</v>
      </c>
      <c r="H29" s="153"/>
      <c r="I29" s="161">
        <f t="shared" si="1"/>
        <v>21</v>
      </c>
      <c r="J29" s="166">
        <v>26</v>
      </c>
      <c r="K29" s="167" t="s">
        <v>522</v>
      </c>
      <c r="L29" s="170" t="s">
        <v>248</v>
      </c>
      <c r="M29" s="169">
        <v>1157.2</v>
      </c>
      <c r="N29" s="166">
        <v>2</v>
      </c>
      <c r="O29" s="162" t="str">
        <f t="shared" si="8"/>
        <v>1:09.3
(1.6)</v>
      </c>
      <c r="Q29" s="135">
        <f t="shared" si="3"/>
        <v>44.200000000000045</v>
      </c>
      <c r="R29" s="135">
        <f t="shared" si="4"/>
        <v>69.299999999999955</v>
      </c>
      <c r="T29" s="164">
        <f t="shared" si="5"/>
        <v>44.200000000000045</v>
      </c>
      <c r="U29" s="164">
        <f t="shared" si="6"/>
        <v>109.29999999999995</v>
      </c>
      <c r="W29" s="163">
        <f t="shared" si="11"/>
        <v>0.5</v>
      </c>
      <c r="X29" s="163">
        <f t="shared" si="12"/>
        <v>1.6000000000001364</v>
      </c>
      <c r="Z29" s="164">
        <f t="shared" si="9"/>
        <v>0.5</v>
      </c>
      <c r="AA29" s="164">
        <f t="shared" si="10"/>
        <v>1.6000000000001364</v>
      </c>
      <c r="AC29" s="73">
        <f t="shared" si="2"/>
        <v>0</v>
      </c>
      <c r="AD29" s="73">
        <f>SUM(AC$9:AC29)</f>
        <v>0</v>
      </c>
    </row>
    <row r="30" spans="1:30" ht="30" customHeight="1">
      <c r="A30" s="161">
        <f t="shared" si="0"/>
        <v>22</v>
      </c>
      <c r="B30" s="166">
        <v>18</v>
      </c>
      <c r="C30" s="167" t="s">
        <v>515</v>
      </c>
      <c r="D30" s="168" t="s">
        <v>247</v>
      </c>
      <c r="E30" s="169">
        <v>653.5</v>
      </c>
      <c r="F30" s="166">
        <v>5</v>
      </c>
      <c r="G30" s="162" t="str">
        <f t="shared" si="7"/>
        <v>45.0
(0.8)</v>
      </c>
      <c r="H30" s="153"/>
      <c r="I30" s="161">
        <f t="shared" si="1"/>
        <v>22</v>
      </c>
      <c r="J30" s="166">
        <v>18</v>
      </c>
      <c r="K30" s="167" t="s">
        <v>515</v>
      </c>
      <c r="L30" s="170" t="s">
        <v>247</v>
      </c>
      <c r="M30" s="169">
        <v>1159</v>
      </c>
      <c r="N30" s="166">
        <v>5</v>
      </c>
      <c r="O30" s="162" t="str">
        <f t="shared" si="8"/>
        <v>1:11.1
(1.8)</v>
      </c>
      <c r="Q30" s="135">
        <f t="shared" si="3"/>
        <v>45</v>
      </c>
      <c r="R30" s="135">
        <f t="shared" si="4"/>
        <v>71.099999999999909</v>
      </c>
      <c r="T30" s="164">
        <f t="shared" si="5"/>
        <v>45</v>
      </c>
      <c r="U30" s="164">
        <f t="shared" si="6"/>
        <v>111.09999999999991</v>
      </c>
      <c r="W30" s="163">
        <f t="shared" si="11"/>
        <v>0.79999999999995453</v>
      </c>
      <c r="X30" s="163">
        <f t="shared" si="12"/>
        <v>1.7999999999999545</v>
      </c>
      <c r="Z30" s="164">
        <f t="shared" si="9"/>
        <v>0.79999999999995453</v>
      </c>
      <c r="AA30" s="164">
        <f t="shared" si="10"/>
        <v>1.7999999999999545</v>
      </c>
      <c r="AC30" s="73">
        <f t="shared" si="2"/>
        <v>0</v>
      </c>
      <c r="AD30" s="73">
        <f>SUM(AC$9:AC30)</f>
        <v>0</v>
      </c>
    </row>
    <row r="31" spans="1:30" ht="30" customHeight="1">
      <c r="A31" s="161">
        <f t="shared" si="0"/>
        <v>23</v>
      </c>
      <c r="B31" s="166">
        <v>24</v>
      </c>
      <c r="C31" s="167" t="s">
        <v>520</v>
      </c>
      <c r="D31" s="168" t="s">
        <v>247</v>
      </c>
      <c r="E31" s="169">
        <v>653.79999999999995</v>
      </c>
      <c r="F31" s="166">
        <v>6</v>
      </c>
      <c r="G31" s="162" t="str">
        <f t="shared" si="7"/>
        <v>45.3
(0.3)</v>
      </c>
      <c r="H31" s="153"/>
      <c r="I31" s="161">
        <f t="shared" si="1"/>
        <v>23</v>
      </c>
      <c r="J31" s="166">
        <v>19</v>
      </c>
      <c r="K31" s="167" t="s">
        <v>516</v>
      </c>
      <c r="L31" s="170" t="s">
        <v>247</v>
      </c>
      <c r="M31" s="169">
        <v>1200.4000000000001</v>
      </c>
      <c r="N31" s="166">
        <v>6</v>
      </c>
      <c r="O31" s="162" t="str">
        <f t="shared" si="8"/>
        <v>1:12.5
(1.4)</v>
      </c>
      <c r="Q31" s="135">
        <f t="shared" si="3"/>
        <v>45.299999999999955</v>
      </c>
      <c r="R31" s="135">
        <f t="shared" si="4"/>
        <v>72.5</v>
      </c>
      <c r="T31" s="164">
        <f t="shared" si="5"/>
        <v>45.299999999999955</v>
      </c>
      <c r="U31" s="164">
        <f t="shared" si="6"/>
        <v>112.5</v>
      </c>
      <c r="W31" s="163">
        <f t="shared" si="11"/>
        <v>0.29999999999995453</v>
      </c>
      <c r="X31" s="163">
        <f t="shared" si="12"/>
        <v>1.4000000000000909</v>
      </c>
      <c r="Z31" s="164">
        <f t="shared" si="9"/>
        <v>0.29999999999995453</v>
      </c>
      <c r="AA31" s="164">
        <f t="shared" si="10"/>
        <v>1.4000000000000909</v>
      </c>
      <c r="AC31" s="73">
        <f t="shared" si="2"/>
        <v>0</v>
      </c>
      <c r="AD31" s="73">
        <f>SUM(AC$9:AC31)</f>
        <v>0</v>
      </c>
    </row>
    <row r="32" spans="1:30" ht="30" customHeight="1">
      <c r="A32" s="161">
        <f t="shared" si="0"/>
        <v>24</v>
      </c>
      <c r="B32" s="166">
        <v>26</v>
      </c>
      <c r="C32" s="167" t="s">
        <v>522</v>
      </c>
      <c r="D32" s="168" t="s">
        <v>248</v>
      </c>
      <c r="E32" s="169">
        <v>655</v>
      </c>
      <c r="F32" s="166">
        <v>2</v>
      </c>
      <c r="G32" s="162" t="str">
        <f t="shared" si="7"/>
        <v>46.5
(1.2)</v>
      </c>
      <c r="H32" s="153"/>
      <c r="I32" s="161">
        <f t="shared" si="1"/>
        <v>24</v>
      </c>
      <c r="J32" s="166">
        <v>31</v>
      </c>
      <c r="K32" s="167" t="s">
        <v>527</v>
      </c>
      <c r="L32" s="170" t="s">
        <v>248</v>
      </c>
      <c r="M32" s="169">
        <v>1200.5999999999999</v>
      </c>
      <c r="N32" s="166">
        <v>3</v>
      </c>
      <c r="O32" s="162" t="str">
        <f t="shared" si="8"/>
        <v>1:12.7
(0.2)</v>
      </c>
      <c r="Q32" s="135">
        <f t="shared" si="3"/>
        <v>46.5</v>
      </c>
      <c r="R32" s="135">
        <f t="shared" si="4"/>
        <v>72.699999999999818</v>
      </c>
      <c r="T32" s="164">
        <f t="shared" si="5"/>
        <v>46.5</v>
      </c>
      <c r="U32" s="164">
        <f t="shared" si="6"/>
        <v>112.69999999999982</v>
      </c>
      <c r="W32" s="163">
        <f t="shared" si="11"/>
        <v>1.2000000000000455</v>
      </c>
      <c r="X32" s="163">
        <f t="shared" si="12"/>
        <v>0.1999999999998181</v>
      </c>
      <c r="Z32" s="164">
        <f t="shared" si="9"/>
        <v>1.2000000000000455</v>
      </c>
      <c r="AA32" s="164">
        <f t="shared" si="10"/>
        <v>0.1999999999998181</v>
      </c>
      <c r="AC32" s="73">
        <f t="shared" si="2"/>
        <v>0</v>
      </c>
      <c r="AD32" s="73">
        <f>SUM(AC$9:AC32)</f>
        <v>0</v>
      </c>
    </row>
    <row r="33" spans="1:30" ht="30" customHeight="1">
      <c r="A33" s="161">
        <f t="shared" si="0"/>
        <v>25</v>
      </c>
      <c r="B33" s="166">
        <v>31</v>
      </c>
      <c r="C33" s="167" t="s">
        <v>527</v>
      </c>
      <c r="D33" s="168" t="s">
        <v>248</v>
      </c>
      <c r="E33" s="169">
        <v>656.7</v>
      </c>
      <c r="F33" s="166">
        <v>3</v>
      </c>
      <c r="G33" s="162" t="str">
        <f t="shared" si="7"/>
        <v>48.2
(1.7)</v>
      </c>
      <c r="H33" s="153"/>
      <c r="I33" s="161">
        <f t="shared" si="1"/>
        <v>25</v>
      </c>
      <c r="J33" s="166">
        <v>22</v>
      </c>
      <c r="K33" s="167" t="s">
        <v>571</v>
      </c>
      <c r="L33" s="170" t="s">
        <v>247</v>
      </c>
      <c r="M33" s="169">
        <v>1205.5</v>
      </c>
      <c r="N33" s="166">
        <v>7</v>
      </c>
      <c r="O33" s="162" t="str">
        <f t="shared" si="8"/>
        <v>1:17.6
(4.9)</v>
      </c>
      <c r="Q33" s="135">
        <f t="shared" si="3"/>
        <v>48.200000000000045</v>
      </c>
      <c r="R33" s="135">
        <f t="shared" si="4"/>
        <v>77.599999999999909</v>
      </c>
      <c r="T33" s="164">
        <f t="shared" si="5"/>
        <v>48.200000000000045</v>
      </c>
      <c r="U33" s="164">
        <f t="shared" si="6"/>
        <v>117.59999999999991</v>
      </c>
      <c r="W33" s="163">
        <f t="shared" si="11"/>
        <v>1.7000000000000455</v>
      </c>
      <c r="X33" s="163">
        <f t="shared" si="12"/>
        <v>4.9000000000000909</v>
      </c>
      <c r="Z33" s="164">
        <f t="shared" si="9"/>
        <v>1.7000000000000455</v>
      </c>
      <c r="AA33" s="164">
        <f t="shared" si="10"/>
        <v>4.9000000000000909</v>
      </c>
      <c r="AC33" s="73">
        <f t="shared" si="2"/>
        <v>0</v>
      </c>
      <c r="AD33" s="73">
        <f>SUM(AC$9:AC33)</f>
        <v>0</v>
      </c>
    </row>
    <row r="34" spans="1:30" ht="30" customHeight="1">
      <c r="A34" s="161">
        <f t="shared" si="0"/>
        <v>26</v>
      </c>
      <c r="B34" s="166">
        <v>22</v>
      </c>
      <c r="C34" s="167" t="s">
        <v>571</v>
      </c>
      <c r="D34" s="168" t="s">
        <v>247</v>
      </c>
      <c r="E34" s="169">
        <v>702.7</v>
      </c>
      <c r="F34" s="166">
        <v>7</v>
      </c>
      <c r="G34" s="162" t="str">
        <f t="shared" si="7"/>
        <v>54.2
(6.0)</v>
      </c>
      <c r="H34" s="153"/>
      <c r="I34" s="161" t="str">
        <f t="shared" si="1"/>
        <v>-</v>
      </c>
      <c r="J34" s="166">
        <v>58</v>
      </c>
      <c r="K34" s="167" t="s">
        <v>552</v>
      </c>
      <c r="L34" s="170" t="s">
        <v>251</v>
      </c>
      <c r="M34" s="169">
        <v>1208.5</v>
      </c>
      <c r="N34" s="166">
        <v>1</v>
      </c>
      <c r="O34" s="162" t="str">
        <f t="shared" si="8"/>
        <v>1:20.6
(3.0)</v>
      </c>
      <c r="Q34" s="135">
        <f t="shared" si="3"/>
        <v>54.200000000000045</v>
      </c>
      <c r="R34" s="135">
        <f t="shared" si="4"/>
        <v>80.599999999999909</v>
      </c>
      <c r="T34" s="164">
        <f t="shared" si="5"/>
        <v>54.200000000000045</v>
      </c>
      <c r="U34" s="164">
        <f t="shared" si="6"/>
        <v>120.59999999999991</v>
      </c>
      <c r="W34" s="163">
        <f t="shared" si="11"/>
        <v>6</v>
      </c>
      <c r="X34" s="163">
        <f t="shared" si="12"/>
        <v>3</v>
      </c>
      <c r="Z34" s="164">
        <f t="shared" si="9"/>
        <v>6</v>
      </c>
      <c r="AA34" s="164">
        <f t="shared" si="10"/>
        <v>3</v>
      </c>
      <c r="AC34" s="73">
        <f t="shared" si="2"/>
        <v>1</v>
      </c>
      <c r="AD34" s="73">
        <f>SUM(AC$9:AC34)</f>
        <v>1</v>
      </c>
    </row>
    <row r="35" spans="1:30" ht="30" customHeight="1">
      <c r="A35" s="161">
        <f t="shared" si="0"/>
        <v>27</v>
      </c>
      <c r="B35" s="166">
        <v>30</v>
      </c>
      <c r="C35" s="167" t="s">
        <v>526</v>
      </c>
      <c r="D35" s="168" t="s">
        <v>248</v>
      </c>
      <c r="E35" s="169">
        <v>703.1</v>
      </c>
      <c r="F35" s="166">
        <v>4</v>
      </c>
      <c r="G35" s="162" t="str">
        <f t="shared" si="7"/>
        <v>54.6
(0.4)</v>
      </c>
      <c r="H35" s="153"/>
      <c r="I35" s="161">
        <f t="shared" si="1"/>
        <v>26</v>
      </c>
      <c r="J35" s="166">
        <v>30</v>
      </c>
      <c r="K35" s="167" t="s">
        <v>526</v>
      </c>
      <c r="L35" s="170" t="s">
        <v>248</v>
      </c>
      <c r="M35" s="169">
        <v>1219.5999999999999</v>
      </c>
      <c r="N35" s="166">
        <v>4</v>
      </c>
      <c r="O35" s="162" t="str">
        <f t="shared" si="8"/>
        <v>1:31.7
(11.1)</v>
      </c>
      <c r="Q35" s="135">
        <f t="shared" si="3"/>
        <v>54.600000000000023</v>
      </c>
      <c r="R35" s="135">
        <f t="shared" si="4"/>
        <v>91.699999999999818</v>
      </c>
      <c r="T35" s="164">
        <f t="shared" si="5"/>
        <v>54.600000000000023</v>
      </c>
      <c r="U35" s="164">
        <f t="shared" si="6"/>
        <v>131.69999999999982</v>
      </c>
      <c r="W35" s="163">
        <f t="shared" si="11"/>
        <v>0.39999999999997726</v>
      </c>
      <c r="X35" s="163">
        <f t="shared" si="12"/>
        <v>11.099999999999909</v>
      </c>
      <c r="Z35" s="164">
        <f t="shared" si="9"/>
        <v>0.39999999999997726</v>
      </c>
      <c r="AA35" s="164">
        <f t="shared" si="10"/>
        <v>11.099999999999909</v>
      </c>
      <c r="AC35" s="73">
        <f t="shared" si="2"/>
        <v>0</v>
      </c>
      <c r="AD35" s="73">
        <f>SUM(AC$9:AC35)</f>
        <v>1</v>
      </c>
    </row>
    <row r="36" spans="1:30" ht="30" customHeight="1">
      <c r="A36" s="161">
        <f t="shared" si="0"/>
        <v>28</v>
      </c>
      <c r="B36" s="166">
        <v>60</v>
      </c>
      <c r="C36" s="167" t="s">
        <v>554</v>
      </c>
      <c r="D36" s="168" t="s">
        <v>251</v>
      </c>
      <c r="E36" s="169">
        <v>707.3</v>
      </c>
      <c r="F36" s="166">
        <v>2</v>
      </c>
      <c r="G36" s="162" t="str">
        <f t="shared" si="7"/>
        <v>58.8
(4.2)</v>
      </c>
      <c r="H36" s="153"/>
      <c r="I36" s="161" t="str">
        <f t="shared" si="1"/>
        <v>-</v>
      </c>
      <c r="J36" s="166">
        <v>60</v>
      </c>
      <c r="K36" s="167" t="s">
        <v>554</v>
      </c>
      <c r="L36" s="170" t="s">
        <v>251</v>
      </c>
      <c r="M36" s="169">
        <v>1224.5999999999999</v>
      </c>
      <c r="N36" s="166">
        <v>2</v>
      </c>
      <c r="O36" s="162" t="str">
        <f t="shared" si="8"/>
        <v>1:36.7
(5.0)</v>
      </c>
      <c r="Q36" s="135">
        <f t="shared" si="3"/>
        <v>58.799999999999955</v>
      </c>
      <c r="R36" s="135">
        <f t="shared" si="4"/>
        <v>96.699999999999818</v>
      </c>
      <c r="T36" s="164">
        <f t="shared" si="5"/>
        <v>58.799999999999955</v>
      </c>
      <c r="U36" s="164">
        <f t="shared" si="6"/>
        <v>136.69999999999982</v>
      </c>
      <c r="W36" s="163">
        <f t="shared" si="11"/>
        <v>4.1999999999999318</v>
      </c>
      <c r="X36" s="163">
        <f t="shared" si="12"/>
        <v>5</v>
      </c>
      <c r="Z36" s="164">
        <f t="shared" si="9"/>
        <v>4.1999999999999318</v>
      </c>
      <c r="AA36" s="164">
        <f t="shared" si="10"/>
        <v>5</v>
      </c>
      <c r="AC36" s="73">
        <f t="shared" si="2"/>
        <v>1</v>
      </c>
      <c r="AD36" s="73">
        <f>SUM(AC$9:AC36)</f>
        <v>2</v>
      </c>
    </row>
    <row r="37" spans="1:30" ht="30" customHeight="1">
      <c r="A37" s="161">
        <f t="shared" si="0"/>
        <v>29</v>
      </c>
      <c r="B37" s="166">
        <v>29</v>
      </c>
      <c r="C37" s="167" t="s">
        <v>525</v>
      </c>
      <c r="D37" s="168" t="s">
        <v>248</v>
      </c>
      <c r="E37" s="169">
        <v>712.5</v>
      </c>
      <c r="F37" s="166">
        <v>5</v>
      </c>
      <c r="G37" s="162" t="str">
        <f t="shared" si="7"/>
        <v>1:04.0
(5.2)</v>
      </c>
      <c r="H37" s="153"/>
      <c r="I37" s="161">
        <f t="shared" si="1"/>
        <v>27</v>
      </c>
      <c r="J37" s="166">
        <v>29</v>
      </c>
      <c r="K37" s="167" t="s">
        <v>525</v>
      </c>
      <c r="L37" s="170" t="s">
        <v>248</v>
      </c>
      <c r="M37" s="169">
        <v>1224.7</v>
      </c>
      <c r="N37" s="166">
        <v>5</v>
      </c>
      <c r="O37" s="162" t="str">
        <f t="shared" si="8"/>
        <v>1:36.8
(0.1)</v>
      </c>
      <c r="Q37" s="135">
        <f t="shared" si="3"/>
        <v>64</v>
      </c>
      <c r="R37" s="135">
        <f t="shared" si="4"/>
        <v>96.799999999999955</v>
      </c>
      <c r="T37" s="164">
        <f t="shared" si="5"/>
        <v>104</v>
      </c>
      <c r="U37" s="164">
        <f t="shared" si="6"/>
        <v>136.79999999999995</v>
      </c>
      <c r="W37" s="163">
        <f t="shared" si="11"/>
        <v>5.2000000000000455</v>
      </c>
      <c r="X37" s="163">
        <f t="shared" si="12"/>
        <v>0.10000000000013642</v>
      </c>
      <c r="Z37" s="164">
        <f t="shared" si="9"/>
        <v>5.2000000000000455</v>
      </c>
      <c r="AA37" s="164">
        <f t="shared" si="10"/>
        <v>0.10000000000013642</v>
      </c>
      <c r="AC37" s="73">
        <f t="shared" si="2"/>
        <v>0</v>
      </c>
      <c r="AD37" s="73">
        <f>SUM(AC$9:AC37)</f>
        <v>2</v>
      </c>
    </row>
    <row r="38" spans="1:30" ht="30" customHeight="1">
      <c r="A38" s="161">
        <f t="shared" si="0"/>
        <v>30</v>
      </c>
      <c r="B38" s="166">
        <v>28</v>
      </c>
      <c r="C38" s="167" t="s">
        <v>524</v>
      </c>
      <c r="D38" s="168" t="s">
        <v>248</v>
      </c>
      <c r="E38" s="169">
        <v>715.6</v>
      </c>
      <c r="F38" s="166">
        <v>6</v>
      </c>
      <c r="G38" s="162" t="str">
        <f t="shared" si="7"/>
        <v>1:07.1
(3.1)</v>
      </c>
      <c r="H38" s="153"/>
      <c r="I38" s="161">
        <f t="shared" si="1"/>
        <v>28</v>
      </c>
      <c r="J38" s="166">
        <v>32</v>
      </c>
      <c r="K38" s="167" t="s">
        <v>528</v>
      </c>
      <c r="L38" s="170" t="s">
        <v>249</v>
      </c>
      <c r="M38" s="169">
        <v>1226.3</v>
      </c>
      <c r="N38" s="166">
        <v>1</v>
      </c>
      <c r="O38" s="162" t="str">
        <f t="shared" si="8"/>
        <v>1:38.4
(1.6)</v>
      </c>
      <c r="Q38" s="135">
        <f t="shared" si="3"/>
        <v>67.100000000000023</v>
      </c>
      <c r="R38" s="135">
        <f t="shared" si="4"/>
        <v>98.399999999999864</v>
      </c>
      <c r="T38" s="164">
        <f t="shared" si="5"/>
        <v>107.10000000000002</v>
      </c>
      <c r="U38" s="164">
        <f t="shared" si="6"/>
        <v>138.39999999999986</v>
      </c>
      <c r="W38" s="163">
        <f t="shared" si="11"/>
        <v>3.1000000000000227</v>
      </c>
      <c r="X38" s="163">
        <f t="shared" si="12"/>
        <v>1.5999999999999091</v>
      </c>
      <c r="Z38" s="164">
        <f t="shared" si="9"/>
        <v>3.1000000000000227</v>
      </c>
      <c r="AA38" s="164">
        <f t="shared" si="10"/>
        <v>1.5999999999999091</v>
      </c>
      <c r="AC38" s="73">
        <f t="shared" si="2"/>
        <v>0</v>
      </c>
      <c r="AD38" s="73">
        <f>SUM(AC$9:AC38)</f>
        <v>2</v>
      </c>
    </row>
    <row r="39" spans="1:30" ht="30" customHeight="1">
      <c r="A39" s="161">
        <f t="shared" si="0"/>
        <v>31</v>
      </c>
      <c r="B39" s="166">
        <v>6</v>
      </c>
      <c r="C39" s="167" t="s">
        <v>503</v>
      </c>
      <c r="D39" s="168" t="s">
        <v>245</v>
      </c>
      <c r="E39" s="169">
        <v>716.1</v>
      </c>
      <c r="F39" s="166">
        <v>10</v>
      </c>
      <c r="G39" s="162" t="str">
        <f t="shared" si="7"/>
        <v>1:07.6
(0.5)</v>
      </c>
      <c r="H39" s="153"/>
      <c r="I39" s="161">
        <f t="shared" si="1"/>
        <v>29</v>
      </c>
      <c r="J39" s="166">
        <v>33</v>
      </c>
      <c r="K39" s="167" t="s">
        <v>529</v>
      </c>
      <c r="L39" s="170" t="s">
        <v>249</v>
      </c>
      <c r="M39" s="169">
        <v>1227</v>
      </c>
      <c r="N39" s="166">
        <v>2</v>
      </c>
      <c r="O39" s="162" t="str">
        <f t="shared" si="8"/>
        <v>1:39.1
(0.7)</v>
      </c>
      <c r="Q39" s="135">
        <f t="shared" si="3"/>
        <v>67.600000000000023</v>
      </c>
      <c r="R39" s="135">
        <f t="shared" si="4"/>
        <v>99.099999999999909</v>
      </c>
      <c r="T39" s="164">
        <f t="shared" si="5"/>
        <v>107.60000000000002</v>
      </c>
      <c r="U39" s="164">
        <f t="shared" si="6"/>
        <v>139.09999999999991</v>
      </c>
      <c r="W39" s="163">
        <f t="shared" si="11"/>
        <v>0.5</v>
      </c>
      <c r="X39" s="163">
        <f t="shared" si="12"/>
        <v>0.70000000000004547</v>
      </c>
      <c r="Z39" s="164">
        <f t="shared" si="9"/>
        <v>0.5</v>
      </c>
      <c r="AA39" s="164">
        <f t="shared" si="10"/>
        <v>0.70000000000004547</v>
      </c>
      <c r="AC39" s="73">
        <f t="shared" si="2"/>
        <v>0</v>
      </c>
      <c r="AD39" s="73">
        <f>SUM(AC$9:AC39)</f>
        <v>2</v>
      </c>
    </row>
    <row r="40" spans="1:30" ht="30" customHeight="1">
      <c r="A40" s="161">
        <f t="shared" si="0"/>
        <v>32</v>
      </c>
      <c r="B40" s="166">
        <v>33</v>
      </c>
      <c r="C40" s="167" t="s">
        <v>529</v>
      </c>
      <c r="D40" s="168" t="s">
        <v>249</v>
      </c>
      <c r="E40" s="169">
        <v>716.5</v>
      </c>
      <c r="F40" s="166">
        <v>1</v>
      </c>
      <c r="G40" s="162" t="str">
        <f t="shared" si="7"/>
        <v>1:08.0
(0.4)</v>
      </c>
      <c r="H40" s="153"/>
      <c r="I40" s="161">
        <f t="shared" si="1"/>
        <v>30</v>
      </c>
      <c r="J40" s="166">
        <v>28</v>
      </c>
      <c r="K40" s="167" t="s">
        <v>524</v>
      </c>
      <c r="L40" s="170" t="s">
        <v>248</v>
      </c>
      <c r="M40" s="169">
        <v>1229.8</v>
      </c>
      <c r="N40" s="166">
        <v>6</v>
      </c>
      <c r="O40" s="162" t="str">
        <f t="shared" si="8"/>
        <v>1:41.9
(2.8)</v>
      </c>
      <c r="Q40" s="135">
        <f t="shared" si="3"/>
        <v>68</v>
      </c>
      <c r="R40" s="135">
        <f t="shared" si="4"/>
        <v>101.89999999999986</v>
      </c>
      <c r="T40" s="164">
        <f t="shared" si="5"/>
        <v>108</v>
      </c>
      <c r="U40" s="164">
        <f t="shared" si="6"/>
        <v>141.89999999999986</v>
      </c>
      <c r="W40" s="163">
        <f t="shared" si="11"/>
        <v>0.39999999999997726</v>
      </c>
      <c r="X40" s="163">
        <f t="shared" si="12"/>
        <v>2.7999999999999545</v>
      </c>
      <c r="Z40" s="164">
        <f t="shared" si="9"/>
        <v>0.39999999999997726</v>
      </c>
      <c r="AA40" s="164">
        <f t="shared" si="10"/>
        <v>2.7999999999999545</v>
      </c>
      <c r="AC40" s="73">
        <f t="shared" si="2"/>
        <v>0</v>
      </c>
      <c r="AD40" s="73">
        <f>SUM(AC$9:AC40)</f>
        <v>2</v>
      </c>
    </row>
    <row r="41" spans="1:30" ht="30" customHeight="1">
      <c r="A41" s="161">
        <f t="shared" ref="A41:A72" si="13">IF(E41&lt;&gt;"",RANK(E41,E$9:E$98,1),"")</f>
        <v>33</v>
      </c>
      <c r="B41" s="166">
        <v>70</v>
      </c>
      <c r="C41" s="167" t="s">
        <v>563</v>
      </c>
      <c r="D41" s="168" t="s">
        <v>252</v>
      </c>
      <c r="E41" s="169">
        <v>716.9</v>
      </c>
      <c r="F41" s="166">
        <v>1</v>
      </c>
      <c r="G41" s="162" t="str">
        <f t="shared" si="7"/>
        <v>1:08.4
(0.4)</v>
      </c>
      <c r="H41" s="153"/>
      <c r="I41" s="161" t="str">
        <f t="shared" ref="I41:I72" si="14">IF(M41&lt;&gt;"",IF(MID(L41,1,2)=AC$8,RANK(M41,M$9:M$98,1)-AD41,"-"),"")</f>
        <v>-</v>
      </c>
      <c r="J41" s="166">
        <v>70</v>
      </c>
      <c r="K41" s="167" t="s">
        <v>563</v>
      </c>
      <c r="L41" s="170" t="s">
        <v>252</v>
      </c>
      <c r="M41" s="169">
        <v>1230.2</v>
      </c>
      <c r="N41" s="166">
        <v>1</v>
      </c>
      <c r="O41" s="162" t="str">
        <f t="shared" si="8"/>
        <v>1:42.3
(0.4)</v>
      </c>
      <c r="Q41" s="135">
        <f t="shared" si="3"/>
        <v>68.399999999999977</v>
      </c>
      <c r="R41" s="135">
        <f t="shared" si="4"/>
        <v>102.29999999999995</v>
      </c>
      <c r="T41" s="164">
        <f t="shared" si="5"/>
        <v>108.39999999999998</v>
      </c>
      <c r="U41" s="164">
        <f t="shared" si="6"/>
        <v>142.29999999999995</v>
      </c>
      <c r="W41" s="163">
        <f t="shared" si="11"/>
        <v>0.39999999999997726</v>
      </c>
      <c r="X41" s="163">
        <f t="shared" si="12"/>
        <v>0.40000000000009095</v>
      </c>
      <c r="Z41" s="164">
        <f t="shared" si="9"/>
        <v>0.39999999999997726</v>
      </c>
      <c r="AA41" s="164">
        <f t="shared" si="10"/>
        <v>0.40000000000009095</v>
      </c>
      <c r="AC41" s="73">
        <f t="shared" ref="AC41:AC72" si="15">IF(L41&lt;&gt;"",IF(MID(L41,1,2)=AC$8,0,1),0)</f>
        <v>1</v>
      </c>
      <c r="AD41" s="73">
        <f>SUM(AC$9:AC41)</f>
        <v>3</v>
      </c>
    </row>
    <row r="42" spans="1:30" ht="30" customHeight="1">
      <c r="A42" s="161">
        <f t="shared" si="13"/>
        <v>34</v>
      </c>
      <c r="B42" s="166">
        <v>32</v>
      </c>
      <c r="C42" s="167" t="s">
        <v>528</v>
      </c>
      <c r="D42" s="168" t="s">
        <v>249</v>
      </c>
      <c r="E42" s="169">
        <v>717.5</v>
      </c>
      <c r="F42" s="166">
        <v>2</v>
      </c>
      <c r="G42" s="162" t="str">
        <f t="shared" si="7"/>
        <v>1:09.0
(0.6)</v>
      </c>
      <c r="H42" s="153"/>
      <c r="I42" s="161">
        <f t="shared" si="14"/>
        <v>31</v>
      </c>
      <c r="J42" s="166">
        <v>36</v>
      </c>
      <c r="K42" s="167" t="s">
        <v>532</v>
      </c>
      <c r="L42" s="170" t="s">
        <v>249</v>
      </c>
      <c r="M42" s="169">
        <v>1235.3</v>
      </c>
      <c r="N42" s="166">
        <v>3</v>
      </c>
      <c r="O42" s="162" t="str">
        <f t="shared" si="8"/>
        <v>1:47.4
(5.1)</v>
      </c>
      <c r="Q42" s="135">
        <f t="shared" ref="Q42:Q73" si="16">IF(AND(E$9&lt;&gt;"",E42&lt;&gt;""),(INT(E42/10000)*3600+INT(MOD(E42,10000)/100)*60+MOD(E42,100))-(INT(E$9/10000)*3600+INT(MOD(E$9,10000)/100)*60+MOD(E$9,100)),"")</f>
        <v>69</v>
      </c>
      <c r="R42" s="135">
        <f t="shared" ref="R42:R73" si="17">IF(AND(M$9&lt;&gt;"",M42&lt;&gt;""),(INT(M42/10000)*3600+INT(MOD(M42,10000)/100)*60+MOD(M42,100))-(INT(M$9/10000)*3600+INT(MOD(M$9,10000)/100)*60+MOD(M$9,100)),"")</f>
        <v>107.39999999999986</v>
      </c>
      <c r="T42" s="164">
        <f t="shared" ref="T42:T73" si="18">IF(Q42&lt;&gt;"",INT(Q42/3600)*10000+INT(MOD(Q42,3600)/60)*100+MOD(Q42,60),"")</f>
        <v>109</v>
      </c>
      <c r="U42" s="164">
        <f t="shared" ref="U42:U73" si="19">IF(R42&lt;&gt;"",INT(R42/3600)*10000+INT(MOD(R42,3600)/60)*100+MOD(R42,60),"")</f>
        <v>147.39999999999986</v>
      </c>
      <c r="W42" s="163">
        <f t="shared" si="11"/>
        <v>0.60000000000002274</v>
      </c>
      <c r="X42" s="163">
        <f t="shared" si="12"/>
        <v>5.0999999999999091</v>
      </c>
      <c r="Z42" s="164">
        <f t="shared" si="9"/>
        <v>0.60000000000002274</v>
      </c>
      <c r="AA42" s="164">
        <f t="shared" si="10"/>
        <v>5.0999999999999091</v>
      </c>
      <c r="AC42" s="73">
        <f t="shared" si="15"/>
        <v>0</v>
      </c>
      <c r="AD42" s="73">
        <f>SUM(AC$9:AC42)</f>
        <v>3</v>
      </c>
    </row>
    <row r="43" spans="1:30" ht="30" customHeight="1">
      <c r="A43" s="161">
        <f t="shared" si="13"/>
        <v>35</v>
      </c>
      <c r="B43" s="166">
        <v>36</v>
      </c>
      <c r="C43" s="167" t="s">
        <v>532</v>
      </c>
      <c r="D43" s="168" t="s">
        <v>249</v>
      </c>
      <c r="E43" s="169">
        <v>722.4</v>
      </c>
      <c r="F43" s="166">
        <v>3</v>
      </c>
      <c r="G43" s="162" t="str">
        <f t="shared" ref="G43:G74" si="20">IF(T43&lt;&gt;"",TEXT(T43,"[&lt;100]#0.0;[&lt;10000]#0"":""00.0;0"":""00"":""00.0")&amp;CHAR(10)&amp;"("&amp;TEXT(Z43,"[&lt;100]#0.0;[&lt;10000]#0"":""00.0;0"":""00"":""00.0")&amp;")","")</f>
        <v>1:13.9
(4.9)</v>
      </c>
      <c r="H43" s="153"/>
      <c r="I43" s="161">
        <f t="shared" si="14"/>
        <v>32</v>
      </c>
      <c r="J43" s="166">
        <v>6</v>
      </c>
      <c r="K43" s="167" t="s">
        <v>503</v>
      </c>
      <c r="L43" s="170" t="s">
        <v>245</v>
      </c>
      <c r="M43" s="169">
        <v>1239.2</v>
      </c>
      <c r="N43" s="166">
        <v>10</v>
      </c>
      <c r="O43" s="162" t="str">
        <f t="shared" ref="O43:O74" si="21">IF(U43&lt;&gt;"",TEXT(U43,"[&lt;100]#0.0;[&lt;10000]#0"":""00.0;0"":""00"":""00.0")&amp;CHAR(10)&amp;"("&amp;TEXT(AA43,"[&lt;100]#0.0;[&lt;10000]#0"":""00.0;0"":""00"":""00.0")&amp;")","")</f>
        <v>1:51.3
(3.9)</v>
      </c>
      <c r="Q43" s="135">
        <f t="shared" si="16"/>
        <v>73.899999999999977</v>
      </c>
      <c r="R43" s="135">
        <f t="shared" si="17"/>
        <v>111.29999999999995</v>
      </c>
      <c r="T43" s="164">
        <f t="shared" si="18"/>
        <v>113.89999999999998</v>
      </c>
      <c r="U43" s="164">
        <f t="shared" si="19"/>
        <v>151.29999999999995</v>
      </c>
      <c r="W43" s="163">
        <f t="shared" si="11"/>
        <v>4.8999999999999773</v>
      </c>
      <c r="X43" s="163">
        <f t="shared" si="12"/>
        <v>3.9000000000000909</v>
      </c>
      <c r="Z43" s="164">
        <f t="shared" ref="Z43:Z74" si="22">IF(W43&lt;&gt;"",INT(W43/3600)*10000+INT(MOD(W43,3600)/60)*100+MOD(W43,60),"")</f>
        <v>4.8999999999999773</v>
      </c>
      <c r="AA43" s="164">
        <f t="shared" ref="AA43:AA74" si="23">IF(X43&lt;&gt;"",INT(X43/3600)*10000+INT(MOD(X43,3600)/60)*100+MOD(X43,60),"")</f>
        <v>3.9000000000000909</v>
      </c>
      <c r="AC43" s="73">
        <f t="shared" si="15"/>
        <v>0</v>
      </c>
      <c r="AD43" s="73">
        <f>SUM(AC$9:AC43)</f>
        <v>3</v>
      </c>
    </row>
    <row r="44" spans="1:30" ht="30" customHeight="1">
      <c r="A44" s="161">
        <f t="shared" si="13"/>
        <v>36</v>
      </c>
      <c r="B44" s="166">
        <v>34</v>
      </c>
      <c r="C44" s="167" t="s">
        <v>530</v>
      </c>
      <c r="D44" s="168" t="s">
        <v>249</v>
      </c>
      <c r="E44" s="169">
        <v>724.8</v>
      </c>
      <c r="F44" s="166">
        <v>4</v>
      </c>
      <c r="G44" s="162" t="str">
        <f t="shared" si="20"/>
        <v>1:16.3
(2.4)</v>
      </c>
      <c r="H44" s="153"/>
      <c r="I44" s="161">
        <f t="shared" si="14"/>
        <v>33</v>
      </c>
      <c r="J44" s="166">
        <v>34</v>
      </c>
      <c r="K44" s="167" t="s">
        <v>530</v>
      </c>
      <c r="L44" s="170" t="s">
        <v>249</v>
      </c>
      <c r="M44" s="169">
        <v>1243.8</v>
      </c>
      <c r="N44" s="166">
        <v>4</v>
      </c>
      <c r="O44" s="162" t="str">
        <f t="shared" si="21"/>
        <v>1:55.9
(4.6)</v>
      </c>
      <c r="Q44" s="135">
        <f t="shared" si="16"/>
        <v>76.299999999999955</v>
      </c>
      <c r="R44" s="135">
        <f t="shared" si="17"/>
        <v>115.89999999999986</v>
      </c>
      <c r="T44" s="164">
        <f t="shared" si="18"/>
        <v>116.29999999999995</v>
      </c>
      <c r="U44" s="164">
        <f t="shared" si="19"/>
        <v>155.89999999999986</v>
      </c>
      <c r="W44" s="163">
        <f t="shared" ref="W44:W75" si="24">IF(AND(Q44&lt;&gt;"",Q43&lt;&gt;""),IF(Q44-Q43&lt;&gt;0,Q44-Q43,W43),"")</f>
        <v>2.3999999999999773</v>
      </c>
      <c r="X44" s="163">
        <f t="shared" ref="X44:X75" si="25">IF(AND(R44&lt;&gt;"",R43&lt;&gt;""),IF(R44-R43&lt;&gt;0,R44-R43,X43),"")</f>
        <v>4.5999999999999091</v>
      </c>
      <c r="Z44" s="164">
        <f t="shared" si="22"/>
        <v>2.3999999999999773</v>
      </c>
      <c r="AA44" s="164">
        <f t="shared" si="23"/>
        <v>4.5999999999999091</v>
      </c>
      <c r="AC44" s="73">
        <f t="shared" si="15"/>
        <v>0</v>
      </c>
      <c r="AD44" s="73">
        <f>SUM(AC$9:AC44)</f>
        <v>3</v>
      </c>
    </row>
    <row r="45" spans="1:30" ht="30" customHeight="1">
      <c r="A45" s="161">
        <f t="shared" si="13"/>
        <v>37</v>
      </c>
      <c r="B45" s="166">
        <v>23</v>
      </c>
      <c r="C45" s="167" t="s">
        <v>519</v>
      </c>
      <c r="D45" s="168" t="s">
        <v>247</v>
      </c>
      <c r="E45" s="169">
        <v>726</v>
      </c>
      <c r="F45" s="166">
        <v>8</v>
      </c>
      <c r="G45" s="162" t="str">
        <f t="shared" si="20"/>
        <v>1:17.5
(1.2)</v>
      </c>
      <c r="H45" s="153"/>
      <c r="I45" s="161">
        <f t="shared" si="14"/>
        <v>34</v>
      </c>
      <c r="J45" s="166">
        <v>48</v>
      </c>
      <c r="K45" s="167" t="s">
        <v>543</v>
      </c>
      <c r="L45" s="170" t="s">
        <v>250</v>
      </c>
      <c r="M45" s="169">
        <v>1247.2</v>
      </c>
      <c r="N45" s="166">
        <v>1</v>
      </c>
      <c r="O45" s="162" t="str">
        <f t="shared" si="21"/>
        <v>1:59.3
(3.4)</v>
      </c>
      <c r="Q45" s="135">
        <f t="shared" si="16"/>
        <v>77.5</v>
      </c>
      <c r="R45" s="135">
        <f t="shared" si="17"/>
        <v>119.29999999999995</v>
      </c>
      <c r="T45" s="164">
        <f t="shared" si="18"/>
        <v>117.5</v>
      </c>
      <c r="U45" s="164">
        <f t="shared" si="19"/>
        <v>159.29999999999995</v>
      </c>
      <c r="W45" s="163">
        <f t="shared" si="24"/>
        <v>1.2000000000000455</v>
      </c>
      <c r="X45" s="163">
        <f t="shared" si="25"/>
        <v>3.4000000000000909</v>
      </c>
      <c r="Z45" s="164">
        <f t="shared" si="22"/>
        <v>1.2000000000000455</v>
      </c>
      <c r="AA45" s="164">
        <f t="shared" si="23"/>
        <v>3.4000000000000909</v>
      </c>
      <c r="AC45" s="73">
        <f t="shared" si="15"/>
        <v>0</v>
      </c>
      <c r="AD45" s="73">
        <f>SUM(AC$9:AC45)</f>
        <v>3</v>
      </c>
    </row>
    <row r="46" spans="1:30" ht="30" customHeight="1">
      <c r="A46" s="161">
        <f t="shared" si="13"/>
        <v>38</v>
      </c>
      <c r="B46" s="166">
        <v>59</v>
      </c>
      <c r="C46" s="167" t="s">
        <v>553</v>
      </c>
      <c r="D46" s="168" t="s">
        <v>251</v>
      </c>
      <c r="E46" s="169">
        <v>728.3</v>
      </c>
      <c r="F46" s="166">
        <v>3</v>
      </c>
      <c r="G46" s="162" t="str">
        <f t="shared" si="20"/>
        <v>1:19.8
(2.3)</v>
      </c>
      <c r="H46" s="153"/>
      <c r="I46" s="161">
        <f t="shared" si="14"/>
        <v>35</v>
      </c>
      <c r="J46" s="166">
        <v>23</v>
      </c>
      <c r="K46" s="167" t="s">
        <v>519</v>
      </c>
      <c r="L46" s="170" t="s">
        <v>247</v>
      </c>
      <c r="M46" s="169">
        <v>1250</v>
      </c>
      <c r="N46" s="166">
        <v>8</v>
      </c>
      <c r="O46" s="162" t="str">
        <f t="shared" si="21"/>
        <v>2:02.1
(2.8)</v>
      </c>
      <c r="Q46" s="135">
        <f t="shared" si="16"/>
        <v>79.799999999999955</v>
      </c>
      <c r="R46" s="135">
        <f t="shared" si="17"/>
        <v>122.09999999999991</v>
      </c>
      <c r="T46" s="164">
        <f t="shared" si="18"/>
        <v>119.79999999999995</v>
      </c>
      <c r="U46" s="164">
        <f t="shared" si="19"/>
        <v>202.09999999999991</v>
      </c>
      <c r="W46" s="163">
        <f t="shared" si="24"/>
        <v>2.2999999999999545</v>
      </c>
      <c r="X46" s="163">
        <f t="shared" si="25"/>
        <v>2.7999999999999545</v>
      </c>
      <c r="Z46" s="164">
        <f t="shared" si="22"/>
        <v>2.2999999999999545</v>
      </c>
      <c r="AA46" s="164">
        <f t="shared" si="23"/>
        <v>2.7999999999999545</v>
      </c>
      <c r="AC46" s="73">
        <f t="shared" si="15"/>
        <v>0</v>
      </c>
      <c r="AD46" s="73">
        <f>SUM(AC$9:AC46)</f>
        <v>3</v>
      </c>
    </row>
    <row r="47" spans="1:30" ht="30" customHeight="1">
      <c r="A47" s="161">
        <f t="shared" si="13"/>
        <v>39</v>
      </c>
      <c r="B47" s="166">
        <v>25</v>
      </c>
      <c r="C47" s="167" t="s">
        <v>521</v>
      </c>
      <c r="D47" s="168" t="s">
        <v>247</v>
      </c>
      <c r="E47" s="169">
        <v>728.6</v>
      </c>
      <c r="F47" s="166">
        <v>9</v>
      </c>
      <c r="G47" s="162" t="str">
        <f t="shared" si="20"/>
        <v>1:20.1
(0.3)</v>
      </c>
      <c r="H47" s="153"/>
      <c r="I47" s="161" t="str">
        <f t="shared" si="14"/>
        <v>-</v>
      </c>
      <c r="J47" s="166">
        <v>63</v>
      </c>
      <c r="K47" s="167" t="s">
        <v>557</v>
      </c>
      <c r="L47" s="170" t="s">
        <v>252</v>
      </c>
      <c r="M47" s="169">
        <v>1253.9000000000001</v>
      </c>
      <c r="N47" s="166">
        <v>2</v>
      </c>
      <c r="O47" s="162" t="str">
        <f t="shared" si="21"/>
        <v>2:06.0
(3.9)</v>
      </c>
      <c r="Q47" s="135">
        <f t="shared" si="16"/>
        <v>80.100000000000023</v>
      </c>
      <c r="R47" s="135">
        <f t="shared" si="17"/>
        <v>126</v>
      </c>
      <c r="T47" s="164">
        <f t="shared" si="18"/>
        <v>120.10000000000002</v>
      </c>
      <c r="U47" s="164">
        <f t="shared" si="19"/>
        <v>206</v>
      </c>
      <c r="W47" s="163">
        <f t="shared" si="24"/>
        <v>0.30000000000006821</v>
      </c>
      <c r="X47" s="163">
        <f t="shared" si="25"/>
        <v>3.9000000000000909</v>
      </c>
      <c r="Z47" s="164">
        <f t="shared" si="22"/>
        <v>0.30000000000006821</v>
      </c>
      <c r="AA47" s="164">
        <f t="shared" si="23"/>
        <v>3.9000000000000909</v>
      </c>
      <c r="AC47" s="73">
        <f t="shared" si="15"/>
        <v>1</v>
      </c>
      <c r="AD47" s="73">
        <f>SUM(AC$9:AC47)</f>
        <v>4</v>
      </c>
    </row>
    <row r="48" spans="1:30" ht="30" customHeight="1">
      <c r="A48" s="161">
        <f t="shared" si="13"/>
        <v>40</v>
      </c>
      <c r="B48" s="166">
        <v>63</v>
      </c>
      <c r="C48" s="167" t="s">
        <v>557</v>
      </c>
      <c r="D48" s="168" t="s">
        <v>252</v>
      </c>
      <c r="E48" s="169">
        <v>729</v>
      </c>
      <c r="F48" s="166">
        <v>2</v>
      </c>
      <c r="G48" s="162" t="str">
        <f t="shared" si="20"/>
        <v>1:20.5
(0.4)</v>
      </c>
      <c r="H48" s="153"/>
      <c r="I48" s="161">
        <f t="shared" si="14"/>
        <v>36</v>
      </c>
      <c r="J48" s="166">
        <v>35</v>
      </c>
      <c r="K48" s="167" t="s">
        <v>531</v>
      </c>
      <c r="L48" s="170" t="s">
        <v>249</v>
      </c>
      <c r="M48" s="169">
        <v>1254.0999999999999</v>
      </c>
      <c r="N48" s="166">
        <v>5</v>
      </c>
      <c r="O48" s="162" t="str">
        <f t="shared" si="21"/>
        <v>2:06.2
(0.2)</v>
      </c>
      <c r="Q48" s="135">
        <f t="shared" si="16"/>
        <v>80.5</v>
      </c>
      <c r="R48" s="135">
        <f t="shared" si="17"/>
        <v>126.19999999999982</v>
      </c>
      <c r="T48" s="164">
        <f t="shared" si="18"/>
        <v>120.5</v>
      </c>
      <c r="U48" s="164">
        <f t="shared" si="19"/>
        <v>206.19999999999982</v>
      </c>
      <c r="W48" s="163">
        <f t="shared" si="24"/>
        <v>0.39999999999997726</v>
      </c>
      <c r="X48" s="163">
        <f t="shared" si="25"/>
        <v>0.1999999999998181</v>
      </c>
      <c r="Z48" s="164">
        <f t="shared" si="22"/>
        <v>0.39999999999997726</v>
      </c>
      <c r="AA48" s="164">
        <f t="shared" si="23"/>
        <v>0.1999999999998181</v>
      </c>
      <c r="AC48" s="73">
        <f t="shared" si="15"/>
        <v>0</v>
      </c>
      <c r="AD48" s="73">
        <f>SUM(AC$9:AC48)</f>
        <v>4</v>
      </c>
    </row>
    <row r="49" spans="1:30" ht="30" customHeight="1">
      <c r="A49" s="161">
        <f t="shared" si="13"/>
        <v>41</v>
      </c>
      <c r="B49" s="166">
        <v>35</v>
      </c>
      <c r="C49" s="167" t="s">
        <v>531</v>
      </c>
      <c r="D49" s="168" t="s">
        <v>249</v>
      </c>
      <c r="E49" s="169">
        <v>729.8</v>
      </c>
      <c r="F49" s="166">
        <v>5</v>
      </c>
      <c r="G49" s="162" t="str">
        <f t="shared" si="20"/>
        <v>1:21.3
(0.8)</v>
      </c>
      <c r="H49" s="153"/>
      <c r="I49" s="161">
        <f t="shared" si="14"/>
        <v>37</v>
      </c>
      <c r="J49" s="166">
        <v>44</v>
      </c>
      <c r="K49" s="167" t="s">
        <v>540</v>
      </c>
      <c r="L49" s="170" t="s">
        <v>249</v>
      </c>
      <c r="M49" s="169">
        <v>1255.9000000000001</v>
      </c>
      <c r="N49" s="166">
        <v>6</v>
      </c>
      <c r="O49" s="162" t="str">
        <f t="shared" si="21"/>
        <v>2:08.0
(1.8)</v>
      </c>
      <c r="Q49" s="135">
        <f t="shared" si="16"/>
        <v>81.299999999999955</v>
      </c>
      <c r="R49" s="135">
        <f t="shared" si="17"/>
        <v>128</v>
      </c>
      <c r="T49" s="164">
        <f t="shared" si="18"/>
        <v>121.29999999999995</v>
      </c>
      <c r="U49" s="164">
        <f t="shared" si="19"/>
        <v>208</v>
      </c>
      <c r="W49" s="163">
        <f t="shared" si="24"/>
        <v>0.79999999999995453</v>
      </c>
      <c r="X49" s="163">
        <f t="shared" si="25"/>
        <v>1.8000000000001819</v>
      </c>
      <c r="Z49" s="164">
        <f t="shared" si="22"/>
        <v>0.79999999999995453</v>
      </c>
      <c r="AA49" s="164">
        <f t="shared" si="23"/>
        <v>1.8000000000001819</v>
      </c>
      <c r="AC49" s="73">
        <f t="shared" si="15"/>
        <v>0</v>
      </c>
      <c r="AD49" s="73">
        <f>SUM(AC$9:AC49)</f>
        <v>4</v>
      </c>
    </row>
    <row r="50" spans="1:30" ht="30" customHeight="1">
      <c r="A50" s="161">
        <f t="shared" si="13"/>
        <v>42</v>
      </c>
      <c r="B50" s="166">
        <v>44</v>
      </c>
      <c r="C50" s="167" t="s">
        <v>540</v>
      </c>
      <c r="D50" s="168" t="s">
        <v>249</v>
      </c>
      <c r="E50" s="169">
        <v>733.3</v>
      </c>
      <c r="F50" s="166">
        <v>6</v>
      </c>
      <c r="G50" s="162" t="str">
        <f t="shared" si="20"/>
        <v>1:24.8
(3.5)</v>
      </c>
      <c r="H50" s="153"/>
      <c r="I50" s="161">
        <f t="shared" si="14"/>
        <v>38</v>
      </c>
      <c r="J50" s="166">
        <v>25</v>
      </c>
      <c r="K50" s="167" t="s">
        <v>521</v>
      </c>
      <c r="L50" s="170" t="s">
        <v>247</v>
      </c>
      <c r="M50" s="169">
        <v>1257.3</v>
      </c>
      <c r="N50" s="166">
        <v>9</v>
      </c>
      <c r="O50" s="162" t="str">
        <f t="shared" si="21"/>
        <v>2:09.4
(1.4)</v>
      </c>
      <c r="Q50" s="135">
        <f t="shared" si="16"/>
        <v>84.799999999999955</v>
      </c>
      <c r="R50" s="135">
        <f t="shared" si="17"/>
        <v>129.39999999999986</v>
      </c>
      <c r="T50" s="164">
        <f t="shared" si="18"/>
        <v>124.79999999999995</v>
      </c>
      <c r="U50" s="164">
        <f t="shared" si="19"/>
        <v>209.39999999999986</v>
      </c>
      <c r="W50" s="163">
        <f t="shared" si="24"/>
        <v>3.5</v>
      </c>
      <c r="X50" s="163">
        <f t="shared" si="25"/>
        <v>1.3999999999998636</v>
      </c>
      <c r="Z50" s="164">
        <f t="shared" si="22"/>
        <v>3.5</v>
      </c>
      <c r="AA50" s="164">
        <f t="shared" si="23"/>
        <v>1.3999999999998636</v>
      </c>
      <c r="AC50" s="73">
        <f t="shared" si="15"/>
        <v>0</v>
      </c>
      <c r="AD50" s="73">
        <f>SUM(AC$9:AC50)</f>
        <v>4</v>
      </c>
    </row>
    <row r="51" spans="1:30" ht="30" customHeight="1">
      <c r="A51" s="161">
        <f t="shared" si="13"/>
        <v>43</v>
      </c>
      <c r="B51" s="166">
        <v>48</v>
      </c>
      <c r="C51" s="167" t="s">
        <v>543</v>
      </c>
      <c r="D51" s="168" t="s">
        <v>250</v>
      </c>
      <c r="E51" s="169">
        <v>734.7</v>
      </c>
      <c r="F51" s="166">
        <v>1</v>
      </c>
      <c r="G51" s="162" t="str">
        <f t="shared" si="20"/>
        <v>1:26.2
(1.4)</v>
      </c>
      <c r="H51" s="153"/>
      <c r="I51" s="161" t="str">
        <f t="shared" si="14"/>
        <v>-</v>
      </c>
      <c r="J51" s="166">
        <v>59</v>
      </c>
      <c r="K51" s="167" t="s">
        <v>553</v>
      </c>
      <c r="L51" s="170" t="s">
        <v>251</v>
      </c>
      <c r="M51" s="169">
        <v>1301.7</v>
      </c>
      <c r="N51" s="166">
        <v>3</v>
      </c>
      <c r="O51" s="162" t="str">
        <f t="shared" si="21"/>
        <v>2:13.8
(4.4)</v>
      </c>
      <c r="Q51" s="135">
        <f t="shared" si="16"/>
        <v>86.200000000000045</v>
      </c>
      <c r="R51" s="135">
        <f t="shared" si="17"/>
        <v>133.79999999999995</v>
      </c>
      <c r="T51" s="164">
        <f t="shared" si="18"/>
        <v>126.20000000000005</v>
      </c>
      <c r="U51" s="164">
        <f t="shared" si="19"/>
        <v>213.79999999999995</v>
      </c>
      <c r="W51" s="163">
        <f t="shared" si="24"/>
        <v>1.4000000000000909</v>
      </c>
      <c r="X51" s="163">
        <f t="shared" si="25"/>
        <v>4.4000000000000909</v>
      </c>
      <c r="Z51" s="164">
        <f t="shared" si="22"/>
        <v>1.4000000000000909</v>
      </c>
      <c r="AA51" s="164">
        <f t="shared" si="23"/>
        <v>4.4000000000000909</v>
      </c>
      <c r="AC51" s="73">
        <f t="shared" si="15"/>
        <v>1</v>
      </c>
      <c r="AD51" s="73">
        <f>SUM(AC$9:AC51)</f>
        <v>5</v>
      </c>
    </row>
    <row r="52" spans="1:30" ht="30" customHeight="1">
      <c r="A52" s="161">
        <f t="shared" si="13"/>
        <v>44</v>
      </c>
      <c r="B52" s="166">
        <v>49</v>
      </c>
      <c r="C52" s="167" t="s">
        <v>544</v>
      </c>
      <c r="D52" s="168" t="s">
        <v>250</v>
      </c>
      <c r="E52" s="169">
        <v>739.5</v>
      </c>
      <c r="F52" s="166">
        <v>2</v>
      </c>
      <c r="G52" s="162" t="str">
        <f t="shared" si="20"/>
        <v>1:31.0
(4.8)</v>
      </c>
      <c r="H52" s="153"/>
      <c r="I52" s="161">
        <f t="shared" si="14"/>
        <v>39</v>
      </c>
      <c r="J52" s="166">
        <v>37</v>
      </c>
      <c r="K52" s="167" t="s">
        <v>533</v>
      </c>
      <c r="L52" s="170" t="s">
        <v>249</v>
      </c>
      <c r="M52" s="169">
        <v>1304.8</v>
      </c>
      <c r="N52" s="166">
        <v>7</v>
      </c>
      <c r="O52" s="162" t="str">
        <f t="shared" si="21"/>
        <v>2:16.9
(3.1)</v>
      </c>
      <c r="Q52" s="135">
        <f t="shared" si="16"/>
        <v>91</v>
      </c>
      <c r="R52" s="135">
        <f t="shared" si="17"/>
        <v>136.89999999999986</v>
      </c>
      <c r="T52" s="164">
        <f t="shared" si="18"/>
        <v>131</v>
      </c>
      <c r="U52" s="164">
        <f t="shared" si="19"/>
        <v>216.89999999999986</v>
      </c>
      <c r="W52" s="163">
        <f t="shared" si="24"/>
        <v>4.7999999999999545</v>
      </c>
      <c r="X52" s="163">
        <f t="shared" si="25"/>
        <v>3.0999999999999091</v>
      </c>
      <c r="Z52" s="164">
        <f t="shared" si="22"/>
        <v>4.7999999999999545</v>
      </c>
      <c r="AA52" s="164">
        <f t="shared" si="23"/>
        <v>3.0999999999999091</v>
      </c>
      <c r="AC52" s="73">
        <f t="shared" si="15"/>
        <v>0</v>
      </c>
      <c r="AD52" s="73">
        <f>SUM(AC$9:AC52)</f>
        <v>5</v>
      </c>
    </row>
    <row r="53" spans="1:30" ht="30" customHeight="1">
      <c r="A53" s="161">
        <f t="shared" si="13"/>
        <v>45</v>
      </c>
      <c r="B53" s="166">
        <v>37</v>
      </c>
      <c r="C53" s="167" t="s">
        <v>533</v>
      </c>
      <c r="D53" s="168" t="s">
        <v>249</v>
      </c>
      <c r="E53" s="169">
        <v>739.9</v>
      </c>
      <c r="F53" s="166">
        <v>7</v>
      </c>
      <c r="G53" s="162" t="str">
        <f t="shared" si="20"/>
        <v>1:31.4
(0.4)</v>
      </c>
      <c r="H53" s="153"/>
      <c r="I53" s="161">
        <f t="shared" si="14"/>
        <v>40</v>
      </c>
      <c r="J53" s="166">
        <v>49</v>
      </c>
      <c r="K53" s="167" t="s">
        <v>544</v>
      </c>
      <c r="L53" s="170" t="s">
        <v>250</v>
      </c>
      <c r="M53" s="169">
        <v>1307.5999999999999</v>
      </c>
      <c r="N53" s="166">
        <v>2</v>
      </c>
      <c r="O53" s="162" t="str">
        <f t="shared" si="21"/>
        <v>2:19.7
(2.8)</v>
      </c>
      <c r="Q53" s="135">
        <f t="shared" si="16"/>
        <v>91.399999999999977</v>
      </c>
      <c r="R53" s="135">
        <f t="shared" si="17"/>
        <v>139.69999999999982</v>
      </c>
      <c r="T53" s="164">
        <f t="shared" si="18"/>
        <v>131.39999999999998</v>
      </c>
      <c r="U53" s="164">
        <f t="shared" si="19"/>
        <v>219.69999999999982</v>
      </c>
      <c r="W53" s="163">
        <f t="shared" si="24"/>
        <v>0.39999999999997726</v>
      </c>
      <c r="X53" s="163">
        <f t="shared" si="25"/>
        <v>2.7999999999999545</v>
      </c>
      <c r="Z53" s="164">
        <f t="shared" si="22"/>
        <v>0.39999999999997726</v>
      </c>
      <c r="AA53" s="164">
        <f t="shared" si="23"/>
        <v>2.7999999999999545</v>
      </c>
      <c r="AC53" s="73">
        <f t="shared" si="15"/>
        <v>0</v>
      </c>
      <c r="AD53" s="73">
        <f>SUM(AC$9:AC53)</f>
        <v>5</v>
      </c>
    </row>
    <row r="54" spans="1:30" ht="30" customHeight="1">
      <c r="A54" s="161">
        <f t="shared" si="13"/>
        <v>46</v>
      </c>
      <c r="B54" s="166">
        <v>41</v>
      </c>
      <c r="C54" s="167" t="s">
        <v>537</v>
      </c>
      <c r="D54" s="168" t="s">
        <v>249</v>
      </c>
      <c r="E54" s="169">
        <v>744.3</v>
      </c>
      <c r="F54" s="166">
        <v>8</v>
      </c>
      <c r="G54" s="162" t="str">
        <f t="shared" si="20"/>
        <v>1:35.8
(4.4)</v>
      </c>
      <c r="H54" s="153"/>
      <c r="I54" s="161">
        <f t="shared" si="14"/>
        <v>41</v>
      </c>
      <c r="J54" s="166">
        <v>51</v>
      </c>
      <c r="K54" s="167" t="s">
        <v>546</v>
      </c>
      <c r="L54" s="170" t="s">
        <v>250</v>
      </c>
      <c r="M54" s="169">
        <v>1312.9</v>
      </c>
      <c r="N54" s="166">
        <v>3</v>
      </c>
      <c r="O54" s="162" t="str">
        <f t="shared" si="21"/>
        <v>2:25.0
(5.3)</v>
      </c>
      <c r="Q54" s="135">
        <f t="shared" si="16"/>
        <v>95.799999999999955</v>
      </c>
      <c r="R54" s="135">
        <f t="shared" si="17"/>
        <v>145</v>
      </c>
      <c r="T54" s="164">
        <f t="shared" si="18"/>
        <v>135.79999999999995</v>
      </c>
      <c r="U54" s="164">
        <f t="shared" si="19"/>
        <v>225</v>
      </c>
      <c r="W54" s="163">
        <f t="shared" si="24"/>
        <v>4.3999999999999773</v>
      </c>
      <c r="X54" s="163">
        <f t="shared" si="25"/>
        <v>5.3000000000001819</v>
      </c>
      <c r="Z54" s="164">
        <f t="shared" si="22"/>
        <v>4.3999999999999773</v>
      </c>
      <c r="AA54" s="164">
        <f t="shared" si="23"/>
        <v>5.3000000000001819</v>
      </c>
      <c r="AC54" s="73">
        <f t="shared" si="15"/>
        <v>0</v>
      </c>
      <c r="AD54" s="73">
        <f>SUM(AC$9:AC54)</f>
        <v>5</v>
      </c>
    </row>
    <row r="55" spans="1:30" ht="30" customHeight="1">
      <c r="A55" s="302">
        <f t="shared" si="13"/>
        <v>46</v>
      </c>
      <c r="B55" s="166">
        <v>47</v>
      </c>
      <c r="C55" s="167" t="s">
        <v>542</v>
      </c>
      <c r="D55" s="168" t="s">
        <v>249</v>
      </c>
      <c r="E55" s="169">
        <v>744.3</v>
      </c>
      <c r="F55" s="303">
        <v>8</v>
      </c>
      <c r="G55" s="162" t="str">
        <f t="shared" si="20"/>
        <v>1:35.8
(4.4)</v>
      </c>
      <c r="H55" s="153"/>
      <c r="I55" s="161">
        <f t="shared" si="14"/>
        <v>42</v>
      </c>
      <c r="J55" s="166">
        <v>42</v>
      </c>
      <c r="K55" s="167" t="s">
        <v>538</v>
      </c>
      <c r="L55" s="170" t="s">
        <v>249</v>
      </c>
      <c r="M55" s="169">
        <v>1317.6</v>
      </c>
      <c r="N55" s="166">
        <v>8</v>
      </c>
      <c r="O55" s="162" t="str">
        <f t="shared" si="21"/>
        <v>2:29.7
(4.7)</v>
      </c>
      <c r="Q55" s="135">
        <f t="shared" si="16"/>
        <v>95.799999999999955</v>
      </c>
      <c r="R55" s="135">
        <f t="shared" si="17"/>
        <v>149.69999999999982</v>
      </c>
      <c r="T55" s="164">
        <f t="shared" si="18"/>
        <v>135.79999999999995</v>
      </c>
      <c r="U55" s="164">
        <f t="shared" si="19"/>
        <v>229.69999999999982</v>
      </c>
      <c r="W55" s="163">
        <f t="shared" si="24"/>
        <v>4.3999999999999773</v>
      </c>
      <c r="X55" s="163">
        <f t="shared" si="25"/>
        <v>4.6999999999998181</v>
      </c>
      <c r="Z55" s="164">
        <f t="shared" si="22"/>
        <v>4.3999999999999773</v>
      </c>
      <c r="AA55" s="164">
        <f t="shared" si="23"/>
        <v>4.6999999999998181</v>
      </c>
      <c r="AC55" s="73">
        <f t="shared" si="15"/>
        <v>0</v>
      </c>
      <c r="AD55" s="73">
        <f>SUM(AC$9:AC55)</f>
        <v>5</v>
      </c>
    </row>
    <row r="56" spans="1:30" ht="30" customHeight="1">
      <c r="A56" s="161">
        <f t="shared" si="13"/>
        <v>48</v>
      </c>
      <c r="B56" s="166">
        <v>43</v>
      </c>
      <c r="C56" s="167" t="s">
        <v>539</v>
      </c>
      <c r="D56" s="168" t="s">
        <v>249</v>
      </c>
      <c r="E56" s="169">
        <v>744.4</v>
      </c>
      <c r="F56" s="166">
        <v>10</v>
      </c>
      <c r="G56" s="162" t="str">
        <f t="shared" si="20"/>
        <v>1:35.9
(0.1)</v>
      </c>
      <c r="H56" s="153"/>
      <c r="I56" s="161">
        <f t="shared" si="14"/>
        <v>43</v>
      </c>
      <c r="J56" s="166">
        <v>43</v>
      </c>
      <c r="K56" s="167" t="s">
        <v>539</v>
      </c>
      <c r="L56" s="170" t="s">
        <v>249</v>
      </c>
      <c r="M56" s="169">
        <v>1318.1</v>
      </c>
      <c r="N56" s="166">
        <v>9</v>
      </c>
      <c r="O56" s="162" t="str">
        <f t="shared" si="21"/>
        <v>2:30.2
(0.5)</v>
      </c>
      <c r="Q56" s="135">
        <f t="shared" si="16"/>
        <v>95.899999999999977</v>
      </c>
      <c r="R56" s="135">
        <f t="shared" si="17"/>
        <v>150.19999999999982</v>
      </c>
      <c r="T56" s="164">
        <f t="shared" si="18"/>
        <v>135.89999999999998</v>
      </c>
      <c r="U56" s="164">
        <f t="shared" si="19"/>
        <v>230.19999999999982</v>
      </c>
      <c r="W56" s="163">
        <f t="shared" si="24"/>
        <v>0.10000000000002274</v>
      </c>
      <c r="X56" s="163">
        <f t="shared" si="25"/>
        <v>0.5</v>
      </c>
      <c r="Z56" s="164">
        <f t="shared" si="22"/>
        <v>0.10000000000002274</v>
      </c>
      <c r="AA56" s="164">
        <f t="shared" si="23"/>
        <v>0.5</v>
      </c>
      <c r="AC56" s="73">
        <f t="shared" si="15"/>
        <v>0</v>
      </c>
      <c r="AD56" s="73">
        <f>SUM(AC$9:AC56)</f>
        <v>5</v>
      </c>
    </row>
    <row r="57" spans="1:30" ht="30" customHeight="1">
      <c r="A57" s="161">
        <f t="shared" si="13"/>
        <v>49</v>
      </c>
      <c r="B57" s="166">
        <v>42</v>
      </c>
      <c r="C57" s="167" t="s">
        <v>538</v>
      </c>
      <c r="D57" s="168" t="s">
        <v>249</v>
      </c>
      <c r="E57" s="169">
        <v>745.5</v>
      </c>
      <c r="F57" s="166">
        <v>11</v>
      </c>
      <c r="G57" s="162" t="str">
        <f t="shared" si="20"/>
        <v>1:37.0
(1.1)</v>
      </c>
      <c r="H57" s="153"/>
      <c r="I57" s="161" t="str">
        <f t="shared" si="14"/>
        <v>-</v>
      </c>
      <c r="J57" s="166">
        <v>64</v>
      </c>
      <c r="K57" s="167" t="s">
        <v>558</v>
      </c>
      <c r="L57" s="170" t="s">
        <v>252</v>
      </c>
      <c r="M57" s="169">
        <v>1319</v>
      </c>
      <c r="N57" s="166">
        <v>3</v>
      </c>
      <c r="O57" s="162" t="str">
        <f t="shared" si="21"/>
        <v>2:31.1
(0.9)</v>
      </c>
      <c r="Q57" s="135">
        <f t="shared" si="16"/>
        <v>97</v>
      </c>
      <c r="R57" s="135">
        <f t="shared" si="17"/>
        <v>151.09999999999991</v>
      </c>
      <c r="T57" s="164">
        <f t="shared" si="18"/>
        <v>137</v>
      </c>
      <c r="U57" s="164">
        <f t="shared" si="19"/>
        <v>231.09999999999991</v>
      </c>
      <c r="W57" s="163">
        <f t="shared" si="24"/>
        <v>1.1000000000000227</v>
      </c>
      <c r="X57" s="163">
        <f t="shared" si="25"/>
        <v>0.90000000000009095</v>
      </c>
      <c r="Z57" s="164">
        <f t="shared" si="22"/>
        <v>1.1000000000000227</v>
      </c>
      <c r="AA57" s="164">
        <f t="shared" si="23"/>
        <v>0.90000000000009095</v>
      </c>
      <c r="AC57" s="73">
        <f t="shared" si="15"/>
        <v>1</v>
      </c>
      <c r="AD57" s="73">
        <f>SUM(AC$9:AC57)</f>
        <v>6</v>
      </c>
    </row>
    <row r="58" spans="1:30" ht="30" customHeight="1">
      <c r="A58" s="161">
        <f t="shared" si="13"/>
        <v>50</v>
      </c>
      <c r="B58" s="166">
        <v>64</v>
      </c>
      <c r="C58" s="167" t="s">
        <v>558</v>
      </c>
      <c r="D58" s="168" t="s">
        <v>252</v>
      </c>
      <c r="E58" s="169">
        <v>747.6</v>
      </c>
      <c r="F58" s="166">
        <v>3</v>
      </c>
      <c r="G58" s="162" t="str">
        <f t="shared" si="20"/>
        <v>1:39.1
(2.1)</v>
      </c>
      <c r="H58" s="153"/>
      <c r="I58" s="161">
        <f t="shared" si="14"/>
        <v>44</v>
      </c>
      <c r="J58" s="166">
        <v>47</v>
      </c>
      <c r="K58" s="167" t="s">
        <v>542</v>
      </c>
      <c r="L58" s="170" t="s">
        <v>249</v>
      </c>
      <c r="M58" s="169">
        <v>1328.1</v>
      </c>
      <c r="N58" s="166">
        <v>10</v>
      </c>
      <c r="O58" s="162" t="str">
        <f t="shared" si="21"/>
        <v>2:40.2
(9.1)</v>
      </c>
      <c r="Q58" s="135">
        <f t="shared" si="16"/>
        <v>99.100000000000023</v>
      </c>
      <c r="R58" s="135">
        <f t="shared" si="17"/>
        <v>160.19999999999982</v>
      </c>
      <c r="T58" s="164">
        <f t="shared" si="18"/>
        <v>139.10000000000002</v>
      </c>
      <c r="U58" s="164">
        <f t="shared" si="19"/>
        <v>240.19999999999982</v>
      </c>
      <c r="W58" s="163">
        <f t="shared" si="24"/>
        <v>2.1000000000000227</v>
      </c>
      <c r="X58" s="163">
        <f t="shared" si="25"/>
        <v>9.0999999999999091</v>
      </c>
      <c r="Z58" s="164">
        <f t="shared" si="22"/>
        <v>2.1000000000000227</v>
      </c>
      <c r="AA58" s="164">
        <f t="shared" si="23"/>
        <v>9.0999999999999091</v>
      </c>
      <c r="AC58" s="73">
        <f t="shared" si="15"/>
        <v>0</v>
      </c>
      <c r="AD58" s="73">
        <f>SUM(AC$9:AC58)</f>
        <v>6</v>
      </c>
    </row>
    <row r="59" spans="1:30" ht="30" customHeight="1">
      <c r="A59" s="161">
        <f t="shared" si="13"/>
        <v>51</v>
      </c>
      <c r="B59" s="166">
        <v>51</v>
      </c>
      <c r="C59" s="167" t="s">
        <v>546</v>
      </c>
      <c r="D59" s="168" t="s">
        <v>250</v>
      </c>
      <c r="E59" s="169">
        <v>748.8</v>
      </c>
      <c r="F59" s="166">
        <v>3</v>
      </c>
      <c r="G59" s="162" t="str">
        <f t="shared" si="20"/>
        <v>1:40.3
(1.2)</v>
      </c>
      <c r="H59" s="153"/>
      <c r="I59" s="161">
        <f t="shared" si="14"/>
        <v>45</v>
      </c>
      <c r="J59" s="166">
        <v>39</v>
      </c>
      <c r="K59" s="167" t="s">
        <v>535</v>
      </c>
      <c r="L59" s="170" t="s">
        <v>249</v>
      </c>
      <c r="M59" s="169">
        <v>1328.8</v>
      </c>
      <c r="N59" s="166">
        <v>11</v>
      </c>
      <c r="O59" s="162" t="str">
        <f t="shared" si="21"/>
        <v>2:40.9
(0.7)</v>
      </c>
      <c r="Q59" s="135">
        <f t="shared" si="16"/>
        <v>100.29999999999995</v>
      </c>
      <c r="R59" s="135">
        <f t="shared" si="17"/>
        <v>160.89999999999986</v>
      </c>
      <c r="T59" s="164">
        <f t="shared" si="18"/>
        <v>140.29999999999995</v>
      </c>
      <c r="U59" s="164">
        <f t="shared" si="19"/>
        <v>240.89999999999986</v>
      </c>
      <c r="W59" s="163">
        <f t="shared" si="24"/>
        <v>1.1999999999999318</v>
      </c>
      <c r="X59" s="163">
        <f t="shared" si="25"/>
        <v>0.70000000000004547</v>
      </c>
      <c r="Z59" s="164">
        <f t="shared" si="22"/>
        <v>1.1999999999999318</v>
      </c>
      <c r="AA59" s="164">
        <f t="shared" si="23"/>
        <v>0.70000000000004547</v>
      </c>
      <c r="AC59" s="73">
        <f t="shared" si="15"/>
        <v>0</v>
      </c>
      <c r="AD59" s="73">
        <f>SUM(AC$9:AC59)</f>
        <v>6</v>
      </c>
    </row>
    <row r="60" spans="1:30" ht="30" customHeight="1">
      <c r="A60" s="302">
        <f t="shared" si="13"/>
        <v>51</v>
      </c>
      <c r="B60" s="166">
        <v>61</v>
      </c>
      <c r="C60" s="167" t="s">
        <v>555</v>
      </c>
      <c r="D60" s="168" t="s">
        <v>251</v>
      </c>
      <c r="E60" s="169">
        <v>748.8</v>
      </c>
      <c r="F60" s="166">
        <v>4</v>
      </c>
      <c r="G60" s="162" t="str">
        <f t="shared" si="20"/>
        <v>1:40.3
(1.2)</v>
      </c>
      <c r="H60" s="153"/>
      <c r="I60" s="161">
        <f t="shared" si="14"/>
        <v>46</v>
      </c>
      <c r="J60" s="166">
        <v>41</v>
      </c>
      <c r="K60" s="167" t="s">
        <v>537</v>
      </c>
      <c r="L60" s="170" t="s">
        <v>249</v>
      </c>
      <c r="M60" s="169">
        <v>1329.6</v>
      </c>
      <c r="N60" s="166">
        <v>12</v>
      </c>
      <c r="O60" s="162" t="str">
        <f t="shared" si="21"/>
        <v>2:41.7
(0.8)</v>
      </c>
      <c r="Q60" s="135">
        <f t="shared" si="16"/>
        <v>100.29999999999995</v>
      </c>
      <c r="R60" s="135">
        <f t="shared" si="17"/>
        <v>161.69999999999982</v>
      </c>
      <c r="T60" s="164">
        <f t="shared" si="18"/>
        <v>140.29999999999995</v>
      </c>
      <c r="U60" s="164">
        <f t="shared" si="19"/>
        <v>241.69999999999982</v>
      </c>
      <c r="W60" s="163">
        <f t="shared" si="24"/>
        <v>1.1999999999999318</v>
      </c>
      <c r="X60" s="163">
        <f t="shared" si="25"/>
        <v>0.79999999999995453</v>
      </c>
      <c r="Z60" s="164">
        <f t="shared" si="22"/>
        <v>1.1999999999999318</v>
      </c>
      <c r="AA60" s="164">
        <f t="shared" si="23"/>
        <v>0.79999999999995453</v>
      </c>
      <c r="AC60" s="73">
        <f t="shared" si="15"/>
        <v>0</v>
      </c>
      <c r="AD60" s="73">
        <f>SUM(AC$9:AC60)</f>
        <v>6</v>
      </c>
    </row>
    <row r="61" spans="1:30" ht="30" customHeight="1">
      <c r="A61" s="161">
        <f t="shared" si="13"/>
        <v>53</v>
      </c>
      <c r="B61" s="166">
        <v>38</v>
      </c>
      <c r="C61" s="167" t="s">
        <v>534</v>
      </c>
      <c r="D61" s="168" t="s">
        <v>249</v>
      </c>
      <c r="E61" s="169">
        <v>750.3</v>
      </c>
      <c r="F61" s="166">
        <v>12</v>
      </c>
      <c r="G61" s="162" t="str">
        <f t="shared" si="20"/>
        <v>1:41.8
(1.5)</v>
      </c>
      <c r="H61" s="153"/>
      <c r="I61" s="161">
        <f t="shared" si="14"/>
        <v>47</v>
      </c>
      <c r="J61" s="166">
        <v>38</v>
      </c>
      <c r="K61" s="167" t="s">
        <v>534</v>
      </c>
      <c r="L61" s="170" t="s">
        <v>249</v>
      </c>
      <c r="M61" s="169">
        <v>1333.9</v>
      </c>
      <c r="N61" s="166">
        <v>13</v>
      </c>
      <c r="O61" s="162" t="str">
        <f t="shared" si="21"/>
        <v>2:46.0
(4.3)</v>
      </c>
      <c r="Q61" s="135">
        <f t="shared" si="16"/>
        <v>101.79999999999995</v>
      </c>
      <c r="R61" s="135">
        <f t="shared" si="17"/>
        <v>166</v>
      </c>
      <c r="T61" s="164">
        <f t="shared" si="18"/>
        <v>141.79999999999995</v>
      </c>
      <c r="U61" s="164">
        <f t="shared" si="19"/>
        <v>246</v>
      </c>
      <c r="W61" s="163">
        <f t="shared" si="24"/>
        <v>1.5</v>
      </c>
      <c r="X61" s="163">
        <f t="shared" si="25"/>
        <v>4.3000000000001819</v>
      </c>
      <c r="Z61" s="164">
        <f t="shared" si="22"/>
        <v>1.5</v>
      </c>
      <c r="AA61" s="164">
        <f t="shared" si="23"/>
        <v>4.3000000000001819</v>
      </c>
      <c r="AC61" s="73">
        <f t="shared" si="15"/>
        <v>0</v>
      </c>
      <c r="AD61" s="73">
        <f>SUM(AC$9:AC61)</f>
        <v>6</v>
      </c>
    </row>
    <row r="62" spans="1:30" ht="30" customHeight="1">
      <c r="A62" s="161">
        <f t="shared" si="13"/>
        <v>54</v>
      </c>
      <c r="B62" s="166">
        <v>39</v>
      </c>
      <c r="C62" s="167" t="s">
        <v>535</v>
      </c>
      <c r="D62" s="168" t="s">
        <v>249</v>
      </c>
      <c r="E62" s="169">
        <v>753.2</v>
      </c>
      <c r="F62" s="166">
        <v>13</v>
      </c>
      <c r="G62" s="162" t="str">
        <f t="shared" si="20"/>
        <v>1:44.7
(2.9)</v>
      </c>
      <c r="H62" s="153"/>
      <c r="I62" s="161" t="str">
        <f t="shared" si="14"/>
        <v>-</v>
      </c>
      <c r="J62" s="166">
        <v>61</v>
      </c>
      <c r="K62" s="167" t="s">
        <v>555</v>
      </c>
      <c r="L62" s="170" t="s">
        <v>251</v>
      </c>
      <c r="M62" s="169">
        <v>1340.9</v>
      </c>
      <c r="N62" s="166">
        <v>4</v>
      </c>
      <c r="O62" s="162" t="str">
        <f t="shared" si="21"/>
        <v>2:53.0
(7.0)</v>
      </c>
      <c r="Q62" s="135">
        <f t="shared" si="16"/>
        <v>104.70000000000005</v>
      </c>
      <c r="R62" s="135">
        <f t="shared" si="17"/>
        <v>173</v>
      </c>
      <c r="T62" s="164">
        <f t="shared" si="18"/>
        <v>144.70000000000005</v>
      </c>
      <c r="U62" s="164">
        <f t="shared" si="19"/>
        <v>253</v>
      </c>
      <c r="W62" s="163">
        <f t="shared" si="24"/>
        <v>2.9000000000000909</v>
      </c>
      <c r="X62" s="163">
        <f t="shared" si="25"/>
        <v>7</v>
      </c>
      <c r="Z62" s="164">
        <f t="shared" si="22"/>
        <v>2.9000000000000909</v>
      </c>
      <c r="AA62" s="164">
        <f t="shared" si="23"/>
        <v>7</v>
      </c>
      <c r="AC62" s="73">
        <f t="shared" si="15"/>
        <v>1</v>
      </c>
      <c r="AD62" s="73">
        <f>SUM(AC$9:AC62)</f>
        <v>7</v>
      </c>
    </row>
    <row r="63" spans="1:30" ht="30" customHeight="1">
      <c r="A63" s="161">
        <f t="shared" si="13"/>
        <v>55</v>
      </c>
      <c r="B63" s="166">
        <v>71</v>
      </c>
      <c r="C63" s="167" t="s">
        <v>564</v>
      </c>
      <c r="D63" s="168" t="s">
        <v>252</v>
      </c>
      <c r="E63" s="169">
        <v>755.7</v>
      </c>
      <c r="F63" s="166">
        <v>4</v>
      </c>
      <c r="G63" s="162" t="str">
        <f t="shared" si="20"/>
        <v>1:47.2
(2.5)</v>
      </c>
      <c r="H63" s="153"/>
      <c r="I63" s="161" t="str">
        <f t="shared" si="14"/>
        <v>-</v>
      </c>
      <c r="J63" s="166">
        <v>71</v>
      </c>
      <c r="K63" s="167" t="s">
        <v>564</v>
      </c>
      <c r="L63" s="170" t="s">
        <v>252</v>
      </c>
      <c r="M63" s="169">
        <v>1346.8</v>
      </c>
      <c r="N63" s="166">
        <v>4</v>
      </c>
      <c r="O63" s="162" t="str">
        <f t="shared" si="21"/>
        <v>2:58.9
(5.9)</v>
      </c>
      <c r="Q63" s="135">
        <f t="shared" si="16"/>
        <v>107.20000000000005</v>
      </c>
      <c r="R63" s="135">
        <f t="shared" si="17"/>
        <v>178.89999999999986</v>
      </c>
      <c r="T63" s="164">
        <f t="shared" si="18"/>
        <v>147.20000000000005</v>
      </c>
      <c r="U63" s="164">
        <f t="shared" si="19"/>
        <v>258.89999999999986</v>
      </c>
      <c r="W63" s="163">
        <f t="shared" si="24"/>
        <v>2.5</v>
      </c>
      <c r="X63" s="163">
        <f t="shared" si="25"/>
        <v>5.8999999999998636</v>
      </c>
      <c r="Z63" s="164">
        <f t="shared" si="22"/>
        <v>2.5</v>
      </c>
      <c r="AA63" s="164">
        <f t="shared" si="23"/>
        <v>5.8999999999998636</v>
      </c>
      <c r="AC63" s="73">
        <f t="shared" si="15"/>
        <v>1</v>
      </c>
      <c r="AD63" s="73">
        <f>SUM(AC$9:AC63)</f>
        <v>8</v>
      </c>
    </row>
    <row r="64" spans="1:30" ht="30" customHeight="1">
      <c r="A64" s="161">
        <f t="shared" si="13"/>
        <v>56</v>
      </c>
      <c r="B64" s="166">
        <v>40</v>
      </c>
      <c r="C64" s="167" t="s">
        <v>536</v>
      </c>
      <c r="D64" s="168" t="s">
        <v>249</v>
      </c>
      <c r="E64" s="169">
        <v>803.4</v>
      </c>
      <c r="F64" s="166">
        <v>14</v>
      </c>
      <c r="G64" s="162" t="str">
        <f t="shared" si="20"/>
        <v>1:54.9
(7.7)</v>
      </c>
      <c r="H64" s="153"/>
      <c r="I64" s="161">
        <f t="shared" si="14"/>
        <v>48</v>
      </c>
      <c r="J64" s="166">
        <v>52</v>
      </c>
      <c r="K64" s="167" t="s">
        <v>547</v>
      </c>
      <c r="L64" s="170" t="s">
        <v>250</v>
      </c>
      <c r="M64" s="169">
        <v>1347.2</v>
      </c>
      <c r="N64" s="166">
        <v>4</v>
      </c>
      <c r="O64" s="162" t="str">
        <f t="shared" si="21"/>
        <v>2:59.3
(0.4)</v>
      </c>
      <c r="Q64" s="135">
        <f t="shared" si="16"/>
        <v>114.89999999999998</v>
      </c>
      <c r="R64" s="135">
        <f t="shared" si="17"/>
        <v>179.29999999999995</v>
      </c>
      <c r="T64" s="164">
        <f t="shared" si="18"/>
        <v>154.89999999999998</v>
      </c>
      <c r="U64" s="164">
        <f t="shared" si="19"/>
        <v>259.29999999999995</v>
      </c>
      <c r="W64" s="163">
        <f t="shared" si="24"/>
        <v>7.6999999999999318</v>
      </c>
      <c r="X64" s="163">
        <f t="shared" si="25"/>
        <v>0.40000000000009095</v>
      </c>
      <c r="Z64" s="164">
        <f t="shared" si="22"/>
        <v>7.6999999999999318</v>
      </c>
      <c r="AA64" s="164">
        <f t="shared" si="23"/>
        <v>0.40000000000009095</v>
      </c>
      <c r="AC64" s="73">
        <f t="shared" si="15"/>
        <v>0</v>
      </c>
      <c r="AD64" s="73">
        <f>SUM(AC$9:AC64)</f>
        <v>8</v>
      </c>
    </row>
    <row r="65" spans="1:30" ht="30" customHeight="1">
      <c r="A65" s="161">
        <f t="shared" si="13"/>
        <v>57</v>
      </c>
      <c r="B65" s="166">
        <v>62</v>
      </c>
      <c r="C65" s="167" t="s">
        <v>556</v>
      </c>
      <c r="D65" s="168" t="s">
        <v>251</v>
      </c>
      <c r="E65" s="169">
        <v>804.3</v>
      </c>
      <c r="F65" s="166">
        <v>5</v>
      </c>
      <c r="G65" s="162" t="str">
        <f t="shared" si="20"/>
        <v>1:55.8
(0.9)</v>
      </c>
      <c r="H65" s="153"/>
      <c r="I65" s="161">
        <f t="shared" si="14"/>
        <v>49</v>
      </c>
      <c r="J65" s="166">
        <v>40</v>
      </c>
      <c r="K65" s="167" t="s">
        <v>536</v>
      </c>
      <c r="L65" s="170" t="s">
        <v>249</v>
      </c>
      <c r="M65" s="169">
        <v>1349.9</v>
      </c>
      <c r="N65" s="166">
        <v>14</v>
      </c>
      <c r="O65" s="162" t="str">
        <f t="shared" si="21"/>
        <v>3:02.0
(2.7)</v>
      </c>
      <c r="Q65" s="135">
        <f t="shared" si="16"/>
        <v>115.79999999999995</v>
      </c>
      <c r="R65" s="135">
        <f t="shared" si="17"/>
        <v>182</v>
      </c>
      <c r="T65" s="164">
        <f t="shared" si="18"/>
        <v>155.79999999999995</v>
      </c>
      <c r="U65" s="164">
        <f t="shared" si="19"/>
        <v>302</v>
      </c>
      <c r="W65" s="163">
        <f t="shared" si="24"/>
        <v>0.89999999999997726</v>
      </c>
      <c r="X65" s="163">
        <f t="shared" si="25"/>
        <v>2.7000000000000455</v>
      </c>
      <c r="Z65" s="164">
        <f t="shared" si="22"/>
        <v>0.89999999999997726</v>
      </c>
      <c r="AA65" s="164">
        <f t="shared" si="23"/>
        <v>2.7000000000000455</v>
      </c>
      <c r="AC65" s="73">
        <f t="shared" si="15"/>
        <v>0</v>
      </c>
      <c r="AD65" s="73">
        <f>SUM(AC$9:AC65)</f>
        <v>8</v>
      </c>
    </row>
    <row r="66" spans="1:30" ht="30" customHeight="1">
      <c r="A66" s="161">
        <f t="shared" si="13"/>
        <v>58</v>
      </c>
      <c r="B66" s="166">
        <v>52</v>
      </c>
      <c r="C66" s="167" t="s">
        <v>547</v>
      </c>
      <c r="D66" s="168" t="s">
        <v>250</v>
      </c>
      <c r="E66" s="169">
        <v>806.1</v>
      </c>
      <c r="F66" s="166">
        <v>4</v>
      </c>
      <c r="G66" s="162" t="str">
        <f t="shared" si="20"/>
        <v>1:57.6
(1.8)</v>
      </c>
      <c r="H66" s="153"/>
      <c r="I66" s="161">
        <f t="shared" si="14"/>
        <v>50</v>
      </c>
      <c r="J66" s="166">
        <v>50</v>
      </c>
      <c r="K66" s="167" t="s">
        <v>545</v>
      </c>
      <c r="L66" s="170" t="s">
        <v>250</v>
      </c>
      <c r="M66" s="169">
        <v>1357.4</v>
      </c>
      <c r="N66" s="166">
        <v>5</v>
      </c>
      <c r="O66" s="162" t="str">
        <f t="shared" si="21"/>
        <v>3:09.5
(7.5)</v>
      </c>
      <c r="Q66" s="135">
        <f t="shared" si="16"/>
        <v>117.60000000000002</v>
      </c>
      <c r="R66" s="135">
        <f t="shared" si="17"/>
        <v>189.5</v>
      </c>
      <c r="T66" s="164">
        <f t="shared" si="18"/>
        <v>157.60000000000002</v>
      </c>
      <c r="U66" s="164">
        <f t="shared" si="19"/>
        <v>309.5</v>
      </c>
      <c r="W66" s="163">
        <f t="shared" si="24"/>
        <v>1.8000000000000682</v>
      </c>
      <c r="X66" s="163">
        <f t="shared" si="25"/>
        <v>7.5</v>
      </c>
      <c r="Z66" s="164">
        <f t="shared" si="22"/>
        <v>1.8000000000000682</v>
      </c>
      <c r="AA66" s="164">
        <f t="shared" si="23"/>
        <v>7.5</v>
      </c>
      <c r="AC66" s="73">
        <f t="shared" si="15"/>
        <v>0</v>
      </c>
      <c r="AD66" s="73">
        <f>SUM(AC$9:AC66)</f>
        <v>8</v>
      </c>
    </row>
    <row r="67" spans="1:30" ht="30" customHeight="1">
      <c r="A67" s="161">
        <f t="shared" si="13"/>
        <v>59</v>
      </c>
      <c r="B67" s="166">
        <v>50</v>
      </c>
      <c r="C67" s="167" t="s">
        <v>545</v>
      </c>
      <c r="D67" s="168" t="s">
        <v>250</v>
      </c>
      <c r="E67" s="169">
        <v>810.3</v>
      </c>
      <c r="F67" s="166">
        <v>5</v>
      </c>
      <c r="G67" s="162" t="str">
        <f t="shared" si="20"/>
        <v>2:01.8
(4.2)</v>
      </c>
      <c r="H67" s="153"/>
      <c r="I67" s="161">
        <f t="shared" si="14"/>
        <v>51</v>
      </c>
      <c r="J67" s="166">
        <v>55</v>
      </c>
      <c r="K67" s="167" t="s">
        <v>550</v>
      </c>
      <c r="L67" s="170" t="s">
        <v>250</v>
      </c>
      <c r="M67" s="169">
        <v>1405.8</v>
      </c>
      <c r="N67" s="166">
        <v>6</v>
      </c>
      <c r="O67" s="162" t="str">
        <f t="shared" si="21"/>
        <v>3:17.9
(8.4)</v>
      </c>
      <c r="Q67" s="135">
        <f t="shared" si="16"/>
        <v>121.79999999999995</v>
      </c>
      <c r="R67" s="135">
        <f t="shared" si="17"/>
        <v>197.89999999999986</v>
      </c>
      <c r="T67" s="164">
        <f t="shared" si="18"/>
        <v>201.79999999999995</v>
      </c>
      <c r="U67" s="164">
        <f t="shared" si="19"/>
        <v>317.89999999999986</v>
      </c>
      <c r="W67" s="163">
        <f t="shared" si="24"/>
        <v>4.1999999999999318</v>
      </c>
      <c r="X67" s="163">
        <f t="shared" si="25"/>
        <v>8.3999999999998636</v>
      </c>
      <c r="Z67" s="164">
        <f t="shared" si="22"/>
        <v>4.1999999999999318</v>
      </c>
      <c r="AA67" s="164">
        <f t="shared" si="23"/>
        <v>8.3999999999998636</v>
      </c>
      <c r="AC67" s="73">
        <f t="shared" si="15"/>
        <v>0</v>
      </c>
      <c r="AD67" s="73">
        <f>SUM(AC$9:AC67)</f>
        <v>8</v>
      </c>
    </row>
    <row r="68" spans="1:30" ht="30" customHeight="1">
      <c r="A68" s="161">
        <f t="shared" si="13"/>
        <v>60</v>
      </c>
      <c r="B68" s="166">
        <v>66</v>
      </c>
      <c r="C68" s="167" t="s">
        <v>560</v>
      </c>
      <c r="D68" s="168" t="s">
        <v>252</v>
      </c>
      <c r="E68" s="169">
        <v>814.4</v>
      </c>
      <c r="F68" s="166">
        <v>5</v>
      </c>
      <c r="G68" s="162" t="str">
        <f t="shared" si="20"/>
        <v>2:05.9
(4.1)</v>
      </c>
      <c r="H68" s="153"/>
      <c r="I68" s="161" t="str">
        <f t="shared" si="14"/>
        <v>-</v>
      </c>
      <c r="J68" s="166">
        <v>66</v>
      </c>
      <c r="K68" s="167" t="s">
        <v>560</v>
      </c>
      <c r="L68" s="170" t="s">
        <v>252</v>
      </c>
      <c r="M68" s="169">
        <v>1407.5</v>
      </c>
      <c r="N68" s="166">
        <v>5</v>
      </c>
      <c r="O68" s="162" t="str">
        <f t="shared" si="21"/>
        <v>3:19.6
(1.7)</v>
      </c>
      <c r="Q68" s="135">
        <f t="shared" si="16"/>
        <v>125.89999999999998</v>
      </c>
      <c r="R68" s="135">
        <f t="shared" si="17"/>
        <v>199.59999999999991</v>
      </c>
      <c r="T68" s="164">
        <f t="shared" si="18"/>
        <v>205.89999999999998</v>
      </c>
      <c r="U68" s="164">
        <f t="shared" si="19"/>
        <v>319.59999999999991</v>
      </c>
      <c r="W68" s="163">
        <f t="shared" si="24"/>
        <v>4.1000000000000227</v>
      </c>
      <c r="X68" s="163">
        <f t="shared" si="25"/>
        <v>1.7000000000000455</v>
      </c>
      <c r="Z68" s="164">
        <f t="shared" si="22"/>
        <v>4.1000000000000227</v>
      </c>
      <c r="AA68" s="164">
        <f t="shared" si="23"/>
        <v>1.7000000000000455</v>
      </c>
      <c r="AC68" s="73">
        <f t="shared" si="15"/>
        <v>1</v>
      </c>
      <c r="AD68" s="73">
        <f>SUM(AC$9:AC68)</f>
        <v>9</v>
      </c>
    </row>
    <row r="69" spans="1:30" ht="30" customHeight="1">
      <c r="A69" s="161">
        <f t="shared" si="13"/>
        <v>61</v>
      </c>
      <c r="B69" s="166">
        <v>65</v>
      </c>
      <c r="C69" s="167" t="s">
        <v>559</v>
      </c>
      <c r="D69" s="168" t="s">
        <v>252</v>
      </c>
      <c r="E69" s="169">
        <v>819.7</v>
      </c>
      <c r="F69" s="166">
        <v>6</v>
      </c>
      <c r="G69" s="162" t="str">
        <f t="shared" si="20"/>
        <v>2:11.2
(5.3)</v>
      </c>
      <c r="H69" s="153"/>
      <c r="I69" s="161" t="str">
        <f t="shared" si="14"/>
        <v>-</v>
      </c>
      <c r="J69" s="166">
        <v>62</v>
      </c>
      <c r="K69" s="167" t="s">
        <v>556</v>
      </c>
      <c r="L69" s="170" t="s">
        <v>251</v>
      </c>
      <c r="M69" s="169">
        <v>1413.6</v>
      </c>
      <c r="N69" s="166">
        <v>5</v>
      </c>
      <c r="O69" s="162" t="str">
        <f t="shared" si="21"/>
        <v>3:25.7
(6.1)</v>
      </c>
      <c r="Q69" s="135">
        <f t="shared" si="16"/>
        <v>131.20000000000005</v>
      </c>
      <c r="R69" s="135">
        <f t="shared" si="17"/>
        <v>205.69999999999982</v>
      </c>
      <c r="T69" s="164">
        <f t="shared" si="18"/>
        <v>211.20000000000005</v>
      </c>
      <c r="U69" s="164">
        <f t="shared" si="19"/>
        <v>325.69999999999982</v>
      </c>
      <c r="W69" s="163">
        <f t="shared" si="24"/>
        <v>5.3000000000000682</v>
      </c>
      <c r="X69" s="163">
        <f t="shared" si="25"/>
        <v>6.0999999999999091</v>
      </c>
      <c r="Z69" s="164">
        <f t="shared" si="22"/>
        <v>5.3000000000000682</v>
      </c>
      <c r="AA69" s="164">
        <f t="shared" si="23"/>
        <v>6.0999999999999091</v>
      </c>
      <c r="AC69" s="73">
        <f t="shared" si="15"/>
        <v>1</v>
      </c>
      <c r="AD69" s="73">
        <f>SUM(AC$9:AC69)</f>
        <v>10</v>
      </c>
    </row>
    <row r="70" spans="1:30" ht="30" customHeight="1">
      <c r="A70" s="161">
        <f t="shared" si="13"/>
        <v>62</v>
      </c>
      <c r="B70" s="166">
        <v>68</v>
      </c>
      <c r="C70" s="167" t="s">
        <v>561</v>
      </c>
      <c r="D70" s="168" t="s">
        <v>252</v>
      </c>
      <c r="E70" s="169">
        <v>821.3</v>
      </c>
      <c r="F70" s="166">
        <v>7</v>
      </c>
      <c r="G70" s="162" t="str">
        <f t="shared" si="20"/>
        <v>2:12.8
(1.6)</v>
      </c>
      <c r="H70" s="153"/>
      <c r="I70" s="161" t="str">
        <f t="shared" si="14"/>
        <v>-</v>
      </c>
      <c r="J70" s="166">
        <v>65</v>
      </c>
      <c r="K70" s="167" t="s">
        <v>559</v>
      </c>
      <c r="L70" s="170" t="s">
        <v>252</v>
      </c>
      <c r="M70" s="169">
        <v>1416.8</v>
      </c>
      <c r="N70" s="166">
        <v>6</v>
      </c>
      <c r="O70" s="162" t="str">
        <f t="shared" si="21"/>
        <v>3:28.9
(3.2)</v>
      </c>
      <c r="Q70" s="135">
        <f t="shared" si="16"/>
        <v>132.79999999999995</v>
      </c>
      <c r="R70" s="135">
        <f t="shared" si="17"/>
        <v>208.89999999999986</v>
      </c>
      <c r="T70" s="164">
        <f t="shared" si="18"/>
        <v>212.79999999999995</v>
      </c>
      <c r="U70" s="164">
        <f t="shared" si="19"/>
        <v>328.89999999999986</v>
      </c>
      <c r="W70" s="163">
        <f t="shared" si="24"/>
        <v>1.5999999999999091</v>
      </c>
      <c r="X70" s="163">
        <f t="shared" si="25"/>
        <v>3.2000000000000455</v>
      </c>
      <c r="Z70" s="164">
        <f t="shared" si="22"/>
        <v>1.5999999999999091</v>
      </c>
      <c r="AA70" s="164">
        <f t="shared" si="23"/>
        <v>3.2000000000000455</v>
      </c>
      <c r="AC70" s="73">
        <f t="shared" si="15"/>
        <v>1</v>
      </c>
      <c r="AD70" s="73">
        <f>SUM(AC$9:AC70)</f>
        <v>11</v>
      </c>
    </row>
    <row r="71" spans="1:30" ht="30" customHeight="1">
      <c r="A71" s="161">
        <f t="shared" si="13"/>
        <v>63</v>
      </c>
      <c r="B71" s="166">
        <v>55</v>
      </c>
      <c r="C71" s="167" t="s">
        <v>550</v>
      </c>
      <c r="D71" s="168" t="s">
        <v>250</v>
      </c>
      <c r="E71" s="169">
        <v>825.4</v>
      </c>
      <c r="F71" s="166">
        <v>6</v>
      </c>
      <c r="G71" s="162" t="str">
        <f t="shared" si="20"/>
        <v>2:16.9
(4.1)</v>
      </c>
      <c r="H71" s="153"/>
      <c r="I71" s="161" t="str">
        <f t="shared" si="14"/>
        <v>-</v>
      </c>
      <c r="J71" s="166">
        <v>68</v>
      </c>
      <c r="K71" s="167" t="s">
        <v>561</v>
      </c>
      <c r="L71" s="170" t="s">
        <v>252</v>
      </c>
      <c r="M71" s="169">
        <v>1430.4</v>
      </c>
      <c r="N71" s="166">
        <v>7</v>
      </c>
      <c r="O71" s="162" t="str">
        <f t="shared" si="21"/>
        <v>3:42.5
(13.6)</v>
      </c>
      <c r="Q71" s="135">
        <f t="shared" si="16"/>
        <v>136.89999999999998</v>
      </c>
      <c r="R71" s="135">
        <f t="shared" si="17"/>
        <v>222.5</v>
      </c>
      <c r="T71" s="164">
        <f t="shared" si="18"/>
        <v>216.89999999999998</v>
      </c>
      <c r="U71" s="164">
        <f t="shared" si="19"/>
        <v>342.5</v>
      </c>
      <c r="W71" s="163">
        <f t="shared" si="24"/>
        <v>4.1000000000000227</v>
      </c>
      <c r="X71" s="163">
        <f t="shared" si="25"/>
        <v>13.600000000000136</v>
      </c>
      <c r="Z71" s="164">
        <f t="shared" si="22"/>
        <v>4.1000000000000227</v>
      </c>
      <c r="AA71" s="164">
        <f t="shared" si="23"/>
        <v>13.600000000000136</v>
      </c>
      <c r="AC71" s="73">
        <f t="shared" si="15"/>
        <v>1</v>
      </c>
      <c r="AD71" s="73">
        <f>SUM(AC$9:AC71)</f>
        <v>12</v>
      </c>
    </row>
    <row r="72" spans="1:30" ht="30" customHeight="1">
      <c r="A72" s="161">
        <f t="shared" si="13"/>
        <v>64</v>
      </c>
      <c r="B72" s="166">
        <v>75</v>
      </c>
      <c r="C72" s="167" t="s">
        <v>567</v>
      </c>
      <c r="D72" s="168" t="s">
        <v>252</v>
      </c>
      <c r="E72" s="169">
        <v>837.2</v>
      </c>
      <c r="F72" s="166">
        <v>8</v>
      </c>
      <c r="G72" s="162" t="str">
        <f t="shared" si="20"/>
        <v>2:28.7
(11.8)</v>
      </c>
      <c r="H72" s="153"/>
      <c r="I72" s="161">
        <f t="shared" si="14"/>
        <v>52</v>
      </c>
      <c r="J72" s="166">
        <v>56</v>
      </c>
      <c r="K72" s="167" t="s">
        <v>551</v>
      </c>
      <c r="L72" s="170" t="s">
        <v>250</v>
      </c>
      <c r="M72" s="169">
        <v>1432.4</v>
      </c>
      <c r="N72" s="166">
        <v>7</v>
      </c>
      <c r="O72" s="162" t="str">
        <f t="shared" si="21"/>
        <v>3:44.5
(2.0)</v>
      </c>
      <c r="Q72" s="135">
        <f t="shared" si="16"/>
        <v>148.70000000000005</v>
      </c>
      <c r="R72" s="135">
        <f t="shared" si="17"/>
        <v>224.5</v>
      </c>
      <c r="T72" s="164">
        <f t="shared" si="18"/>
        <v>228.70000000000005</v>
      </c>
      <c r="U72" s="164">
        <f t="shared" si="19"/>
        <v>344.5</v>
      </c>
      <c r="W72" s="163">
        <f t="shared" si="24"/>
        <v>11.800000000000068</v>
      </c>
      <c r="X72" s="163">
        <f t="shared" si="25"/>
        <v>2</v>
      </c>
      <c r="Z72" s="164">
        <f t="shared" si="22"/>
        <v>11.800000000000068</v>
      </c>
      <c r="AA72" s="164">
        <f t="shared" si="23"/>
        <v>2</v>
      </c>
      <c r="AC72" s="73">
        <f t="shared" si="15"/>
        <v>0</v>
      </c>
      <c r="AD72" s="73">
        <f>SUM(AC$9:AC72)</f>
        <v>12</v>
      </c>
    </row>
    <row r="73" spans="1:30" ht="30" customHeight="1">
      <c r="A73" s="161">
        <f t="shared" ref="A73:A98" si="26">IF(E73&lt;&gt;"",RANK(E73,E$9:E$98,1),"")</f>
        <v>65</v>
      </c>
      <c r="B73" s="166">
        <v>69</v>
      </c>
      <c r="C73" s="167" t="s">
        <v>562</v>
      </c>
      <c r="D73" s="168" t="s">
        <v>252</v>
      </c>
      <c r="E73" s="169">
        <v>839.1</v>
      </c>
      <c r="F73" s="166">
        <v>9</v>
      </c>
      <c r="G73" s="162" t="str">
        <f t="shared" si="20"/>
        <v>2:30.6
(1.9)</v>
      </c>
      <c r="H73" s="153"/>
      <c r="I73" s="161">
        <f t="shared" ref="I73:I98" si="27">IF(M73&lt;&gt;"",IF(MID(L73,1,2)=AC$8,RANK(M73,M$9:M$98,1)-AD73,"-"),"")</f>
        <v>53</v>
      </c>
      <c r="J73" s="166">
        <v>53</v>
      </c>
      <c r="K73" s="167" t="s">
        <v>548</v>
      </c>
      <c r="L73" s="170" t="s">
        <v>250</v>
      </c>
      <c r="M73" s="169">
        <v>1432.9</v>
      </c>
      <c r="N73" s="166">
        <v>8</v>
      </c>
      <c r="O73" s="162" t="str">
        <f t="shared" si="21"/>
        <v>3:45.0
(0.5)</v>
      </c>
      <c r="Q73" s="135">
        <f t="shared" si="16"/>
        <v>150.60000000000002</v>
      </c>
      <c r="R73" s="135">
        <f t="shared" si="17"/>
        <v>225</v>
      </c>
      <c r="T73" s="164">
        <f t="shared" si="18"/>
        <v>230.60000000000002</v>
      </c>
      <c r="U73" s="164">
        <f t="shared" si="19"/>
        <v>345</v>
      </c>
      <c r="W73" s="163">
        <f t="shared" si="24"/>
        <v>1.8999999999999773</v>
      </c>
      <c r="X73" s="163">
        <f t="shared" si="25"/>
        <v>0.5</v>
      </c>
      <c r="Z73" s="164">
        <f t="shared" si="22"/>
        <v>1.8999999999999773</v>
      </c>
      <c r="AA73" s="164">
        <f t="shared" si="23"/>
        <v>0.5</v>
      </c>
      <c r="AC73" s="73">
        <f t="shared" ref="AC73:AC98" si="28">IF(L73&lt;&gt;"",IF(MID(L73,1,2)=AC$8,0,1),0)</f>
        <v>0</v>
      </c>
      <c r="AD73" s="73">
        <f>SUM(AC$9:AC73)</f>
        <v>12</v>
      </c>
    </row>
    <row r="74" spans="1:30" ht="30" customHeight="1">
      <c r="A74" s="161">
        <f t="shared" si="26"/>
        <v>66</v>
      </c>
      <c r="B74" s="166">
        <v>54</v>
      </c>
      <c r="C74" s="167" t="s">
        <v>549</v>
      </c>
      <c r="D74" s="168" t="s">
        <v>250</v>
      </c>
      <c r="E74" s="169">
        <v>841.8</v>
      </c>
      <c r="F74" s="166">
        <v>7</v>
      </c>
      <c r="G74" s="162" t="str">
        <f t="shared" si="20"/>
        <v>2:33.3
(2.7)</v>
      </c>
      <c r="H74" s="153"/>
      <c r="I74" s="161">
        <f t="shared" si="27"/>
        <v>54</v>
      </c>
      <c r="J74" s="166">
        <v>54</v>
      </c>
      <c r="K74" s="167" t="s">
        <v>549</v>
      </c>
      <c r="L74" s="170" t="s">
        <v>250</v>
      </c>
      <c r="M74" s="169">
        <v>1434.1</v>
      </c>
      <c r="N74" s="166">
        <v>9</v>
      </c>
      <c r="O74" s="162" t="str">
        <f t="shared" si="21"/>
        <v>3:46.2
(1.2)</v>
      </c>
      <c r="Q74" s="135">
        <f t="shared" ref="Q74:Q98" si="29">IF(AND(E$9&lt;&gt;"",E74&lt;&gt;""),(INT(E74/10000)*3600+INT(MOD(E74,10000)/100)*60+MOD(E74,100))-(INT(E$9/10000)*3600+INT(MOD(E$9,10000)/100)*60+MOD(E$9,100)),"")</f>
        <v>153.29999999999995</v>
      </c>
      <c r="R74" s="135">
        <f t="shared" ref="R74:R98" si="30">IF(AND(M$9&lt;&gt;"",M74&lt;&gt;""),(INT(M74/10000)*3600+INT(MOD(M74,10000)/100)*60+MOD(M74,100))-(INT(M$9/10000)*3600+INT(MOD(M$9,10000)/100)*60+MOD(M$9,100)),"")</f>
        <v>226.19999999999982</v>
      </c>
      <c r="T74" s="164">
        <f t="shared" ref="T74:T98" si="31">IF(Q74&lt;&gt;"",INT(Q74/3600)*10000+INT(MOD(Q74,3600)/60)*100+MOD(Q74,60),"")</f>
        <v>233.29999999999995</v>
      </c>
      <c r="U74" s="164">
        <f t="shared" ref="U74:U98" si="32">IF(R74&lt;&gt;"",INT(R74/3600)*10000+INT(MOD(R74,3600)/60)*100+MOD(R74,60),"")</f>
        <v>346.19999999999982</v>
      </c>
      <c r="W74" s="163">
        <f t="shared" si="24"/>
        <v>2.6999999999999318</v>
      </c>
      <c r="X74" s="163">
        <f t="shared" si="25"/>
        <v>1.1999999999998181</v>
      </c>
      <c r="Z74" s="164">
        <f t="shared" si="22"/>
        <v>2.6999999999999318</v>
      </c>
      <c r="AA74" s="164">
        <f t="shared" si="23"/>
        <v>1.1999999999998181</v>
      </c>
      <c r="AC74" s="73">
        <f t="shared" si="28"/>
        <v>0</v>
      </c>
      <c r="AD74" s="73">
        <f>SUM(AC$9:AC74)</f>
        <v>12</v>
      </c>
    </row>
    <row r="75" spans="1:30" ht="30" customHeight="1">
      <c r="A75" s="161">
        <f t="shared" si="26"/>
        <v>67</v>
      </c>
      <c r="B75" s="166">
        <v>53</v>
      </c>
      <c r="C75" s="167" t="s">
        <v>548</v>
      </c>
      <c r="D75" s="168" t="s">
        <v>250</v>
      </c>
      <c r="E75" s="169">
        <v>842.4</v>
      </c>
      <c r="F75" s="166">
        <v>8</v>
      </c>
      <c r="G75" s="162" t="str">
        <f t="shared" ref="G75:G98" si="33">IF(T75&lt;&gt;"",TEXT(T75,"[&lt;100]#0.0;[&lt;10000]#0"":""00.0;0"":""00"":""00.0")&amp;CHAR(10)&amp;"("&amp;TEXT(Z75,"[&lt;100]#0.0;[&lt;10000]#0"":""00.0;0"":""00"":""00.0")&amp;")","")</f>
        <v>2:33.9
(0.6)</v>
      </c>
      <c r="H75" s="153"/>
      <c r="I75" s="161" t="str">
        <f t="shared" si="27"/>
        <v>-</v>
      </c>
      <c r="J75" s="166">
        <v>69</v>
      </c>
      <c r="K75" s="167" t="s">
        <v>562</v>
      </c>
      <c r="L75" s="170" t="s">
        <v>252</v>
      </c>
      <c r="M75" s="169">
        <v>1435.9</v>
      </c>
      <c r="N75" s="166">
        <v>8</v>
      </c>
      <c r="O75" s="162" t="str">
        <f t="shared" ref="O75:O98" si="34">IF(U75&lt;&gt;"",TEXT(U75,"[&lt;100]#0.0;[&lt;10000]#0"":""00.0;0"":""00"":""00.0")&amp;CHAR(10)&amp;"("&amp;TEXT(AA75,"[&lt;100]#0.0;[&lt;10000]#0"":""00.0;0"":""00"":""00.0")&amp;")","")</f>
        <v>3:48.0
(1.8)</v>
      </c>
      <c r="Q75" s="135">
        <f t="shared" si="29"/>
        <v>153.89999999999998</v>
      </c>
      <c r="R75" s="135">
        <f t="shared" si="30"/>
        <v>228</v>
      </c>
      <c r="T75" s="164">
        <f t="shared" si="31"/>
        <v>233.89999999999998</v>
      </c>
      <c r="U75" s="164">
        <f t="shared" si="32"/>
        <v>348</v>
      </c>
      <c r="W75" s="163">
        <f t="shared" si="24"/>
        <v>0.60000000000002274</v>
      </c>
      <c r="X75" s="163">
        <f t="shared" si="25"/>
        <v>1.8000000000001819</v>
      </c>
      <c r="Z75" s="164">
        <f t="shared" ref="Z75:Z98" si="35">IF(W75&lt;&gt;"",INT(W75/3600)*10000+INT(MOD(W75,3600)/60)*100+MOD(W75,60),"")</f>
        <v>0.60000000000002274</v>
      </c>
      <c r="AA75" s="164">
        <f t="shared" ref="AA75:AA98" si="36">IF(X75&lt;&gt;"",INT(X75/3600)*10000+INT(MOD(X75,3600)/60)*100+MOD(X75,60),"")</f>
        <v>1.8000000000001819</v>
      </c>
      <c r="AC75" s="73">
        <f t="shared" si="28"/>
        <v>1</v>
      </c>
      <c r="AD75" s="73">
        <f>SUM(AC$9:AC75)</f>
        <v>13</v>
      </c>
    </row>
    <row r="76" spans="1:30" ht="30" customHeight="1">
      <c r="A76" s="161">
        <f t="shared" si="26"/>
        <v>68</v>
      </c>
      <c r="B76" s="166">
        <v>56</v>
      </c>
      <c r="C76" s="167" t="s">
        <v>551</v>
      </c>
      <c r="D76" s="168" t="s">
        <v>250</v>
      </c>
      <c r="E76" s="169">
        <v>842.7</v>
      </c>
      <c r="F76" s="166">
        <v>9</v>
      </c>
      <c r="G76" s="162" t="str">
        <f t="shared" si="33"/>
        <v>2:34.2
(0.3)</v>
      </c>
      <c r="H76" s="153"/>
      <c r="I76" s="161" t="str">
        <f t="shared" si="27"/>
        <v>-</v>
      </c>
      <c r="J76" s="166">
        <v>75</v>
      </c>
      <c r="K76" s="167" t="s">
        <v>567</v>
      </c>
      <c r="L76" s="170" t="s">
        <v>252</v>
      </c>
      <c r="M76" s="169">
        <v>1446.5</v>
      </c>
      <c r="N76" s="166">
        <v>9</v>
      </c>
      <c r="O76" s="162" t="str">
        <f t="shared" si="34"/>
        <v>3:58.6
(10.6)</v>
      </c>
      <c r="Q76" s="135">
        <f t="shared" si="29"/>
        <v>154.20000000000005</v>
      </c>
      <c r="R76" s="135">
        <f t="shared" si="30"/>
        <v>238.59999999999991</v>
      </c>
      <c r="T76" s="164">
        <f t="shared" si="31"/>
        <v>234.20000000000005</v>
      </c>
      <c r="U76" s="164">
        <f t="shared" si="32"/>
        <v>358.59999999999991</v>
      </c>
      <c r="W76" s="163">
        <f t="shared" ref="W76:W98" si="37">IF(AND(Q76&lt;&gt;"",Q75&lt;&gt;""),IF(Q76-Q75&lt;&gt;0,Q76-Q75,W75),"")</f>
        <v>0.30000000000006821</v>
      </c>
      <c r="X76" s="163">
        <f t="shared" ref="X76:X98" si="38">IF(AND(R76&lt;&gt;"",R75&lt;&gt;""),IF(R76-R75&lt;&gt;0,R76-R75,X75),"")</f>
        <v>10.599999999999909</v>
      </c>
      <c r="Z76" s="164">
        <f t="shared" si="35"/>
        <v>0.30000000000006821</v>
      </c>
      <c r="AA76" s="164">
        <f t="shared" si="36"/>
        <v>10.599999999999909</v>
      </c>
      <c r="AC76" s="73">
        <f t="shared" si="28"/>
        <v>1</v>
      </c>
      <c r="AD76" s="73">
        <f>SUM(AC$9:AC76)</f>
        <v>14</v>
      </c>
    </row>
    <row r="77" spans="1:30" ht="30" customHeight="1">
      <c r="A77" s="161">
        <f t="shared" si="26"/>
        <v>69</v>
      </c>
      <c r="B77" s="166">
        <v>74</v>
      </c>
      <c r="C77" s="167" t="s">
        <v>566</v>
      </c>
      <c r="D77" s="168" t="s">
        <v>252</v>
      </c>
      <c r="E77" s="169">
        <v>858.1</v>
      </c>
      <c r="F77" s="166">
        <v>10</v>
      </c>
      <c r="G77" s="162" t="str">
        <f t="shared" si="33"/>
        <v>2:49.6
(15.4)</v>
      </c>
      <c r="H77" s="153"/>
      <c r="I77" s="161" t="str">
        <f t="shared" si="27"/>
        <v>-</v>
      </c>
      <c r="J77" s="166">
        <v>74</v>
      </c>
      <c r="K77" s="167" t="s">
        <v>566</v>
      </c>
      <c r="L77" s="170" t="s">
        <v>252</v>
      </c>
      <c r="M77" s="169">
        <v>1507</v>
      </c>
      <c r="N77" s="166">
        <v>10</v>
      </c>
      <c r="O77" s="162" t="str">
        <f t="shared" si="34"/>
        <v>4:19.1
(20.5)</v>
      </c>
      <c r="Q77" s="135">
        <f t="shared" si="29"/>
        <v>169.60000000000002</v>
      </c>
      <c r="R77" s="135">
        <f t="shared" si="30"/>
        <v>259.09999999999991</v>
      </c>
      <c r="T77" s="164">
        <f t="shared" si="31"/>
        <v>249.60000000000002</v>
      </c>
      <c r="U77" s="164">
        <f t="shared" si="32"/>
        <v>419.09999999999991</v>
      </c>
      <c r="W77" s="163">
        <f t="shared" si="37"/>
        <v>15.399999999999977</v>
      </c>
      <c r="X77" s="163">
        <f t="shared" si="38"/>
        <v>20.5</v>
      </c>
      <c r="Z77" s="164">
        <f t="shared" si="35"/>
        <v>15.399999999999977</v>
      </c>
      <c r="AA77" s="164">
        <f t="shared" si="36"/>
        <v>20.5</v>
      </c>
      <c r="AC77" s="73">
        <f t="shared" si="28"/>
        <v>1</v>
      </c>
      <c r="AD77" s="73">
        <f>SUM(AC$9:AC77)</f>
        <v>15</v>
      </c>
    </row>
    <row r="78" spans="1:30" ht="30" customHeight="1">
      <c r="A78" s="161">
        <f t="shared" si="26"/>
        <v>70</v>
      </c>
      <c r="B78" s="166">
        <v>76</v>
      </c>
      <c r="C78" s="167" t="s">
        <v>568</v>
      </c>
      <c r="D78" s="168" t="s">
        <v>252</v>
      </c>
      <c r="E78" s="169">
        <v>910.5</v>
      </c>
      <c r="F78" s="166">
        <v>11</v>
      </c>
      <c r="G78" s="162" t="str">
        <f t="shared" si="33"/>
        <v>3:02.0
(12.4)</v>
      </c>
      <c r="H78" s="153"/>
      <c r="I78" s="161" t="str">
        <f t="shared" si="27"/>
        <v>-</v>
      </c>
      <c r="J78" s="166">
        <v>76</v>
      </c>
      <c r="K78" s="167" t="s">
        <v>568</v>
      </c>
      <c r="L78" s="170" t="s">
        <v>252</v>
      </c>
      <c r="M78" s="169">
        <v>1541.2</v>
      </c>
      <c r="N78" s="166">
        <v>11</v>
      </c>
      <c r="O78" s="162" t="str">
        <f t="shared" si="34"/>
        <v>4:53.3
(34.2)</v>
      </c>
      <c r="Q78" s="135">
        <f t="shared" si="29"/>
        <v>182</v>
      </c>
      <c r="R78" s="135">
        <f t="shared" si="30"/>
        <v>293.29999999999995</v>
      </c>
      <c r="T78" s="164">
        <f t="shared" si="31"/>
        <v>302</v>
      </c>
      <c r="U78" s="164">
        <f t="shared" si="32"/>
        <v>453.29999999999995</v>
      </c>
      <c r="W78" s="163">
        <f t="shared" si="37"/>
        <v>12.399999999999977</v>
      </c>
      <c r="X78" s="163">
        <f t="shared" si="38"/>
        <v>34.200000000000045</v>
      </c>
      <c r="Z78" s="164">
        <f t="shared" si="35"/>
        <v>12.399999999999977</v>
      </c>
      <c r="AA78" s="164">
        <f t="shared" si="36"/>
        <v>34.200000000000045</v>
      </c>
      <c r="AC78" s="73">
        <f t="shared" si="28"/>
        <v>1</v>
      </c>
      <c r="AD78" s="73">
        <f>SUM(AC$9:AC78)</f>
        <v>16</v>
      </c>
    </row>
    <row r="79" spans="1:30" ht="30" customHeight="1">
      <c r="A79" s="161">
        <f t="shared" si="26"/>
        <v>71</v>
      </c>
      <c r="B79" s="166">
        <v>67</v>
      </c>
      <c r="C79" s="167" t="s">
        <v>572</v>
      </c>
      <c r="D79" s="168" t="s">
        <v>252</v>
      </c>
      <c r="E79" s="169">
        <v>1016.3</v>
      </c>
      <c r="F79" s="166">
        <v>12</v>
      </c>
      <c r="G79" s="162" t="str">
        <f t="shared" si="33"/>
        <v>4:07.8
(1:05.8)</v>
      </c>
      <c r="H79" s="153"/>
      <c r="I79" s="161" t="str">
        <f t="shared" si="27"/>
        <v>-</v>
      </c>
      <c r="J79" s="166">
        <v>67</v>
      </c>
      <c r="K79" s="167" t="s">
        <v>572</v>
      </c>
      <c r="L79" s="170" t="s">
        <v>252</v>
      </c>
      <c r="M79" s="169">
        <v>1619.5</v>
      </c>
      <c r="N79" s="166">
        <v>12</v>
      </c>
      <c r="O79" s="162" t="str">
        <f t="shared" si="34"/>
        <v>5:31.6
(38.3)</v>
      </c>
      <c r="Q79" s="135">
        <f t="shared" si="29"/>
        <v>247.79999999999995</v>
      </c>
      <c r="R79" s="135">
        <f t="shared" si="30"/>
        <v>331.59999999999991</v>
      </c>
      <c r="T79" s="164">
        <f t="shared" si="31"/>
        <v>407.79999999999995</v>
      </c>
      <c r="U79" s="164">
        <f t="shared" si="32"/>
        <v>531.59999999999991</v>
      </c>
      <c r="W79" s="163">
        <f t="shared" si="37"/>
        <v>65.799999999999955</v>
      </c>
      <c r="X79" s="163">
        <f t="shared" si="38"/>
        <v>38.299999999999955</v>
      </c>
      <c r="Z79" s="164">
        <f t="shared" si="35"/>
        <v>105.79999999999995</v>
      </c>
      <c r="AA79" s="164">
        <f t="shared" si="36"/>
        <v>38.299999999999955</v>
      </c>
      <c r="AC79" s="73">
        <f t="shared" si="28"/>
        <v>1</v>
      </c>
      <c r="AD79" s="73">
        <f>SUM(AC$9:AC79)</f>
        <v>17</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17</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17</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17</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17</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17</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17</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17</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17</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17</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17</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17</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17</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17</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17</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17</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17</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17</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17</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17</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indexed="47"/>
    <pageSetUpPr fitToPage="1"/>
  </sheetPr>
  <dimension ref="A1:AD98"/>
  <sheetViews>
    <sheetView topLeftCell="A4" workbookViewId="0">
      <selection activeCell="K25" sqref="K25"/>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"SS"&amp;ent!J4&amp;"  "&amp;ent!K4&amp;" = "&amp;TEXT(ent!L4,"0.00")&amp;"KM"</f>
        <v>SS3  アルコピア‐無数河1 = 6.08KM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98</v>
      </c>
      <c r="B7" s="348"/>
      <c r="C7" s="348"/>
      <c r="D7" s="348"/>
      <c r="E7" s="348"/>
      <c r="F7" s="348"/>
      <c r="G7" s="349"/>
      <c r="H7" s="153"/>
      <c r="I7" s="347" t="s">
        <v>99</v>
      </c>
      <c r="J7" s="348"/>
      <c r="K7" s="348"/>
      <c r="L7" s="348"/>
      <c r="M7" s="348"/>
      <c r="N7" s="348"/>
      <c r="O7" s="349"/>
      <c r="Q7" s="350" t="s">
        <v>100</v>
      </c>
      <c r="R7" s="350"/>
      <c r="T7" s="346" t="s">
        <v>101</v>
      </c>
      <c r="U7" s="346"/>
      <c r="W7" s="345" t="s">
        <v>102</v>
      </c>
      <c r="X7" s="345"/>
      <c r="Z7" s="346" t="s">
        <v>103</v>
      </c>
      <c r="AA7" s="346"/>
    </row>
    <row r="8" spans="1:30" s="159" customFormat="1" ht="30">
      <c r="A8" s="154" t="s">
        <v>104</v>
      </c>
      <c r="B8" s="154" t="s">
        <v>105</v>
      </c>
      <c r="C8" s="155" t="s">
        <v>106</v>
      </c>
      <c r="D8" s="156" t="s">
        <v>107</v>
      </c>
      <c r="E8" s="157" t="s">
        <v>108</v>
      </c>
      <c r="F8" s="156" t="s">
        <v>109</v>
      </c>
      <c r="G8" s="156" t="s">
        <v>110</v>
      </c>
      <c r="H8" s="158"/>
      <c r="I8" s="156" t="s">
        <v>104</v>
      </c>
      <c r="J8" s="156" t="s">
        <v>105</v>
      </c>
      <c r="K8" s="155" t="s">
        <v>106</v>
      </c>
      <c r="L8" s="156" t="s">
        <v>107</v>
      </c>
      <c r="M8" s="156" t="s">
        <v>111</v>
      </c>
      <c r="N8" s="156" t="s">
        <v>109</v>
      </c>
      <c r="O8" s="156" t="s">
        <v>110</v>
      </c>
      <c r="Q8" s="160" t="s">
        <v>112</v>
      </c>
      <c r="R8" s="160" t="s">
        <v>113</v>
      </c>
      <c r="T8" s="70" t="s">
        <v>114</v>
      </c>
      <c r="U8" s="70" t="s">
        <v>115</v>
      </c>
      <c r="W8" s="159" t="s">
        <v>114</v>
      </c>
      <c r="X8" s="159" t="s">
        <v>115</v>
      </c>
      <c r="Z8" s="70" t="s">
        <v>114</v>
      </c>
      <c r="AA8" s="70" t="s">
        <v>115</v>
      </c>
      <c r="AC8" s="159" t="str">
        <f>MID(ent!H2,1,2)</f>
        <v>JN</v>
      </c>
    </row>
    <row r="9" spans="1:30" ht="30" customHeight="1">
      <c r="A9" s="161">
        <f t="shared" ref="A9:A40" si="0">IF(E9&lt;&gt;"",RANK(E9,E$9:E$98,1),"")</f>
        <v>1</v>
      </c>
      <c r="B9" s="166">
        <v>1</v>
      </c>
      <c r="C9" s="167" t="s">
        <v>498</v>
      </c>
      <c r="D9" s="168" t="s">
        <v>245</v>
      </c>
      <c r="E9" s="169">
        <v>438.5</v>
      </c>
      <c r="F9" s="166">
        <v>1</v>
      </c>
      <c r="G9" s="162"/>
      <c r="H9" s="153"/>
      <c r="I9" s="161">
        <f t="shared" ref="I9:I40" si="1">IF(M9&lt;&gt;"",IF(MID(L9,1,2)=AC$8,RANK(M9,M$9:M$98,1)-AD9,"-"),"")</f>
        <v>1</v>
      </c>
      <c r="J9" s="166">
        <v>2</v>
      </c>
      <c r="K9" s="167" t="s">
        <v>499</v>
      </c>
      <c r="L9" s="170" t="s">
        <v>245</v>
      </c>
      <c r="M9" s="169">
        <v>1528.8</v>
      </c>
      <c r="N9" s="166">
        <v>1</v>
      </c>
      <c r="O9" s="162"/>
      <c r="W9" s="163"/>
      <c r="X9" s="163"/>
      <c r="Z9" s="164"/>
      <c r="AA9" s="164"/>
      <c r="AC9" s="73">
        <f t="shared" ref="AC9:AC40" si="2">IF(L9&lt;&gt;"",IF(MID(L9,1,2)=AC$8,0,1),0)</f>
        <v>0</v>
      </c>
      <c r="AD9" s="73">
        <f>SUM(AC9)</f>
        <v>0</v>
      </c>
    </row>
    <row r="10" spans="1:30" ht="30" customHeight="1">
      <c r="A10" s="161">
        <f t="shared" si="0"/>
        <v>2</v>
      </c>
      <c r="B10" s="166">
        <v>2</v>
      </c>
      <c r="C10" s="167" t="s">
        <v>499</v>
      </c>
      <c r="D10" s="168" t="s">
        <v>245</v>
      </c>
      <c r="E10" s="169">
        <v>440.9</v>
      </c>
      <c r="F10" s="166">
        <v>2</v>
      </c>
      <c r="G10" s="162" t="str">
        <f>IF(T10&lt;&gt;"",TEXT(T10,"[&lt;100]#0.0;[&lt;10000]#0"":""00.0;0"":""00"":""00.0"),"")</f>
        <v>2.4</v>
      </c>
      <c r="H10" s="153"/>
      <c r="I10" s="161">
        <f t="shared" si="1"/>
        <v>2</v>
      </c>
      <c r="J10" s="166">
        <v>1</v>
      </c>
      <c r="K10" s="167" t="s">
        <v>498</v>
      </c>
      <c r="L10" s="170" t="s">
        <v>245</v>
      </c>
      <c r="M10" s="169">
        <v>1536.1</v>
      </c>
      <c r="N10" s="166">
        <v>2</v>
      </c>
      <c r="O10" s="162" t="str">
        <f>IF(U10&lt;&gt;"",TEXT(U10,"[&lt;100]#0.0;[&lt;10000]#0"":""00.0;0"":""00"":""00.0"),"")</f>
        <v>7.3</v>
      </c>
      <c r="Q10" s="135">
        <f t="shared" ref="Q10:Q41" si="3">IF(AND(E$9&lt;&gt;"",E10&lt;&gt;""),(INT(E10/10000)*3600+INT(MOD(E10,10000)/100)*60+MOD(E10,100))-(INT(E$9/10000)*3600+INT(MOD(E$9,10000)/100)*60+MOD(E$9,100)),"")</f>
        <v>2.3999999999999773</v>
      </c>
      <c r="R10" s="135">
        <f t="shared" ref="R10:R41" si="4">IF(AND(M$9&lt;&gt;"",M10&lt;&gt;""),(INT(M10/10000)*3600+INT(MOD(M10,10000)/100)*60+MOD(M10,100))-(INT(M$9/10000)*3600+INT(MOD(M$9,10000)/100)*60+MOD(M$9,100)),"")</f>
        <v>7.2999999999999545</v>
      </c>
      <c r="T10" s="164">
        <f t="shared" ref="T10:T41" si="5">IF(Q10&lt;&gt;"",INT(Q10/3600)*10000+INT(MOD(Q10,3600)/60)*100+MOD(Q10,60),"")</f>
        <v>2.3999999999999773</v>
      </c>
      <c r="U10" s="164">
        <f t="shared" ref="U10:U41" si="6">IF(R10&lt;&gt;"",INT(R10/3600)*10000+INT(MOD(R10,3600)/60)*100+MOD(R10,60),"")</f>
        <v>7.2999999999999545</v>
      </c>
      <c r="W10" s="163"/>
      <c r="X10" s="163"/>
      <c r="Z10" s="164"/>
      <c r="AA10" s="164"/>
      <c r="AC10" s="73">
        <f t="shared" si="2"/>
        <v>0</v>
      </c>
      <c r="AD10" s="73">
        <f>SUM(AC$9:AC10)</f>
        <v>0</v>
      </c>
    </row>
    <row r="11" spans="1:30" ht="30" customHeight="1">
      <c r="A11" s="161">
        <f t="shared" si="0"/>
        <v>3</v>
      </c>
      <c r="B11" s="166">
        <v>11</v>
      </c>
      <c r="C11" s="167" t="s">
        <v>508</v>
      </c>
      <c r="D11" s="168" t="s">
        <v>246</v>
      </c>
      <c r="E11" s="169">
        <v>449.2</v>
      </c>
      <c r="F11" s="166">
        <v>1</v>
      </c>
      <c r="G11" s="162" t="str">
        <f t="shared" ref="G11:G42" si="7">IF(T11&lt;&gt;"",TEXT(T11,"[&lt;100]#0.0;[&lt;10000]#0"":""00.0;0"":""00"":""00.0")&amp;CHAR(10)&amp;"("&amp;TEXT(Z11,"[&lt;100]#0.0;[&lt;10000]#0"":""00.0;0"":""00"":""00.0")&amp;")","")</f>
        <v>10.7
(8.3)</v>
      </c>
      <c r="H11" s="153"/>
      <c r="I11" s="161">
        <f t="shared" si="1"/>
        <v>3</v>
      </c>
      <c r="J11" s="166">
        <v>11</v>
      </c>
      <c r="K11" s="167" t="s">
        <v>508</v>
      </c>
      <c r="L11" s="170" t="s">
        <v>246</v>
      </c>
      <c r="M11" s="169">
        <v>1551.5</v>
      </c>
      <c r="N11" s="166">
        <v>1</v>
      </c>
      <c r="O11" s="162" t="str">
        <f t="shared" ref="O11:O42" si="8">IF(U11&lt;&gt;"",TEXT(U11,"[&lt;100]#0.0;[&lt;10000]#0"":""00.0;0"":""00"":""00.0")&amp;CHAR(10)&amp;"("&amp;TEXT(AA11,"[&lt;100]#0.0;[&lt;10000]#0"":""00.0;0"":""00"":""00.0")&amp;")","")</f>
        <v>22.7
(15.4)</v>
      </c>
      <c r="Q11" s="135">
        <f t="shared" si="3"/>
        <v>10.699999999999989</v>
      </c>
      <c r="R11" s="135">
        <f t="shared" si="4"/>
        <v>22.700000000000045</v>
      </c>
      <c r="T11" s="164">
        <f t="shared" si="5"/>
        <v>10.699999999999989</v>
      </c>
      <c r="U11" s="164">
        <f t="shared" si="6"/>
        <v>22.700000000000045</v>
      </c>
      <c r="W11" s="163">
        <f>IF(AND(Q11&lt;&gt;"",Q10&lt;&gt;""),IF(Q11-Q10&lt;&gt;0,Q11-Q10,Q10),"")</f>
        <v>8.3000000000000114</v>
      </c>
      <c r="X11" s="163">
        <f>IF(AND(R11&lt;&gt;"",R10&lt;&gt;""),IF(R11-R10&lt;&gt;0,R11-R10,R10),"")</f>
        <v>15.400000000000091</v>
      </c>
      <c r="Z11" s="164">
        <f t="shared" ref="Z11:Z42" si="9">IF(W11&lt;&gt;"",INT(W11/3600)*10000+INT(MOD(W11,3600)/60)*100+MOD(W11,60),"")</f>
        <v>8.3000000000000114</v>
      </c>
      <c r="AA11" s="164">
        <f t="shared" ref="AA11:AA42" si="10">IF(X11&lt;&gt;"",INT(X11/3600)*10000+INT(MOD(X11,3600)/60)*100+MOD(X11,60),"")</f>
        <v>15.400000000000091</v>
      </c>
      <c r="AC11" s="73">
        <f t="shared" si="2"/>
        <v>0</v>
      </c>
      <c r="AD11" s="73">
        <f>SUM(AC$9:AC11)</f>
        <v>0</v>
      </c>
    </row>
    <row r="12" spans="1:30" ht="30" customHeight="1">
      <c r="A12" s="161">
        <f t="shared" si="0"/>
        <v>4</v>
      </c>
      <c r="B12" s="166">
        <v>3</v>
      </c>
      <c r="C12" s="167" t="s">
        <v>500</v>
      </c>
      <c r="D12" s="168" t="s">
        <v>245</v>
      </c>
      <c r="E12" s="169">
        <v>451.1</v>
      </c>
      <c r="F12" s="166">
        <v>3</v>
      </c>
      <c r="G12" s="162" t="str">
        <f t="shared" si="7"/>
        <v>12.6
(1.9)</v>
      </c>
      <c r="H12" s="153"/>
      <c r="I12" s="161">
        <f t="shared" si="1"/>
        <v>4</v>
      </c>
      <c r="J12" s="166">
        <v>3</v>
      </c>
      <c r="K12" s="167" t="s">
        <v>500</v>
      </c>
      <c r="L12" s="170" t="s">
        <v>245</v>
      </c>
      <c r="M12" s="169">
        <v>1553.9</v>
      </c>
      <c r="N12" s="166">
        <v>3</v>
      </c>
      <c r="O12" s="162" t="str">
        <f t="shared" si="8"/>
        <v>25.1
(2.4)</v>
      </c>
      <c r="Q12" s="135">
        <f t="shared" si="3"/>
        <v>12.600000000000023</v>
      </c>
      <c r="R12" s="135">
        <f t="shared" si="4"/>
        <v>25.100000000000136</v>
      </c>
      <c r="T12" s="164">
        <f t="shared" si="5"/>
        <v>12.600000000000023</v>
      </c>
      <c r="U12" s="164">
        <f t="shared" si="6"/>
        <v>25.100000000000136</v>
      </c>
      <c r="W12" s="163">
        <f t="shared" ref="W12:W43" si="11">IF(AND(Q12&lt;&gt;"",Q11&lt;&gt;""),IF(Q12-Q11&lt;&gt;0,Q12-Q11,W11),"")</f>
        <v>1.9000000000000341</v>
      </c>
      <c r="X12" s="163">
        <f t="shared" ref="X12:X43" si="12">IF(AND(R12&lt;&gt;"",R11&lt;&gt;""),IF(R12-R11&lt;&gt;0,R12-R11,X11),"")</f>
        <v>2.4000000000000909</v>
      </c>
      <c r="Z12" s="164">
        <f t="shared" si="9"/>
        <v>1.9000000000000341</v>
      </c>
      <c r="AA12" s="164">
        <f t="shared" si="10"/>
        <v>2.4000000000000909</v>
      </c>
      <c r="AC12" s="73">
        <f t="shared" si="2"/>
        <v>0</v>
      </c>
      <c r="AD12" s="73">
        <f>SUM(AC$9:AC12)</f>
        <v>0</v>
      </c>
    </row>
    <row r="13" spans="1:30" ht="30" customHeight="1">
      <c r="A13" s="161">
        <f t="shared" si="0"/>
        <v>5</v>
      </c>
      <c r="B13" s="166">
        <v>4</v>
      </c>
      <c r="C13" s="167" t="s">
        <v>501</v>
      </c>
      <c r="D13" s="168" t="s">
        <v>245</v>
      </c>
      <c r="E13" s="169">
        <v>452.5</v>
      </c>
      <c r="F13" s="166">
        <v>4</v>
      </c>
      <c r="G13" s="162" t="str">
        <f t="shared" si="7"/>
        <v>14.0
(1.4)</v>
      </c>
      <c r="H13" s="153"/>
      <c r="I13" s="161">
        <f t="shared" si="1"/>
        <v>5</v>
      </c>
      <c r="J13" s="166">
        <v>4</v>
      </c>
      <c r="K13" s="167" t="s">
        <v>501</v>
      </c>
      <c r="L13" s="170" t="s">
        <v>245</v>
      </c>
      <c r="M13" s="169">
        <v>1608.7</v>
      </c>
      <c r="N13" s="166">
        <v>4</v>
      </c>
      <c r="O13" s="162" t="str">
        <f t="shared" si="8"/>
        <v>39.9
(14.8)</v>
      </c>
      <c r="Q13" s="135">
        <f t="shared" si="3"/>
        <v>14</v>
      </c>
      <c r="R13" s="135">
        <f t="shared" si="4"/>
        <v>39.900000000000091</v>
      </c>
      <c r="T13" s="164">
        <f t="shared" si="5"/>
        <v>14</v>
      </c>
      <c r="U13" s="164">
        <f t="shared" si="6"/>
        <v>39.900000000000091</v>
      </c>
      <c r="W13" s="163">
        <f t="shared" si="11"/>
        <v>1.3999999999999773</v>
      </c>
      <c r="X13" s="163">
        <f t="shared" si="12"/>
        <v>14.799999999999955</v>
      </c>
      <c r="Z13" s="164">
        <f t="shared" si="9"/>
        <v>1.3999999999999773</v>
      </c>
      <c r="AA13" s="164">
        <f t="shared" si="10"/>
        <v>14.799999999999955</v>
      </c>
      <c r="AC13" s="73">
        <f t="shared" si="2"/>
        <v>0</v>
      </c>
      <c r="AD13" s="73">
        <f>SUM(AC$9:AC13)</f>
        <v>0</v>
      </c>
    </row>
    <row r="14" spans="1:30" ht="30" customHeight="1">
      <c r="A14" s="161">
        <f t="shared" si="0"/>
        <v>6</v>
      </c>
      <c r="B14" s="166">
        <v>5</v>
      </c>
      <c r="C14" s="167" t="s">
        <v>502</v>
      </c>
      <c r="D14" s="168" t="s">
        <v>245</v>
      </c>
      <c r="E14" s="169">
        <v>453.5</v>
      </c>
      <c r="F14" s="166">
        <v>5</v>
      </c>
      <c r="G14" s="162" t="str">
        <f t="shared" si="7"/>
        <v>15.0
(1.0)</v>
      </c>
      <c r="H14" s="153"/>
      <c r="I14" s="161">
        <f t="shared" si="1"/>
        <v>6</v>
      </c>
      <c r="J14" s="166">
        <v>5</v>
      </c>
      <c r="K14" s="167" t="s">
        <v>502</v>
      </c>
      <c r="L14" s="170" t="s">
        <v>245</v>
      </c>
      <c r="M14" s="169">
        <v>1608.8</v>
      </c>
      <c r="N14" s="166">
        <v>5</v>
      </c>
      <c r="O14" s="162" t="str">
        <f t="shared" si="8"/>
        <v>40.0
(0.1)</v>
      </c>
      <c r="Q14" s="135">
        <f t="shared" si="3"/>
        <v>15</v>
      </c>
      <c r="R14" s="135">
        <f t="shared" si="4"/>
        <v>40</v>
      </c>
      <c r="T14" s="164">
        <f t="shared" si="5"/>
        <v>15</v>
      </c>
      <c r="U14" s="164">
        <f t="shared" si="6"/>
        <v>40</v>
      </c>
      <c r="W14" s="163">
        <f t="shared" si="11"/>
        <v>1</v>
      </c>
      <c r="X14" s="163">
        <f t="shared" si="12"/>
        <v>9.9999999999909051E-2</v>
      </c>
      <c r="Z14" s="164">
        <f t="shared" si="9"/>
        <v>1</v>
      </c>
      <c r="AA14" s="164">
        <f t="shared" si="10"/>
        <v>9.9999999999909051E-2</v>
      </c>
      <c r="AC14" s="73">
        <f t="shared" si="2"/>
        <v>0</v>
      </c>
      <c r="AD14" s="73">
        <f>SUM(AC$9:AC14)</f>
        <v>0</v>
      </c>
    </row>
    <row r="15" spans="1:30" ht="30" customHeight="1">
      <c r="A15" s="161">
        <f t="shared" si="0"/>
        <v>7</v>
      </c>
      <c r="B15" s="166">
        <v>14</v>
      </c>
      <c r="C15" s="167" t="s">
        <v>511</v>
      </c>
      <c r="D15" s="168" t="s">
        <v>246</v>
      </c>
      <c r="E15" s="169">
        <v>455.6</v>
      </c>
      <c r="F15" s="166">
        <v>2</v>
      </c>
      <c r="G15" s="162" t="str">
        <f t="shared" si="7"/>
        <v>17.1
(2.1)</v>
      </c>
      <c r="H15" s="153"/>
      <c r="I15" s="161">
        <f t="shared" si="1"/>
        <v>7</v>
      </c>
      <c r="J15" s="166">
        <v>14</v>
      </c>
      <c r="K15" s="167" t="s">
        <v>511</v>
      </c>
      <c r="L15" s="170" t="s">
        <v>246</v>
      </c>
      <c r="M15" s="169">
        <v>1617.1</v>
      </c>
      <c r="N15" s="166">
        <v>2</v>
      </c>
      <c r="O15" s="162" t="str">
        <f t="shared" si="8"/>
        <v>48.3
(8.3)</v>
      </c>
      <c r="Q15" s="135">
        <f t="shared" si="3"/>
        <v>17.100000000000023</v>
      </c>
      <c r="R15" s="135">
        <f t="shared" si="4"/>
        <v>48.299999999999955</v>
      </c>
      <c r="T15" s="164">
        <f t="shared" si="5"/>
        <v>17.100000000000023</v>
      </c>
      <c r="U15" s="164">
        <f t="shared" si="6"/>
        <v>48.299999999999955</v>
      </c>
      <c r="W15" s="163">
        <f t="shared" si="11"/>
        <v>2.1000000000000227</v>
      </c>
      <c r="X15" s="163">
        <f t="shared" si="12"/>
        <v>8.2999999999999545</v>
      </c>
      <c r="Z15" s="164">
        <f t="shared" si="9"/>
        <v>2.1000000000000227</v>
      </c>
      <c r="AA15" s="164">
        <f t="shared" si="10"/>
        <v>8.2999999999999545</v>
      </c>
      <c r="AC15" s="73">
        <f t="shared" si="2"/>
        <v>0</v>
      </c>
      <c r="AD15" s="73">
        <f>SUM(AC$9:AC15)</f>
        <v>0</v>
      </c>
    </row>
    <row r="16" spans="1:30" ht="30" customHeight="1">
      <c r="A16" s="161">
        <f t="shared" si="0"/>
        <v>8</v>
      </c>
      <c r="B16" s="166">
        <v>12</v>
      </c>
      <c r="C16" s="167" t="s">
        <v>509</v>
      </c>
      <c r="D16" s="168" t="s">
        <v>246</v>
      </c>
      <c r="E16" s="169">
        <v>456.9</v>
      </c>
      <c r="F16" s="166">
        <v>3</v>
      </c>
      <c r="G16" s="162" t="str">
        <f t="shared" si="7"/>
        <v>18.4
(1.3)</v>
      </c>
      <c r="H16" s="153"/>
      <c r="I16" s="161">
        <f t="shared" si="1"/>
        <v>8</v>
      </c>
      <c r="J16" s="166">
        <v>7</v>
      </c>
      <c r="K16" s="167" t="s">
        <v>504</v>
      </c>
      <c r="L16" s="170" t="s">
        <v>245</v>
      </c>
      <c r="M16" s="169">
        <v>1624</v>
      </c>
      <c r="N16" s="166">
        <v>6</v>
      </c>
      <c r="O16" s="162" t="str">
        <f t="shared" si="8"/>
        <v>55.2
(6.9)</v>
      </c>
      <c r="Q16" s="135">
        <f t="shared" si="3"/>
        <v>18.399999999999977</v>
      </c>
      <c r="R16" s="135">
        <f t="shared" si="4"/>
        <v>55.200000000000045</v>
      </c>
      <c r="T16" s="164">
        <f t="shared" si="5"/>
        <v>18.399999999999977</v>
      </c>
      <c r="U16" s="164">
        <f t="shared" si="6"/>
        <v>55.200000000000045</v>
      </c>
      <c r="W16" s="163">
        <f t="shared" si="11"/>
        <v>1.2999999999999545</v>
      </c>
      <c r="X16" s="163">
        <f t="shared" si="12"/>
        <v>6.9000000000000909</v>
      </c>
      <c r="Z16" s="164">
        <f t="shared" si="9"/>
        <v>1.2999999999999545</v>
      </c>
      <c r="AA16" s="164">
        <f t="shared" si="10"/>
        <v>6.9000000000000909</v>
      </c>
      <c r="AC16" s="73">
        <f t="shared" si="2"/>
        <v>0</v>
      </c>
      <c r="AD16" s="73">
        <f>SUM(AC$9:AC16)</f>
        <v>0</v>
      </c>
    </row>
    <row r="17" spans="1:30" ht="30" customHeight="1">
      <c r="A17" s="161">
        <f t="shared" si="0"/>
        <v>9</v>
      </c>
      <c r="B17" s="166">
        <v>7</v>
      </c>
      <c r="C17" s="167" t="s">
        <v>504</v>
      </c>
      <c r="D17" s="168" t="s">
        <v>245</v>
      </c>
      <c r="E17" s="169">
        <v>457.4</v>
      </c>
      <c r="F17" s="166">
        <v>6</v>
      </c>
      <c r="G17" s="162" t="str">
        <f t="shared" si="7"/>
        <v>18.9
(0.5)</v>
      </c>
      <c r="H17" s="153"/>
      <c r="I17" s="161">
        <f t="shared" si="1"/>
        <v>9</v>
      </c>
      <c r="J17" s="166">
        <v>10</v>
      </c>
      <c r="K17" s="167" t="s">
        <v>507</v>
      </c>
      <c r="L17" s="170" t="s">
        <v>245</v>
      </c>
      <c r="M17" s="169">
        <v>1625.6</v>
      </c>
      <c r="N17" s="166">
        <v>7</v>
      </c>
      <c r="O17" s="162" t="str">
        <f t="shared" si="8"/>
        <v>56.8
(1.6)</v>
      </c>
      <c r="Q17" s="135">
        <f t="shared" si="3"/>
        <v>18.899999999999977</v>
      </c>
      <c r="R17" s="135">
        <f t="shared" si="4"/>
        <v>56.799999999999955</v>
      </c>
      <c r="T17" s="164">
        <f t="shared" si="5"/>
        <v>18.899999999999977</v>
      </c>
      <c r="U17" s="164">
        <f t="shared" si="6"/>
        <v>56.799999999999955</v>
      </c>
      <c r="W17" s="163">
        <f t="shared" si="11"/>
        <v>0.5</v>
      </c>
      <c r="X17" s="163">
        <f t="shared" si="12"/>
        <v>1.5999999999999091</v>
      </c>
      <c r="Z17" s="164">
        <f t="shared" si="9"/>
        <v>0.5</v>
      </c>
      <c r="AA17" s="164">
        <f t="shared" si="10"/>
        <v>1.5999999999999091</v>
      </c>
      <c r="AC17" s="73">
        <f t="shared" si="2"/>
        <v>0</v>
      </c>
      <c r="AD17" s="73">
        <f>SUM(AC$9:AC17)</f>
        <v>0</v>
      </c>
    </row>
    <row r="18" spans="1:30" ht="30" customHeight="1">
      <c r="A18" s="161">
        <f t="shared" si="0"/>
        <v>10</v>
      </c>
      <c r="B18" s="166">
        <v>10</v>
      </c>
      <c r="C18" s="167" t="s">
        <v>507</v>
      </c>
      <c r="D18" s="168" t="s">
        <v>245</v>
      </c>
      <c r="E18" s="169">
        <v>458.4</v>
      </c>
      <c r="F18" s="166">
        <v>7</v>
      </c>
      <c r="G18" s="162" t="str">
        <f t="shared" si="7"/>
        <v>19.9
(1.0)</v>
      </c>
      <c r="H18" s="153"/>
      <c r="I18" s="161">
        <f t="shared" si="1"/>
        <v>10</v>
      </c>
      <c r="J18" s="166">
        <v>15</v>
      </c>
      <c r="K18" s="167" t="s">
        <v>512</v>
      </c>
      <c r="L18" s="170" t="s">
        <v>246</v>
      </c>
      <c r="M18" s="169">
        <v>1626.2</v>
      </c>
      <c r="N18" s="166">
        <v>3</v>
      </c>
      <c r="O18" s="162" t="str">
        <f t="shared" si="8"/>
        <v>57.4
(0.6)</v>
      </c>
      <c r="Q18" s="135">
        <f t="shared" si="3"/>
        <v>19.899999999999977</v>
      </c>
      <c r="R18" s="135">
        <f t="shared" si="4"/>
        <v>57.400000000000091</v>
      </c>
      <c r="T18" s="164">
        <f t="shared" si="5"/>
        <v>19.899999999999977</v>
      </c>
      <c r="U18" s="164">
        <f t="shared" si="6"/>
        <v>57.400000000000091</v>
      </c>
      <c r="W18" s="163">
        <f t="shared" si="11"/>
        <v>1</v>
      </c>
      <c r="X18" s="163">
        <f t="shared" si="12"/>
        <v>0.60000000000013642</v>
      </c>
      <c r="Z18" s="164">
        <f t="shared" si="9"/>
        <v>1</v>
      </c>
      <c r="AA18" s="164">
        <f t="shared" si="10"/>
        <v>0.60000000000013642</v>
      </c>
      <c r="AC18" s="73">
        <f t="shared" si="2"/>
        <v>0</v>
      </c>
      <c r="AD18" s="73">
        <f>SUM(AC$9:AC18)</f>
        <v>0</v>
      </c>
    </row>
    <row r="19" spans="1:30" ht="30" customHeight="1">
      <c r="A19" s="161">
        <f t="shared" si="0"/>
        <v>11</v>
      </c>
      <c r="B19" s="166">
        <v>13</v>
      </c>
      <c r="C19" s="167" t="s">
        <v>510</v>
      </c>
      <c r="D19" s="168" t="s">
        <v>246</v>
      </c>
      <c r="E19" s="169">
        <v>458.5</v>
      </c>
      <c r="F19" s="166">
        <v>4</v>
      </c>
      <c r="G19" s="162" t="str">
        <f t="shared" si="7"/>
        <v>20.0
(0.1)</v>
      </c>
      <c r="H19" s="153"/>
      <c r="I19" s="161">
        <f t="shared" si="1"/>
        <v>11</v>
      </c>
      <c r="J19" s="166">
        <v>13</v>
      </c>
      <c r="K19" s="167" t="s">
        <v>510</v>
      </c>
      <c r="L19" s="170" t="s">
        <v>246</v>
      </c>
      <c r="M19" s="169">
        <v>1628</v>
      </c>
      <c r="N19" s="166">
        <v>4</v>
      </c>
      <c r="O19" s="162" t="str">
        <f t="shared" si="8"/>
        <v>59.2
(1.8)</v>
      </c>
      <c r="Q19" s="135">
        <f t="shared" si="3"/>
        <v>20</v>
      </c>
      <c r="R19" s="135">
        <f t="shared" si="4"/>
        <v>59.200000000000045</v>
      </c>
      <c r="T19" s="164">
        <f t="shared" si="5"/>
        <v>20</v>
      </c>
      <c r="U19" s="164">
        <f t="shared" si="6"/>
        <v>59.200000000000045</v>
      </c>
      <c r="W19" s="163">
        <f t="shared" si="11"/>
        <v>0.10000000000002274</v>
      </c>
      <c r="X19" s="163">
        <f t="shared" si="12"/>
        <v>1.7999999999999545</v>
      </c>
      <c r="Z19" s="164">
        <f t="shared" si="9"/>
        <v>0.10000000000002274</v>
      </c>
      <c r="AA19" s="164">
        <f t="shared" si="10"/>
        <v>1.7999999999999545</v>
      </c>
      <c r="AC19" s="73">
        <f t="shared" si="2"/>
        <v>0</v>
      </c>
      <c r="AD19" s="73">
        <f>SUM(AC$9:AC19)</f>
        <v>0</v>
      </c>
    </row>
    <row r="20" spans="1:30" ht="30" customHeight="1">
      <c r="A20" s="161">
        <f t="shared" si="0"/>
        <v>12</v>
      </c>
      <c r="B20" s="166">
        <v>15</v>
      </c>
      <c r="C20" s="167" t="s">
        <v>512</v>
      </c>
      <c r="D20" s="168" t="s">
        <v>246</v>
      </c>
      <c r="E20" s="169">
        <v>458.9</v>
      </c>
      <c r="F20" s="166">
        <v>5</v>
      </c>
      <c r="G20" s="162" t="str">
        <f t="shared" si="7"/>
        <v>20.4
(0.4)</v>
      </c>
      <c r="H20" s="153"/>
      <c r="I20" s="161">
        <f t="shared" si="1"/>
        <v>12</v>
      </c>
      <c r="J20" s="166">
        <v>12</v>
      </c>
      <c r="K20" s="167" t="s">
        <v>509</v>
      </c>
      <c r="L20" s="170" t="s">
        <v>246</v>
      </c>
      <c r="M20" s="169">
        <v>1631.4</v>
      </c>
      <c r="N20" s="166">
        <v>5</v>
      </c>
      <c r="O20" s="162" t="str">
        <f t="shared" si="8"/>
        <v>1:02.6
(3.4)</v>
      </c>
      <c r="Q20" s="135">
        <f t="shared" si="3"/>
        <v>20.399999999999977</v>
      </c>
      <c r="R20" s="135">
        <f t="shared" si="4"/>
        <v>62.600000000000136</v>
      </c>
      <c r="T20" s="164">
        <f t="shared" si="5"/>
        <v>20.399999999999977</v>
      </c>
      <c r="U20" s="164">
        <f t="shared" si="6"/>
        <v>102.60000000000014</v>
      </c>
      <c r="W20" s="163">
        <f t="shared" si="11"/>
        <v>0.39999999999997726</v>
      </c>
      <c r="X20" s="163">
        <f t="shared" si="12"/>
        <v>3.4000000000000909</v>
      </c>
      <c r="Z20" s="164">
        <f t="shared" si="9"/>
        <v>0.39999999999997726</v>
      </c>
      <c r="AA20" s="164">
        <f t="shared" si="10"/>
        <v>3.4000000000000909</v>
      </c>
      <c r="AC20" s="73">
        <f t="shared" si="2"/>
        <v>0</v>
      </c>
      <c r="AD20" s="73">
        <f>SUM(AC$9:AC20)</f>
        <v>0</v>
      </c>
    </row>
    <row r="21" spans="1:30" ht="30" customHeight="1">
      <c r="A21" s="161">
        <f t="shared" si="0"/>
        <v>13</v>
      </c>
      <c r="B21" s="166">
        <v>16</v>
      </c>
      <c r="C21" s="167" t="s">
        <v>513</v>
      </c>
      <c r="D21" s="168" t="s">
        <v>246</v>
      </c>
      <c r="E21" s="169">
        <v>501.4</v>
      </c>
      <c r="F21" s="166">
        <v>6</v>
      </c>
      <c r="G21" s="162" t="str">
        <f t="shared" si="7"/>
        <v>22.9
(2.5)</v>
      </c>
      <c r="H21" s="153"/>
      <c r="I21" s="161">
        <f t="shared" si="1"/>
        <v>13</v>
      </c>
      <c r="J21" s="166">
        <v>9</v>
      </c>
      <c r="K21" s="167" t="s">
        <v>506</v>
      </c>
      <c r="L21" s="170" t="s">
        <v>245</v>
      </c>
      <c r="M21" s="169">
        <v>1636</v>
      </c>
      <c r="N21" s="166">
        <v>8</v>
      </c>
      <c r="O21" s="162" t="str">
        <f t="shared" si="8"/>
        <v>1:07.2
(4.6)</v>
      </c>
      <c r="Q21" s="135">
        <f t="shared" si="3"/>
        <v>22.899999999999977</v>
      </c>
      <c r="R21" s="135">
        <f t="shared" si="4"/>
        <v>67.200000000000045</v>
      </c>
      <c r="T21" s="164">
        <f t="shared" si="5"/>
        <v>22.899999999999977</v>
      </c>
      <c r="U21" s="164">
        <f t="shared" si="6"/>
        <v>107.20000000000005</v>
      </c>
      <c r="W21" s="163">
        <f t="shared" si="11"/>
        <v>2.5</v>
      </c>
      <c r="X21" s="163">
        <f t="shared" si="12"/>
        <v>4.5999999999999091</v>
      </c>
      <c r="Z21" s="164">
        <f t="shared" si="9"/>
        <v>2.5</v>
      </c>
      <c r="AA21" s="164">
        <f t="shared" si="10"/>
        <v>4.5999999999999091</v>
      </c>
      <c r="AC21" s="73">
        <f t="shared" si="2"/>
        <v>0</v>
      </c>
      <c r="AD21" s="73">
        <f>SUM(AC$9:AC21)</f>
        <v>0</v>
      </c>
    </row>
    <row r="22" spans="1:30" ht="30" customHeight="1">
      <c r="A22" s="161">
        <f t="shared" si="0"/>
        <v>14</v>
      </c>
      <c r="B22" s="166">
        <v>9</v>
      </c>
      <c r="C22" s="167" t="s">
        <v>506</v>
      </c>
      <c r="D22" s="168" t="s">
        <v>245</v>
      </c>
      <c r="E22" s="169">
        <v>504</v>
      </c>
      <c r="F22" s="166">
        <v>8</v>
      </c>
      <c r="G22" s="162" t="str">
        <f t="shared" si="7"/>
        <v>25.5
(2.6)</v>
      </c>
      <c r="H22" s="153"/>
      <c r="I22" s="161">
        <f t="shared" si="1"/>
        <v>14</v>
      </c>
      <c r="J22" s="166">
        <v>16</v>
      </c>
      <c r="K22" s="167" t="s">
        <v>513</v>
      </c>
      <c r="L22" s="170" t="s">
        <v>246</v>
      </c>
      <c r="M22" s="169">
        <v>1639.6</v>
      </c>
      <c r="N22" s="166">
        <v>6</v>
      </c>
      <c r="O22" s="162" t="str">
        <f t="shared" si="8"/>
        <v>1:10.8
(3.6)</v>
      </c>
      <c r="Q22" s="135">
        <f t="shared" si="3"/>
        <v>25.5</v>
      </c>
      <c r="R22" s="135">
        <f t="shared" si="4"/>
        <v>70.799999999999955</v>
      </c>
      <c r="T22" s="164">
        <f t="shared" si="5"/>
        <v>25.5</v>
      </c>
      <c r="U22" s="164">
        <f t="shared" si="6"/>
        <v>110.79999999999995</v>
      </c>
      <c r="W22" s="163">
        <f t="shared" si="11"/>
        <v>2.6000000000000227</v>
      </c>
      <c r="X22" s="163">
        <f t="shared" si="12"/>
        <v>3.5999999999999091</v>
      </c>
      <c r="Z22" s="164">
        <f t="shared" si="9"/>
        <v>2.6000000000000227</v>
      </c>
      <c r="AA22" s="164">
        <f t="shared" si="10"/>
        <v>3.5999999999999091</v>
      </c>
      <c r="AC22" s="73">
        <f t="shared" si="2"/>
        <v>0</v>
      </c>
      <c r="AD22" s="73">
        <f>SUM(AC$9:AC22)</f>
        <v>0</v>
      </c>
    </row>
    <row r="23" spans="1:30" ht="30" customHeight="1">
      <c r="A23" s="161">
        <f t="shared" si="0"/>
        <v>15</v>
      </c>
      <c r="B23" s="166">
        <v>21</v>
      </c>
      <c r="C23" s="167" t="s">
        <v>518</v>
      </c>
      <c r="D23" s="168" t="s">
        <v>247</v>
      </c>
      <c r="E23" s="169">
        <v>505</v>
      </c>
      <c r="F23" s="166">
        <v>1</v>
      </c>
      <c r="G23" s="162" t="str">
        <f t="shared" si="7"/>
        <v>26.5
(1.0)</v>
      </c>
      <c r="H23" s="153"/>
      <c r="I23" s="161">
        <f t="shared" si="1"/>
        <v>15</v>
      </c>
      <c r="J23" s="166">
        <v>21</v>
      </c>
      <c r="K23" s="167" t="s">
        <v>518</v>
      </c>
      <c r="L23" s="170" t="s">
        <v>247</v>
      </c>
      <c r="M23" s="169">
        <v>1654</v>
      </c>
      <c r="N23" s="166">
        <v>1</v>
      </c>
      <c r="O23" s="162" t="str">
        <f t="shared" si="8"/>
        <v>1:25.2
(14.4)</v>
      </c>
      <c r="Q23" s="135">
        <f t="shared" si="3"/>
        <v>26.5</v>
      </c>
      <c r="R23" s="135">
        <f t="shared" si="4"/>
        <v>85.200000000000045</v>
      </c>
      <c r="T23" s="164">
        <f t="shared" si="5"/>
        <v>26.5</v>
      </c>
      <c r="U23" s="164">
        <f t="shared" si="6"/>
        <v>125.20000000000005</v>
      </c>
      <c r="W23" s="163">
        <f t="shared" si="11"/>
        <v>1</v>
      </c>
      <c r="X23" s="163">
        <f t="shared" si="12"/>
        <v>14.400000000000091</v>
      </c>
      <c r="Z23" s="164">
        <f t="shared" si="9"/>
        <v>1</v>
      </c>
      <c r="AA23" s="164">
        <f t="shared" si="10"/>
        <v>14.400000000000091</v>
      </c>
      <c r="AC23" s="73">
        <f t="shared" si="2"/>
        <v>0</v>
      </c>
      <c r="AD23" s="73">
        <f>SUM(AC$9:AC23)</f>
        <v>0</v>
      </c>
    </row>
    <row r="24" spans="1:30" ht="30" customHeight="1">
      <c r="A24" s="161">
        <f t="shared" si="0"/>
        <v>16</v>
      </c>
      <c r="B24" s="166">
        <v>58</v>
      </c>
      <c r="C24" s="167" t="s">
        <v>552</v>
      </c>
      <c r="D24" s="168" t="s">
        <v>251</v>
      </c>
      <c r="E24" s="169">
        <v>507.1</v>
      </c>
      <c r="F24" s="166">
        <v>1</v>
      </c>
      <c r="G24" s="162" t="str">
        <f t="shared" si="7"/>
        <v>28.6
(2.1)</v>
      </c>
      <c r="H24" s="153"/>
      <c r="I24" s="161">
        <f t="shared" si="1"/>
        <v>16</v>
      </c>
      <c r="J24" s="166">
        <v>8</v>
      </c>
      <c r="K24" s="167" t="s">
        <v>505</v>
      </c>
      <c r="L24" s="170" t="s">
        <v>245</v>
      </c>
      <c r="M24" s="169">
        <v>1659.7</v>
      </c>
      <c r="N24" s="166">
        <v>9</v>
      </c>
      <c r="O24" s="162" t="str">
        <f t="shared" si="8"/>
        <v>1:30.9
(5.7)</v>
      </c>
      <c r="Q24" s="135">
        <f t="shared" si="3"/>
        <v>28.600000000000023</v>
      </c>
      <c r="R24" s="135">
        <f t="shared" si="4"/>
        <v>90.900000000000091</v>
      </c>
      <c r="T24" s="164">
        <f t="shared" si="5"/>
        <v>28.600000000000023</v>
      </c>
      <c r="U24" s="164">
        <f t="shared" si="6"/>
        <v>130.90000000000009</v>
      </c>
      <c r="W24" s="163">
        <f t="shared" si="11"/>
        <v>2.1000000000000227</v>
      </c>
      <c r="X24" s="163">
        <f t="shared" si="12"/>
        <v>5.7000000000000455</v>
      </c>
      <c r="Z24" s="164">
        <f t="shared" si="9"/>
        <v>2.1000000000000227</v>
      </c>
      <c r="AA24" s="164">
        <f t="shared" si="10"/>
        <v>5.7000000000000455</v>
      </c>
      <c r="AC24" s="73">
        <f t="shared" si="2"/>
        <v>0</v>
      </c>
      <c r="AD24" s="73">
        <f>SUM(AC$9:AC24)</f>
        <v>0</v>
      </c>
    </row>
    <row r="25" spans="1:30" ht="30" customHeight="1">
      <c r="A25" s="161">
        <f t="shared" si="0"/>
        <v>17</v>
      </c>
      <c r="B25" s="166">
        <v>8</v>
      </c>
      <c r="C25" s="167" t="s">
        <v>505</v>
      </c>
      <c r="D25" s="168" t="s">
        <v>245</v>
      </c>
      <c r="E25" s="169">
        <v>507.4</v>
      </c>
      <c r="F25" s="166">
        <v>9</v>
      </c>
      <c r="G25" s="162" t="str">
        <f t="shared" si="7"/>
        <v>28.9
(0.3)</v>
      </c>
      <c r="H25" s="153"/>
      <c r="I25" s="161">
        <f t="shared" si="1"/>
        <v>17</v>
      </c>
      <c r="J25" s="166">
        <v>27</v>
      </c>
      <c r="K25" s="167" t="s">
        <v>523</v>
      </c>
      <c r="L25" s="170" t="s">
        <v>248</v>
      </c>
      <c r="M25" s="169">
        <v>1702.8</v>
      </c>
      <c r="N25" s="166">
        <v>1</v>
      </c>
      <c r="O25" s="162" t="str">
        <f t="shared" si="8"/>
        <v>1:34.0
(3.1)</v>
      </c>
      <c r="Q25" s="135">
        <f t="shared" si="3"/>
        <v>28.899999999999977</v>
      </c>
      <c r="R25" s="135">
        <f t="shared" si="4"/>
        <v>94</v>
      </c>
      <c r="T25" s="164">
        <f t="shared" si="5"/>
        <v>28.899999999999977</v>
      </c>
      <c r="U25" s="164">
        <f t="shared" si="6"/>
        <v>134</v>
      </c>
      <c r="W25" s="163">
        <f t="shared" si="11"/>
        <v>0.29999999999995453</v>
      </c>
      <c r="X25" s="163">
        <f t="shared" si="12"/>
        <v>3.0999999999999091</v>
      </c>
      <c r="Z25" s="164">
        <f t="shared" si="9"/>
        <v>0.29999999999995453</v>
      </c>
      <c r="AA25" s="164">
        <f t="shared" si="10"/>
        <v>3.0999999999999091</v>
      </c>
      <c r="AC25" s="73">
        <f t="shared" si="2"/>
        <v>0</v>
      </c>
      <c r="AD25" s="73">
        <f>SUM(AC$9:AC25)</f>
        <v>0</v>
      </c>
    </row>
    <row r="26" spans="1:30" ht="30" customHeight="1">
      <c r="A26" s="161">
        <f t="shared" si="0"/>
        <v>18</v>
      </c>
      <c r="B26" s="166">
        <v>19</v>
      </c>
      <c r="C26" s="167" t="s">
        <v>516</v>
      </c>
      <c r="D26" s="168" t="s">
        <v>247</v>
      </c>
      <c r="E26" s="169">
        <v>509</v>
      </c>
      <c r="F26" s="166">
        <v>2</v>
      </c>
      <c r="G26" s="162" t="str">
        <f t="shared" si="7"/>
        <v>30.5
(1.6)</v>
      </c>
      <c r="H26" s="153"/>
      <c r="I26" s="161">
        <f t="shared" si="1"/>
        <v>18</v>
      </c>
      <c r="J26" s="166">
        <v>20</v>
      </c>
      <c r="K26" s="167" t="s">
        <v>517</v>
      </c>
      <c r="L26" s="170" t="s">
        <v>247</v>
      </c>
      <c r="M26" s="169">
        <v>1704.3</v>
      </c>
      <c r="N26" s="166">
        <v>2</v>
      </c>
      <c r="O26" s="162" t="str">
        <f t="shared" si="8"/>
        <v>1:35.5
(1.5)</v>
      </c>
      <c r="Q26" s="135">
        <f t="shared" si="3"/>
        <v>30.5</v>
      </c>
      <c r="R26" s="135">
        <f t="shared" si="4"/>
        <v>95.5</v>
      </c>
      <c r="T26" s="164">
        <f t="shared" si="5"/>
        <v>30.5</v>
      </c>
      <c r="U26" s="164">
        <f t="shared" si="6"/>
        <v>135.5</v>
      </c>
      <c r="W26" s="163">
        <f t="shared" si="11"/>
        <v>1.6000000000000227</v>
      </c>
      <c r="X26" s="163">
        <f t="shared" si="12"/>
        <v>1.5</v>
      </c>
      <c r="Z26" s="164">
        <f t="shared" si="9"/>
        <v>1.6000000000000227</v>
      </c>
      <c r="AA26" s="164">
        <f t="shared" si="10"/>
        <v>1.5</v>
      </c>
      <c r="AC26" s="73">
        <f t="shared" si="2"/>
        <v>0</v>
      </c>
      <c r="AD26" s="73">
        <f>SUM(AC$9:AC26)</f>
        <v>0</v>
      </c>
    </row>
    <row r="27" spans="1:30" ht="30" customHeight="1">
      <c r="A27" s="161">
        <f t="shared" si="0"/>
        <v>19</v>
      </c>
      <c r="B27" s="166">
        <v>17</v>
      </c>
      <c r="C27" s="167" t="s">
        <v>514</v>
      </c>
      <c r="D27" s="168" t="s">
        <v>247</v>
      </c>
      <c r="E27" s="169">
        <v>509.1</v>
      </c>
      <c r="F27" s="166">
        <v>3</v>
      </c>
      <c r="G27" s="162" t="str">
        <f t="shared" si="7"/>
        <v>30.6
(0.1)</v>
      </c>
      <c r="H27" s="153"/>
      <c r="I27" s="161">
        <f t="shared" si="1"/>
        <v>19</v>
      </c>
      <c r="J27" s="166">
        <v>17</v>
      </c>
      <c r="K27" s="167" t="s">
        <v>514</v>
      </c>
      <c r="L27" s="170" t="s">
        <v>247</v>
      </c>
      <c r="M27" s="169">
        <v>1704.7</v>
      </c>
      <c r="N27" s="166">
        <v>3</v>
      </c>
      <c r="O27" s="162" t="str">
        <f t="shared" si="8"/>
        <v>1:35.9
(0.4)</v>
      </c>
      <c r="Q27" s="135">
        <f t="shared" si="3"/>
        <v>30.600000000000023</v>
      </c>
      <c r="R27" s="135">
        <f t="shared" si="4"/>
        <v>95.900000000000091</v>
      </c>
      <c r="T27" s="164">
        <f t="shared" si="5"/>
        <v>30.600000000000023</v>
      </c>
      <c r="U27" s="164">
        <f t="shared" si="6"/>
        <v>135.90000000000009</v>
      </c>
      <c r="W27" s="163">
        <f t="shared" si="11"/>
        <v>0.10000000000002274</v>
      </c>
      <c r="X27" s="163">
        <f t="shared" si="12"/>
        <v>0.40000000000009095</v>
      </c>
      <c r="Z27" s="164">
        <f t="shared" si="9"/>
        <v>0.10000000000002274</v>
      </c>
      <c r="AA27" s="164">
        <f t="shared" si="10"/>
        <v>0.40000000000009095</v>
      </c>
      <c r="AC27" s="73">
        <f t="shared" si="2"/>
        <v>0</v>
      </c>
      <c r="AD27" s="73">
        <f>SUM(AC$9:AC27)</f>
        <v>0</v>
      </c>
    </row>
    <row r="28" spans="1:30" ht="30" customHeight="1">
      <c r="A28" s="161">
        <f t="shared" si="0"/>
        <v>20</v>
      </c>
      <c r="B28" s="166">
        <v>20</v>
      </c>
      <c r="C28" s="167" t="s">
        <v>517</v>
      </c>
      <c r="D28" s="168" t="s">
        <v>247</v>
      </c>
      <c r="E28" s="169">
        <v>510.2</v>
      </c>
      <c r="F28" s="166">
        <v>4</v>
      </c>
      <c r="G28" s="162" t="str">
        <f t="shared" si="7"/>
        <v>31.7
(1.1)</v>
      </c>
      <c r="H28" s="153"/>
      <c r="I28" s="161">
        <f t="shared" si="1"/>
        <v>20</v>
      </c>
      <c r="J28" s="166">
        <v>26</v>
      </c>
      <c r="K28" s="167" t="s">
        <v>522</v>
      </c>
      <c r="L28" s="170" t="s">
        <v>248</v>
      </c>
      <c r="M28" s="169">
        <v>1708.6</v>
      </c>
      <c r="N28" s="166">
        <v>2</v>
      </c>
      <c r="O28" s="162" t="str">
        <f t="shared" si="8"/>
        <v>1:39.8
(3.9)</v>
      </c>
      <c r="Q28" s="135">
        <f t="shared" si="3"/>
        <v>31.699999999999989</v>
      </c>
      <c r="R28" s="135">
        <f t="shared" si="4"/>
        <v>99.799999999999955</v>
      </c>
      <c r="T28" s="164">
        <f t="shared" si="5"/>
        <v>31.699999999999989</v>
      </c>
      <c r="U28" s="164">
        <f t="shared" si="6"/>
        <v>139.79999999999995</v>
      </c>
      <c r="W28" s="163">
        <f t="shared" si="11"/>
        <v>1.0999999999999659</v>
      </c>
      <c r="X28" s="163">
        <f t="shared" si="12"/>
        <v>3.8999999999998636</v>
      </c>
      <c r="Z28" s="164">
        <f t="shared" si="9"/>
        <v>1.0999999999999659</v>
      </c>
      <c r="AA28" s="164">
        <f t="shared" si="10"/>
        <v>3.8999999999998636</v>
      </c>
      <c r="AC28" s="73">
        <f t="shared" si="2"/>
        <v>0</v>
      </c>
      <c r="AD28" s="73">
        <f>SUM(AC$9:AC28)</f>
        <v>0</v>
      </c>
    </row>
    <row r="29" spans="1:30" ht="30" customHeight="1">
      <c r="A29" s="161">
        <f t="shared" si="0"/>
        <v>21</v>
      </c>
      <c r="B29" s="166">
        <v>26</v>
      </c>
      <c r="C29" s="167" t="s">
        <v>522</v>
      </c>
      <c r="D29" s="168" t="s">
        <v>248</v>
      </c>
      <c r="E29" s="169">
        <v>511.4</v>
      </c>
      <c r="F29" s="166">
        <v>1</v>
      </c>
      <c r="G29" s="162" t="str">
        <f t="shared" si="7"/>
        <v>32.9
(1.2)</v>
      </c>
      <c r="H29" s="153"/>
      <c r="I29" s="161">
        <f t="shared" si="1"/>
        <v>21</v>
      </c>
      <c r="J29" s="166">
        <v>24</v>
      </c>
      <c r="K29" s="167" t="s">
        <v>520</v>
      </c>
      <c r="L29" s="170" t="s">
        <v>247</v>
      </c>
      <c r="M29" s="169">
        <v>1708.8</v>
      </c>
      <c r="N29" s="166">
        <v>4</v>
      </c>
      <c r="O29" s="162" t="str">
        <f t="shared" si="8"/>
        <v>1:40.0
(0.2)</v>
      </c>
      <c r="Q29" s="135">
        <f t="shared" si="3"/>
        <v>32.899999999999977</v>
      </c>
      <c r="R29" s="135">
        <f t="shared" si="4"/>
        <v>100</v>
      </c>
      <c r="T29" s="164">
        <f t="shared" si="5"/>
        <v>32.899999999999977</v>
      </c>
      <c r="U29" s="164">
        <f t="shared" si="6"/>
        <v>140</v>
      </c>
      <c r="W29" s="163">
        <f t="shared" si="11"/>
        <v>1.1999999999999886</v>
      </c>
      <c r="X29" s="163">
        <f t="shared" si="12"/>
        <v>0.20000000000004547</v>
      </c>
      <c r="Z29" s="164">
        <f t="shared" si="9"/>
        <v>1.1999999999999886</v>
      </c>
      <c r="AA29" s="164">
        <f t="shared" si="10"/>
        <v>0.20000000000004547</v>
      </c>
      <c r="AC29" s="73">
        <f t="shared" si="2"/>
        <v>0</v>
      </c>
      <c r="AD29" s="73">
        <f>SUM(AC$9:AC29)</f>
        <v>0</v>
      </c>
    </row>
    <row r="30" spans="1:30" ht="30" customHeight="1">
      <c r="A30" s="161">
        <f t="shared" si="0"/>
        <v>22</v>
      </c>
      <c r="B30" s="166">
        <v>27</v>
      </c>
      <c r="C30" s="167" t="s">
        <v>523</v>
      </c>
      <c r="D30" s="168" t="s">
        <v>248</v>
      </c>
      <c r="E30" s="169">
        <v>511.8</v>
      </c>
      <c r="F30" s="166">
        <v>2</v>
      </c>
      <c r="G30" s="162" t="str">
        <f t="shared" si="7"/>
        <v>33.3
(0.4)</v>
      </c>
      <c r="H30" s="153"/>
      <c r="I30" s="161">
        <f t="shared" si="1"/>
        <v>22</v>
      </c>
      <c r="J30" s="166">
        <v>19</v>
      </c>
      <c r="K30" s="167" t="s">
        <v>516</v>
      </c>
      <c r="L30" s="170" t="s">
        <v>247</v>
      </c>
      <c r="M30" s="169">
        <v>1709.4</v>
      </c>
      <c r="N30" s="166">
        <v>5</v>
      </c>
      <c r="O30" s="162" t="str">
        <f t="shared" si="8"/>
        <v>1:40.6
(0.6)</v>
      </c>
      <c r="Q30" s="135">
        <f t="shared" si="3"/>
        <v>33.300000000000011</v>
      </c>
      <c r="R30" s="135">
        <f t="shared" si="4"/>
        <v>100.60000000000014</v>
      </c>
      <c r="T30" s="164">
        <f t="shared" si="5"/>
        <v>33.300000000000011</v>
      </c>
      <c r="U30" s="164">
        <f t="shared" si="6"/>
        <v>140.60000000000014</v>
      </c>
      <c r="W30" s="163">
        <f t="shared" si="11"/>
        <v>0.40000000000003411</v>
      </c>
      <c r="X30" s="163">
        <f t="shared" si="12"/>
        <v>0.60000000000013642</v>
      </c>
      <c r="Z30" s="164">
        <f t="shared" si="9"/>
        <v>0.40000000000003411</v>
      </c>
      <c r="AA30" s="164">
        <f t="shared" si="10"/>
        <v>0.60000000000013642</v>
      </c>
      <c r="AC30" s="73">
        <f t="shared" si="2"/>
        <v>0</v>
      </c>
      <c r="AD30" s="73">
        <f>SUM(AC$9:AC30)</f>
        <v>0</v>
      </c>
    </row>
    <row r="31" spans="1:30" ht="30" customHeight="1">
      <c r="A31" s="161">
        <f t="shared" si="0"/>
        <v>23</v>
      </c>
      <c r="B31" s="166">
        <v>30</v>
      </c>
      <c r="C31" s="167" t="s">
        <v>526</v>
      </c>
      <c r="D31" s="168" t="s">
        <v>248</v>
      </c>
      <c r="E31" s="169">
        <v>513.29999999999995</v>
      </c>
      <c r="F31" s="166">
        <v>3</v>
      </c>
      <c r="G31" s="162" t="str">
        <f t="shared" si="7"/>
        <v>34.8
(1.5)</v>
      </c>
      <c r="H31" s="153"/>
      <c r="I31" s="161">
        <f t="shared" si="1"/>
        <v>23</v>
      </c>
      <c r="J31" s="166">
        <v>18</v>
      </c>
      <c r="K31" s="167" t="s">
        <v>515</v>
      </c>
      <c r="L31" s="170" t="s">
        <v>247</v>
      </c>
      <c r="M31" s="169">
        <v>1713.8</v>
      </c>
      <c r="N31" s="166">
        <v>6</v>
      </c>
      <c r="O31" s="162" t="str">
        <f t="shared" si="8"/>
        <v>1:45.0
(4.4)</v>
      </c>
      <c r="Q31" s="135">
        <f t="shared" si="3"/>
        <v>34.799999999999955</v>
      </c>
      <c r="R31" s="135">
        <f t="shared" si="4"/>
        <v>105</v>
      </c>
      <c r="T31" s="164">
        <f t="shared" si="5"/>
        <v>34.799999999999955</v>
      </c>
      <c r="U31" s="164">
        <f t="shared" si="6"/>
        <v>145</v>
      </c>
      <c r="W31" s="163">
        <f t="shared" si="11"/>
        <v>1.4999999999999432</v>
      </c>
      <c r="X31" s="163">
        <f t="shared" si="12"/>
        <v>4.3999999999998636</v>
      </c>
      <c r="Z31" s="164">
        <f t="shared" si="9"/>
        <v>1.4999999999999432</v>
      </c>
      <c r="AA31" s="164">
        <f t="shared" si="10"/>
        <v>4.3999999999998636</v>
      </c>
      <c r="AC31" s="73">
        <f t="shared" si="2"/>
        <v>0</v>
      </c>
      <c r="AD31" s="73">
        <f>SUM(AC$9:AC31)</f>
        <v>0</v>
      </c>
    </row>
    <row r="32" spans="1:30" ht="30" customHeight="1">
      <c r="A32" s="161">
        <f t="shared" si="0"/>
        <v>24</v>
      </c>
      <c r="B32" s="166">
        <v>24</v>
      </c>
      <c r="C32" s="167" t="s">
        <v>520</v>
      </c>
      <c r="D32" s="168" t="s">
        <v>247</v>
      </c>
      <c r="E32" s="169">
        <v>513.79999999999995</v>
      </c>
      <c r="F32" s="166">
        <v>5</v>
      </c>
      <c r="G32" s="162" t="str">
        <f t="shared" si="7"/>
        <v>35.3
(0.5)</v>
      </c>
      <c r="H32" s="153"/>
      <c r="I32" s="161" t="str">
        <f t="shared" si="1"/>
        <v>-</v>
      </c>
      <c r="J32" s="166">
        <v>58</v>
      </c>
      <c r="K32" s="167" t="s">
        <v>552</v>
      </c>
      <c r="L32" s="170" t="s">
        <v>251</v>
      </c>
      <c r="M32" s="169">
        <v>1715.6</v>
      </c>
      <c r="N32" s="166">
        <v>1</v>
      </c>
      <c r="O32" s="162" t="str">
        <f t="shared" si="8"/>
        <v>1:46.8
(1.8)</v>
      </c>
      <c r="Q32" s="135">
        <f t="shared" si="3"/>
        <v>35.299999999999955</v>
      </c>
      <c r="R32" s="135">
        <f t="shared" si="4"/>
        <v>106.79999999999995</v>
      </c>
      <c r="T32" s="164">
        <f t="shared" si="5"/>
        <v>35.299999999999955</v>
      </c>
      <c r="U32" s="164">
        <f t="shared" si="6"/>
        <v>146.79999999999995</v>
      </c>
      <c r="W32" s="163">
        <f t="shared" si="11"/>
        <v>0.5</v>
      </c>
      <c r="X32" s="163">
        <f t="shared" si="12"/>
        <v>1.7999999999999545</v>
      </c>
      <c r="Z32" s="164">
        <f t="shared" si="9"/>
        <v>0.5</v>
      </c>
      <c r="AA32" s="164">
        <f t="shared" si="10"/>
        <v>1.7999999999999545</v>
      </c>
      <c r="AC32" s="73">
        <f t="shared" si="2"/>
        <v>1</v>
      </c>
      <c r="AD32" s="73">
        <f>SUM(AC$9:AC32)</f>
        <v>1</v>
      </c>
    </row>
    <row r="33" spans="1:30" ht="30" customHeight="1">
      <c r="A33" s="161">
        <f t="shared" si="0"/>
        <v>25</v>
      </c>
      <c r="B33" s="166">
        <v>18</v>
      </c>
      <c r="C33" s="167" t="s">
        <v>515</v>
      </c>
      <c r="D33" s="168" t="s">
        <v>247</v>
      </c>
      <c r="E33" s="169">
        <v>514.79999999999995</v>
      </c>
      <c r="F33" s="166">
        <v>6</v>
      </c>
      <c r="G33" s="162" t="str">
        <f t="shared" si="7"/>
        <v>36.3
(1.0)</v>
      </c>
      <c r="H33" s="153"/>
      <c r="I33" s="161">
        <f t="shared" si="1"/>
        <v>24</v>
      </c>
      <c r="J33" s="166">
        <v>31</v>
      </c>
      <c r="K33" s="167" t="s">
        <v>527</v>
      </c>
      <c r="L33" s="170" t="s">
        <v>248</v>
      </c>
      <c r="M33" s="169">
        <v>1716.6</v>
      </c>
      <c r="N33" s="166">
        <v>3</v>
      </c>
      <c r="O33" s="162" t="str">
        <f t="shared" si="8"/>
        <v>1:47.8
(1.0)</v>
      </c>
      <c r="Q33" s="135">
        <f t="shared" si="3"/>
        <v>36.299999999999955</v>
      </c>
      <c r="R33" s="135">
        <f t="shared" si="4"/>
        <v>107.79999999999995</v>
      </c>
      <c r="T33" s="164">
        <f t="shared" si="5"/>
        <v>36.299999999999955</v>
      </c>
      <c r="U33" s="164">
        <f t="shared" si="6"/>
        <v>147.79999999999995</v>
      </c>
      <c r="W33" s="163">
        <f t="shared" si="11"/>
        <v>1</v>
      </c>
      <c r="X33" s="163">
        <f t="shared" si="12"/>
        <v>1</v>
      </c>
      <c r="Z33" s="164">
        <f t="shared" si="9"/>
        <v>1</v>
      </c>
      <c r="AA33" s="164">
        <f t="shared" si="10"/>
        <v>1</v>
      </c>
      <c r="AC33" s="73">
        <f t="shared" si="2"/>
        <v>0</v>
      </c>
      <c r="AD33" s="73">
        <f>SUM(AC$9:AC33)</f>
        <v>1</v>
      </c>
    </row>
    <row r="34" spans="1:30" ht="30" customHeight="1">
      <c r="A34" s="302">
        <f t="shared" si="0"/>
        <v>25</v>
      </c>
      <c r="B34" s="166">
        <v>22</v>
      </c>
      <c r="C34" s="167" t="s">
        <v>571</v>
      </c>
      <c r="D34" s="168" t="s">
        <v>247</v>
      </c>
      <c r="E34" s="169">
        <v>514.79999999999995</v>
      </c>
      <c r="F34" s="303">
        <v>6</v>
      </c>
      <c r="G34" s="162" t="str">
        <f t="shared" si="7"/>
        <v>36.3
(1.0)</v>
      </c>
      <c r="H34" s="153"/>
      <c r="I34" s="161">
        <f t="shared" si="1"/>
        <v>25</v>
      </c>
      <c r="J34" s="166">
        <v>22</v>
      </c>
      <c r="K34" s="167" t="s">
        <v>571</v>
      </c>
      <c r="L34" s="170" t="s">
        <v>247</v>
      </c>
      <c r="M34" s="169">
        <v>1720.3</v>
      </c>
      <c r="N34" s="166">
        <v>7</v>
      </c>
      <c r="O34" s="162" t="str">
        <f t="shared" si="8"/>
        <v>1:51.5
(3.7)</v>
      </c>
      <c r="Q34" s="135">
        <f t="shared" si="3"/>
        <v>36.299999999999955</v>
      </c>
      <c r="R34" s="135">
        <f t="shared" si="4"/>
        <v>111.5</v>
      </c>
      <c r="T34" s="164">
        <f t="shared" si="5"/>
        <v>36.299999999999955</v>
      </c>
      <c r="U34" s="164">
        <f t="shared" si="6"/>
        <v>151.5</v>
      </c>
      <c r="W34" s="163">
        <f t="shared" si="11"/>
        <v>1</v>
      </c>
      <c r="X34" s="163">
        <f t="shared" si="12"/>
        <v>3.7000000000000455</v>
      </c>
      <c r="Z34" s="164">
        <f t="shared" si="9"/>
        <v>1</v>
      </c>
      <c r="AA34" s="164">
        <f t="shared" si="10"/>
        <v>3.7000000000000455</v>
      </c>
      <c r="AC34" s="73">
        <f t="shared" si="2"/>
        <v>0</v>
      </c>
      <c r="AD34" s="73">
        <f>SUM(AC$9:AC34)</f>
        <v>1</v>
      </c>
    </row>
    <row r="35" spans="1:30" ht="30" customHeight="1">
      <c r="A35" s="161">
        <f t="shared" si="0"/>
        <v>27</v>
      </c>
      <c r="B35" s="166">
        <v>31</v>
      </c>
      <c r="C35" s="167" t="s">
        <v>527</v>
      </c>
      <c r="D35" s="168" t="s">
        <v>248</v>
      </c>
      <c r="E35" s="169">
        <v>516</v>
      </c>
      <c r="F35" s="166">
        <v>4</v>
      </c>
      <c r="G35" s="162" t="str">
        <f t="shared" si="7"/>
        <v>37.5
(1.2)</v>
      </c>
      <c r="H35" s="153"/>
      <c r="I35" s="161">
        <f t="shared" si="1"/>
        <v>26</v>
      </c>
      <c r="J35" s="166">
        <v>30</v>
      </c>
      <c r="K35" s="167" t="s">
        <v>526</v>
      </c>
      <c r="L35" s="170" t="s">
        <v>248</v>
      </c>
      <c r="M35" s="169">
        <v>1732.9</v>
      </c>
      <c r="N35" s="166">
        <v>4</v>
      </c>
      <c r="O35" s="162" t="str">
        <f t="shared" si="8"/>
        <v>2:04.1
(12.6)</v>
      </c>
      <c r="Q35" s="135">
        <f t="shared" si="3"/>
        <v>37.5</v>
      </c>
      <c r="R35" s="135">
        <f t="shared" si="4"/>
        <v>124.10000000000014</v>
      </c>
      <c r="T35" s="164">
        <f t="shared" si="5"/>
        <v>37.5</v>
      </c>
      <c r="U35" s="164">
        <f t="shared" si="6"/>
        <v>204.10000000000014</v>
      </c>
      <c r="W35" s="163">
        <f t="shared" si="11"/>
        <v>1.2000000000000455</v>
      </c>
      <c r="X35" s="163">
        <f t="shared" si="12"/>
        <v>12.600000000000136</v>
      </c>
      <c r="Z35" s="164">
        <f t="shared" si="9"/>
        <v>1.2000000000000455</v>
      </c>
      <c r="AA35" s="164">
        <f t="shared" si="10"/>
        <v>12.600000000000136</v>
      </c>
      <c r="AC35" s="73">
        <f t="shared" si="2"/>
        <v>0</v>
      </c>
      <c r="AD35" s="73">
        <f>SUM(AC$9:AC35)</f>
        <v>1</v>
      </c>
    </row>
    <row r="36" spans="1:30" ht="30" customHeight="1">
      <c r="A36" s="161">
        <f t="shared" si="0"/>
        <v>28</v>
      </c>
      <c r="B36" s="166">
        <v>32</v>
      </c>
      <c r="C36" s="167" t="s">
        <v>528</v>
      </c>
      <c r="D36" s="168" t="s">
        <v>249</v>
      </c>
      <c r="E36" s="169">
        <v>521.1</v>
      </c>
      <c r="F36" s="166">
        <v>1</v>
      </c>
      <c r="G36" s="162" t="str">
        <f t="shared" si="7"/>
        <v>42.6
(5.1)</v>
      </c>
      <c r="H36" s="153"/>
      <c r="I36" s="161" t="str">
        <f t="shared" si="1"/>
        <v>-</v>
      </c>
      <c r="J36" s="166">
        <v>60</v>
      </c>
      <c r="K36" s="167" t="s">
        <v>554</v>
      </c>
      <c r="L36" s="170" t="s">
        <v>251</v>
      </c>
      <c r="M36" s="169">
        <v>1745.8</v>
      </c>
      <c r="N36" s="166">
        <v>2</v>
      </c>
      <c r="O36" s="162" t="str">
        <f t="shared" si="8"/>
        <v>2:17.0
(12.9)</v>
      </c>
      <c r="Q36" s="135">
        <f t="shared" si="3"/>
        <v>42.600000000000023</v>
      </c>
      <c r="R36" s="135">
        <f t="shared" si="4"/>
        <v>137</v>
      </c>
      <c r="T36" s="164">
        <f t="shared" si="5"/>
        <v>42.600000000000023</v>
      </c>
      <c r="U36" s="164">
        <f t="shared" si="6"/>
        <v>217</v>
      </c>
      <c r="W36" s="163">
        <f t="shared" si="11"/>
        <v>5.1000000000000227</v>
      </c>
      <c r="X36" s="163">
        <f t="shared" si="12"/>
        <v>12.899999999999864</v>
      </c>
      <c r="Z36" s="164">
        <f t="shared" si="9"/>
        <v>5.1000000000000227</v>
      </c>
      <c r="AA36" s="164">
        <f t="shared" si="10"/>
        <v>12.899999999999864</v>
      </c>
      <c r="AC36" s="73">
        <f t="shared" si="2"/>
        <v>1</v>
      </c>
      <c r="AD36" s="73">
        <f>SUM(AC$9:AC36)</f>
        <v>2</v>
      </c>
    </row>
    <row r="37" spans="1:30" ht="30" customHeight="1">
      <c r="A37" s="161">
        <f t="shared" si="0"/>
        <v>29</v>
      </c>
      <c r="B37" s="166">
        <v>60</v>
      </c>
      <c r="C37" s="167" t="s">
        <v>554</v>
      </c>
      <c r="D37" s="168" t="s">
        <v>251</v>
      </c>
      <c r="E37" s="169">
        <v>521.20000000000005</v>
      </c>
      <c r="F37" s="166">
        <v>2</v>
      </c>
      <c r="G37" s="162" t="str">
        <f t="shared" si="7"/>
        <v>42.7
(0.1)</v>
      </c>
      <c r="H37" s="153"/>
      <c r="I37" s="161">
        <f t="shared" si="1"/>
        <v>27</v>
      </c>
      <c r="J37" s="166">
        <v>32</v>
      </c>
      <c r="K37" s="167" t="s">
        <v>528</v>
      </c>
      <c r="L37" s="170" t="s">
        <v>249</v>
      </c>
      <c r="M37" s="169">
        <v>1747.4</v>
      </c>
      <c r="N37" s="166">
        <v>1</v>
      </c>
      <c r="O37" s="162" t="str">
        <f t="shared" si="8"/>
        <v>2:18.6
(1.6)</v>
      </c>
      <c r="Q37" s="135">
        <f t="shared" si="3"/>
        <v>42.700000000000045</v>
      </c>
      <c r="R37" s="135">
        <f t="shared" si="4"/>
        <v>138.60000000000014</v>
      </c>
      <c r="T37" s="164">
        <f t="shared" si="5"/>
        <v>42.700000000000045</v>
      </c>
      <c r="U37" s="164">
        <f t="shared" si="6"/>
        <v>218.60000000000014</v>
      </c>
      <c r="W37" s="163">
        <f t="shared" si="11"/>
        <v>0.10000000000002274</v>
      </c>
      <c r="X37" s="163">
        <f t="shared" si="12"/>
        <v>1.6000000000001364</v>
      </c>
      <c r="Z37" s="164">
        <f t="shared" si="9"/>
        <v>0.10000000000002274</v>
      </c>
      <c r="AA37" s="164">
        <f t="shared" si="10"/>
        <v>1.6000000000001364</v>
      </c>
      <c r="AC37" s="73">
        <f t="shared" si="2"/>
        <v>0</v>
      </c>
      <c r="AD37" s="73">
        <f>SUM(AC$9:AC37)</f>
        <v>2</v>
      </c>
    </row>
    <row r="38" spans="1:30" ht="30" customHeight="1">
      <c r="A38" s="161">
        <f t="shared" si="0"/>
        <v>30</v>
      </c>
      <c r="B38" s="166">
        <v>36</v>
      </c>
      <c r="C38" s="167" t="s">
        <v>532</v>
      </c>
      <c r="D38" s="168" t="s">
        <v>249</v>
      </c>
      <c r="E38" s="169">
        <v>521.6</v>
      </c>
      <c r="F38" s="166">
        <v>2</v>
      </c>
      <c r="G38" s="162" t="str">
        <f t="shared" si="7"/>
        <v>43.1
(0.4)</v>
      </c>
      <c r="H38" s="153"/>
      <c r="I38" s="161">
        <f t="shared" si="1"/>
        <v>28</v>
      </c>
      <c r="J38" s="166">
        <v>29</v>
      </c>
      <c r="K38" s="167" t="s">
        <v>525</v>
      </c>
      <c r="L38" s="170" t="s">
        <v>248</v>
      </c>
      <c r="M38" s="169">
        <v>1748.6</v>
      </c>
      <c r="N38" s="166">
        <v>5</v>
      </c>
      <c r="O38" s="162" t="str">
        <f t="shared" si="8"/>
        <v>2:19.8
(1.2)</v>
      </c>
      <c r="Q38" s="135">
        <f t="shared" si="3"/>
        <v>43.100000000000023</v>
      </c>
      <c r="R38" s="135">
        <f t="shared" si="4"/>
        <v>139.79999999999995</v>
      </c>
      <c r="T38" s="164">
        <f t="shared" si="5"/>
        <v>43.100000000000023</v>
      </c>
      <c r="U38" s="164">
        <f t="shared" si="6"/>
        <v>219.79999999999995</v>
      </c>
      <c r="W38" s="163">
        <f t="shared" si="11"/>
        <v>0.39999999999997726</v>
      </c>
      <c r="X38" s="163">
        <f t="shared" si="12"/>
        <v>1.1999999999998181</v>
      </c>
      <c r="Z38" s="164">
        <f t="shared" si="9"/>
        <v>0.39999999999997726</v>
      </c>
      <c r="AA38" s="164">
        <f t="shared" si="10"/>
        <v>1.1999999999998181</v>
      </c>
      <c r="AC38" s="73">
        <f t="shared" si="2"/>
        <v>0</v>
      </c>
      <c r="AD38" s="73">
        <f>SUM(AC$9:AC38)</f>
        <v>2</v>
      </c>
    </row>
    <row r="39" spans="1:30" ht="30" customHeight="1">
      <c r="A39" s="161">
        <f t="shared" si="0"/>
        <v>31</v>
      </c>
      <c r="B39" s="166">
        <v>33</v>
      </c>
      <c r="C39" s="167" t="s">
        <v>529</v>
      </c>
      <c r="D39" s="168" t="s">
        <v>249</v>
      </c>
      <c r="E39" s="169">
        <v>522.6</v>
      </c>
      <c r="F39" s="166">
        <v>3</v>
      </c>
      <c r="G39" s="162" t="str">
        <f t="shared" si="7"/>
        <v>44.1
(1.0)</v>
      </c>
      <c r="H39" s="153"/>
      <c r="I39" s="161">
        <f t="shared" si="1"/>
        <v>29</v>
      </c>
      <c r="J39" s="166">
        <v>33</v>
      </c>
      <c r="K39" s="167" t="s">
        <v>529</v>
      </c>
      <c r="L39" s="170" t="s">
        <v>249</v>
      </c>
      <c r="M39" s="169">
        <v>1749.6</v>
      </c>
      <c r="N39" s="166">
        <v>2</v>
      </c>
      <c r="O39" s="162" t="str">
        <f t="shared" si="8"/>
        <v>2:20.8
(1.0)</v>
      </c>
      <c r="Q39" s="135">
        <f t="shared" si="3"/>
        <v>44.100000000000023</v>
      </c>
      <c r="R39" s="135">
        <f t="shared" si="4"/>
        <v>140.79999999999995</v>
      </c>
      <c r="T39" s="164">
        <f t="shared" si="5"/>
        <v>44.100000000000023</v>
      </c>
      <c r="U39" s="164">
        <f t="shared" si="6"/>
        <v>220.79999999999995</v>
      </c>
      <c r="W39" s="163">
        <f t="shared" si="11"/>
        <v>1</v>
      </c>
      <c r="X39" s="163">
        <f t="shared" si="12"/>
        <v>1</v>
      </c>
      <c r="Z39" s="164">
        <f t="shared" si="9"/>
        <v>1</v>
      </c>
      <c r="AA39" s="164">
        <f t="shared" si="10"/>
        <v>1</v>
      </c>
      <c r="AC39" s="73">
        <f t="shared" si="2"/>
        <v>0</v>
      </c>
      <c r="AD39" s="73">
        <f>SUM(AC$9:AC39)</f>
        <v>2</v>
      </c>
    </row>
    <row r="40" spans="1:30" ht="30" customHeight="1">
      <c r="A40" s="161">
        <f t="shared" si="0"/>
        <v>32</v>
      </c>
      <c r="B40" s="166">
        <v>28</v>
      </c>
      <c r="C40" s="167" t="s">
        <v>524</v>
      </c>
      <c r="D40" s="168" t="s">
        <v>248</v>
      </c>
      <c r="E40" s="169">
        <v>523.20000000000005</v>
      </c>
      <c r="F40" s="166">
        <v>5</v>
      </c>
      <c r="G40" s="162" t="str">
        <f t="shared" si="7"/>
        <v>44.7
(0.6)</v>
      </c>
      <c r="H40" s="153"/>
      <c r="I40" s="161">
        <f t="shared" si="1"/>
        <v>30</v>
      </c>
      <c r="J40" s="166">
        <v>28</v>
      </c>
      <c r="K40" s="167" t="s">
        <v>524</v>
      </c>
      <c r="L40" s="170" t="s">
        <v>248</v>
      </c>
      <c r="M40" s="169">
        <v>1753</v>
      </c>
      <c r="N40" s="166">
        <v>6</v>
      </c>
      <c r="O40" s="162" t="str">
        <f t="shared" si="8"/>
        <v>2:24.2
(3.4)</v>
      </c>
      <c r="Q40" s="135">
        <f t="shared" si="3"/>
        <v>44.700000000000045</v>
      </c>
      <c r="R40" s="135">
        <f t="shared" si="4"/>
        <v>144.20000000000005</v>
      </c>
      <c r="T40" s="164">
        <f t="shared" si="5"/>
        <v>44.700000000000045</v>
      </c>
      <c r="U40" s="164">
        <f t="shared" si="6"/>
        <v>224.20000000000005</v>
      </c>
      <c r="W40" s="163">
        <f t="shared" si="11"/>
        <v>0.60000000000002274</v>
      </c>
      <c r="X40" s="163">
        <f t="shared" si="12"/>
        <v>3.4000000000000909</v>
      </c>
      <c r="Z40" s="164">
        <f t="shared" si="9"/>
        <v>0.60000000000002274</v>
      </c>
      <c r="AA40" s="164">
        <f t="shared" si="10"/>
        <v>3.4000000000000909</v>
      </c>
      <c r="AC40" s="73">
        <f t="shared" si="2"/>
        <v>0</v>
      </c>
      <c r="AD40" s="73">
        <f>SUM(AC$9:AC40)</f>
        <v>2</v>
      </c>
    </row>
    <row r="41" spans="1:30" ht="30" customHeight="1">
      <c r="A41" s="161">
        <f t="shared" ref="A41:A72" si="13">IF(E41&lt;&gt;"",RANK(E41,E$9:E$98,1),"")</f>
        <v>33</v>
      </c>
      <c r="B41" s="166">
        <v>34</v>
      </c>
      <c r="C41" s="167" t="s">
        <v>530</v>
      </c>
      <c r="D41" s="168" t="s">
        <v>249</v>
      </c>
      <c r="E41" s="169">
        <v>523.79999999999995</v>
      </c>
      <c r="F41" s="166">
        <v>4</v>
      </c>
      <c r="G41" s="162" t="str">
        <f t="shared" si="7"/>
        <v>45.3
(0.6)</v>
      </c>
      <c r="H41" s="153"/>
      <c r="I41" s="161">
        <f t="shared" ref="I41:I72" si="14">IF(M41&lt;&gt;"",IF(MID(L41,1,2)=AC$8,RANK(M41,M$9:M$98,1)-AD41,"-"),"")</f>
        <v>31</v>
      </c>
      <c r="J41" s="166">
        <v>36</v>
      </c>
      <c r="K41" s="167" t="s">
        <v>532</v>
      </c>
      <c r="L41" s="170" t="s">
        <v>249</v>
      </c>
      <c r="M41" s="169">
        <v>1756.9</v>
      </c>
      <c r="N41" s="166">
        <v>3</v>
      </c>
      <c r="O41" s="162" t="str">
        <f t="shared" si="8"/>
        <v>2:28.1
(3.9)</v>
      </c>
      <c r="Q41" s="135">
        <f t="shared" si="3"/>
        <v>45.299999999999955</v>
      </c>
      <c r="R41" s="135">
        <f t="shared" si="4"/>
        <v>148.10000000000014</v>
      </c>
      <c r="T41" s="164">
        <f t="shared" si="5"/>
        <v>45.299999999999955</v>
      </c>
      <c r="U41" s="164">
        <f t="shared" si="6"/>
        <v>228.10000000000014</v>
      </c>
      <c r="W41" s="163">
        <f t="shared" si="11"/>
        <v>0.59999999999990905</v>
      </c>
      <c r="X41" s="163">
        <f t="shared" si="12"/>
        <v>3.9000000000000909</v>
      </c>
      <c r="Z41" s="164">
        <f t="shared" si="9"/>
        <v>0.59999999999990905</v>
      </c>
      <c r="AA41" s="164">
        <f t="shared" si="10"/>
        <v>3.9000000000000909</v>
      </c>
      <c r="AC41" s="73">
        <f t="shared" ref="AC41:AC72" si="15">IF(L41&lt;&gt;"",IF(MID(L41,1,2)=AC$8,0,1),0)</f>
        <v>0</v>
      </c>
      <c r="AD41" s="73">
        <f>SUM(AC$9:AC41)</f>
        <v>2</v>
      </c>
    </row>
    <row r="42" spans="1:30" ht="30" customHeight="1">
      <c r="A42" s="161">
        <f t="shared" si="13"/>
        <v>34</v>
      </c>
      <c r="B42" s="166">
        <v>29</v>
      </c>
      <c r="C42" s="167" t="s">
        <v>525</v>
      </c>
      <c r="D42" s="168" t="s">
        <v>248</v>
      </c>
      <c r="E42" s="169">
        <v>523.9</v>
      </c>
      <c r="F42" s="166">
        <v>6</v>
      </c>
      <c r="G42" s="162" t="str">
        <f t="shared" si="7"/>
        <v>45.4
(0.1)</v>
      </c>
      <c r="H42" s="153"/>
      <c r="I42" s="161" t="str">
        <f t="shared" si="14"/>
        <v>-</v>
      </c>
      <c r="J42" s="166">
        <v>70</v>
      </c>
      <c r="K42" s="167" t="s">
        <v>563</v>
      </c>
      <c r="L42" s="170" t="s">
        <v>252</v>
      </c>
      <c r="M42" s="169">
        <v>1759.2</v>
      </c>
      <c r="N42" s="166">
        <v>1</v>
      </c>
      <c r="O42" s="162" t="str">
        <f t="shared" si="8"/>
        <v>2:30.4
(2.3)</v>
      </c>
      <c r="Q42" s="135">
        <f t="shared" ref="Q42:Q73" si="16">IF(AND(E$9&lt;&gt;"",E42&lt;&gt;""),(INT(E42/10000)*3600+INT(MOD(E42,10000)/100)*60+MOD(E42,100))-(INT(E$9/10000)*3600+INT(MOD(E$9,10000)/100)*60+MOD(E$9,100)),"")</f>
        <v>45.399999999999977</v>
      </c>
      <c r="R42" s="135">
        <f t="shared" ref="R42:R73" si="17">IF(AND(M$9&lt;&gt;"",M42&lt;&gt;""),(INT(M42/10000)*3600+INT(MOD(M42,10000)/100)*60+MOD(M42,100))-(INT(M$9/10000)*3600+INT(MOD(M$9,10000)/100)*60+MOD(M$9,100)),"")</f>
        <v>150.40000000000009</v>
      </c>
      <c r="T42" s="164">
        <f t="shared" ref="T42:T73" si="18">IF(Q42&lt;&gt;"",INT(Q42/3600)*10000+INT(MOD(Q42,3600)/60)*100+MOD(Q42,60),"")</f>
        <v>45.399999999999977</v>
      </c>
      <c r="U42" s="164">
        <f t="shared" ref="U42:U73" si="19">IF(R42&lt;&gt;"",INT(R42/3600)*10000+INT(MOD(R42,3600)/60)*100+MOD(R42,60),"")</f>
        <v>230.40000000000009</v>
      </c>
      <c r="W42" s="163">
        <f t="shared" si="11"/>
        <v>0.10000000000002274</v>
      </c>
      <c r="X42" s="163">
        <f t="shared" si="12"/>
        <v>2.2999999999999545</v>
      </c>
      <c r="Z42" s="164">
        <f t="shared" si="9"/>
        <v>0.10000000000002274</v>
      </c>
      <c r="AA42" s="164">
        <f t="shared" si="10"/>
        <v>2.2999999999999545</v>
      </c>
      <c r="AC42" s="73">
        <f t="shared" si="15"/>
        <v>1</v>
      </c>
      <c r="AD42" s="73">
        <f>SUM(AC$9:AC42)</f>
        <v>3</v>
      </c>
    </row>
    <row r="43" spans="1:30" ht="30" customHeight="1">
      <c r="A43" s="161">
        <f t="shared" si="13"/>
        <v>35</v>
      </c>
      <c r="B43" s="166">
        <v>70</v>
      </c>
      <c r="C43" s="167" t="s">
        <v>563</v>
      </c>
      <c r="D43" s="168" t="s">
        <v>252</v>
      </c>
      <c r="E43" s="169">
        <v>529</v>
      </c>
      <c r="F43" s="166">
        <v>1</v>
      </c>
      <c r="G43" s="162" t="str">
        <f t="shared" ref="G43:G74" si="20">IF(T43&lt;&gt;"",TEXT(T43,"[&lt;100]#0.0;[&lt;10000]#0"":""00.0;0"":""00"":""00.0")&amp;CHAR(10)&amp;"("&amp;TEXT(Z43,"[&lt;100]#0.0;[&lt;10000]#0"":""00.0;0"":""00"":""00.0")&amp;")","")</f>
        <v>50.5
(5.1)</v>
      </c>
      <c r="H43" s="153"/>
      <c r="I43" s="161">
        <f t="shared" si="14"/>
        <v>32</v>
      </c>
      <c r="J43" s="166">
        <v>34</v>
      </c>
      <c r="K43" s="167" t="s">
        <v>530</v>
      </c>
      <c r="L43" s="170" t="s">
        <v>249</v>
      </c>
      <c r="M43" s="169">
        <v>1807.6</v>
      </c>
      <c r="N43" s="166">
        <v>4</v>
      </c>
      <c r="O43" s="162" t="str">
        <f t="shared" ref="O43:O74" si="21">IF(U43&lt;&gt;"",TEXT(U43,"[&lt;100]#0.0;[&lt;10000]#0"":""00.0;0"":""00"":""00.0")&amp;CHAR(10)&amp;"("&amp;TEXT(AA43,"[&lt;100]#0.0;[&lt;10000]#0"":""00.0;0"":""00"":""00.0")&amp;")","")</f>
        <v>2:38.8
(8.4)</v>
      </c>
      <c r="Q43" s="135">
        <f t="shared" si="16"/>
        <v>50.5</v>
      </c>
      <c r="R43" s="135">
        <f t="shared" si="17"/>
        <v>158.79999999999995</v>
      </c>
      <c r="T43" s="164">
        <f t="shared" si="18"/>
        <v>50.5</v>
      </c>
      <c r="U43" s="164">
        <f t="shared" si="19"/>
        <v>238.79999999999995</v>
      </c>
      <c r="W43" s="163">
        <f t="shared" si="11"/>
        <v>5.1000000000000227</v>
      </c>
      <c r="X43" s="163">
        <f t="shared" si="12"/>
        <v>8.3999999999998636</v>
      </c>
      <c r="Z43" s="164">
        <f t="shared" ref="Z43:Z74" si="22">IF(W43&lt;&gt;"",INT(W43/3600)*10000+INT(MOD(W43,3600)/60)*100+MOD(W43,60),"")</f>
        <v>5.1000000000000227</v>
      </c>
      <c r="AA43" s="164">
        <f t="shared" ref="AA43:AA74" si="23">IF(X43&lt;&gt;"",INT(X43/3600)*10000+INT(MOD(X43,3600)/60)*100+MOD(X43,60),"")</f>
        <v>8.3999999999998636</v>
      </c>
      <c r="AC43" s="73">
        <f t="shared" si="15"/>
        <v>0</v>
      </c>
      <c r="AD43" s="73">
        <f>SUM(AC$9:AC43)</f>
        <v>3</v>
      </c>
    </row>
    <row r="44" spans="1:30" ht="30" customHeight="1">
      <c r="A44" s="161">
        <f t="shared" si="13"/>
        <v>36</v>
      </c>
      <c r="B44" s="166">
        <v>48</v>
      </c>
      <c r="C44" s="167" t="s">
        <v>543</v>
      </c>
      <c r="D44" s="168" t="s">
        <v>250</v>
      </c>
      <c r="E44" s="169">
        <v>529.20000000000005</v>
      </c>
      <c r="F44" s="166">
        <v>1</v>
      </c>
      <c r="G44" s="162" t="str">
        <f t="shared" si="20"/>
        <v>50.7
(0.2)</v>
      </c>
      <c r="H44" s="153"/>
      <c r="I44" s="161">
        <f t="shared" si="14"/>
        <v>33</v>
      </c>
      <c r="J44" s="166">
        <v>6</v>
      </c>
      <c r="K44" s="167" t="s">
        <v>503</v>
      </c>
      <c r="L44" s="170" t="s">
        <v>245</v>
      </c>
      <c r="M44" s="169">
        <v>1814.2</v>
      </c>
      <c r="N44" s="166">
        <v>10</v>
      </c>
      <c r="O44" s="162" t="str">
        <f t="shared" si="21"/>
        <v>2:45.4
(6.6)</v>
      </c>
      <c r="Q44" s="135">
        <f t="shared" si="16"/>
        <v>50.700000000000045</v>
      </c>
      <c r="R44" s="135">
        <f t="shared" si="17"/>
        <v>165.40000000000009</v>
      </c>
      <c r="T44" s="164">
        <f t="shared" si="18"/>
        <v>50.700000000000045</v>
      </c>
      <c r="U44" s="164">
        <f t="shared" si="19"/>
        <v>245.40000000000009</v>
      </c>
      <c r="W44" s="163">
        <f t="shared" ref="W44:W75" si="24">IF(AND(Q44&lt;&gt;"",Q43&lt;&gt;""),IF(Q44-Q43&lt;&gt;0,Q44-Q43,W43),"")</f>
        <v>0.20000000000004547</v>
      </c>
      <c r="X44" s="163">
        <f t="shared" ref="X44:X75" si="25">IF(AND(R44&lt;&gt;"",R43&lt;&gt;""),IF(R44-R43&lt;&gt;0,R44-R43,X43),"")</f>
        <v>6.6000000000001364</v>
      </c>
      <c r="Z44" s="164">
        <f t="shared" si="22"/>
        <v>0.20000000000004547</v>
      </c>
      <c r="AA44" s="164">
        <f t="shared" si="23"/>
        <v>6.6000000000001364</v>
      </c>
      <c r="AC44" s="73">
        <f t="shared" si="15"/>
        <v>0</v>
      </c>
      <c r="AD44" s="73">
        <f>SUM(AC$9:AC44)</f>
        <v>3</v>
      </c>
    </row>
    <row r="45" spans="1:30" ht="30" customHeight="1">
      <c r="A45" s="161">
        <f t="shared" si="13"/>
        <v>37</v>
      </c>
      <c r="B45" s="166">
        <v>41</v>
      </c>
      <c r="C45" s="167" t="s">
        <v>537</v>
      </c>
      <c r="D45" s="168" t="s">
        <v>249</v>
      </c>
      <c r="E45" s="169">
        <v>529.70000000000005</v>
      </c>
      <c r="F45" s="166">
        <v>5</v>
      </c>
      <c r="G45" s="162" t="str">
        <f t="shared" si="20"/>
        <v>51.2
(0.5)</v>
      </c>
      <c r="H45" s="153"/>
      <c r="I45" s="161">
        <f t="shared" si="14"/>
        <v>34</v>
      </c>
      <c r="J45" s="166">
        <v>48</v>
      </c>
      <c r="K45" s="167" t="s">
        <v>543</v>
      </c>
      <c r="L45" s="170" t="s">
        <v>250</v>
      </c>
      <c r="M45" s="169">
        <v>1816.4</v>
      </c>
      <c r="N45" s="166">
        <v>1</v>
      </c>
      <c r="O45" s="162" t="str">
        <f t="shared" si="21"/>
        <v>2:47.6
(2.2)</v>
      </c>
      <c r="Q45" s="135">
        <f t="shared" si="16"/>
        <v>51.200000000000045</v>
      </c>
      <c r="R45" s="135">
        <f t="shared" si="17"/>
        <v>167.60000000000014</v>
      </c>
      <c r="T45" s="164">
        <f t="shared" si="18"/>
        <v>51.200000000000045</v>
      </c>
      <c r="U45" s="164">
        <f t="shared" si="19"/>
        <v>247.60000000000014</v>
      </c>
      <c r="W45" s="163">
        <f t="shared" si="24"/>
        <v>0.5</v>
      </c>
      <c r="X45" s="163">
        <f t="shared" si="25"/>
        <v>2.2000000000000455</v>
      </c>
      <c r="Z45" s="164">
        <f t="shared" si="22"/>
        <v>0.5</v>
      </c>
      <c r="AA45" s="164">
        <f t="shared" si="23"/>
        <v>2.2000000000000455</v>
      </c>
      <c r="AC45" s="73">
        <f t="shared" si="15"/>
        <v>0</v>
      </c>
      <c r="AD45" s="73">
        <f>SUM(AC$9:AC45)</f>
        <v>3</v>
      </c>
    </row>
    <row r="46" spans="1:30" ht="30" customHeight="1">
      <c r="A46" s="161">
        <f t="shared" si="13"/>
        <v>38</v>
      </c>
      <c r="B46" s="166">
        <v>35</v>
      </c>
      <c r="C46" s="167" t="s">
        <v>531</v>
      </c>
      <c r="D46" s="168" t="s">
        <v>249</v>
      </c>
      <c r="E46" s="169">
        <v>530.29999999999995</v>
      </c>
      <c r="F46" s="166">
        <v>6</v>
      </c>
      <c r="G46" s="162" t="str">
        <f t="shared" si="20"/>
        <v>51.8
(0.6)</v>
      </c>
      <c r="H46" s="153"/>
      <c r="I46" s="161">
        <f t="shared" si="14"/>
        <v>35</v>
      </c>
      <c r="J46" s="166">
        <v>35</v>
      </c>
      <c r="K46" s="167" t="s">
        <v>531</v>
      </c>
      <c r="L46" s="170" t="s">
        <v>249</v>
      </c>
      <c r="M46" s="169">
        <v>1824.4</v>
      </c>
      <c r="N46" s="166">
        <v>5</v>
      </c>
      <c r="O46" s="162" t="str">
        <f t="shared" si="21"/>
        <v>2:55.6
(8.0)</v>
      </c>
      <c r="Q46" s="135">
        <f t="shared" si="16"/>
        <v>51.799999999999955</v>
      </c>
      <c r="R46" s="135">
        <f t="shared" si="17"/>
        <v>175.60000000000014</v>
      </c>
      <c r="T46" s="164">
        <f t="shared" si="18"/>
        <v>51.799999999999955</v>
      </c>
      <c r="U46" s="164">
        <f t="shared" si="19"/>
        <v>255.60000000000014</v>
      </c>
      <c r="W46" s="163">
        <f t="shared" si="24"/>
        <v>0.59999999999990905</v>
      </c>
      <c r="X46" s="163">
        <f t="shared" si="25"/>
        <v>8</v>
      </c>
      <c r="Z46" s="164">
        <f t="shared" si="22"/>
        <v>0.59999999999990905</v>
      </c>
      <c r="AA46" s="164">
        <f t="shared" si="23"/>
        <v>8</v>
      </c>
      <c r="AC46" s="73">
        <f t="shared" si="15"/>
        <v>0</v>
      </c>
      <c r="AD46" s="73">
        <f>SUM(AC$9:AC46)</f>
        <v>3</v>
      </c>
    </row>
    <row r="47" spans="1:30" ht="30" customHeight="1">
      <c r="A47" s="161">
        <f t="shared" si="13"/>
        <v>39</v>
      </c>
      <c r="B47" s="166">
        <v>37</v>
      </c>
      <c r="C47" s="167" t="s">
        <v>533</v>
      </c>
      <c r="D47" s="168" t="s">
        <v>249</v>
      </c>
      <c r="E47" s="169">
        <v>531.20000000000005</v>
      </c>
      <c r="F47" s="166">
        <v>7</v>
      </c>
      <c r="G47" s="162" t="str">
        <f t="shared" si="20"/>
        <v>52.7
(0.9)</v>
      </c>
      <c r="H47" s="153"/>
      <c r="I47" s="161">
        <f t="shared" si="14"/>
        <v>36</v>
      </c>
      <c r="J47" s="166">
        <v>23</v>
      </c>
      <c r="K47" s="167" t="s">
        <v>519</v>
      </c>
      <c r="L47" s="170" t="s">
        <v>247</v>
      </c>
      <c r="M47" s="169">
        <v>1826</v>
      </c>
      <c r="N47" s="166">
        <v>8</v>
      </c>
      <c r="O47" s="162" t="str">
        <f t="shared" si="21"/>
        <v>2:57.2
(1.6)</v>
      </c>
      <c r="Q47" s="135">
        <f t="shared" si="16"/>
        <v>52.700000000000045</v>
      </c>
      <c r="R47" s="135">
        <f t="shared" si="17"/>
        <v>177.20000000000005</v>
      </c>
      <c r="T47" s="164">
        <f t="shared" si="18"/>
        <v>52.700000000000045</v>
      </c>
      <c r="U47" s="164">
        <f t="shared" si="19"/>
        <v>257.20000000000005</v>
      </c>
      <c r="W47" s="163">
        <f t="shared" si="24"/>
        <v>0.90000000000009095</v>
      </c>
      <c r="X47" s="163">
        <f t="shared" si="25"/>
        <v>1.5999999999999091</v>
      </c>
      <c r="Z47" s="164">
        <f t="shared" si="22"/>
        <v>0.90000000000009095</v>
      </c>
      <c r="AA47" s="164">
        <f t="shared" si="23"/>
        <v>1.5999999999999091</v>
      </c>
      <c r="AC47" s="73">
        <f t="shared" si="15"/>
        <v>0</v>
      </c>
      <c r="AD47" s="73">
        <f>SUM(AC$9:AC47)</f>
        <v>3</v>
      </c>
    </row>
    <row r="48" spans="1:30" ht="30" customHeight="1">
      <c r="A48" s="161">
        <f t="shared" si="13"/>
        <v>40</v>
      </c>
      <c r="B48" s="166">
        <v>61</v>
      </c>
      <c r="C48" s="167" t="s">
        <v>555</v>
      </c>
      <c r="D48" s="168" t="s">
        <v>251</v>
      </c>
      <c r="E48" s="169">
        <v>534.4</v>
      </c>
      <c r="F48" s="166">
        <v>3</v>
      </c>
      <c r="G48" s="162" t="str">
        <f t="shared" si="20"/>
        <v>55.9
(3.2)</v>
      </c>
      <c r="H48" s="153"/>
      <c r="I48" s="161" t="str">
        <f t="shared" si="14"/>
        <v>-</v>
      </c>
      <c r="J48" s="166">
        <v>63</v>
      </c>
      <c r="K48" s="167" t="s">
        <v>557</v>
      </c>
      <c r="L48" s="170" t="s">
        <v>252</v>
      </c>
      <c r="M48" s="169">
        <v>1830.3</v>
      </c>
      <c r="N48" s="166">
        <v>2</v>
      </c>
      <c r="O48" s="162" t="str">
        <f t="shared" si="21"/>
        <v>3:01.5
(4.3)</v>
      </c>
      <c r="Q48" s="135">
        <f t="shared" si="16"/>
        <v>55.899999999999977</v>
      </c>
      <c r="R48" s="135">
        <f t="shared" si="17"/>
        <v>181.5</v>
      </c>
      <c r="T48" s="164">
        <f t="shared" si="18"/>
        <v>55.899999999999977</v>
      </c>
      <c r="U48" s="164">
        <f t="shared" si="19"/>
        <v>301.5</v>
      </c>
      <c r="W48" s="163">
        <f t="shared" si="24"/>
        <v>3.1999999999999318</v>
      </c>
      <c r="X48" s="163">
        <f t="shared" si="25"/>
        <v>4.2999999999999545</v>
      </c>
      <c r="Z48" s="164">
        <f t="shared" si="22"/>
        <v>3.1999999999999318</v>
      </c>
      <c r="AA48" s="164">
        <f t="shared" si="23"/>
        <v>4.2999999999999545</v>
      </c>
      <c r="AC48" s="73">
        <f t="shared" si="15"/>
        <v>1</v>
      </c>
      <c r="AD48" s="73">
        <f>SUM(AC$9:AC48)</f>
        <v>4</v>
      </c>
    </row>
    <row r="49" spans="1:30" ht="30" customHeight="1">
      <c r="A49" s="161">
        <f t="shared" si="13"/>
        <v>41</v>
      </c>
      <c r="B49" s="166">
        <v>6</v>
      </c>
      <c r="C49" s="167" t="s">
        <v>503</v>
      </c>
      <c r="D49" s="168" t="s">
        <v>245</v>
      </c>
      <c r="E49" s="169">
        <v>535</v>
      </c>
      <c r="F49" s="166">
        <v>10</v>
      </c>
      <c r="G49" s="162" t="str">
        <f t="shared" si="20"/>
        <v>56.5
(0.6)</v>
      </c>
      <c r="H49" s="153"/>
      <c r="I49" s="161">
        <f t="shared" si="14"/>
        <v>37</v>
      </c>
      <c r="J49" s="166">
        <v>25</v>
      </c>
      <c r="K49" s="167" t="s">
        <v>521</v>
      </c>
      <c r="L49" s="170" t="s">
        <v>247</v>
      </c>
      <c r="M49" s="169">
        <v>1832.7</v>
      </c>
      <c r="N49" s="166">
        <v>9</v>
      </c>
      <c r="O49" s="162" t="str">
        <f t="shared" si="21"/>
        <v>3:03.9
(2.4)</v>
      </c>
      <c r="Q49" s="135">
        <f t="shared" si="16"/>
        <v>56.5</v>
      </c>
      <c r="R49" s="135">
        <f t="shared" si="17"/>
        <v>183.90000000000009</v>
      </c>
      <c r="T49" s="164">
        <f t="shared" si="18"/>
        <v>56.5</v>
      </c>
      <c r="U49" s="164">
        <f t="shared" si="19"/>
        <v>303.90000000000009</v>
      </c>
      <c r="W49" s="163">
        <f t="shared" si="24"/>
        <v>0.60000000000002274</v>
      </c>
      <c r="X49" s="163">
        <f t="shared" si="25"/>
        <v>2.4000000000000909</v>
      </c>
      <c r="Z49" s="164">
        <f t="shared" si="22"/>
        <v>0.60000000000002274</v>
      </c>
      <c r="AA49" s="164">
        <f t="shared" si="23"/>
        <v>2.4000000000000909</v>
      </c>
      <c r="AC49" s="73">
        <f t="shared" si="15"/>
        <v>0</v>
      </c>
      <c r="AD49" s="73">
        <f>SUM(AC$9:AC49)</f>
        <v>4</v>
      </c>
    </row>
    <row r="50" spans="1:30" ht="30" customHeight="1">
      <c r="A50" s="161">
        <f t="shared" si="13"/>
        <v>42</v>
      </c>
      <c r="B50" s="166">
        <v>25</v>
      </c>
      <c r="C50" s="167" t="s">
        <v>521</v>
      </c>
      <c r="D50" s="168" t="s">
        <v>247</v>
      </c>
      <c r="E50" s="169">
        <v>535.4</v>
      </c>
      <c r="F50" s="166">
        <v>8</v>
      </c>
      <c r="G50" s="162" t="str">
        <f t="shared" si="20"/>
        <v>56.9
(0.4)</v>
      </c>
      <c r="H50" s="153"/>
      <c r="I50" s="161">
        <f t="shared" si="14"/>
        <v>38</v>
      </c>
      <c r="J50" s="166">
        <v>37</v>
      </c>
      <c r="K50" s="167" t="s">
        <v>533</v>
      </c>
      <c r="L50" s="170" t="s">
        <v>249</v>
      </c>
      <c r="M50" s="169">
        <v>1836</v>
      </c>
      <c r="N50" s="166">
        <v>6</v>
      </c>
      <c r="O50" s="162" t="str">
        <f t="shared" si="21"/>
        <v>3:07.2
(3.3)</v>
      </c>
      <c r="Q50" s="135">
        <f t="shared" si="16"/>
        <v>56.899999999999977</v>
      </c>
      <c r="R50" s="135">
        <f t="shared" si="17"/>
        <v>187.20000000000005</v>
      </c>
      <c r="T50" s="164">
        <f t="shared" si="18"/>
        <v>56.899999999999977</v>
      </c>
      <c r="U50" s="164">
        <f t="shared" si="19"/>
        <v>307.20000000000005</v>
      </c>
      <c r="W50" s="163">
        <f t="shared" si="24"/>
        <v>0.39999999999997726</v>
      </c>
      <c r="X50" s="163">
        <f t="shared" si="25"/>
        <v>3.2999999999999545</v>
      </c>
      <c r="Z50" s="164">
        <f t="shared" si="22"/>
        <v>0.39999999999997726</v>
      </c>
      <c r="AA50" s="164">
        <f t="shared" si="23"/>
        <v>3.2999999999999545</v>
      </c>
      <c r="AC50" s="73">
        <f t="shared" si="15"/>
        <v>0</v>
      </c>
      <c r="AD50" s="73">
        <f>SUM(AC$9:AC50)</f>
        <v>4</v>
      </c>
    </row>
    <row r="51" spans="1:30" ht="30" customHeight="1">
      <c r="A51" s="161">
        <f t="shared" si="13"/>
        <v>43</v>
      </c>
      <c r="B51" s="166">
        <v>23</v>
      </c>
      <c r="C51" s="167" t="s">
        <v>519</v>
      </c>
      <c r="D51" s="168" t="s">
        <v>247</v>
      </c>
      <c r="E51" s="169">
        <v>536</v>
      </c>
      <c r="F51" s="166">
        <v>9</v>
      </c>
      <c r="G51" s="162" t="str">
        <f t="shared" si="20"/>
        <v>57.5
(0.6)</v>
      </c>
      <c r="H51" s="153"/>
      <c r="I51" s="161">
        <f t="shared" si="14"/>
        <v>39</v>
      </c>
      <c r="J51" s="166">
        <v>44</v>
      </c>
      <c r="K51" s="167" t="s">
        <v>540</v>
      </c>
      <c r="L51" s="170" t="s">
        <v>249</v>
      </c>
      <c r="M51" s="169">
        <v>1838</v>
      </c>
      <c r="N51" s="166">
        <v>7</v>
      </c>
      <c r="O51" s="162" t="str">
        <f t="shared" si="21"/>
        <v>3:09.2
(2.0)</v>
      </c>
      <c r="Q51" s="135">
        <f t="shared" si="16"/>
        <v>57.5</v>
      </c>
      <c r="R51" s="135">
        <f t="shared" si="17"/>
        <v>189.20000000000005</v>
      </c>
      <c r="T51" s="164">
        <f t="shared" si="18"/>
        <v>57.5</v>
      </c>
      <c r="U51" s="164">
        <f t="shared" si="19"/>
        <v>309.20000000000005</v>
      </c>
      <c r="W51" s="163">
        <f t="shared" si="24"/>
        <v>0.60000000000002274</v>
      </c>
      <c r="X51" s="163">
        <f t="shared" si="25"/>
        <v>2</v>
      </c>
      <c r="Z51" s="164">
        <f t="shared" si="22"/>
        <v>0.60000000000002274</v>
      </c>
      <c r="AA51" s="164">
        <f t="shared" si="23"/>
        <v>2</v>
      </c>
      <c r="AC51" s="73">
        <f t="shared" si="15"/>
        <v>0</v>
      </c>
      <c r="AD51" s="73">
        <f>SUM(AC$9:AC51)</f>
        <v>4</v>
      </c>
    </row>
    <row r="52" spans="1:30" ht="30" customHeight="1">
      <c r="A52" s="161">
        <f t="shared" si="13"/>
        <v>44</v>
      </c>
      <c r="B52" s="166">
        <v>63</v>
      </c>
      <c r="C52" s="167" t="s">
        <v>557</v>
      </c>
      <c r="D52" s="168" t="s">
        <v>252</v>
      </c>
      <c r="E52" s="169">
        <v>536.4</v>
      </c>
      <c r="F52" s="166">
        <v>2</v>
      </c>
      <c r="G52" s="162" t="str">
        <f t="shared" si="20"/>
        <v>57.9
(0.4)</v>
      </c>
      <c r="H52" s="153"/>
      <c r="I52" s="161" t="str">
        <f t="shared" si="14"/>
        <v>-</v>
      </c>
      <c r="J52" s="166">
        <v>59</v>
      </c>
      <c r="K52" s="167" t="s">
        <v>553</v>
      </c>
      <c r="L52" s="170" t="s">
        <v>251</v>
      </c>
      <c r="M52" s="169">
        <v>1846.9</v>
      </c>
      <c r="N52" s="166">
        <v>3</v>
      </c>
      <c r="O52" s="162" t="str">
        <f t="shared" si="21"/>
        <v>3:18.1
(8.9)</v>
      </c>
      <c r="Q52" s="135">
        <f t="shared" si="16"/>
        <v>57.899999999999977</v>
      </c>
      <c r="R52" s="135">
        <f t="shared" si="17"/>
        <v>198.10000000000014</v>
      </c>
      <c r="T52" s="164">
        <f t="shared" si="18"/>
        <v>57.899999999999977</v>
      </c>
      <c r="U52" s="164">
        <f t="shared" si="19"/>
        <v>318.10000000000014</v>
      </c>
      <c r="W52" s="163">
        <f t="shared" si="24"/>
        <v>0.39999999999997726</v>
      </c>
      <c r="X52" s="163">
        <f t="shared" si="25"/>
        <v>8.9000000000000909</v>
      </c>
      <c r="Z52" s="164">
        <f t="shared" si="22"/>
        <v>0.39999999999997726</v>
      </c>
      <c r="AA52" s="164">
        <f t="shared" si="23"/>
        <v>8.9000000000000909</v>
      </c>
      <c r="AC52" s="73">
        <f t="shared" si="15"/>
        <v>1</v>
      </c>
      <c r="AD52" s="73">
        <f>SUM(AC$9:AC52)</f>
        <v>5</v>
      </c>
    </row>
    <row r="53" spans="1:30" ht="30" customHeight="1">
      <c r="A53" s="161">
        <f t="shared" si="13"/>
        <v>45</v>
      </c>
      <c r="B53" s="166">
        <v>64</v>
      </c>
      <c r="C53" s="167" t="s">
        <v>558</v>
      </c>
      <c r="D53" s="168" t="s">
        <v>252</v>
      </c>
      <c r="E53" s="169">
        <v>536.70000000000005</v>
      </c>
      <c r="F53" s="166">
        <v>3</v>
      </c>
      <c r="G53" s="162" t="str">
        <f t="shared" si="20"/>
        <v>58.2
(0.3)</v>
      </c>
      <c r="H53" s="153"/>
      <c r="I53" s="161">
        <f t="shared" si="14"/>
        <v>40</v>
      </c>
      <c r="J53" s="166">
        <v>49</v>
      </c>
      <c r="K53" s="167" t="s">
        <v>544</v>
      </c>
      <c r="L53" s="170" t="s">
        <v>250</v>
      </c>
      <c r="M53" s="169">
        <v>1849.2</v>
      </c>
      <c r="N53" s="166">
        <v>2</v>
      </c>
      <c r="O53" s="162" t="str">
        <f t="shared" si="21"/>
        <v>3:20.4
(2.3)</v>
      </c>
      <c r="Q53" s="135">
        <f t="shared" si="16"/>
        <v>58.200000000000045</v>
      </c>
      <c r="R53" s="135">
        <f t="shared" si="17"/>
        <v>200.40000000000009</v>
      </c>
      <c r="T53" s="164">
        <f t="shared" si="18"/>
        <v>58.200000000000045</v>
      </c>
      <c r="U53" s="164">
        <f t="shared" si="19"/>
        <v>320.40000000000009</v>
      </c>
      <c r="W53" s="163">
        <f t="shared" si="24"/>
        <v>0.30000000000006821</v>
      </c>
      <c r="X53" s="163">
        <f t="shared" si="25"/>
        <v>2.2999999999999545</v>
      </c>
      <c r="Z53" s="164">
        <f t="shared" si="22"/>
        <v>0.30000000000006821</v>
      </c>
      <c r="AA53" s="164">
        <f t="shared" si="23"/>
        <v>2.2999999999999545</v>
      </c>
      <c r="AC53" s="73">
        <f t="shared" si="15"/>
        <v>0</v>
      </c>
      <c r="AD53" s="73">
        <f>SUM(AC$9:AC53)</f>
        <v>5</v>
      </c>
    </row>
    <row r="54" spans="1:30" ht="30" customHeight="1">
      <c r="A54" s="161">
        <f t="shared" si="13"/>
        <v>46</v>
      </c>
      <c r="B54" s="166">
        <v>49</v>
      </c>
      <c r="C54" s="167" t="s">
        <v>544</v>
      </c>
      <c r="D54" s="168" t="s">
        <v>250</v>
      </c>
      <c r="E54" s="169">
        <v>541.6</v>
      </c>
      <c r="F54" s="166">
        <v>2</v>
      </c>
      <c r="G54" s="162" t="str">
        <f t="shared" si="20"/>
        <v>1:03.1
(4.9)</v>
      </c>
      <c r="H54" s="153"/>
      <c r="I54" s="161">
        <f t="shared" si="14"/>
        <v>41</v>
      </c>
      <c r="J54" s="166">
        <v>51</v>
      </c>
      <c r="K54" s="167" t="s">
        <v>546</v>
      </c>
      <c r="L54" s="170" t="s">
        <v>250</v>
      </c>
      <c r="M54" s="169">
        <v>1855.5</v>
      </c>
      <c r="N54" s="166">
        <v>3</v>
      </c>
      <c r="O54" s="162" t="str">
        <f t="shared" si="21"/>
        <v>3:26.7
(6.3)</v>
      </c>
      <c r="Q54" s="135">
        <f t="shared" si="16"/>
        <v>63.100000000000023</v>
      </c>
      <c r="R54" s="135">
        <f t="shared" si="17"/>
        <v>206.70000000000005</v>
      </c>
      <c r="T54" s="164">
        <f t="shared" si="18"/>
        <v>103.10000000000002</v>
      </c>
      <c r="U54" s="164">
        <f t="shared" si="19"/>
        <v>326.70000000000005</v>
      </c>
      <c r="W54" s="163">
        <f t="shared" si="24"/>
        <v>4.8999999999999773</v>
      </c>
      <c r="X54" s="163">
        <f t="shared" si="25"/>
        <v>6.2999999999999545</v>
      </c>
      <c r="Z54" s="164">
        <f t="shared" si="22"/>
        <v>4.8999999999999773</v>
      </c>
      <c r="AA54" s="164">
        <f t="shared" si="23"/>
        <v>6.2999999999999545</v>
      </c>
      <c r="AC54" s="73">
        <f t="shared" si="15"/>
        <v>0</v>
      </c>
      <c r="AD54" s="73">
        <f>SUM(AC$9:AC54)</f>
        <v>5</v>
      </c>
    </row>
    <row r="55" spans="1:30" ht="30" customHeight="1">
      <c r="A55" s="161">
        <f t="shared" si="13"/>
        <v>47</v>
      </c>
      <c r="B55" s="166">
        <v>44</v>
      </c>
      <c r="C55" s="167" t="s">
        <v>540</v>
      </c>
      <c r="D55" s="168" t="s">
        <v>249</v>
      </c>
      <c r="E55" s="169">
        <v>542.1</v>
      </c>
      <c r="F55" s="166">
        <v>8</v>
      </c>
      <c r="G55" s="162" t="str">
        <f t="shared" si="20"/>
        <v>1:03.6
(0.5)</v>
      </c>
      <c r="H55" s="153"/>
      <c r="I55" s="161" t="str">
        <f t="shared" si="14"/>
        <v>-</v>
      </c>
      <c r="J55" s="166">
        <v>64</v>
      </c>
      <c r="K55" s="167" t="s">
        <v>558</v>
      </c>
      <c r="L55" s="170" t="s">
        <v>252</v>
      </c>
      <c r="M55" s="169">
        <v>1855.7</v>
      </c>
      <c r="N55" s="166">
        <v>3</v>
      </c>
      <c r="O55" s="162" t="str">
        <f t="shared" si="21"/>
        <v>3:26.9
(0.2)</v>
      </c>
      <c r="Q55" s="135">
        <f t="shared" si="16"/>
        <v>63.600000000000023</v>
      </c>
      <c r="R55" s="135">
        <f t="shared" si="17"/>
        <v>206.90000000000009</v>
      </c>
      <c r="T55" s="164">
        <f t="shared" si="18"/>
        <v>103.60000000000002</v>
      </c>
      <c r="U55" s="164">
        <f t="shared" si="19"/>
        <v>326.90000000000009</v>
      </c>
      <c r="W55" s="163">
        <f t="shared" si="24"/>
        <v>0.5</v>
      </c>
      <c r="X55" s="163">
        <f t="shared" si="25"/>
        <v>0.20000000000004547</v>
      </c>
      <c r="Z55" s="164">
        <f t="shared" si="22"/>
        <v>0.5</v>
      </c>
      <c r="AA55" s="164">
        <f t="shared" si="23"/>
        <v>0.20000000000004547</v>
      </c>
      <c r="AC55" s="73">
        <f t="shared" si="15"/>
        <v>1</v>
      </c>
      <c r="AD55" s="73">
        <f>SUM(AC$9:AC55)</f>
        <v>6</v>
      </c>
    </row>
    <row r="56" spans="1:30" ht="30" customHeight="1">
      <c r="A56" s="161">
        <f t="shared" si="13"/>
        <v>48</v>
      </c>
      <c r="B56" s="166">
        <v>51</v>
      </c>
      <c r="C56" s="167" t="s">
        <v>546</v>
      </c>
      <c r="D56" s="168" t="s">
        <v>250</v>
      </c>
      <c r="E56" s="169">
        <v>542.6</v>
      </c>
      <c r="F56" s="166">
        <v>3</v>
      </c>
      <c r="G56" s="162" t="str">
        <f t="shared" si="20"/>
        <v>1:04.1
(0.5)</v>
      </c>
      <c r="H56" s="153"/>
      <c r="I56" s="161">
        <f t="shared" si="14"/>
        <v>42</v>
      </c>
      <c r="J56" s="166">
        <v>41</v>
      </c>
      <c r="K56" s="167" t="s">
        <v>537</v>
      </c>
      <c r="L56" s="170" t="s">
        <v>249</v>
      </c>
      <c r="M56" s="169">
        <v>1859.3</v>
      </c>
      <c r="N56" s="166">
        <v>8</v>
      </c>
      <c r="O56" s="162" t="str">
        <f t="shared" si="21"/>
        <v>3:30.5
(3.6)</v>
      </c>
      <c r="Q56" s="135">
        <f t="shared" si="16"/>
        <v>64.100000000000023</v>
      </c>
      <c r="R56" s="135">
        <f t="shared" si="17"/>
        <v>210.5</v>
      </c>
      <c r="T56" s="164">
        <f t="shared" si="18"/>
        <v>104.10000000000002</v>
      </c>
      <c r="U56" s="164">
        <f t="shared" si="19"/>
        <v>330.5</v>
      </c>
      <c r="W56" s="163">
        <f t="shared" si="24"/>
        <v>0.5</v>
      </c>
      <c r="X56" s="163">
        <f t="shared" si="25"/>
        <v>3.5999999999999091</v>
      </c>
      <c r="Z56" s="164">
        <f t="shared" si="22"/>
        <v>0.5</v>
      </c>
      <c r="AA56" s="164">
        <f t="shared" si="23"/>
        <v>3.5999999999999091</v>
      </c>
      <c r="AC56" s="73">
        <f t="shared" si="15"/>
        <v>0</v>
      </c>
      <c r="AD56" s="73">
        <f>SUM(AC$9:AC56)</f>
        <v>6</v>
      </c>
    </row>
    <row r="57" spans="1:30" ht="30" customHeight="1">
      <c r="A57" s="161">
        <f t="shared" si="13"/>
        <v>49</v>
      </c>
      <c r="B57" s="166">
        <v>59</v>
      </c>
      <c r="C57" s="167" t="s">
        <v>553</v>
      </c>
      <c r="D57" s="168" t="s">
        <v>251</v>
      </c>
      <c r="E57" s="169">
        <v>545.20000000000005</v>
      </c>
      <c r="F57" s="166">
        <v>4</v>
      </c>
      <c r="G57" s="162" t="str">
        <f t="shared" si="20"/>
        <v>1:06.7
(2.6)</v>
      </c>
      <c r="H57" s="153"/>
      <c r="I57" s="161">
        <f t="shared" si="14"/>
        <v>43</v>
      </c>
      <c r="J57" s="166">
        <v>43</v>
      </c>
      <c r="K57" s="167" t="s">
        <v>539</v>
      </c>
      <c r="L57" s="170" t="s">
        <v>249</v>
      </c>
      <c r="M57" s="169">
        <v>1904.9</v>
      </c>
      <c r="N57" s="166">
        <v>9</v>
      </c>
      <c r="O57" s="162" t="str">
        <f t="shared" si="21"/>
        <v>3:36.1
(5.6)</v>
      </c>
      <c r="Q57" s="135">
        <f t="shared" si="16"/>
        <v>66.700000000000045</v>
      </c>
      <c r="R57" s="135">
        <f t="shared" si="17"/>
        <v>216.10000000000014</v>
      </c>
      <c r="T57" s="164">
        <f t="shared" si="18"/>
        <v>106.70000000000005</v>
      </c>
      <c r="U57" s="164">
        <f t="shared" si="19"/>
        <v>336.10000000000014</v>
      </c>
      <c r="W57" s="163">
        <f t="shared" si="24"/>
        <v>2.6000000000000227</v>
      </c>
      <c r="X57" s="163">
        <f t="shared" si="25"/>
        <v>5.6000000000001364</v>
      </c>
      <c r="Z57" s="164">
        <f t="shared" si="22"/>
        <v>2.6000000000000227</v>
      </c>
      <c r="AA57" s="164">
        <f t="shared" si="23"/>
        <v>5.6000000000001364</v>
      </c>
      <c r="AC57" s="73">
        <f t="shared" si="15"/>
        <v>0</v>
      </c>
      <c r="AD57" s="73">
        <f>SUM(AC$9:AC57)</f>
        <v>6</v>
      </c>
    </row>
    <row r="58" spans="1:30" ht="30" customHeight="1">
      <c r="A58" s="161">
        <f t="shared" si="13"/>
        <v>50</v>
      </c>
      <c r="B58" s="166">
        <v>43</v>
      </c>
      <c r="C58" s="167" t="s">
        <v>539</v>
      </c>
      <c r="D58" s="168" t="s">
        <v>249</v>
      </c>
      <c r="E58" s="169">
        <v>546.79999999999995</v>
      </c>
      <c r="F58" s="166">
        <v>9</v>
      </c>
      <c r="G58" s="162" t="str">
        <f t="shared" si="20"/>
        <v>1:08.3
(1.6)</v>
      </c>
      <c r="H58" s="153"/>
      <c r="I58" s="161">
        <f t="shared" si="14"/>
        <v>44</v>
      </c>
      <c r="J58" s="166">
        <v>42</v>
      </c>
      <c r="K58" s="167" t="s">
        <v>538</v>
      </c>
      <c r="L58" s="170" t="s">
        <v>249</v>
      </c>
      <c r="M58" s="169">
        <v>1906</v>
      </c>
      <c r="N58" s="166">
        <v>10</v>
      </c>
      <c r="O58" s="162" t="str">
        <f t="shared" si="21"/>
        <v>3:37.2
(1.1)</v>
      </c>
      <c r="Q58" s="135">
        <f t="shared" si="16"/>
        <v>68.299999999999955</v>
      </c>
      <c r="R58" s="135">
        <f t="shared" si="17"/>
        <v>217.20000000000005</v>
      </c>
      <c r="T58" s="164">
        <f t="shared" si="18"/>
        <v>108.29999999999995</v>
      </c>
      <c r="U58" s="164">
        <f t="shared" si="19"/>
        <v>337.20000000000005</v>
      </c>
      <c r="W58" s="163">
        <f t="shared" si="24"/>
        <v>1.5999999999999091</v>
      </c>
      <c r="X58" s="163">
        <f t="shared" si="25"/>
        <v>1.0999999999999091</v>
      </c>
      <c r="Z58" s="164">
        <f t="shared" si="22"/>
        <v>1.5999999999999091</v>
      </c>
      <c r="AA58" s="164">
        <f t="shared" si="23"/>
        <v>1.0999999999999091</v>
      </c>
      <c r="AC58" s="73">
        <f t="shared" si="15"/>
        <v>0</v>
      </c>
      <c r="AD58" s="73">
        <f>SUM(AC$9:AC58)</f>
        <v>6</v>
      </c>
    </row>
    <row r="59" spans="1:30" ht="30" customHeight="1">
      <c r="A59" s="161">
        <f t="shared" si="13"/>
        <v>51</v>
      </c>
      <c r="B59" s="166">
        <v>42</v>
      </c>
      <c r="C59" s="167" t="s">
        <v>538</v>
      </c>
      <c r="D59" s="168" t="s">
        <v>249</v>
      </c>
      <c r="E59" s="169">
        <v>548.4</v>
      </c>
      <c r="F59" s="166">
        <v>10</v>
      </c>
      <c r="G59" s="162" t="str">
        <f t="shared" si="20"/>
        <v>1:09.9
(1.6)</v>
      </c>
      <c r="H59" s="153"/>
      <c r="I59" s="161" t="str">
        <f t="shared" si="14"/>
        <v>-</v>
      </c>
      <c r="J59" s="166">
        <v>61</v>
      </c>
      <c r="K59" s="167" t="s">
        <v>555</v>
      </c>
      <c r="L59" s="170" t="s">
        <v>251</v>
      </c>
      <c r="M59" s="169">
        <v>1915.3</v>
      </c>
      <c r="N59" s="166">
        <v>4</v>
      </c>
      <c r="O59" s="162" t="str">
        <f t="shared" si="21"/>
        <v>3:46.5
(9.3)</v>
      </c>
      <c r="Q59" s="135">
        <f t="shared" si="16"/>
        <v>69.899999999999977</v>
      </c>
      <c r="R59" s="135">
        <f t="shared" si="17"/>
        <v>226.5</v>
      </c>
      <c r="T59" s="164">
        <f t="shared" si="18"/>
        <v>109.89999999999998</v>
      </c>
      <c r="U59" s="164">
        <f t="shared" si="19"/>
        <v>346.5</v>
      </c>
      <c r="W59" s="163">
        <f t="shared" si="24"/>
        <v>1.6000000000000227</v>
      </c>
      <c r="X59" s="163">
        <f t="shared" si="25"/>
        <v>9.2999999999999545</v>
      </c>
      <c r="Z59" s="164">
        <f t="shared" si="22"/>
        <v>1.6000000000000227</v>
      </c>
      <c r="AA59" s="164">
        <f t="shared" si="23"/>
        <v>9.2999999999999545</v>
      </c>
      <c r="AC59" s="73">
        <f t="shared" si="15"/>
        <v>1</v>
      </c>
      <c r="AD59" s="73">
        <f>SUM(AC$9:AC59)</f>
        <v>7</v>
      </c>
    </row>
    <row r="60" spans="1:30" ht="30" customHeight="1">
      <c r="A60" s="161">
        <f t="shared" si="13"/>
        <v>52</v>
      </c>
      <c r="B60" s="166">
        <v>38</v>
      </c>
      <c r="C60" s="167" t="s">
        <v>534</v>
      </c>
      <c r="D60" s="168" t="s">
        <v>249</v>
      </c>
      <c r="E60" s="169">
        <v>548.9</v>
      </c>
      <c r="F60" s="166">
        <v>11</v>
      </c>
      <c r="G60" s="162" t="str">
        <f t="shared" si="20"/>
        <v>1:10.4
(0.5)</v>
      </c>
      <c r="H60" s="153"/>
      <c r="I60" s="161">
        <f t="shared" si="14"/>
        <v>45</v>
      </c>
      <c r="J60" s="166">
        <v>47</v>
      </c>
      <c r="K60" s="167" t="s">
        <v>542</v>
      </c>
      <c r="L60" s="170" t="s">
        <v>249</v>
      </c>
      <c r="M60" s="169">
        <v>1917.9</v>
      </c>
      <c r="N60" s="166">
        <v>11</v>
      </c>
      <c r="O60" s="162" t="str">
        <f t="shared" si="21"/>
        <v>3:49.1
(2.6)</v>
      </c>
      <c r="Q60" s="135">
        <f t="shared" si="16"/>
        <v>70.399999999999977</v>
      </c>
      <c r="R60" s="135">
        <f t="shared" si="17"/>
        <v>229.10000000000014</v>
      </c>
      <c r="T60" s="164">
        <f t="shared" si="18"/>
        <v>110.39999999999998</v>
      </c>
      <c r="U60" s="164">
        <f t="shared" si="19"/>
        <v>349.10000000000014</v>
      </c>
      <c r="W60" s="163">
        <f t="shared" si="24"/>
        <v>0.5</v>
      </c>
      <c r="X60" s="163">
        <f t="shared" si="25"/>
        <v>2.6000000000001364</v>
      </c>
      <c r="Z60" s="164">
        <f t="shared" si="22"/>
        <v>0.5</v>
      </c>
      <c r="AA60" s="164">
        <f t="shared" si="23"/>
        <v>2.6000000000001364</v>
      </c>
      <c r="AC60" s="73">
        <f t="shared" si="15"/>
        <v>0</v>
      </c>
      <c r="AD60" s="73">
        <f>SUM(AC$9:AC60)</f>
        <v>7</v>
      </c>
    </row>
    <row r="61" spans="1:30" ht="30" customHeight="1">
      <c r="A61" s="302">
        <f t="shared" si="13"/>
        <v>52</v>
      </c>
      <c r="B61" s="166">
        <v>71</v>
      </c>
      <c r="C61" s="167" t="s">
        <v>564</v>
      </c>
      <c r="D61" s="168" t="s">
        <v>252</v>
      </c>
      <c r="E61" s="169">
        <v>548.9</v>
      </c>
      <c r="F61" s="166">
        <v>4</v>
      </c>
      <c r="G61" s="162" t="str">
        <f t="shared" si="20"/>
        <v>1:10.4
(0.5)</v>
      </c>
      <c r="H61" s="153"/>
      <c r="I61" s="161">
        <f t="shared" si="14"/>
        <v>46</v>
      </c>
      <c r="J61" s="166">
        <v>39</v>
      </c>
      <c r="K61" s="167" t="s">
        <v>535</v>
      </c>
      <c r="L61" s="170" t="s">
        <v>249</v>
      </c>
      <c r="M61" s="169">
        <v>1922.6</v>
      </c>
      <c r="N61" s="166">
        <v>12</v>
      </c>
      <c r="O61" s="162" t="str">
        <f t="shared" si="21"/>
        <v>3:53.8
(4.7)</v>
      </c>
      <c r="Q61" s="135">
        <f t="shared" si="16"/>
        <v>70.399999999999977</v>
      </c>
      <c r="R61" s="135">
        <f t="shared" si="17"/>
        <v>233.79999999999995</v>
      </c>
      <c r="T61" s="164">
        <f t="shared" si="18"/>
        <v>110.39999999999998</v>
      </c>
      <c r="U61" s="164">
        <f t="shared" si="19"/>
        <v>353.79999999999995</v>
      </c>
      <c r="W61" s="163">
        <f t="shared" si="24"/>
        <v>0.5</v>
      </c>
      <c r="X61" s="163">
        <f t="shared" si="25"/>
        <v>4.6999999999998181</v>
      </c>
      <c r="Z61" s="164">
        <f t="shared" si="22"/>
        <v>0.5</v>
      </c>
      <c r="AA61" s="164">
        <f t="shared" si="23"/>
        <v>4.6999999999998181</v>
      </c>
      <c r="AC61" s="73">
        <f t="shared" si="15"/>
        <v>0</v>
      </c>
      <c r="AD61" s="73">
        <f>SUM(AC$9:AC61)</f>
        <v>7</v>
      </c>
    </row>
    <row r="62" spans="1:30" ht="30" customHeight="1">
      <c r="A62" s="161">
        <f t="shared" si="13"/>
        <v>54</v>
      </c>
      <c r="B62" s="166">
        <v>47</v>
      </c>
      <c r="C62" s="167" t="s">
        <v>542</v>
      </c>
      <c r="D62" s="168" t="s">
        <v>249</v>
      </c>
      <c r="E62" s="169">
        <v>549.79999999999995</v>
      </c>
      <c r="F62" s="166">
        <v>12</v>
      </c>
      <c r="G62" s="162" t="str">
        <f t="shared" si="20"/>
        <v>1:11.3
(0.9)</v>
      </c>
      <c r="H62" s="153"/>
      <c r="I62" s="161">
        <f t="shared" si="14"/>
        <v>47</v>
      </c>
      <c r="J62" s="166">
        <v>38</v>
      </c>
      <c r="K62" s="167" t="s">
        <v>534</v>
      </c>
      <c r="L62" s="170" t="s">
        <v>249</v>
      </c>
      <c r="M62" s="169">
        <v>1922.8</v>
      </c>
      <c r="N62" s="166">
        <v>13</v>
      </c>
      <c r="O62" s="162" t="str">
        <f t="shared" si="21"/>
        <v>3:54.0
(0.2)</v>
      </c>
      <c r="Q62" s="135">
        <f t="shared" si="16"/>
        <v>71.299999999999955</v>
      </c>
      <c r="R62" s="135">
        <f t="shared" si="17"/>
        <v>234</v>
      </c>
      <c r="T62" s="164">
        <f t="shared" si="18"/>
        <v>111.29999999999995</v>
      </c>
      <c r="U62" s="164">
        <f t="shared" si="19"/>
        <v>354</v>
      </c>
      <c r="W62" s="163">
        <f t="shared" si="24"/>
        <v>0.89999999999997726</v>
      </c>
      <c r="X62" s="163">
        <f t="shared" si="25"/>
        <v>0.20000000000004547</v>
      </c>
      <c r="Z62" s="164">
        <f t="shared" si="22"/>
        <v>0.89999999999997726</v>
      </c>
      <c r="AA62" s="164">
        <f t="shared" si="23"/>
        <v>0.20000000000004547</v>
      </c>
      <c r="AC62" s="73">
        <f t="shared" si="15"/>
        <v>0</v>
      </c>
      <c r="AD62" s="73">
        <f>SUM(AC$9:AC62)</f>
        <v>7</v>
      </c>
    </row>
    <row r="63" spans="1:30" ht="30" customHeight="1">
      <c r="A63" s="161">
        <f t="shared" si="13"/>
        <v>55</v>
      </c>
      <c r="B63" s="166">
        <v>65</v>
      </c>
      <c r="C63" s="167" t="s">
        <v>559</v>
      </c>
      <c r="D63" s="168" t="s">
        <v>252</v>
      </c>
      <c r="E63" s="169">
        <v>550</v>
      </c>
      <c r="F63" s="166">
        <v>5</v>
      </c>
      <c r="G63" s="162" t="str">
        <f t="shared" si="20"/>
        <v>1:11.5
(0.2)</v>
      </c>
      <c r="H63" s="153"/>
      <c r="I63" s="161" t="str">
        <f t="shared" si="14"/>
        <v>-</v>
      </c>
      <c r="J63" s="166">
        <v>71</v>
      </c>
      <c r="K63" s="167" t="s">
        <v>564</v>
      </c>
      <c r="L63" s="170" t="s">
        <v>252</v>
      </c>
      <c r="M63" s="169">
        <v>1935.7</v>
      </c>
      <c r="N63" s="166">
        <v>4</v>
      </c>
      <c r="O63" s="162" t="str">
        <f t="shared" si="21"/>
        <v>4:06.9
(12.9)</v>
      </c>
      <c r="Q63" s="135">
        <f t="shared" si="16"/>
        <v>71.5</v>
      </c>
      <c r="R63" s="135">
        <f t="shared" si="17"/>
        <v>246.90000000000009</v>
      </c>
      <c r="T63" s="164">
        <f t="shared" si="18"/>
        <v>111.5</v>
      </c>
      <c r="U63" s="164">
        <f t="shared" si="19"/>
        <v>406.90000000000009</v>
      </c>
      <c r="W63" s="163">
        <f t="shared" si="24"/>
        <v>0.20000000000004547</v>
      </c>
      <c r="X63" s="163">
        <f t="shared" si="25"/>
        <v>12.900000000000091</v>
      </c>
      <c r="Z63" s="164">
        <f t="shared" si="22"/>
        <v>0.20000000000004547</v>
      </c>
      <c r="AA63" s="164">
        <f t="shared" si="23"/>
        <v>12.900000000000091</v>
      </c>
      <c r="AC63" s="73">
        <f t="shared" si="15"/>
        <v>1</v>
      </c>
      <c r="AD63" s="73">
        <f>SUM(AC$9:AC63)</f>
        <v>8</v>
      </c>
    </row>
    <row r="64" spans="1:30" ht="30" customHeight="1">
      <c r="A64" s="161">
        <f t="shared" si="13"/>
        <v>56</v>
      </c>
      <c r="B64" s="166">
        <v>40</v>
      </c>
      <c r="C64" s="167" t="s">
        <v>536</v>
      </c>
      <c r="D64" s="168" t="s">
        <v>249</v>
      </c>
      <c r="E64" s="169">
        <v>552.4</v>
      </c>
      <c r="F64" s="166">
        <v>13</v>
      </c>
      <c r="G64" s="162" t="str">
        <f t="shared" si="20"/>
        <v>1:13.9
(2.4)</v>
      </c>
      <c r="H64" s="153"/>
      <c r="I64" s="161">
        <f t="shared" si="14"/>
        <v>48</v>
      </c>
      <c r="J64" s="166">
        <v>40</v>
      </c>
      <c r="K64" s="167" t="s">
        <v>536</v>
      </c>
      <c r="L64" s="170" t="s">
        <v>249</v>
      </c>
      <c r="M64" s="169">
        <v>1942.3</v>
      </c>
      <c r="N64" s="166">
        <v>14</v>
      </c>
      <c r="O64" s="162" t="str">
        <f t="shared" si="21"/>
        <v>4:13.5
(6.6)</v>
      </c>
      <c r="Q64" s="135">
        <f t="shared" si="16"/>
        <v>73.899999999999977</v>
      </c>
      <c r="R64" s="135">
        <f t="shared" si="17"/>
        <v>253.5</v>
      </c>
      <c r="T64" s="164">
        <f t="shared" si="18"/>
        <v>113.89999999999998</v>
      </c>
      <c r="U64" s="164">
        <f t="shared" si="19"/>
        <v>413.5</v>
      </c>
      <c r="W64" s="163">
        <f t="shared" si="24"/>
        <v>2.3999999999999773</v>
      </c>
      <c r="X64" s="163">
        <f t="shared" si="25"/>
        <v>6.5999999999999091</v>
      </c>
      <c r="Z64" s="164">
        <f t="shared" si="22"/>
        <v>2.3999999999999773</v>
      </c>
      <c r="AA64" s="164">
        <f t="shared" si="23"/>
        <v>6.5999999999999091</v>
      </c>
      <c r="AC64" s="73">
        <f t="shared" si="15"/>
        <v>0</v>
      </c>
      <c r="AD64" s="73">
        <f>SUM(AC$9:AC64)</f>
        <v>8</v>
      </c>
    </row>
    <row r="65" spans="1:30" ht="30" customHeight="1">
      <c r="A65" s="161">
        <f t="shared" si="13"/>
        <v>57</v>
      </c>
      <c r="B65" s="166">
        <v>39</v>
      </c>
      <c r="C65" s="167" t="s">
        <v>535</v>
      </c>
      <c r="D65" s="168" t="s">
        <v>249</v>
      </c>
      <c r="E65" s="169">
        <v>553.79999999999995</v>
      </c>
      <c r="F65" s="166">
        <v>14</v>
      </c>
      <c r="G65" s="162" t="str">
        <f t="shared" si="20"/>
        <v>1:15.3
(1.4)</v>
      </c>
      <c r="H65" s="153"/>
      <c r="I65" s="161">
        <f t="shared" si="14"/>
        <v>49</v>
      </c>
      <c r="J65" s="166">
        <v>52</v>
      </c>
      <c r="K65" s="167" t="s">
        <v>547</v>
      </c>
      <c r="L65" s="170" t="s">
        <v>250</v>
      </c>
      <c r="M65" s="169">
        <v>1942.6</v>
      </c>
      <c r="N65" s="166">
        <v>4</v>
      </c>
      <c r="O65" s="162" t="str">
        <f t="shared" si="21"/>
        <v>4:13.8
(0.3)</v>
      </c>
      <c r="Q65" s="135">
        <f t="shared" si="16"/>
        <v>75.299999999999955</v>
      </c>
      <c r="R65" s="135">
        <f t="shared" si="17"/>
        <v>253.79999999999995</v>
      </c>
      <c r="T65" s="164">
        <f t="shared" si="18"/>
        <v>115.29999999999995</v>
      </c>
      <c r="U65" s="164">
        <f t="shared" si="19"/>
        <v>413.79999999999995</v>
      </c>
      <c r="W65" s="163">
        <f t="shared" si="24"/>
        <v>1.3999999999999773</v>
      </c>
      <c r="X65" s="163">
        <f t="shared" si="25"/>
        <v>0.29999999999995453</v>
      </c>
      <c r="Z65" s="164">
        <f t="shared" si="22"/>
        <v>1.3999999999999773</v>
      </c>
      <c r="AA65" s="164">
        <f t="shared" si="23"/>
        <v>0.29999999999995453</v>
      </c>
      <c r="AC65" s="73">
        <f t="shared" si="15"/>
        <v>0</v>
      </c>
      <c r="AD65" s="73">
        <f>SUM(AC$9:AC65)</f>
        <v>8</v>
      </c>
    </row>
    <row r="66" spans="1:30" ht="30" customHeight="1">
      <c r="A66" s="161">
        <f t="shared" si="13"/>
        <v>58</v>
      </c>
      <c r="B66" s="166">
        <v>52</v>
      </c>
      <c r="C66" s="167" t="s">
        <v>547</v>
      </c>
      <c r="D66" s="168" t="s">
        <v>250</v>
      </c>
      <c r="E66" s="169">
        <v>555.4</v>
      </c>
      <c r="F66" s="166">
        <v>4</v>
      </c>
      <c r="G66" s="162" t="str">
        <f t="shared" si="20"/>
        <v>1:16.9
(1.6)</v>
      </c>
      <c r="H66" s="153"/>
      <c r="I66" s="161">
        <f t="shared" si="14"/>
        <v>50</v>
      </c>
      <c r="J66" s="166">
        <v>50</v>
      </c>
      <c r="K66" s="167" t="s">
        <v>545</v>
      </c>
      <c r="L66" s="170" t="s">
        <v>250</v>
      </c>
      <c r="M66" s="169">
        <v>1953.7</v>
      </c>
      <c r="N66" s="166">
        <v>5</v>
      </c>
      <c r="O66" s="162" t="str">
        <f t="shared" si="21"/>
        <v>4:24.9
(11.1)</v>
      </c>
      <c r="Q66" s="135">
        <f t="shared" si="16"/>
        <v>76.899999999999977</v>
      </c>
      <c r="R66" s="135">
        <f t="shared" si="17"/>
        <v>264.90000000000009</v>
      </c>
      <c r="T66" s="164">
        <f t="shared" si="18"/>
        <v>116.89999999999998</v>
      </c>
      <c r="U66" s="164">
        <f t="shared" si="19"/>
        <v>424.90000000000009</v>
      </c>
      <c r="W66" s="163">
        <f t="shared" si="24"/>
        <v>1.6000000000000227</v>
      </c>
      <c r="X66" s="163">
        <f t="shared" si="25"/>
        <v>11.100000000000136</v>
      </c>
      <c r="Z66" s="164">
        <f t="shared" si="22"/>
        <v>1.6000000000000227</v>
      </c>
      <c r="AA66" s="164">
        <f t="shared" si="23"/>
        <v>11.100000000000136</v>
      </c>
      <c r="AC66" s="73">
        <f t="shared" si="15"/>
        <v>0</v>
      </c>
      <c r="AD66" s="73">
        <f>SUM(AC$9:AC66)</f>
        <v>8</v>
      </c>
    </row>
    <row r="67" spans="1:30" ht="30" customHeight="1">
      <c r="A67" s="161">
        <f t="shared" si="13"/>
        <v>59</v>
      </c>
      <c r="B67" s="166">
        <v>62</v>
      </c>
      <c r="C67" s="167" t="s">
        <v>556</v>
      </c>
      <c r="D67" s="168" t="s">
        <v>251</v>
      </c>
      <c r="E67" s="169">
        <v>555.5</v>
      </c>
      <c r="F67" s="166">
        <v>5</v>
      </c>
      <c r="G67" s="162" t="str">
        <f t="shared" si="20"/>
        <v>1:17.0
(0.1)</v>
      </c>
      <c r="H67" s="153"/>
      <c r="I67" s="161">
        <f t="shared" si="14"/>
        <v>51</v>
      </c>
      <c r="J67" s="166">
        <v>55</v>
      </c>
      <c r="K67" s="167" t="s">
        <v>550</v>
      </c>
      <c r="L67" s="170" t="s">
        <v>250</v>
      </c>
      <c r="M67" s="169">
        <v>2003.3</v>
      </c>
      <c r="N67" s="166">
        <v>6</v>
      </c>
      <c r="O67" s="162" t="str">
        <f t="shared" si="21"/>
        <v>4:34.5
(9.6)</v>
      </c>
      <c r="Q67" s="135">
        <f t="shared" si="16"/>
        <v>77</v>
      </c>
      <c r="R67" s="135">
        <f t="shared" si="17"/>
        <v>274.5</v>
      </c>
      <c r="T67" s="164">
        <f t="shared" si="18"/>
        <v>117</v>
      </c>
      <c r="U67" s="164">
        <f t="shared" si="19"/>
        <v>434.5</v>
      </c>
      <c r="W67" s="163">
        <f t="shared" si="24"/>
        <v>0.10000000000002274</v>
      </c>
      <c r="X67" s="163">
        <f t="shared" si="25"/>
        <v>9.5999999999999091</v>
      </c>
      <c r="Z67" s="164">
        <f t="shared" si="22"/>
        <v>0.10000000000002274</v>
      </c>
      <c r="AA67" s="164">
        <f t="shared" si="23"/>
        <v>9.5999999999999091</v>
      </c>
      <c r="AC67" s="73">
        <f t="shared" si="15"/>
        <v>0</v>
      </c>
      <c r="AD67" s="73">
        <f>SUM(AC$9:AC67)</f>
        <v>8</v>
      </c>
    </row>
    <row r="68" spans="1:30" ht="30" customHeight="1">
      <c r="A68" s="161">
        <f t="shared" si="13"/>
        <v>60</v>
      </c>
      <c r="B68" s="166">
        <v>50</v>
      </c>
      <c r="C68" s="167" t="s">
        <v>545</v>
      </c>
      <c r="D68" s="168" t="s">
        <v>250</v>
      </c>
      <c r="E68" s="169">
        <v>556.29999999999995</v>
      </c>
      <c r="F68" s="166">
        <v>5</v>
      </c>
      <c r="G68" s="162" t="str">
        <f t="shared" si="20"/>
        <v>1:17.8
(0.8)</v>
      </c>
      <c r="H68" s="153"/>
      <c r="I68" s="161" t="str">
        <f t="shared" si="14"/>
        <v>-</v>
      </c>
      <c r="J68" s="166">
        <v>65</v>
      </c>
      <c r="K68" s="167" t="s">
        <v>559</v>
      </c>
      <c r="L68" s="170" t="s">
        <v>252</v>
      </c>
      <c r="M68" s="169">
        <v>2006.8</v>
      </c>
      <c r="N68" s="166">
        <v>5</v>
      </c>
      <c r="O68" s="162" t="str">
        <f t="shared" si="21"/>
        <v>4:38.0
(3.5)</v>
      </c>
      <c r="Q68" s="135">
        <f t="shared" si="16"/>
        <v>77.799999999999955</v>
      </c>
      <c r="R68" s="135">
        <f t="shared" si="17"/>
        <v>278</v>
      </c>
      <c r="T68" s="164">
        <f t="shared" si="18"/>
        <v>117.79999999999995</v>
      </c>
      <c r="U68" s="164">
        <f t="shared" si="19"/>
        <v>438</v>
      </c>
      <c r="W68" s="163">
        <f t="shared" si="24"/>
        <v>0.79999999999995453</v>
      </c>
      <c r="X68" s="163">
        <f t="shared" si="25"/>
        <v>3.5</v>
      </c>
      <c r="Z68" s="164">
        <f t="shared" si="22"/>
        <v>0.79999999999995453</v>
      </c>
      <c r="AA68" s="164">
        <f t="shared" si="23"/>
        <v>3.5</v>
      </c>
      <c r="AC68" s="73">
        <f t="shared" si="15"/>
        <v>1</v>
      </c>
      <c r="AD68" s="73">
        <f>SUM(AC$9:AC68)</f>
        <v>9</v>
      </c>
    </row>
    <row r="69" spans="1:30" ht="30" customHeight="1">
      <c r="A69" s="161">
        <f t="shared" si="13"/>
        <v>61</v>
      </c>
      <c r="B69" s="166">
        <v>55</v>
      </c>
      <c r="C69" s="167" t="s">
        <v>550</v>
      </c>
      <c r="D69" s="168" t="s">
        <v>250</v>
      </c>
      <c r="E69" s="169">
        <v>557.5</v>
      </c>
      <c r="F69" s="166">
        <v>6</v>
      </c>
      <c r="G69" s="162" t="str">
        <f t="shared" si="20"/>
        <v>1:19.0
(1.2)</v>
      </c>
      <c r="H69" s="153"/>
      <c r="I69" s="161" t="str">
        <f t="shared" si="14"/>
        <v>-</v>
      </c>
      <c r="J69" s="166">
        <v>62</v>
      </c>
      <c r="K69" s="167" t="s">
        <v>556</v>
      </c>
      <c r="L69" s="170" t="s">
        <v>251</v>
      </c>
      <c r="M69" s="169">
        <v>2009.1</v>
      </c>
      <c r="N69" s="166">
        <v>5</v>
      </c>
      <c r="O69" s="162" t="str">
        <f t="shared" si="21"/>
        <v>4:40.3
(2.3)</v>
      </c>
      <c r="Q69" s="135">
        <f t="shared" si="16"/>
        <v>79</v>
      </c>
      <c r="R69" s="135">
        <f t="shared" si="17"/>
        <v>280.29999999999995</v>
      </c>
      <c r="T69" s="164">
        <f t="shared" si="18"/>
        <v>119</v>
      </c>
      <c r="U69" s="164">
        <f t="shared" si="19"/>
        <v>440.29999999999995</v>
      </c>
      <c r="W69" s="163">
        <f t="shared" si="24"/>
        <v>1.2000000000000455</v>
      </c>
      <c r="X69" s="163">
        <f t="shared" si="25"/>
        <v>2.2999999999999545</v>
      </c>
      <c r="Z69" s="164">
        <f t="shared" si="22"/>
        <v>1.2000000000000455</v>
      </c>
      <c r="AA69" s="164">
        <f t="shared" si="23"/>
        <v>2.2999999999999545</v>
      </c>
      <c r="AC69" s="73">
        <f t="shared" si="15"/>
        <v>1</v>
      </c>
      <c r="AD69" s="73">
        <f>SUM(AC$9:AC69)</f>
        <v>10</v>
      </c>
    </row>
    <row r="70" spans="1:30" ht="30" customHeight="1">
      <c r="A70" s="161">
        <f t="shared" si="13"/>
        <v>62</v>
      </c>
      <c r="B70" s="166">
        <v>66</v>
      </c>
      <c r="C70" s="167" t="s">
        <v>560</v>
      </c>
      <c r="D70" s="168" t="s">
        <v>252</v>
      </c>
      <c r="E70" s="169">
        <v>604.20000000000005</v>
      </c>
      <c r="F70" s="166">
        <v>6</v>
      </c>
      <c r="G70" s="162" t="str">
        <f t="shared" si="20"/>
        <v>1:25.7
(6.7)</v>
      </c>
      <c r="H70" s="153"/>
      <c r="I70" s="161" t="str">
        <f t="shared" si="14"/>
        <v>-</v>
      </c>
      <c r="J70" s="166">
        <v>66</v>
      </c>
      <c r="K70" s="167" t="s">
        <v>560</v>
      </c>
      <c r="L70" s="170" t="s">
        <v>252</v>
      </c>
      <c r="M70" s="169">
        <v>2011.7</v>
      </c>
      <c r="N70" s="166">
        <v>6</v>
      </c>
      <c r="O70" s="162" t="str">
        <f t="shared" si="21"/>
        <v>4:42.9
(2.6)</v>
      </c>
      <c r="Q70" s="135">
        <f t="shared" si="16"/>
        <v>85.700000000000045</v>
      </c>
      <c r="R70" s="135">
        <f t="shared" si="17"/>
        <v>282.90000000000009</v>
      </c>
      <c r="T70" s="164">
        <f t="shared" si="18"/>
        <v>125.70000000000005</v>
      </c>
      <c r="U70" s="164">
        <f t="shared" si="19"/>
        <v>442.90000000000009</v>
      </c>
      <c r="W70" s="163">
        <f t="shared" si="24"/>
        <v>6.7000000000000455</v>
      </c>
      <c r="X70" s="163">
        <f t="shared" si="25"/>
        <v>2.6000000000001364</v>
      </c>
      <c r="Z70" s="164">
        <f t="shared" si="22"/>
        <v>6.7000000000000455</v>
      </c>
      <c r="AA70" s="164">
        <f t="shared" si="23"/>
        <v>2.6000000000001364</v>
      </c>
      <c r="AC70" s="73">
        <f t="shared" si="15"/>
        <v>1</v>
      </c>
      <c r="AD70" s="73">
        <f>SUM(AC$9:AC70)</f>
        <v>11</v>
      </c>
    </row>
    <row r="71" spans="1:30" ht="30" customHeight="1">
      <c r="A71" s="161">
        <f t="shared" si="13"/>
        <v>63</v>
      </c>
      <c r="B71" s="166">
        <v>68</v>
      </c>
      <c r="C71" s="167" t="s">
        <v>561</v>
      </c>
      <c r="D71" s="168" t="s">
        <v>252</v>
      </c>
      <c r="E71" s="169">
        <v>605.20000000000005</v>
      </c>
      <c r="F71" s="166">
        <v>7</v>
      </c>
      <c r="G71" s="162" t="str">
        <f t="shared" si="20"/>
        <v>1:26.7
(1.0)</v>
      </c>
      <c r="H71" s="153"/>
      <c r="I71" s="161" t="str">
        <f t="shared" si="14"/>
        <v>-</v>
      </c>
      <c r="J71" s="166">
        <v>68</v>
      </c>
      <c r="K71" s="167" t="s">
        <v>561</v>
      </c>
      <c r="L71" s="170" t="s">
        <v>252</v>
      </c>
      <c r="M71" s="169">
        <v>2035.6</v>
      </c>
      <c r="N71" s="166">
        <v>7</v>
      </c>
      <c r="O71" s="162" t="str">
        <f t="shared" si="21"/>
        <v>5:06.8
(23.9)</v>
      </c>
      <c r="Q71" s="135">
        <f t="shared" si="16"/>
        <v>86.700000000000045</v>
      </c>
      <c r="R71" s="135">
        <f t="shared" si="17"/>
        <v>306.79999999999995</v>
      </c>
      <c r="T71" s="164">
        <f t="shared" si="18"/>
        <v>126.70000000000005</v>
      </c>
      <c r="U71" s="164">
        <f t="shared" si="19"/>
        <v>506.79999999999995</v>
      </c>
      <c r="W71" s="163">
        <f t="shared" si="24"/>
        <v>1</v>
      </c>
      <c r="X71" s="163">
        <f t="shared" si="25"/>
        <v>23.899999999999864</v>
      </c>
      <c r="Z71" s="164">
        <f t="shared" si="22"/>
        <v>1</v>
      </c>
      <c r="AA71" s="164">
        <f t="shared" si="23"/>
        <v>23.899999999999864</v>
      </c>
      <c r="AC71" s="73">
        <f t="shared" si="15"/>
        <v>1</v>
      </c>
      <c r="AD71" s="73">
        <f>SUM(AC$9:AC71)</f>
        <v>12</v>
      </c>
    </row>
    <row r="72" spans="1:30" ht="30" customHeight="1">
      <c r="A72" s="161">
        <f t="shared" si="13"/>
        <v>64</v>
      </c>
      <c r="B72" s="166">
        <v>67</v>
      </c>
      <c r="C72" s="167" t="s">
        <v>572</v>
      </c>
      <c r="D72" s="168" t="s">
        <v>252</v>
      </c>
      <c r="E72" s="169">
        <v>606.9</v>
      </c>
      <c r="F72" s="166">
        <v>8</v>
      </c>
      <c r="G72" s="162" t="str">
        <f t="shared" si="20"/>
        <v>1:28.4
(1.7)</v>
      </c>
      <c r="H72" s="153"/>
      <c r="I72" s="161">
        <f t="shared" si="14"/>
        <v>52</v>
      </c>
      <c r="J72" s="166">
        <v>56</v>
      </c>
      <c r="K72" s="167" t="s">
        <v>551</v>
      </c>
      <c r="L72" s="170" t="s">
        <v>250</v>
      </c>
      <c r="M72" s="169">
        <v>2040.6</v>
      </c>
      <c r="N72" s="166">
        <v>7</v>
      </c>
      <c r="O72" s="162" t="str">
        <f t="shared" si="21"/>
        <v>5:11.8
(5.0)</v>
      </c>
      <c r="Q72" s="135">
        <f t="shared" si="16"/>
        <v>88.399999999999977</v>
      </c>
      <c r="R72" s="135">
        <f t="shared" si="17"/>
        <v>311.79999999999995</v>
      </c>
      <c r="T72" s="164">
        <f t="shared" si="18"/>
        <v>128.39999999999998</v>
      </c>
      <c r="U72" s="164">
        <f t="shared" si="19"/>
        <v>511.79999999999995</v>
      </c>
      <c r="W72" s="163">
        <f t="shared" si="24"/>
        <v>1.6999999999999318</v>
      </c>
      <c r="X72" s="163">
        <f t="shared" si="25"/>
        <v>5</v>
      </c>
      <c r="Z72" s="164">
        <f t="shared" si="22"/>
        <v>1.6999999999999318</v>
      </c>
      <c r="AA72" s="164">
        <f t="shared" si="23"/>
        <v>5</v>
      </c>
      <c r="AC72" s="73">
        <f t="shared" si="15"/>
        <v>0</v>
      </c>
      <c r="AD72" s="73">
        <f>SUM(AC$9:AC72)</f>
        <v>12</v>
      </c>
    </row>
    <row r="73" spans="1:30" ht="30" customHeight="1">
      <c r="A73" s="161">
        <f t="shared" ref="A73:A98" si="26">IF(E73&lt;&gt;"",RANK(E73,E$9:E$98,1),"")</f>
        <v>65</v>
      </c>
      <c r="B73" s="166">
        <v>56</v>
      </c>
      <c r="C73" s="167" t="s">
        <v>551</v>
      </c>
      <c r="D73" s="168" t="s">
        <v>250</v>
      </c>
      <c r="E73" s="169">
        <v>608.20000000000005</v>
      </c>
      <c r="F73" s="166">
        <v>7</v>
      </c>
      <c r="G73" s="162" t="str">
        <f t="shared" si="20"/>
        <v>1:29.7
(1.3)</v>
      </c>
      <c r="H73" s="153"/>
      <c r="I73" s="161">
        <f t="shared" ref="I73:I98" si="27">IF(M73&lt;&gt;"",IF(MID(L73,1,2)=AC$8,RANK(M73,M$9:M$98,1)-AD73,"-"),"")</f>
        <v>53</v>
      </c>
      <c r="J73" s="166">
        <v>54</v>
      </c>
      <c r="K73" s="167" t="s">
        <v>549</v>
      </c>
      <c r="L73" s="170" t="s">
        <v>250</v>
      </c>
      <c r="M73" s="169">
        <v>2049.6</v>
      </c>
      <c r="N73" s="166">
        <v>8</v>
      </c>
      <c r="O73" s="162" t="str">
        <f t="shared" si="21"/>
        <v>5:20.8
(9.0)</v>
      </c>
      <c r="Q73" s="135">
        <f t="shared" si="16"/>
        <v>89.700000000000045</v>
      </c>
      <c r="R73" s="135">
        <f t="shared" si="17"/>
        <v>320.79999999999995</v>
      </c>
      <c r="T73" s="164">
        <f t="shared" si="18"/>
        <v>129.70000000000005</v>
      </c>
      <c r="U73" s="164">
        <f t="shared" si="19"/>
        <v>520.79999999999995</v>
      </c>
      <c r="W73" s="163">
        <f t="shared" si="24"/>
        <v>1.3000000000000682</v>
      </c>
      <c r="X73" s="163">
        <f t="shared" si="25"/>
        <v>9</v>
      </c>
      <c r="Z73" s="164">
        <f t="shared" si="22"/>
        <v>1.3000000000000682</v>
      </c>
      <c r="AA73" s="164">
        <f t="shared" si="23"/>
        <v>9</v>
      </c>
      <c r="AC73" s="73">
        <f t="shared" ref="AC73:AC98" si="28">IF(L73&lt;&gt;"",IF(MID(L73,1,2)=AC$8,0,1),0)</f>
        <v>0</v>
      </c>
      <c r="AD73" s="73">
        <f>SUM(AC$9:AC73)</f>
        <v>12</v>
      </c>
    </row>
    <row r="74" spans="1:30" ht="30" customHeight="1">
      <c r="A74" s="161">
        <f t="shared" si="26"/>
        <v>66</v>
      </c>
      <c r="B74" s="166">
        <v>75</v>
      </c>
      <c r="C74" s="167" t="s">
        <v>567</v>
      </c>
      <c r="D74" s="168" t="s">
        <v>252</v>
      </c>
      <c r="E74" s="169">
        <v>613.9</v>
      </c>
      <c r="F74" s="166">
        <v>9</v>
      </c>
      <c r="G74" s="162" t="str">
        <f t="shared" si="20"/>
        <v>1:35.4
(5.7)</v>
      </c>
      <c r="H74" s="153"/>
      <c r="I74" s="161" t="str">
        <f t="shared" si="27"/>
        <v>-</v>
      </c>
      <c r="J74" s="166">
        <v>69</v>
      </c>
      <c r="K74" s="167" t="s">
        <v>562</v>
      </c>
      <c r="L74" s="170" t="s">
        <v>252</v>
      </c>
      <c r="M74" s="169">
        <v>2052.6</v>
      </c>
      <c r="N74" s="166">
        <v>8</v>
      </c>
      <c r="O74" s="162" t="str">
        <f t="shared" si="21"/>
        <v>5:23.8
(3.0)</v>
      </c>
      <c r="Q74" s="135">
        <f t="shared" ref="Q74:Q98" si="29">IF(AND(E$9&lt;&gt;"",E74&lt;&gt;""),(INT(E74/10000)*3600+INT(MOD(E74,10000)/100)*60+MOD(E74,100))-(INT(E$9/10000)*3600+INT(MOD(E$9,10000)/100)*60+MOD(E$9,100)),"")</f>
        <v>95.399999999999977</v>
      </c>
      <c r="R74" s="135">
        <f t="shared" ref="R74:R98" si="30">IF(AND(M$9&lt;&gt;"",M74&lt;&gt;""),(INT(M74/10000)*3600+INT(MOD(M74,10000)/100)*60+MOD(M74,100))-(INT(M$9/10000)*3600+INT(MOD(M$9,10000)/100)*60+MOD(M$9,100)),"")</f>
        <v>323.79999999999995</v>
      </c>
      <c r="T74" s="164">
        <f t="shared" ref="T74:T98" si="31">IF(Q74&lt;&gt;"",INT(Q74/3600)*10000+INT(MOD(Q74,3600)/60)*100+MOD(Q74,60),"")</f>
        <v>135.39999999999998</v>
      </c>
      <c r="U74" s="164">
        <f t="shared" ref="U74:U98" si="32">IF(R74&lt;&gt;"",INT(R74/3600)*10000+INT(MOD(R74,3600)/60)*100+MOD(R74,60),"")</f>
        <v>523.79999999999995</v>
      </c>
      <c r="W74" s="163">
        <f t="shared" si="24"/>
        <v>5.6999999999999318</v>
      </c>
      <c r="X74" s="163">
        <f t="shared" si="25"/>
        <v>3</v>
      </c>
      <c r="Z74" s="164">
        <f t="shared" si="22"/>
        <v>5.6999999999999318</v>
      </c>
      <c r="AA74" s="164">
        <f t="shared" si="23"/>
        <v>3</v>
      </c>
      <c r="AC74" s="73">
        <f t="shared" si="28"/>
        <v>1</v>
      </c>
      <c r="AD74" s="73">
        <f>SUM(AC$9:AC74)</f>
        <v>13</v>
      </c>
    </row>
    <row r="75" spans="1:30" ht="30" customHeight="1">
      <c r="A75" s="161">
        <f t="shared" si="26"/>
        <v>67</v>
      </c>
      <c r="B75" s="166">
        <v>54</v>
      </c>
      <c r="C75" s="167" t="s">
        <v>549</v>
      </c>
      <c r="D75" s="168" t="s">
        <v>250</v>
      </c>
      <c r="E75" s="169">
        <v>615.5</v>
      </c>
      <c r="F75" s="166">
        <v>8</v>
      </c>
      <c r="G75" s="162" t="str">
        <f t="shared" ref="G75:G98" si="33">IF(T75&lt;&gt;"",TEXT(T75,"[&lt;100]#0.0;[&lt;10000]#0"":""00.0;0"":""00"":""00.0")&amp;CHAR(10)&amp;"("&amp;TEXT(Z75,"[&lt;100]#0.0;[&lt;10000]#0"":""00.0;0"":""00"":""00.0")&amp;")","")</f>
        <v>1:37.0
(1.6)</v>
      </c>
      <c r="H75" s="153"/>
      <c r="I75" s="161">
        <f t="shared" si="27"/>
        <v>54</v>
      </c>
      <c r="J75" s="166">
        <v>53</v>
      </c>
      <c r="K75" s="167" t="s">
        <v>548</v>
      </c>
      <c r="L75" s="170" t="s">
        <v>250</v>
      </c>
      <c r="M75" s="169">
        <v>2054.6999999999998</v>
      </c>
      <c r="N75" s="166">
        <v>9</v>
      </c>
      <c r="O75" s="162" t="str">
        <f t="shared" ref="O75:O98" si="34">IF(U75&lt;&gt;"",TEXT(U75,"[&lt;100]#0.0;[&lt;10000]#0"":""00.0;0"":""00"":""00.0")&amp;CHAR(10)&amp;"("&amp;TEXT(AA75,"[&lt;100]#0.0;[&lt;10000]#0"":""00.0;0"":""00"":""00.0")&amp;")","")</f>
        <v>5:25.9
(2.1)</v>
      </c>
      <c r="Q75" s="135">
        <f t="shared" si="29"/>
        <v>97</v>
      </c>
      <c r="R75" s="135">
        <f t="shared" si="30"/>
        <v>325.89999999999986</v>
      </c>
      <c r="T75" s="164">
        <f t="shared" si="31"/>
        <v>137</v>
      </c>
      <c r="U75" s="164">
        <f t="shared" si="32"/>
        <v>525.89999999999986</v>
      </c>
      <c r="W75" s="163">
        <f t="shared" si="24"/>
        <v>1.6000000000000227</v>
      </c>
      <c r="X75" s="163">
        <f t="shared" si="25"/>
        <v>2.0999999999999091</v>
      </c>
      <c r="Z75" s="164">
        <f t="shared" ref="Z75:Z98" si="35">IF(W75&lt;&gt;"",INT(W75/3600)*10000+INT(MOD(W75,3600)/60)*100+MOD(W75,60),"")</f>
        <v>1.6000000000000227</v>
      </c>
      <c r="AA75" s="164">
        <f t="shared" ref="AA75:AA98" si="36">IF(X75&lt;&gt;"",INT(X75/3600)*10000+INT(MOD(X75,3600)/60)*100+MOD(X75,60),"")</f>
        <v>2.0999999999999091</v>
      </c>
      <c r="AC75" s="73">
        <f t="shared" si="28"/>
        <v>0</v>
      </c>
      <c r="AD75" s="73">
        <f>SUM(AC$9:AC75)</f>
        <v>13</v>
      </c>
    </row>
    <row r="76" spans="1:30" ht="30" customHeight="1">
      <c r="A76" s="161">
        <f t="shared" si="26"/>
        <v>68</v>
      </c>
      <c r="B76" s="166">
        <v>69</v>
      </c>
      <c r="C76" s="167" t="s">
        <v>562</v>
      </c>
      <c r="D76" s="168" t="s">
        <v>252</v>
      </c>
      <c r="E76" s="169">
        <v>616.70000000000005</v>
      </c>
      <c r="F76" s="166">
        <v>10</v>
      </c>
      <c r="G76" s="162" t="str">
        <f t="shared" si="33"/>
        <v>1:38.2
(1.2)</v>
      </c>
      <c r="H76" s="153"/>
      <c r="I76" s="161" t="str">
        <f t="shared" si="27"/>
        <v>-</v>
      </c>
      <c r="J76" s="166">
        <v>75</v>
      </c>
      <c r="K76" s="167" t="s">
        <v>567</v>
      </c>
      <c r="L76" s="170" t="s">
        <v>252</v>
      </c>
      <c r="M76" s="169">
        <v>2100.4</v>
      </c>
      <c r="N76" s="166">
        <v>9</v>
      </c>
      <c r="O76" s="162" t="str">
        <f t="shared" si="34"/>
        <v>5:31.6
(5.7)</v>
      </c>
      <c r="Q76" s="135">
        <f t="shared" si="29"/>
        <v>98.200000000000045</v>
      </c>
      <c r="R76" s="135">
        <f t="shared" si="30"/>
        <v>331.60000000000014</v>
      </c>
      <c r="T76" s="164">
        <f t="shared" si="31"/>
        <v>138.20000000000005</v>
      </c>
      <c r="U76" s="164">
        <f t="shared" si="32"/>
        <v>531.60000000000014</v>
      </c>
      <c r="W76" s="163">
        <f t="shared" ref="W76:W98" si="37">IF(AND(Q76&lt;&gt;"",Q75&lt;&gt;""),IF(Q76-Q75&lt;&gt;0,Q76-Q75,W75),"")</f>
        <v>1.2000000000000455</v>
      </c>
      <c r="X76" s="163">
        <f t="shared" ref="X76:X98" si="38">IF(AND(R76&lt;&gt;"",R75&lt;&gt;""),IF(R76-R75&lt;&gt;0,R76-R75,X75),"")</f>
        <v>5.7000000000002728</v>
      </c>
      <c r="Z76" s="164">
        <f t="shared" si="35"/>
        <v>1.2000000000000455</v>
      </c>
      <c r="AA76" s="164">
        <f t="shared" si="36"/>
        <v>5.7000000000002728</v>
      </c>
      <c r="AC76" s="73">
        <f t="shared" si="28"/>
        <v>1</v>
      </c>
      <c r="AD76" s="73">
        <f>SUM(AC$9:AC76)</f>
        <v>14</v>
      </c>
    </row>
    <row r="77" spans="1:30" ht="30" customHeight="1">
      <c r="A77" s="161">
        <f t="shared" si="26"/>
        <v>69</v>
      </c>
      <c r="B77" s="166">
        <v>53</v>
      </c>
      <c r="C77" s="167" t="s">
        <v>548</v>
      </c>
      <c r="D77" s="168" t="s">
        <v>250</v>
      </c>
      <c r="E77" s="169">
        <v>621.79999999999995</v>
      </c>
      <c r="F77" s="166">
        <v>9</v>
      </c>
      <c r="G77" s="162" t="str">
        <f t="shared" si="33"/>
        <v>1:43.3
(5.1)</v>
      </c>
      <c r="H77" s="153"/>
      <c r="I77" s="161" t="str">
        <f t="shared" si="27"/>
        <v>-</v>
      </c>
      <c r="J77" s="166">
        <v>74</v>
      </c>
      <c r="K77" s="167" t="s">
        <v>566</v>
      </c>
      <c r="L77" s="170" t="s">
        <v>252</v>
      </c>
      <c r="M77" s="169">
        <v>2146.4</v>
      </c>
      <c r="N77" s="166">
        <v>10</v>
      </c>
      <c r="O77" s="162" t="str">
        <f t="shared" si="34"/>
        <v>6:17.6
(46.0)</v>
      </c>
      <c r="Q77" s="135">
        <f t="shared" si="29"/>
        <v>103.29999999999995</v>
      </c>
      <c r="R77" s="135">
        <f t="shared" si="30"/>
        <v>377.60000000000014</v>
      </c>
      <c r="T77" s="164">
        <f t="shared" si="31"/>
        <v>143.29999999999995</v>
      </c>
      <c r="U77" s="164">
        <f t="shared" si="32"/>
        <v>617.60000000000014</v>
      </c>
      <c r="W77" s="163">
        <f t="shared" si="37"/>
        <v>5.0999999999999091</v>
      </c>
      <c r="X77" s="163">
        <f t="shared" si="38"/>
        <v>46</v>
      </c>
      <c r="Z77" s="164">
        <f t="shared" si="35"/>
        <v>5.0999999999999091</v>
      </c>
      <c r="AA77" s="164">
        <f t="shared" si="36"/>
        <v>46</v>
      </c>
      <c r="AC77" s="73">
        <f t="shared" si="28"/>
        <v>1</v>
      </c>
      <c r="AD77" s="73">
        <f>SUM(AC$9:AC77)</f>
        <v>15</v>
      </c>
    </row>
    <row r="78" spans="1:30" ht="30" customHeight="1">
      <c r="A78" s="161">
        <f t="shared" si="26"/>
        <v>70</v>
      </c>
      <c r="B78" s="166">
        <v>76</v>
      </c>
      <c r="C78" s="167" t="s">
        <v>568</v>
      </c>
      <c r="D78" s="168" t="s">
        <v>252</v>
      </c>
      <c r="E78" s="169">
        <v>634.29999999999995</v>
      </c>
      <c r="F78" s="166">
        <v>11</v>
      </c>
      <c r="G78" s="162" t="str">
        <f t="shared" si="33"/>
        <v>1:55.8
(12.5)</v>
      </c>
      <c r="H78" s="153"/>
      <c r="I78" s="161" t="str">
        <f t="shared" si="27"/>
        <v>-</v>
      </c>
      <c r="J78" s="166">
        <v>76</v>
      </c>
      <c r="K78" s="167" t="s">
        <v>568</v>
      </c>
      <c r="L78" s="170" t="s">
        <v>252</v>
      </c>
      <c r="M78" s="169">
        <v>2215.5</v>
      </c>
      <c r="N78" s="166">
        <v>11</v>
      </c>
      <c r="O78" s="162" t="str">
        <f t="shared" si="34"/>
        <v>6:46.7
(29.1)</v>
      </c>
      <c r="Q78" s="135">
        <f t="shared" si="29"/>
        <v>115.79999999999995</v>
      </c>
      <c r="R78" s="135">
        <f t="shared" si="30"/>
        <v>406.70000000000005</v>
      </c>
      <c r="T78" s="164">
        <f t="shared" si="31"/>
        <v>155.79999999999995</v>
      </c>
      <c r="U78" s="164">
        <f t="shared" si="32"/>
        <v>646.70000000000005</v>
      </c>
      <c r="W78" s="163">
        <f t="shared" si="37"/>
        <v>12.5</v>
      </c>
      <c r="X78" s="163">
        <f t="shared" si="38"/>
        <v>29.099999999999909</v>
      </c>
      <c r="Z78" s="164">
        <f t="shared" si="35"/>
        <v>12.5</v>
      </c>
      <c r="AA78" s="164">
        <f t="shared" si="36"/>
        <v>29.099999999999909</v>
      </c>
      <c r="AC78" s="73">
        <f t="shared" si="28"/>
        <v>1</v>
      </c>
      <c r="AD78" s="73">
        <f>SUM(AC$9:AC78)</f>
        <v>16</v>
      </c>
    </row>
    <row r="79" spans="1:30" ht="30" customHeight="1">
      <c r="A79" s="161">
        <f t="shared" si="26"/>
        <v>71</v>
      </c>
      <c r="B79" s="166">
        <v>74</v>
      </c>
      <c r="C79" s="167" t="s">
        <v>566</v>
      </c>
      <c r="D79" s="168" t="s">
        <v>252</v>
      </c>
      <c r="E79" s="169">
        <v>639.4</v>
      </c>
      <c r="F79" s="166">
        <v>12</v>
      </c>
      <c r="G79" s="162" t="str">
        <f t="shared" si="33"/>
        <v>2:00.9
(5.1)</v>
      </c>
      <c r="H79" s="153"/>
      <c r="I79" s="161" t="str">
        <f t="shared" si="27"/>
        <v>-</v>
      </c>
      <c r="J79" s="166">
        <v>67</v>
      </c>
      <c r="K79" s="167" t="s">
        <v>572</v>
      </c>
      <c r="L79" s="170" t="s">
        <v>252</v>
      </c>
      <c r="M79" s="169">
        <v>2226.4</v>
      </c>
      <c r="N79" s="166">
        <v>12</v>
      </c>
      <c r="O79" s="162" t="str">
        <f t="shared" si="34"/>
        <v>6:57.6
(10.9)</v>
      </c>
      <c r="Q79" s="135">
        <f t="shared" si="29"/>
        <v>120.89999999999998</v>
      </c>
      <c r="R79" s="135">
        <f t="shared" si="30"/>
        <v>417.60000000000014</v>
      </c>
      <c r="T79" s="164">
        <f t="shared" si="31"/>
        <v>200.89999999999998</v>
      </c>
      <c r="U79" s="164">
        <f t="shared" si="32"/>
        <v>657.60000000000014</v>
      </c>
      <c r="W79" s="163">
        <f t="shared" si="37"/>
        <v>5.1000000000000227</v>
      </c>
      <c r="X79" s="163">
        <f t="shared" si="38"/>
        <v>10.900000000000091</v>
      </c>
      <c r="Z79" s="164">
        <f t="shared" si="35"/>
        <v>5.1000000000000227</v>
      </c>
      <c r="AA79" s="164">
        <f t="shared" si="36"/>
        <v>10.900000000000091</v>
      </c>
      <c r="AC79" s="73">
        <f t="shared" si="28"/>
        <v>1</v>
      </c>
      <c r="AD79" s="73">
        <f>SUM(AC$9:AC79)</f>
        <v>17</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17</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17</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17</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17</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17</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17</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17</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17</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17</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17</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17</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17</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17</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17</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17</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17</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17</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17</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17</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indexed="43"/>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"SS"&amp;ent!J5&amp;"  "&amp;ent!K5&amp;" = "&amp;TEXT(ent!L5,"0.00")&amp;"KM"</f>
        <v>SS4  牛牧下り2 = 6.20KM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116</v>
      </c>
      <c r="B7" s="348"/>
      <c r="C7" s="348"/>
      <c r="D7" s="348"/>
      <c r="E7" s="348"/>
      <c r="F7" s="348"/>
      <c r="G7" s="349"/>
      <c r="H7" s="153"/>
      <c r="I7" s="347" t="s">
        <v>117</v>
      </c>
      <c r="J7" s="348"/>
      <c r="K7" s="348"/>
      <c r="L7" s="348"/>
      <c r="M7" s="348"/>
      <c r="N7" s="348"/>
      <c r="O7" s="349"/>
      <c r="Q7" s="350" t="s">
        <v>118</v>
      </c>
      <c r="R7" s="350"/>
      <c r="T7" s="346" t="s">
        <v>119</v>
      </c>
      <c r="U7" s="346"/>
      <c r="W7" s="345" t="s">
        <v>120</v>
      </c>
      <c r="X7" s="345"/>
      <c r="Z7" s="346" t="s">
        <v>121</v>
      </c>
      <c r="AA7" s="346"/>
    </row>
    <row r="8" spans="1:30" s="159" customFormat="1" ht="30">
      <c r="A8" s="154" t="s">
        <v>122</v>
      </c>
      <c r="B8" s="154" t="s">
        <v>123</v>
      </c>
      <c r="C8" s="155" t="s">
        <v>124</v>
      </c>
      <c r="D8" s="156" t="s">
        <v>125</v>
      </c>
      <c r="E8" s="157" t="s">
        <v>126</v>
      </c>
      <c r="F8" s="156" t="s">
        <v>127</v>
      </c>
      <c r="G8" s="156" t="s">
        <v>128</v>
      </c>
      <c r="H8" s="158"/>
      <c r="I8" s="156" t="s">
        <v>122</v>
      </c>
      <c r="J8" s="156" t="s">
        <v>123</v>
      </c>
      <c r="K8" s="155" t="s">
        <v>124</v>
      </c>
      <c r="L8" s="156" t="s">
        <v>125</v>
      </c>
      <c r="M8" s="156" t="s">
        <v>129</v>
      </c>
      <c r="N8" s="156" t="s">
        <v>127</v>
      </c>
      <c r="O8" s="156" t="s">
        <v>128</v>
      </c>
      <c r="Q8" s="160" t="s">
        <v>130</v>
      </c>
      <c r="R8" s="160" t="s">
        <v>131</v>
      </c>
      <c r="T8" s="70" t="s">
        <v>132</v>
      </c>
      <c r="U8" s="70" t="s">
        <v>133</v>
      </c>
      <c r="W8" s="159" t="s">
        <v>132</v>
      </c>
      <c r="X8" s="159" t="s">
        <v>133</v>
      </c>
      <c r="Z8" s="70" t="s">
        <v>132</v>
      </c>
      <c r="AA8" s="70" t="s">
        <v>133</v>
      </c>
      <c r="AC8" s="159" t="str">
        <f>MID(ent!H2,1,2)</f>
        <v>JN</v>
      </c>
    </row>
    <row r="9" spans="1:30" ht="30" customHeight="1">
      <c r="A9" s="161">
        <f t="shared" ref="A9:A40" si="0">IF(E9&lt;&gt;"",RANK(E9,E$9:E$98,1),"")</f>
        <v>1</v>
      </c>
      <c r="B9" s="166">
        <v>1</v>
      </c>
      <c r="C9" s="167" t="s">
        <v>498</v>
      </c>
      <c r="D9" s="168" t="s">
        <v>245</v>
      </c>
      <c r="E9" s="169">
        <v>433.4</v>
      </c>
      <c r="F9" s="166">
        <v>1</v>
      </c>
      <c r="G9" s="162"/>
      <c r="H9" s="153"/>
      <c r="I9" s="161">
        <f t="shared" ref="I9:I40" si="1">IF(M9&lt;&gt;"",IF(MID(L9,1,2)=AC$8,RANK(M9,M$9:M$98,1)-AD9,"-"),"")</f>
        <v>1</v>
      </c>
      <c r="J9" s="166">
        <v>2</v>
      </c>
      <c r="K9" s="167" t="s">
        <v>499</v>
      </c>
      <c r="L9" s="170" t="s">
        <v>245</v>
      </c>
      <c r="M9" s="169">
        <v>2005.2</v>
      </c>
      <c r="N9" s="166">
        <v>1</v>
      </c>
      <c r="O9" s="162"/>
      <c r="W9" s="163"/>
      <c r="X9" s="163"/>
      <c r="Z9" s="164"/>
      <c r="AA9" s="164"/>
      <c r="AC9" s="73">
        <f t="shared" ref="AC9:AC40" si="2">IF(L9&lt;&gt;"",IF(MID(L9,1,2)=AC$8,0,1),0)</f>
        <v>0</v>
      </c>
      <c r="AD9" s="73">
        <f>SUM(AC9)</f>
        <v>0</v>
      </c>
    </row>
    <row r="10" spans="1:30" ht="30" customHeight="1">
      <c r="A10" s="161">
        <f t="shared" si="0"/>
        <v>2</v>
      </c>
      <c r="B10" s="166">
        <v>2</v>
      </c>
      <c r="C10" s="167" t="s">
        <v>499</v>
      </c>
      <c r="D10" s="168" t="s">
        <v>245</v>
      </c>
      <c r="E10" s="169">
        <v>436.4</v>
      </c>
      <c r="F10" s="166">
        <v>2</v>
      </c>
      <c r="G10" s="162" t="str">
        <f>IF(T10&lt;&gt;"",TEXT(T10,"[&lt;100]#0.0;[&lt;10000]#0"":""00.0;0"":""00"":""00.0"),"")</f>
        <v>3.0</v>
      </c>
      <c r="H10" s="153"/>
      <c r="I10" s="161">
        <f t="shared" si="1"/>
        <v>2</v>
      </c>
      <c r="J10" s="166">
        <v>1</v>
      </c>
      <c r="K10" s="167" t="s">
        <v>498</v>
      </c>
      <c r="L10" s="170" t="s">
        <v>245</v>
      </c>
      <c r="M10" s="169">
        <v>2009.5</v>
      </c>
      <c r="N10" s="166">
        <v>2</v>
      </c>
      <c r="O10" s="162" t="str">
        <f>IF(U10&lt;&gt;"",TEXT(U10,"[&lt;100]#0.0;[&lt;10000]#0"":""00.0;0"":""00"":""00.0"),"")</f>
        <v>4.3</v>
      </c>
      <c r="Q10" s="135">
        <f t="shared" ref="Q10:Q41" si="3">IF(AND(E$9&lt;&gt;"",E10&lt;&gt;""),(INT(E10/10000)*3600+INT(MOD(E10,10000)/100)*60+MOD(E10,100))-(INT(E$9/10000)*3600+INT(MOD(E$9,10000)/100)*60+MOD(E$9,100)),"")</f>
        <v>3</v>
      </c>
      <c r="R10" s="135">
        <f t="shared" ref="R10:R41" si="4">IF(AND(M$9&lt;&gt;"",M10&lt;&gt;""),(INT(M10/10000)*3600+INT(MOD(M10,10000)/100)*60+MOD(M10,100))-(INT(M$9/10000)*3600+INT(MOD(M$9,10000)/100)*60+MOD(M$9,100)),"")</f>
        <v>4.2999999999999545</v>
      </c>
      <c r="T10" s="164">
        <f t="shared" ref="T10:T41" si="5">IF(Q10&lt;&gt;"",INT(Q10/3600)*10000+INT(MOD(Q10,3600)/60)*100+MOD(Q10,60),"")</f>
        <v>3</v>
      </c>
      <c r="U10" s="164">
        <f t="shared" ref="U10:U41" si="6">IF(R10&lt;&gt;"",INT(R10/3600)*10000+INT(MOD(R10,3600)/60)*100+MOD(R10,60),"")</f>
        <v>4.2999999999999545</v>
      </c>
      <c r="W10" s="163"/>
      <c r="X10" s="163"/>
      <c r="Z10" s="164"/>
      <c r="AA10" s="164"/>
      <c r="AC10" s="73">
        <f t="shared" si="2"/>
        <v>0</v>
      </c>
      <c r="AD10" s="73">
        <f>SUM(AC$9:AC10)</f>
        <v>0</v>
      </c>
    </row>
    <row r="11" spans="1:30" ht="30" customHeight="1">
      <c r="A11" s="161">
        <f t="shared" si="0"/>
        <v>3</v>
      </c>
      <c r="B11" s="166">
        <v>11</v>
      </c>
      <c r="C11" s="167" t="s">
        <v>508</v>
      </c>
      <c r="D11" s="168" t="s">
        <v>246</v>
      </c>
      <c r="E11" s="169">
        <v>441.4</v>
      </c>
      <c r="F11" s="166">
        <v>1</v>
      </c>
      <c r="G11" s="162" t="str">
        <f t="shared" ref="G11:G42" si="7">IF(T11&lt;&gt;"",TEXT(T11,"[&lt;100]#0.0;[&lt;10000]#0"":""00.0;0"":""00"":""00.0")&amp;CHAR(10)&amp;"("&amp;TEXT(Z11,"[&lt;100]#0.0;[&lt;10000]#0"":""00.0;0"":""00"":""00.0")&amp;")","")</f>
        <v>8.0
(5.0)</v>
      </c>
      <c r="H11" s="153"/>
      <c r="I11" s="161">
        <f t="shared" si="1"/>
        <v>3</v>
      </c>
      <c r="J11" s="166">
        <v>11</v>
      </c>
      <c r="K11" s="167" t="s">
        <v>508</v>
      </c>
      <c r="L11" s="170" t="s">
        <v>246</v>
      </c>
      <c r="M11" s="169">
        <v>2032.9</v>
      </c>
      <c r="N11" s="166">
        <v>1</v>
      </c>
      <c r="O11" s="162" t="str">
        <f t="shared" ref="O11:O42" si="8">IF(U11&lt;&gt;"",TEXT(U11,"[&lt;100]#0.0;[&lt;10000]#0"":""00.0;0"":""00"":""00.0")&amp;CHAR(10)&amp;"("&amp;TEXT(AA11,"[&lt;100]#0.0;[&lt;10000]#0"":""00.0;0"":""00"":""00.0")&amp;")","")</f>
        <v>27.7
(23.4)</v>
      </c>
      <c r="Q11" s="135">
        <f t="shared" si="3"/>
        <v>8</v>
      </c>
      <c r="R11" s="135">
        <f t="shared" si="4"/>
        <v>27.700000000000045</v>
      </c>
      <c r="T11" s="164">
        <f t="shared" si="5"/>
        <v>8</v>
      </c>
      <c r="U11" s="164">
        <f t="shared" si="6"/>
        <v>27.700000000000045</v>
      </c>
      <c r="W11" s="163">
        <f>IF(AND(Q11&lt;&gt;"",Q10&lt;&gt;""),IF(Q11-Q10&lt;&gt;0,Q11-Q10,Q10),"")</f>
        <v>5</v>
      </c>
      <c r="X11" s="163">
        <f>IF(AND(R11&lt;&gt;"",R10&lt;&gt;""),IF(R11-R10&lt;&gt;0,R11-R10,R10),"")</f>
        <v>23.400000000000091</v>
      </c>
      <c r="Z11" s="164">
        <f t="shared" ref="Z11:Z42" si="9">IF(W11&lt;&gt;"",INT(W11/3600)*10000+INT(MOD(W11,3600)/60)*100+MOD(W11,60),"")</f>
        <v>5</v>
      </c>
      <c r="AA11" s="164">
        <f t="shared" ref="AA11:AA42" si="10">IF(X11&lt;&gt;"",INT(X11/3600)*10000+INT(MOD(X11,3600)/60)*100+MOD(X11,60),"")</f>
        <v>23.400000000000091</v>
      </c>
      <c r="AC11" s="73">
        <f t="shared" si="2"/>
        <v>0</v>
      </c>
      <c r="AD11" s="73">
        <f>SUM(AC$9:AC11)</f>
        <v>0</v>
      </c>
    </row>
    <row r="12" spans="1:30" ht="30" customHeight="1">
      <c r="A12" s="161">
        <f t="shared" si="0"/>
        <v>4</v>
      </c>
      <c r="B12" s="166">
        <v>3</v>
      </c>
      <c r="C12" s="167" t="s">
        <v>500</v>
      </c>
      <c r="D12" s="168" t="s">
        <v>245</v>
      </c>
      <c r="E12" s="169">
        <v>442.7</v>
      </c>
      <c r="F12" s="166">
        <v>3</v>
      </c>
      <c r="G12" s="162" t="str">
        <f t="shared" si="7"/>
        <v>9.3
(1.3)</v>
      </c>
      <c r="H12" s="153"/>
      <c r="I12" s="161">
        <f t="shared" si="1"/>
        <v>4</v>
      </c>
      <c r="J12" s="166">
        <v>3</v>
      </c>
      <c r="K12" s="167" t="s">
        <v>500</v>
      </c>
      <c r="L12" s="170" t="s">
        <v>245</v>
      </c>
      <c r="M12" s="169">
        <v>2036.6</v>
      </c>
      <c r="N12" s="166">
        <v>3</v>
      </c>
      <c r="O12" s="162" t="str">
        <f t="shared" si="8"/>
        <v>31.4
(3.7)</v>
      </c>
      <c r="Q12" s="135">
        <f t="shared" si="3"/>
        <v>9.3000000000000114</v>
      </c>
      <c r="R12" s="135">
        <f t="shared" si="4"/>
        <v>31.399999999999864</v>
      </c>
      <c r="T12" s="164">
        <f t="shared" si="5"/>
        <v>9.3000000000000114</v>
      </c>
      <c r="U12" s="164">
        <f t="shared" si="6"/>
        <v>31.399999999999864</v>
      </c>
      <c r="W12" s="163">
        <f t="shared" ref="W12:W43" si="11">IF(AND(Q12&lt;&gt;"",Q11&lt;&gt;""),IF(Q12-Q11&lt;&gt;0,Q12-Q11,W11),"")</f>
        <v>1.3000000000000114</v>
      </c>
      <c r="X12" s="163">
        <f t="shared" ref="X12:X43" si="12">IF(AND(R12&lt;&gt;"",R11&lt;&gt;""),IF(R12-R11&lt;&gt;0,R12-R11,X11),"")</f>
        <v>3.6999999999998181</v>
      </c>
      <c r="Z12" s="164">
        <f t="shared" si="9"/>
        <v>1.3000000000000114</v>
      </c>
      <c r="AA12" s="164">
        <f t="shared" si="10"/>
        <v>3.6999999999998181</v>
      </c>
      <c r="AC12" s="73">
        <f t="shared" si="2"/>
        <v>0</v>
      </c>
      <c r="AD12" s="73">
        <f>SUM(AC$9:AC12)</f>
        <v>0</v>
      </c>
    </row>
    <row r="13" spans="1:30" ht="30" customHeight="1">
      <c r="A13" s="161">
        <f t="shared" si="0"/>
        <v>5</v>
      </c>
      <c r="B13" s="166">
        <v>14</v>
      </c>
      <c r="C13" s="167" t="s">
        <v>511</v>
      </c>
      <c r="D13" s="168" t="s">
        <v>246</v>
      </c>
      <c r="E13" s="169">
        <v>447.7</v>
      </c>
      <c r="F13" s="166">
        <v>2</v>
      </c>
      <c r="G13" s="162" t="str">
        <f t="shared" si="7"/>
        <v>14.3
(5.0)</v>
      </c>
      <c r="H13" s="153"/>
      <c r="I13" s="161">
        <f t="shared" si="1"/>
        <v>5</v>
      </c>
      <c r="J13" s="166">
        <v>5</v>
      </c>
      <c r="K13" s="167" t="s">
        <v>502</v>
      </c>
      <c r="L13" s="170" t="s">
        <v>245</v>
      </c>
      <c r="M13" s="169">
        <v>2056.6999999999998</v>
      </c>
      <c r="N13" s="166">
        <v>4</v>
      </c>
      <c r="O13" s="162" t="str">
        <f t="shared" si="8"/>
        <v>51.5
(20.1)</v>
      </c>
      <c r="Q13" s="135">
        <f t="shared" si="3"/>
        <v>14.300000000000011</v>
      </c>
      <c r="R13" s="135">
        <f t="shared" si="4"/>
        <v>51.499999999999773</v>
      </c>
      <c r="T13" s="164">
        <f t="shared" si="5"/>
        <v>14.300000000000011</v>
      </c>
      <c r="U13" s="164">
        <f t="shared" si="6"/>
        <v>51.499999999999773</v>
      </c>
      <c r="W13" s="163">
        <f t="shared" si="11"/>
        <v>5</v>
      </c>
      <c r="X13" s="163">
        <f t="shared" si="12"/>
        <v>20.099999999999909</v>
      </c>
      <c r="Z13" s="164">
        <f t="shared" si="9"/>
        <v>5</v>
      </c>
      <c r="AA13" s="164">
        <f t="shared" si="10"/>
        <v>20.099999999999909</v>
      </c>
      <c r="AC13" s="73">
        <f t="shared" si="2"/>
        <v>0</v>
      </c>
      <c r="AD13" s="73">
        <f>SUM(AC$9:AC13)</f>
        <v>0</v>
      </c>
    </row>
    <row r="14" spans="1:30" ht="30" customHeight="1">
      <c r="A14" s="161">
        <f t="shared" si="0"/>
        <v>6</v>
      </c>
      <c r="B14" s="166">
        <v>5</v>
      </c>
      <c r="C14" s="167" t="s">
        <v>502</v>
      </c>
      <c r="D14" s="168" t="s">
        <v>245</v>
      </c>
      <c r="E14" s="169">
        <v>447.9</v>
      </c>
      <c r="F14" s="166">
        <v>4</v>
      </c>
      <c r="G14" s="162" t="str">
        <f t="shared" si="7"/>
        <v>14.5
(0.2)</v>
      </c>
      <c r="H14" s="153"/>
      <c r="I14" s="161">
        <f t="shared" si="1"/>
        <v>6</v>
      </c>
      <c r="J14" s="166">
        <v>4</v>
      </c>
      <c r="K14" s="167" t="s">
        <v>501</v>
      </c>
      <c r="L14" s="170" t="s">
        <v>245</v>
      </c>
      <c r="M14" s="169">
        <v>2058.4</v>
      </c>
      <c r="N14" s="166">
        <v>5</v>
      </c>
      <c r="O14" s="162" t="str">
        <f t="shared" si="8"/>
        <v>53.2
(1.7)</v>
      </c>
      <c r="Q14" s="135">
        <f t="shared" si="3"/>
        <v>14.5</v>
      </c>
      <c r="R14" s="135">
        <f t="shared" si="4"/>
        <v>53.200000000000045</v>
      </c>
      <c r="T14" s="164">
        <f t="shared" si="5"/>
        <v>14.5</v>
      </c>
      <c r="U14" s="164">
        <f t="shared" si="6"/>
        <v>53.200000000000045</v>
      </c>
      <c r="W14" s="163">
        <f t="shared" si="11"/>
        <v>0.19999999999998863</v>
      </c>
      <c r="X14" s="163">
        <f t="shared" si="12"/>
        <v>1.7000000000002728</v>
      </c>
      <c r="Z14" s="164">
        <f t="shared" si="9"/>
        <v>0.19999999999998863</v>
      </c>
      <c r="AA14" s="164">
        <f t="shared" si="10"/>
        <v>1.7000000000002728</v>
      </c>
      <c r="AC14" s="73">
        <f t="shared" si="2"/>
        <v>0</v>
      </c>
      <c r="AD14" s="73">
        <f>SUM(AC$9:AC14)</f>
        <v>0</v>
      </c>
    </row>
    <row r="15" spans="1:30" ht="30" customHeight="1">
      <c r="A15" s="161">
        <f t="shared" si="0"/>
        <v>7</v>
      </c>
      <c r="B15" s="166">
        <v>13</v>
      </c>
      <c r="C15" s="167" t="s">
        <v>510</v>
      </c>
      <c r="D15" s="168" t="s">
        <v>246</v>
      </c>
      <c r="E15" s="169">
        <v>449.2</v>
      </c>
      <c r="F15" s="166">
        <v>3</v>
      </c>
      <c r="G15" s="162" t="str">
        <f t="shared" si="7"/>
        <v>15.8
(1.3)</v>
      </c>
      <c r="H15" s="153"/>
      <c r="I15" s="161">
        <f t="shared" si="1"/>
        <v>7</v>
      </c>
      <c r="J15" s="166">
        <v>14</v>
      </c>
      <c r="K15" s="167" t="s">
        <v>511</v>
      </c>
      <c r="L15" s="170" t="s">
        <v>246</v>
      </c>
      <c r="M15" s="169">
        <v>2104.8000000000002</v>
      </c>
      <c r="N15" s="166">
        <v>2</v>
      </c>
      <c r="O15" s="162" t="str">
        <f t="shared" si="8"/>
        <v>59.6
(6.4)</v>
      </c>
      <c r="Q15" s="135">
        <f t="shared" si="3"/>
        <v>15.800000000000011</v>
      </c>
      <c r="R15" s="135">
        <f t="shared" si="4"/>
        <v>59.600000000000136</v>
      </c>
      <c r="T15" s="164">
        <f t="shared" si="5"/>
        <v>15.800000000000011</v>
      </c>
      <c r="U15" s="164">
        <f t="shared" si="6"/>
        <v>59.600000000000136</v>
      </c>
      <c r="W15" s="163">
        <f t="shared" si="11"/>
        <v>1.3000000000000114</v>
      </c>
      <c r="X15" s="163">
        <f t="shared" si="12"/>
        <v>6.4000000000000909</v>
      </c>
      <c r="Z15" s="164">
        <f t="shared" si="9"/>
        <v>1.3000000000000114</v>
      </c>
      <c r="AA15" s="164">
        <f t="shared" si="10"/>
        <v>6.4000000000000909</v>
      </c>
      <c r="AC15" s="73">
        <f t="shared" si="2"/>
        <v>0</v>
      </c>
      <c r="AD15" s="73">
        <f>SUM(AC$9:AC15)</f>
        <v>0</v>
      </c>
    </row>
    <row r="16" spans="1:30" ht="30" customHeight="1">
      <c r="A16" s="161">
        <f t="shared" si="0"/>
        <v>8</v>
      </c>
      <c r="B16" s="166">
        <v>15</v>
      </c>
      <c r="C16" s="167" t="s">
        <v>512</v>
      </c>
      <c r="D16" s="168" t="s">
        <v>246</v>
      </c>
      <c r="E16" s="169">
        <v>449.3</v>
      </c>
      <c r="F16" s="166">
        <v>4</v>
      </c>
      <c r="G16" s="162" t="str">
        <f t="shared" si="7"/>
        <v>15.9
(0.1)</v>
      </c>
      <c r="H16" s="153"/>
      <c r="I16" s="161">
        <f t="shared" si="1"/>
        <v>8</v>
      </c>
      <c r="J16" s="166">
        <v>7</v>
      </c>
      <c r="K16" s="167" t="s">
        <v>504</v>
      </c>
      <c r="L16" s="170" t="s">
        <v>245</v>
      </c>
      <c r="M16" s="169">
        <v>2114.8000000000002</v>
      </c>
      <c r="N16" s="166">
        <v>6</v>
      </c>
      <c r="O16" s="162" t="str">
        <f t="shared" si="8"/>
        <v>1:09.6
(10.0)</v>
      </c>
      <c r="Q16" s="135">
        <f t="shared" si="3"/>
        <v>15.900000000000034</v>
      </c>
      <c r="R16" s="135">
        <f t="shared" si="4"/>
        <v>69.600000000000136</v>
      </c>
      <c r="T16" s="164">
        <f t="shared" si="5"/>
        <v>15.900000000000034</v>
      </c>
      <c r="U16" s="164">
        <f t="shared" si="6"/>
        <v>109.60000000000014</v>
      </c>
      <c r="W16" s="163">
        <f t="shared" si="11"/>
        <v>0.10000000000002274</v>
      </c>
      <c r="X16" s="163">
        <f t="shared" si="12"/>
        <v>10</v>
      </c>
      <c r="Z16" s="164">
        <f t="shared" si="9"/>
        <v>0.10000000000002274</v>
      </c>
      <c r="AA16" s="164">
        <f t="shared" si="10"/>
        <v>10</v>
      </c>
      <c r="AC16" s="73">
        <f t="shared" si="2"/>
        <v>0</v>
      </c>
      <c r="AD16" s="73">
        <f>SUM(AC$9:AC16)</f>
        <v>0</v>
      </c>
    </row>
    <row r="17" spans="1:30" ht="30" customHeight="1">
      <c r="A17" s="161">
        <f t="shared" si="0"/>
        <v>9</v>
      </c>
      <c r="B17" s="166">
        <v>4</v>
      </c>
      <c r="C17" s="167" t="s">
        <v>501</v>
      </c>
      <c r="D17" s="168" t="s">
        <v>245</v>
      </c>
      <c r="E17" s="169">
        <v>449.7</v>
      </c>
      <c r="F17" s="166">
        <v>5</v>
      </c>
      <c r="G17" s="162" t="str">
        <f t="shared" si="7"/>
        <v>16.3
(0.4)</v>
      </c>
      <c r="H17" s="153"/>
      <c r="I17" s="161">
        <f t="shared" si="1"/>
        <v>9</v>
      </c>
      <c r="J17" s="166">
        <v>15</v>
      </c>
      <c r="K17" s="167" t="s">
        <v>512</v>
      </c>
      <c r="L17" s="170" t="s">
        <v>246</v>
      </c>
      <c r="M17" s="169">
        <v>2115.5</v>
      </c>
      <c r="N17" s="166">
        <v>3</v>
      </c>
      <c r="O17" s="162" t="str">
        <f t="shared" si="8"/>
        <v>1:10.3
(0.7)</v>
      </c>
      <c r="Q17" s="135">
        <f t="shared" si="3"/>
        <v>16.300000000000011</v>
      </c>
      <c r="R17" s="135">
        <f t="shared" si="4"/>
        <v>70.299999999999955</v>
      </c>
      <c r="T17" s="164">
        <f t="shared" si="5"/>
        <v>16.300000000000011</v>
      </c>
      <c r="U17" s="164">
        <f t="shared" si="6"/>
        <v>110.29999999999995</v>
      </c>
      <c r="W17" s="163">
        <f t="shared" si="11"/>
        <v>0.39999999999997726</v>
      </c>
      <c r="X17" s="163">
        <f t="shared" si="12"/>
        <v>0.6999999999998181</v>
      </c>
      <c r="Z17" s="164">
        <f t="shared" si="9"/>
        <v>0.39999999999997726</v>
      </c>
      <c r="AA17" s="164">
        <f t="shared" si="10"/>
        <v>0.6999999999998181</v>
      </c>
      <c r="AC17" s="73">
        <f t="shared" si="2"/>
        <v>0</v>
      </c>
      <c r="AD17" s="73">
        <f>SUM(AC$9:AC17)</f>
        <v>0</v>
      </c>
    </row>
    <row r="18" spans="1:30" ht="30" customHeight="1">
      <c r="A18" s="161">
        <f t="shared" si="0"/>
        <v>10</v>
      </c>
      <c r="B18" s="166">
        <v>12</v>
      </c>
      <c r="C18" s="167" t="s">
        <v>509</v>
      </c>
      <c r="D18" s="168" t="s">
        <v>246</v>
      </c>
      <c r="E18" s="169">
        <v>450.4</v>
      </c>
      <c r="F18" s="166">
        <v>5</v>
      </c>
      <c r="G18" s="162" t="str">
        <f t="shared" si="7"/>
        <v>17.0
(0.7)</v>
      </c>
      <c r="H18" s="153"/>
      <c r="I18" s="161">
        <f t="shared" si="1"/>
        <v>10</v>
      </c>
      <c r="J18" s="166">
        <v>13</v>
      </c>
      <c r="K18" s="167" t="s">
        <v>510</v>
      </c>
      <c r="L18" s="170" t="s">
        <v>246</v>
      </c>
      <c r="M18" s="169">
        <v>2117.1999999999998</v>
      </c>
      <c r="N18" s="166">
        <v>4</v>
      </c>
      <c r="O18" s="162" t="str">
        <f t="shared" si="8"/>
        <v>1:12.0
(1.7)</v>
      </c>
      <c r="Q18" s="135">
        <f t="shared" si="3"/>
        <v>17</v>
      </c>
      <c r="R18" s="135">
        <f t="shared" si="4"/>
        <v>71.999999999999773</v>
      </c>
      <c r="T18" s="164">
        <f t="shared" si="5"/>
        <v>17</v>
      </c>
      <c r="U18" s="164">
        <f t="shared" si="6"/>
        <v>111.99999999999977</v>
      </c>
      <c r="W18" s="163">
        <f t="shared" si="11"/>
        <v>0.69999999999998863</v>
      </c>
      <c r="X18" s="163">
        <f t="shared" si="12"/>
        <v>1.6999999999998181</v>
      </c>
      <c r="Z18" s="164">
        <f t="shared" si="9"/>
        <v>0.69999999999998863</v>
      </c>
      <c r="AA18" s="164">
        <f t="shared" si="10"/>
        <v>1.6999999999998181</v>
      </c>
      <c r="AC18" s="73">
        <f t="shared" si="2"/>
        <v>0</v>
      </c>
      <c r="AD18" s="73">
        <f>SUM(AC$9:AC18)</f>
        <v>0</v>
      </c>
    </row>
    <row r="19" spans="1:30" ht="30" customHeight="1">
      <c r="A19" s="161">
        <f t="shared" si="0"/>
        <v>11</v>
      </c>
      <c r="B19" s="166">
        <v>9</v>
      </c>
      <c r="C19" s="167" t="s">
        <v>506</v>
      </c>
      <c r="D19" s="168" t="s">
        <v>245</v>
      </c>
      <c r="E19" s="169">
        <v>450.5</v>
      </c>
      <c r="F19" s="166">
        <v>6</v>
      </c>
      <c r="G19" s="162" t="str">
        <f t="shared" si="7"/>
        <v>17.1
(0.1)</v>
      </c>
      <c r="H19" s="153"/>
      <c r="I19" s="161">
        <f t="shared" si="1"/>
        <v>11</v>
      </c>
      <c r="J19" s="166">
        <v>10</v>
      </c>
      <c r="K19" s="167" t="s">
        <v>507</v>
      </c>
      <c r="L19" s="170" t="s">
        <v>245</v>
      </c>
      <c r="M19" s="169">
        <v>2117.8000000000002</v>
      </c>
      <c r="N19" s="166">
        <v>7</v>
      </c>
      <c r="O19" s="162" t="str">
        <f t="shared" si="8"/>
        <v>1:12.6
(0.6)</v>
      </c>
      <c r="Q19" s="135">
        <f t="shared" si="3"/>
        <v>17.100000000000023</v>
      </c>
      <c r="R19" s="135">
        <f t="shared" si="4"/>
        <v>72.600000000000136</v>
      </c>
      <c r="T19" s="164">
        <f t="shared" si="5"/>
        <v>17.100000000000023</v>
      </c>
      <c r="U19" s="164">
        <f t="shared" si="6"/>
        <v>112.60000000000014</v>
      </c>
      <c r="W19" s="163">
        <f t="shared" si="11"/>
        <v>0.10000000000002274</v>
      </c>
      <c r="X19" s="163">
        <f t="shared" si="12"/>
        <v>0.6000000000003638</v>
      </c>
      <c r="Z19" s="164">
        <f t="shared" si="9"/>
        <v>0.10000000000002274</v>
      </c>
      <c r="AA19" s="164">
        <f t="shared" si="10"/>
        <v>0.6000000000003638</v>
      </c>
      <c r="AC19" s="73">
        <f t="shared" si="2"/>
        <v>0</v>
      </c>
      <c r="AD19" s="73">
        <f>SUM(AC$9:AC19)</f>
        <v>0</v>
      </c>
    </row>
    <row r="20" spans="1:30" ht="30" customHeight="1">
      <c r="A20" s="161">
        <f t="shared" si="0"/>
        <v>12</v>
      </c>
      <c r="B20" s="166">
        <v>7</v>
      </c>
      <c r="C20" s="167" t="s">
        <v>504</v>
      </c>
      <c r="D20" s="168" t="s">
        <v>245</v>
      </c>
      <c r="E20" s="169">
        <v>450.8</v>
      </c>
      <c r="F20" s="166">
        <v>7</v>
      </c>
      <c r="G20" s="162" t="str">
        <f t="shared" si="7"/>
        <v>17.4
(0.3)</v>
      </c>
      <c r="H20" s="153"/>
      <c r="I20" s="161">
        <f t="shared" si="1"/>
        <v>12</v>
      </c>
      <c r="J20" s="166">
        <v>12</v>
      </c>
      <c r="K20" s="167" t="s">
        <v>509</v>
      </c>
      <c r="L20" s="170" t="s">
        <v>246</v>
      </c>
      <c r="M20" s="169">
        <v>2121.8000000000002</v>
      </c>
      <c r="N20" s="166">
        <v>5</v>
      </c>
      <c r="O20" s="162" t="str">
        <f t="shared" si="8"/>
        <v>1:16.6
(4.0)</v>
      </c>
      <c r="Q20" s="135">
        <f t="shared" si="3"/>
        <v>17.400000000000034</v>
      </c>
      <c r="R20" s="135">
        <f t="shared" si="4"/>
        <v>76.600000000000136</v>
      </c>
      <c r="T20" s="164">
        <f t="shared" si="5"/>
        <v>17.400000000000034</v>
      </c>
      <c r="U20" s="164">
        <f t="shared" si="6"/>
        <v>116.60000000000014</v>
      </c>
      <c r="W20" s="163">
        <f t="shared" si="11"/>
        <v>0.30000000000001137</v>
      </c>
      <c r="X20" s="163">
        <f t="shared" si="12"/>
        <v>4</v>
      </c>
      <c r="Z20" s="164">
        <f t="shared" si="9"/>
        <v>0.30000000000001137</v>
      </c>
      <c r="AA20" s="164">
        <f t="shared" si="10"/>
        <v>4</v>
      </c>
      <c r="AC20" s="73">
        <f t="shared" si="2"/>
        <v>0</v>
      </c>
      <c r="AD20" s="73">
        <f>SUM(AC$9:AC20)</f>
        <v>0</v>
      </c>
    </row>
    <row r="21" spans="1:30" ht="30" customHeight="1">
      <c r="A21" s="161">
        <f t="shared" si="0"/>
        <v>13</v>
      </c>
      <c r="B21" s="166">
        <v>10</v>
      </c>
      <c r="C21" s="167" t="s">
        <v>507</v>
      </c>
      <c r="D21" s="168" t="s">
        <v>245</v>
      </c>
      <c r="E21" s="169">
        <v>452.2</v>
      </c>
      <c r="F21" s="166">
        <v>8</v>
      </c>
      <c r="G21" s="162" t="str">
        <f t="shared" si="7"/>
        <v>18.8
(1.4)</v>
      </c>
      <c r="H21" s="153"/>
      <c r="I21" s="161">
        <f t="shared" si="1"/>
        <v>13</v>
      </c>
      <c r="J21" s="166">
        <v>9</v>
      </c>
      <c r="K21" s="167" t="s">
        <v>506</v>
      </c>
      <c r="L21" s="170" t="s">
        <v>245</v>
      </c>
      <c r="M21" s="169">
        <v>2126.5</v>
      </c>
      <c r="N21" s="166">
        <v>8</v>
      </c>
      <c r="O21" s="162" t="str">
        <f t="shared" si="8"/>
        <v>1:21.3
(4.7)</v>
      </c>
      <c r="Q21" s="135">
        <f t="shared" si="3"/>
        <v>18.800000000000011</v>
      </c>
      <c r="R21" s="135">
        <f t="shared" si="4"/>
        <v>81.299999999999955</v>
      </c>
      <c r="T21" s="164">
        <f t="shared" si="5"/>
        <v>18.800000000000011</v>
      </c>
      <c r="U21" s="164">
        <f t="shared" si="6"/>
        <v>121.29999999999995</v>
      </c>
      <c r="W21" s="163">
        <f t="shared" si="11"/>
        <v>1.3999999999999773</v>
      </c>
      <c r="X21" s="163">
        <f t="shared" si="12"/>
        <v>4.6999999999998181</v>
      </c>
      <c r="Z21" s="164">
        <f t="shared" si="9"/>
        <v>1.3999999999999773</v>
      </c>
      <c r="AA21" s="164">
        <f t="shared" si="10"/>
        <v>4.6999999999998181</v>
      </c>
      <c r="AC21" s="73">
        <f t="shared" si="2"/>
        <v>0</v>
      </c>
      <c r="AD21" s="73">
        <f>SUM(AC$9:AC21)</f>
        <v>0</v>
      </c>
    </row>
    <row r="22" spans="1:30" ht="30" customHeight="1">
      <c r="A22" s="161">
        <f t="shared" si="0"/>
        <v>14</v>
      </c>
      <c r="B22" s="166">
        <v>16</v>
      </c>
      <c r="C22" s="167" t="s">
        <v>513</v>
      </c>
      <c r="D22" s="168" t="s">
        <v>246</v>
      </c>
      <c r="E22" s="169">
        <v>453.1</v>
      </c>
      <c r="F22" s="166">
        <v>6</v>
      </c>
      <c r="G22" s="162" t="str">
        <f t="shared" si="7"/>
        <v>19.7
(0.9)</v>
      </c>
      <c r="H22" s="153"/>
      <c r="I22" s="161">
        <f t="shared" si="1"/>
        <v>14</v>
      </c>
      <c r="J22" s="166">
        <v>16</v>
      </c>
      <c r="K22" s="167" t="s">
        <v>513</v>
      </c>
      <c r="L22" s="170" t="s">
        <v>246</v>
      </c>
      <c r="M22" s="169">
        <v>2132.6999999999998</v>
      </c>
      <c r="N22" s="166">
        <v>6</v>
      </c>
      <c r="O22" s="162" t="str">
        <f t="shared" si="8"/>
        <v>1:27.5
(6.2)</v>
      </c>
      <c r="Q22" s="135">
        <f t="shared" si="3"/>
        <v>19.700000000000045</v>
      </c>
      <c r="R22" s="135">
        <f t="shared" si="4"/>
        <v>87.499999999999773</v>
      </c>
      <c r="T22" s="164">
        <f t="shared" si="5"/>
        <v>19.700000000000045</v>
      </c>
      <c r="U22" s="164">
        <f t="shared" si="6"/>
        <v>127.49999999999977</v>
      </c>
      <c r="W22" s="163">
        <f t="shared" si="11"/>
        <v>0.90000000000003411</v>
      </c>
      <c r="X22" s="163">
        <f t="shared" si="12"/>
        <v>6.1999999999998181</v>
      </c>
      <c r="Z22" s="164">
        <f t="shared" si="9"/>
        <v>0.90000000000003411</v>
      </c>
      <c r="AA22" s="164">
        <f t="shared" si="10"/>
        <v>6.1999999999998181</v>
      </c>
      <c r="AC22" s="73">
        <f t="shared" si="2"/>
        <v>0</v>
      </c>
      <c r="AD22" s="73">
        <f>SUM(AC$9:AC22)</f>
        <v>0</v>
      </c>
    </row>
    <row r="23" spans="1:30" ht="30" customHeight="1">
      <c r="A23" s="161">
        <f t="shared" si="0"/>
        <v>15</v>
      </c>
      <c r="B23" s="166">
        <v>26</v>
      </c>
      <c r="C23" s="167" t="s">
        <v>522</v>
      </c>
      <c r="D23" s="168" t="s">
        <v>248</v>
      </c>
      <c r="E23" s="169">
        <v>457.4</v>
      </c>
      <c r="F23" s="166">
        <v>1</v>
      </c>
      <c r="G23" s="162" t="str">
        <f t="shared" si="7"/>
        <v>24.0
(4.3)</v>
      </c>
      <c r="H23" s="153"/>
      <c r="I23" s="161">
        <f t="shared" si="1"/>
        <v>15</v>
      </c>
      <c r="J23" s="166">
        <v>21</v>
      </c>
      <c r="K23" s="167" t="s">
        <v>518</v>
      </c>
      <c r="L23" s="170" t="s">
        <v>247</v>
      </c>
      <c r="M23" s="169">
        <v>2152</v>
      </c>
      <c r="N23" s="166">
        <v>1</v>
      </c>
      <c r="O23" s="162" t="str">
        <f t="shared" si="8"/>
        <v>1:46.8
(19.3)</v>
      </c>
      <c r="Q23" s="135">
        <f t="shared" si="3"/>
        <v>24</v>
      </c>
      <c r="R23" s="135">
        <f t="shared" si="4"/>
        <v>106.79999999999995</v>
      </c>
      <c r="T23" s="164">
        <f t="shared" si="5"/>
        <v>24</v>
      </c>
      <c r="U23" s="164">
        <f t="shared" si="6"/>
        <v>146.79999999999995</v>
      </c>
      <c r="W23" s="163">
        <f t="shared" si="11"/>
        <v>4.2999999999999545</v>
      </c>
      <c r="X23" s="163">
        <f t="shared" si="12"/>
        <v>19.300000000000182</v>
      </c>
      <c r="Z23" s="164">
        <f t="shared" si="9"/>
        <v>4.2999999999999545</v>
      </c>
      <c r="AA23" s="164">
        <f t="shared" si="10"/>
        <v>19.300000000000182</v>
      </c>
      <c r="AC23" s="73">
        <f t="shared" si="2"/>
        <v>0</v>
      </c>
      <c r="AD23" s="73">
        <f>SUM(AC$9:AC23)</f>
        <v>0</v>
      </c>
    </row>
    <row r="24" spans="1:30" ht="30" customHeight="1">
      <c r="A24" s="161">
        <f t="shared" si="0"/>
        <v>16</v>
      </c>
      <c r="B24" s="166">
        <v>21</v>
      </c>
      <c r="C24" s="167" t="s">
        <v>518</v>
      </c>
      <c r="D24" s="168" t="s">
        <v>247</v>
      </c>
      <c r="E24" s="169">
        <v>458</v>
      </c>
      <c r="F24" s="166">
        <v>1</v>
      </c>
      <c r="G24" s="162" t="str">
        <f t="shared" si="7"/>
        <v>24.6
(0.6)</v>
      </c>
      <c r="H24" s="153"/>
      <c r="I24" s="161">
        <f t="shared" si="1"/>
        <v>16</v>
      </c>
      <c r="J24" s="166">
        <v>8</v>
      </c>
      <c r="K24" s="167" t="s">
        <v>505</v>
      </c>
      <c r="L24" s="170" t="s">
        <v>245</v>
      </c>
      <c r="M24" s="169">
        <v>2159.8000000000002</v>
      </c>
      <c r="N24" s="166">
        <v>9</v>
      </c>
      <c r="O24" s="162" t="str">
        <f t="shared" si="8"/>
        <v>1:54.6
(7.8)</v>
      </c>
      <c r="Q24" s="135">
        <f t="shared" si="3"/>
        <v>24.600000000000023</v>
      </c>
      <c r="R24" s="135">
        <f t="shared" si="4"/>
        <v>114.60000000000014</v>
      </c>
      <c r="T24" s="164">
        <f t="shared" si="5"/>
        <v>24.600000000000023</v>
      </c>
      <c r="U24" s="164">
        <f t="shared" si="6"/>
        <v>154.60000000000014</v>
      </c>
      <c r="W24" s="163">
        <f t="shared" si="11"/>
        <v>0.60000000000002274</v>
      </c>
      <c r="X24" s="163">
        <f t="shared" si="12"/>
        <v>7.8000000000001819</v>
      </c>
      <c r="Z24" s="164">
        <f t="shared" si="9"/>
        <v>0.60000000000002274</v>
      </c>
      <c r="AA24" s="164">
        <f t="shared" si="10"/>
        <v>7.8000000000001819</v>
      </c>
      <c r="AC24" s="73">
        <f t="shared" si="2"/>
        <v>0</v>
      </c>
      <c r="AD24" s="73">
        <f>SUM(AC$9:AC24)</f>
        <v>0</v>
      </c>
    </row>
    <row r="25" spans="1:30" ht="30" customHeight="1">
      <c r="A25" s="161">
        <f t="shared" si="0"/>
        <v>17</v>
      </c>
      <c r="B25" s="166">
        <v>17</v>
      </c>
      <c r="C25" s="167" t="s">
        <v>514</v>
      </c>
      <c r="D25" s="168" t="s">
        <v>247</v>
      </c>
      <c r="E25" s="169">
        <v>458.1</v>
      </c>
      <c r="F25" s="166">
        <v>2</v>
      </c>
      <c r="G25" s="162" t="str">
        <f t="shared" si="7"/>
        <v>24.7
(0.1)</v>
      </c>
      <c r="H25" s="153"/>
      <c r="I25" s="161">
        <f t="shared" si="1"/>
        <v>17</v>
      </c>
      <c r="J25" s="166">
        <v>17</v>
      </c>
      <c r="K25" s="167" t="s">
        <v>514</v>
      </c>
      <c r="L25" s="170" t="s">
        <v>247</v>
      </c>
      <c r="M25" s="169">
        <v>2202.8000000000002</v>
      </c>
      <c r="N25" s="166">
        <v>2</v>
      </c>
      <c r="O25" s="162" t="str">
        <f t="shared" si="8"/>
        <v>1:57.6
(3.0)</v>
      </c>
      <c r="Q25" s="135">
        <f t="shared" si="3"/>
        <v>24.700000000000045</v>
      </c>
      <c r="R25" s="135">
        <f t="shared" si="4"/>
        <v>117.60000000000014</v>
      </c>
      <c r="T25" s="164">
        <f t="shared" si="5"/>
        <v>24.700000000000045</v>
      </c>
      <c r="U25" s="164">
        <f t="shared" si="6"/>
        <v>157.60000000000014</v>
      </c>
      <c r="W25" s="163">
        <f t="shared" si="11"/>
        <v>0.10000000000002274</v>
      </c>
      <c r="X25" s="163">
        <f t="shared" si="12"/>
        <v>3</v>
      </c>
      <c r="Z25" s="164">
        <f t="shared" si="9"/>
        <v>0.10000000000002274</v>
      </c>
      <c r="AA25" s="164">
        <f t="shared" si="10"/>
        <v>3</v>
      </c>
      <c r="AC25" s="73">
        <f t="shared" si="2"/>
        <v>0</v>
      </c>
      <c r="AD25" s="73">
        <f>SUM(AC$9:AC25)</f>
        <v>0</v>
      </c>
    </row>
    <row r="26" spans="1:30" ht="30" customHeight="1">
      <c r="A26" s="161">
        <f t="shared" si="0"/>
        <v>18</v>
      </c>
      <c r="B26" s="166">
        <v>8</v>
      </c>
      <c r="C26" s="167" t="s">
        <v>505</v>
      </c>
      <c r="D26" s="168" t="s">
        <v>245</v>
      </c>
      <c r="E26" s="169">
        <v>500.1</v>
      </c>
      <c r="F26" s="166">
        <v>9</v>
      </c>
      <c r="G26" s="162" t="str">
        <f t="shared" si="7"/>
        <v>26.7
(2.0)</v>
      </c>
      <c r="H26" s="153"/>
      <c r="I26" s="161">
        <f t="shared" si="1"/>
        <v>18</v>
      </c>
      <c r="J26" s="166">
        <v>27</v>
      </c>
      <c r="K26" s="167" t="s">
        <v>523</v>
      </c>
      <c r="L26" s="170" t="s">
        <v>248</v>
      </c>
      <c r="M26" s="169">
        <v>2203.4</v>
      </c>
      <c r="N26" s="166">
        <v>1</v>
      </c>
      <c r="O26" s="162" t="str">
        <f t="shared" si="8"/>
        <v>1:58.2
(0.6)</v>
      </c>
      <c r="Q26" s="135">
        <f t="shared" si="3"/>
        <v>26.700000000000045</v>
      </c>
      <c r="R26" s="135">
        <f t="shared" si="4"/>
        <v>118.20000000000005</v>
      </c>
      <c r="T26" s="164">
        <f t="shared" si="5"/>
        <v>26.700000000000045</v>
      </c>
      <c r="U26" s="164">
        <f t="shared" si="6"/>
        <v>158.20000000000005</v>
      </c>
      <c r="W26" s="163">
        <f t="shared" si="11"/>
        <v>2</v>
      </c>
      <c r="X26" s="163">
        <f t="shared" si="12"/>
        <v>0.59999999999990905</v>
      </c>
      <c r="Z26" s="164">
        <f t="shared" si="9"/>
        <v>2</v>
      </c>
      <c r="AA26" s="164">
        <f t="shared" si="10"/>
        <v>0.59999999999990905</v>
      </c>
      <c r="AC26" s="73">
        <f t="shared" si="2"/>
        <v>0</v>
      </c>
      <c r="AD26" s="73">
        <f>SUM(AC$9:AC26)</f>
        <v>0</v>
      </c>
    </row>
    <row r="27" spans="1:30" ht="30" customHeight="1">
      <c r="A27" s="161">
        <f t="shared" si="0"/>
        <v>19</v>
      </c>
      <c r="B27" s="166">
        <v>24</v>
      </c>
      <c r="C27" s="167" t="s">
        <v>520</v>
      </c>
      <c r="D27" s="168" t="s">
        <v>247</v>
      </c>
      <c r="E27" s="169">
        <v>500.2</v>
      </c>
      <c r="F27" s="166">
        <v>3</v>
      </c>
      <c r="G27" s="162" t="str">
        <f t="shared" si="7"/>
        <v>26.8
(0.1)</v>
      </c>
      <c r="H27" s="153"/>
      <c r="I27" s="161">
        <f t="shared" si="1"/>
        <v>19</v>
      </c>
      <c r="J27" s="166">
        <v>26</v>
      </c>
      <c r="K27" s="167" t="s">
        <v>522</v>
      </c>
      <c r="L27" s="170" t="s">
        <v>248</v>
      </c>
      <c r="M27" s="169">
        <v>2206</v>
      </c>
      <c r="N27" s="166">
        <v>2</v>
      </c>
      <c r="O27" s="162" t="str">
        <f t="shared" si="8"/>
        <v>2:00.8
(2.6)</v>
      </c>
      <c r="Q27" s="135">
        <f t="shared" si="3"/>
        <v>26.800000000000011</v>
      </c>
      <c r="R27" s="135">
        <f t="shared" si="4"/>
        <v>120.79999999999995</v>
      </c>
      <c r="T27" s="164">
        <f t="shared" si="5"/>
        <v>26.800000000000011</v>
      </c>
      <c r="U27" s="164">
        <f t="shared" si="6"/>
        <v>200.79999999999995</v>
      </c>
      <c r="W27" s="163">
        <f t="shared" si="11"/>
        <v>9.9999999999965894E-2</v>
      </c>
      <c r="X27" s="163">
        <f t="shared" si="12"/>
        <v>2.5999999999999091</v>
      </c>
      <c r="Z27" s="164">
        <f t="shared" si="9"/>
        <v>9.9999999999965894E-2</v>
      </c>
      <c r="AA27" s="164">
        <f t="shared" si="10"/>
        <v>2.5999999999999091</v>
      </c>
      <c r="AC27" s="73">
        <f t="shared" si="2"/>
        <v>0</v>
      </c>
      <c r="AD27" s="73">
        <f>SUM(AC$9:AC27)</f>
        <v>0</v>
      </c>
    </row>
    <row r="28" spans="1:30" ht="30" customHeight="1">
      <c r="A28" s="161">
        <f t="shared" si="0"/>
        <v>20</v>
      </c>
      <c r="B28" s="166">
        <v>27</v>
      </c>
      <c r="C28" s="167" t="s">
        <v>523</v>
      </c>
      <c r="D28" s="168" t="s">
        <v>248</v>
      </c>
      <c r="E28" s="169">
        <v>500.6</v>
      </c>
      <c r="F28" s="166">
        <v>2</v>
      </c>
      <c r="G28" s="162" t="str">
        <f t="shared" si="7"/>
        <v>27.2
(0.4)</v>
      </c>
      <c r="H28" s="153"/>
      <c r="I28" s="161">
        <f t="shared" si="1"/>
        <v>20</v>
      </c>
      <c r="J28" s="166">
        <v>24</v>
      </c>
      <c r="K28" s="167" t="s">
        <v>520</v>
      </c>
      <c r="L28" s="170" t="s">
        <v>247</v>
      </c>
      <c r="M28" s="169">
        <v>2209</v>
      </c>
      <c r="N28" s="166">
        <v>3</v>
      </c>
      <c r="O28" s="162" t="str">
        <f t="shared" si="8"/>
        <v>2:03.8
(3.0)</v>
      </c>
      <c r="Q28" s="135">
        <f t="shared" si="3"/>
        <v>27.200000000000045</v>
      </c>
      <c r="R28" s="135">
        <f t="shared" si="4"/>
        <v>123.79999999999995</v>
      </c>
      <c r="T28" s="164">
        <f t="shared" si="5"/>
        <v>27.200000000000045</v>
      </c>
      <c r="U28" s="164">
        <f t="shared" si="6"/>
        <v>203.79999999999995</v>
      </c>
      <c r="W28" s="163">
        <f t="shared" si="11"/>
        <v>0.40000000000003411</v>
      </c>
      <c r="X28" s="163">
        <f t="shared" si="12"/>
        <v>3</v>
      </c>
      <c r="Z28" s="164">
        <f t="shared" si="9"/>
        <v>0.40000000000003411</v>
      </c>
      <c r="AA28" s="164">
        <f t="shared" si="10"/>
        <v>3</v>
      </c>
      <c r="AC28" s="73">
        <f t="shared" si="2"/>
        <v>0</v>
      </c>
      <c r="AD28" s="73">
        <f>SUM(AC$9:AC28)</f>
        <v>0</v>
      </c>
    </row>
    <row r="29" spans="1:30" ht="30" customHeight="1">
      <c r="A29" s="161">
        <f t="shared" si="0"/>
        <v>21</v>
      </c>
      <c r="B29" s="166">
        <v>19</v>
      </c>
      <c r="C29" s="167" t="s">
        <v>516</v>
      </c>
      <c r="D29" s="168" t="s">
        <v>247</v>
      </c>
      <c r="E29" s="169">
        <v>501.5</v>
      </c>
      <c r="F29" s="166">
        <v>4</v>
      </c>
      <c r="G29" s="162" t="str">
        <f t="shared" si="7"/>
        <v>28.1
(0.9)</v>
      </c>
      <c r="H29" s="153"/>
      <c r="I29" s="161">
        <f t="shared" si="1"/>
        <v>21</v>
      </c>
      <c r="J29" s="166">
        <v>20</v>
      </c>
      <c r="K29" s="167" t="s">
        <v>517</v>
      </c>
      <c r="L29" s="170" t="s">
        <v>247</v>
      </c>
      <c r="M29" s="169">
        <v>2209.6999999999998</v>
      </c>
      <c r="N29" s="166">
        <v>4</v>
      </c>
      <c r="O29" s="162" t="str">
        <f t="shared" si="8"/>
        <v>2:04.5
(0.7)</v>
      </c>
      <c r="Q29" s="135">
        <f t="shared" si="3"/>
        <v>28.100000000000023</v>
      </c>
      <c r="R29" s="135">
        <f t="shared" si="4"/>
        <v>124.49999999999977</v>
      </c>
      <c r="T29" s="164">
        <f t="shared" si="5"/>
        <v>28.100000000000023</v>
      </c>
      <c r="U29" s="164">
        <f t="shared" si="6"/>
        <v>204.49999999999977</v>
      </c>
      <c r="W29" s="163">
        <f t="shared" si="11"/>
        <v>0.89999999999997726</v>
      </c>
      <c r="X29" s="163">
        <f t="shared" si="12"/>
        <v>0.6999999999998181</v>
      </c>
      <c r="Z29" s="164">
        <f t="shared" si="9"/>
        <v>0.89999999999997726</v>
      </c>
      <c r="AA29" s="164">
        <f t="shared" si="10"/>
        <v>0.6999999999998181</v>
      </c>
      <c r="AC29" s="73">
        <f t="shared" si="2"/>
        <v>0</v>
      </c>
      <c r="AD29" s="73">
        <f>SUM(AC$9:AC29)</f>
        <v>0</v>
      </c>
    </row>
    <row r="30" spans="1:30" ht="30" customHeight="1">
      <c r="A30" s="161">
        <f t="shared" si="0"/>
        <v>22</v>
      </c>
      <c r="B30" s="166">
        <v>18</v>
      </c>
      <c r="C30" s="167" t="s">
        <v>515</v>
      </c>
      <c r="D30" s="168" t="s">
        <v>247</v>
      </c>
      <c r="E30" s="169">
        <v>501.6</v>
      </c>
      <c r="F30" s="166">
        <v>5</v>
      </c>
      <c r="G30" s="162" t="str">
        <f t="shared" si="7"/>
        <v>28.2
(0.1)</v>
      </c>
      <c r="H30" s="153"/>
      <c r="I30" s="161">
        <f t="shared" si="1"/>
        <v>22</v>
      </c>
      <c r="J30" s="166">
        <v>19</v>
      </c>
      <c r="K30" s="167" t="s">
        <v>516</v>
      </c>
      <c r="L30" s="170" t="s">
        <v>247</v>
      </c>
      <c r="M30" s="169">
        <v>2210.9</v>
      </c>
      <c r="N30" s="166">
        <v>5</v>
      </c>
      <c r="O30" s="162" t="str">
        <f t="shared" si="8"/>
        <v>2:05.7
(1.2)</v>
      </c>
      <c r="Q30" s="135">
        <f t="shared" si="3"/>
        <v>28.200000000000045</v>
      </c>
      <c r="R30" s="135">
        <f t="shared" si="4"/>
        <v>125.70000000000005</v>
      </c>
      <c r="T30" s="164">
        <f t="shared" si="5"/>
        <v>28.200000000000045</v>
      </c>
      <c r="U30" s="164">
        <f t="shared" si="6"/>
        <v>205.70000000000005</v>
      </c>
      <c r="W30" s="163">
        <f t="shared" si="11"/>
        <v>0.10000000000002274</v>
      </c>
      <c r="X30" s="163">
        <f t="shared" si="12"/>
        <v>1.2000000000002728</v>
      </c>
      <c r="Z30" s="164">
        <f t="shared" si="9"/>
        <v>0.10000000000002274</v>
      </c>
      <c r="AA30" s="164">
        <f t="shared" si="10"/>
        <v>1.2000000000002728</v>
      </c>
      <c r="AC30" s="73">
        <f t="shared" si="2"/>
        <v>0</v>
      </c>
      <c r="AD30" s="73">
        <f>SUM(AC$9:AC30)</f>
        <v>0</v>
      </c>
    </row>
    <row r="31" spans="1:30" ht="30" customHeight="1">
      <c r="A31" s="161">
        <f t="shared" si="0"/>
        <v>23</v>
      </c>
      <c r="B31" s="166">
        <v>22</v>
      </c>
      <c r="C31" s="167" t="s">
        <v>571</v>
      </c>
      <c r="D31" s="168" t="s">
        <v>247</v>
      </c>
      <c r="E31" s="169">
        <v>502.4</v>
      </c>
      <c r="F31" s="166">
        <v>6</v>
      </c>
      <c r="G31" s="162" t="str">
        <f t="shared" si="7"/>
        <v>29.0
(0.8)</v>
      </c>
      <c r="H31" s="153"/>
      <c r="I31" s="161">
        <f t="shared" si="1"/>
        <v>23</v>
      </c>
      <c r="J31" s="166">
        <v>18</v>
      </c>
      <c r="K31" s="167" t="s">
        <v>515</v>
      </c>
      <c r="L31" s="170" t="s">
        <v>247</v>
      </c>
      <c r="M31" s="169">
        <v>2215.4</v>
      </c>
      <c r="N31" s="166">
        <v>6</v>
      </c>
      <c r="O31" s="162" t="str">
        <f t="shared" si="8"/>
        <v>2:10.2
(4.5)</v>
      </c>
      <c r="Q31" s="135">
        <f t="shared" si="3"/>
        <v>29</v>
      </c>
      <c r="R31" s="135">
        <f t="shared" si="4"/>
        <v>130.20000000000005</v>
      </c>
      <c r="T31" s="164">
        <f t="shared" si="5"/>
        <v>29</v>
      </c>
      <c r="U31" s="164">
        <f t="shared" si="6"/>
        <v>210.20000000000005</v>
      </c>
      <c r="W31" s="163">
        <f t="shared" si="11"/>
        <v>0.79999999999995453</v>
      </c>
      <c r="X31" s="163">
        <f t="shared" si="12"/>
        <v>4.5</v>
      </c>
      <c r="Z31" s="164">
        <f t="shared" si="9"/>
        <v>0.79999999999995453</v>
      </c>
      <c r="AA31" s="164">
        <f t="shared" si="10"/>
        <v>4.5</v>
      </c>
      <c r="AC31" s="73">
        <f t="shared" si="2"/>
        <v>0</v>
      </c>
      <c r="AD31" s="73">
        <f>SUM(AC$9:AC31)</f>
        <v>0</v>
      </c>
    </row>
    <row r="32" spans="1:30" ht="30" customHeight="1">
      <c r="A32" s="161">
        <f t="shared" si="0"/>
        <v>24</v>
      </c>
      <c r="B32" s="166">
        <v>20</v>
      </c>
      <c r="C32" s="167" t="s">
        <v>517</v>
      </c>
      <c r="D32" s="168" t="s">
        <v>247</v>
      </c>
      <c r="E32" s="169">
        <v>505.4</v>
      </c>
      <c r="F32" s="166">
        <v>7</v>
      </c>
      <c r="G32" s="162" t="str">
        <f t="shared" si="7"/>
        <v>32.0
(3.0)</v>
      </c>
      <c r="H32" s="153"/>
      <c r="I32" s="161">
        <f t="shared" si="1"/>
        <v>24</v>
      </c>
      <c r="J32" s="166">
        <v>22</v>
      </c>
      <c r="K32" s="167" t="s">
        <v>571</v>
      </c>
      <c r="L32" s="170" t="s">
        <v>247</v>
      </c>
      <c r="M32" s="169">
        <v>2222.6999999999998</v>
      </c>
      <c r="N32" s="166">
        <v>7</v>
      </c>
      <c r="O32" s="162" t="str">
        <f t="shared" si="8"/>
        <v>2:17.5
(7.3)</v>
      </c>
      <c r="Q32" s="135">
        <f t="shared" si="3"/>
        <v>32</v>
      </c>
      <c r="R32" s="135">
        <f t="shared" si="4"/>
        <v>137.49999999999977</v>
      </c>
      <c r="T32" s="164">
        <f t="shared" si="5"/>
        <v>32</v>
      </c>
      <c r="U32" s="164">
        <f t="shared" si="6"/>
        <v>217.49999999999977</v>
      </c>
      <c r="W32" s="163">
        <f t="shared" si="11"/>
        <v>3</v>
      </c>
      <c r="X32" s="163">
        <f t="shared" si="12"/>
        <v>7.2999999999997272</v>
      </c>
      <c r="Z32" s="164">
        <f t="shared" si="9"/>
        <v>3</v>
      </c>
      <c r="AA32" s="164">
        <f t="shared" si="10"/>
        <v>7.2999999999997272</v>
      </c>
      <c r="AC32" s="73">
        <f t="shared" si="2"/>
        <v>0</v>
      </c>
      <c r="AD32" s="73">
        <f>SUM(AC$9:AC32)</f>
        <v>0</v>
      </c>
    </row>
    <row r="33" spans="1:30" ht="30" customHeight="1">
      <c r="A33" s="161">
        <f t="shared" si="0"/>
        <v>25</v>
      </c>
      <c r="B33" s="166">
        <v>33</v>
      </c>
      <c r="C33" s="167" t="s">
        <v>529</v>
      </c>
      <c r="D33" s="168" t="s">
        <v>249</v>
      </c>
      <c r="E33" s="169">
        <v>505.7</v>
      </c>
      <c r="F33" s="166">
        <v>1</v>
      </c>
      <c r="G33" s="162" t="str">
        <f t="shared" si="7"/>
        <v>32.3
(0.3)</v>
      </c>
      <c r="H33" s="153"/>
      <c r="I33" s="161" t="str">
        <f t="shared" si="1"/>
        <v>-</v>
      </c>
      <c r="J33" s="166">
        <v>58</v>
      </c>
      <c r="K33" s="167" t="s">
        <v>552</v>
      </c>
      <c r="L33" s="170" t="s">
        <v>251</v>
      </c>
      <c r="M33" s="169">
        <v>2223.1</v>
      </c>
      <c r="N33" s="166">
        <v>1</v>
      </c>
      <c r="O33" s="162" t="str">
        <f t="shared" si="8"/>
        <v>2:17.9
(0.4)</v>
      </c>
      <c r="Q33" s="135">
        <f t="shared" si="3"/>
        <v>32.300000000000011</v>
      </c>
      <c r="R33" s="135">
        <f t="shared" si="4"/>
        <v>137.89999999999986</v>
      </c>
      <c r="T33" s="164">
        <f t="shared" si="5"/>
        <v>32.300000000000011</v>
      </c>
      <c r="U33" s="164">
        <f t="shared" si="6"/>
        <v>217.89999999999986</v>
      </c>
      <c r="W33" s="163">
        <f t="shared" si="11"/>
        <v>0.30000000000001137</v>
      </c>
      <c r="X33" s="163">
        <f t="shared" si="12"/>
        <v>0.40000000000009095</v>
      </c>
      <c r="Z33" s="164">
        <f t="shared" si="9"/>
        <v>0.30000000000001137</v>
      </c>
      <c r="AA33" s="164">
        <f t="shared" si="10"/>
        <v>0.40000000000009095</v>
      </c>
      <c r="AC33" s="73">
        <f t="shared" si="2"/>
        <v>1</v>
      </c>
      <c r="AD33" s="73">
        <f>SUM(AC$9:AC33)</f>
        <v>1</v>
      </c>
    </row>
    <row r="34" spans="1:30" ht="30" customHeight="1">
      <c r="A34" s="161">
        <f t="shared" si="0"/>
        <v>26</v>
      </c>
      <c r="B34" s="166">
        <v>29</v>
      </c>
      <c r="C34" s="167" t="s">
        <v>525</v>
      </c>
      <c r="D34" s="168" t="s">
        <v>248</v>
      </c>
      <c r="E34" s="169">
        <v>506.5</v>
      </c>
      <c r="F34" s="166">
        <v>3</v>
      </c>
      <c r="G34" s="162" t="str">
        <f t="shared" si="7"/>
        <v>33.1
(0.8)</v>
      </c>
      <c r="H34" s="153"/>
      <c r="I34" s="161">
        <f t="shared" si="1"/>
        <v>25</v>
      </c>
      <c r="J34" s="166">
        <v>31</v>
      </c>
      <c r="K34" s="167" t="s">
        <v>527</v>
      </c>
      <c r="L34" s="170" t="s">
        <v>248</v>
      </c>
      <c r="M34" s="169">
        <v>2223.9</v>
      </c>
      <c r="N34" s="166">
        <v>3</v>
      </c>
      <c r="O34" s="162" t="str">
        <f t="shared" si="8"/>
        <v>2:18.7
(0.8)</v>
      </c>
      <c r="Q34" s="135">
        <f t="shared" si="3"/>
        <v>33.100000000000023</v>
      </c>
      <c r="R34" s="135">
        <f t="shared" si="4"/>
        <v>138.70000000000005</v>
      </c>
      <c r="T34" s="164">
        <f t="shared" si="5"/>
        <v>33.100000000000023</v>
      </c>
      <c r="U34" s="164">
        <f t="shared" si="6"/>
        <v>218.70000000000005</v>
      </c>
      <c r="W34" s="163">
        <f t="shared" si="11"/>
        <v>0.80000000000001137</v>
      </c>
      <c r="X34" s="163">
        <f t="shared" si="12"/>
        <v>0.8000000000001819</v>
      </c>
      <c r="Z34" s="164">
        <f t="shared" si="9"/>
        <v>0.80000000000001137</v>
      </c>
      <c r="AA34" s="164">
        <f t="shared" si="10"/>
        <v>0.8000000000001819</v>
      </c>
      <c r="AC34" s="73">
        <f t="shared" si="2"/>
        <v>0</v>
      </c>
      <c r="AD34" s="73">
        <f>SUM(AC$9:AC34)</f>
        <v>1</v>
      </c>
    </row>
    <row r="35" spans="1:30" ht="30" customHeight="1">
      <c r="A35" s="161">
        <f t="shared" si="0"/>
        <v>27</v>
      </c>
      <c r="B35" s="166">
        <v>32</v>
      </c>
      <c r="C35" s="167" t="s">
        <v>528</v>
      </c>
      <c r="D35" s="168" t="s">
        <v>249</v>
      </c>
      <c r="E35" s="169">
        <v>507.1</v>
      </c>
      <c r="F35" s="166">
        <v>2</v>
      </c>
      <c r="G35" s="162" t="str">
        <f t="shared" si="7"/>
        <v>33.7
(0.6)</v>
      </c>
      <c r="H35" s="153"/>
      <c r="I35" s="161">
        <f t="shared" si="1"/>
        <v>26</v>
      </c>
      <c r="J35" s="166">
        <v>30</v>
      </c>
      <c r="K35" s="167" t="s">
        <v>526</v>
      </c>
      <c r="L35" s="170" t="s">
        <v>248</v>
      </c>
      <c r="M35" s="169">
        <v>2240.4</v>
      </c>
      <c r="N35" s="166">
        <v>4</v>
      </c>
      <c r="O35" s="162" t="str">
        <f t="shared" si="8"/>
        <v>2:35.2
(16.5)</v>
      </c>
      <c r="Q35" s="135">
        <f t="shared" si="3"/>
        <v>33.700000000000045</v>
      </c>
      <c r="R35" s="135">
        <f t="shared" si="4"/>
        <v>155.20000000000005</v>
      </c>
      <c r="T35" s="164">
        <f t="shared" si="5"/>
        <v>33.700000000000045</v>
      </c>
      <c r="U35" s="164">
        <f t="shared" si="6"/>
        <v>235.20000000000005</v>
      </c>
      <c r="W35" s="163">
        <f t="shared" si="11"/>
        <v>0.60000000000002274</v>
      </c>
      <c r="X35" s="163">
        <f t="shared" si="12"/>
        <v>16.5</v>
      </c>
      <c r="Z35" s="164">
        <f t="shared" si="9"/>
        <v>0.60000000000002274</v>
      </c>
      <c r="AA35" s="164">
        <f t="shared" si="10"/>
        <v>16.5</v>
      </c>
      <c r="AC35" s="73">
        <f t="shared" si="2"/>
        <v>0</v>
      </c>
      <c r="AD35" s="73">
        <f>SUM(AC$9:AC35)</f>
        <v>1</v>
      </c>
    </row>
    <row r="36" spans="1:30" ht="30" customHeight="1">
      <c r="A36" s="161">
        <f t="shared" si="0"/>
        <v>28</v>
      </c>
      <c r="B36" s="166">
        <v>31</v>
      </c>
      <c r="C36" s="167" t="s">
        <v>527</v>
      </c>
      <c r="D36" s="168" t="s">
        <v>248</v>
      </c>
      <c r="E36" s="169">
        <v>507.3</v>
      </c>
      <c r="F36" s="166">
        <v>4</v>
      </c>
      <c r="G36" s="162" t="str">
        <f t="shared" si="7"/>
        <v>33.9
(0.2)</v>
      </c>
      <c r="H36" s="153"/>
      <c r="I36" s="161">
        <f t="shared" si="1"/>
        <v>27</v>
      </c>
      <c r="J36" s="166">
        <v>32</v>
      </c>
      <c r="K36" s="167" t="s">
        <v>528</v>
      </c>
      <c r="L36" s="170" t="s">
        <v>249</v>
      </c>
      <c r="M36" s="169">
        <v>2254.5</v>
      </c>
      <c r="N36" s="166">
        <v>1</v>
      </c>
      <c r="O36" s="162" t="str">
        <f t="shared" si="8"/>
        <v>2:49.3
(14.1)</v>
      </c>
      <c r="Q36" s="135">
        <f t="shared" si="3"/>
        <v>33.900000000000034</v>
      </c>
      <c r="R36" s="135">
        <f t="shared" si="4"/>
        <v>169.29999999999995</v>
      </c>
      <c r="T36" s="164">
        <f t="shared" si="5"/>
        <v>33.900000000000034</v>
      </c>
      <c r="U36" s="164">
        <f t="shared" si="6"/>
        <v>249.29999999999995</v>
      </c>
      <c r="W36" s="163">
        <f t="shared" si="11"/>
        <v>0.19999999999998863</v>
      </c>
      <c r="X36" s="163">
        <f t="shared" si="12"/>
        <v>14.099999999999909</v>
      </c>
      <c r="Z36" s="164">
        <f t="shared" si="9"/>
        <v>0.19999999999998863</v>
      </c>
      <c r="AA36" s="164">
        <f t="shared" si="10"/>
        <v>14.099999999999909</v>
      </c>
      <c r="AC36" s="73">
        <f t="shared" si="2"/>
        <v>0</v>
      </c>
      <c r="AD36" s="73">
        <f>SUM(AC$9:AC36)</f>
        <v>1</v>
      </c>
    </row>
    <row r="37" spans="1:30" ht="30" customHeight="1">
      <c r="A37" s="161">
        <f t="shared" si="0"/>
        <v>29</v>
      </c>
      <c r="B37" s="166">
        <v>30</v>
      </c>
      <c r="C37" s="167" t="s">
        <v>526</v>
      </c>
      <c r="D37" s="168" t="s">
        <v>248</v>
      </c>
      <c r="E37" s="169">
        <v>507.5</v>
      </c>
      <c r="F37" s="166">
        <v>5</v>
      </c>
      <c r="G37" s="162" t="str">
        <f t="shared" si="7"/>
        <v>34.1
(0.2)</v>
      </c>
      <c r="H37" s="153"/>
      <c r="I37" s="161">
        <f t="shared" si="1"/>
        <v>28</v>
      </c>
      <c r="J37" s="166">
        <v>29</v>
      </c>
      <c r="K37" s="167" t="s">
        <v>525</v>
      </c>
      <c r="L37" s="170" t="s">
        <v>248</v>
      </c>
      <c r="M37" s="169">
        <v>2255.1</v>
      </c>
      <c r="N37" s="166">
        <v>5</v>
      </c>
      <c r="O37" s="162" t="str">
        <f t="shared" si="8"/>
        <v>2:49.9
(0.6)</v>
      </c>
      <c r="Q37" s="135">
        <f t="shared" si="3"/>
        <v>34.100000000000023</v>
      </c>
      <c r="R37" s="135">
        <f t="shared" si="4"/>
        <v>169.89999999999986</v>
      </c>
      <c r="T37" s="164">
        <f t="shared" si="5"/>
        <v>34.100000000000023</v>
      </c>
      <c r="U37" s="164">
        <f t="shared" si="6"/>
        <v>249.89999999999986</v>
      </c>
      <c r="W37" s="163">
        <f t="shared" si="11"/>
        <v>0.19999999999998863</v>
      </c>
      <c r="X37" s="163">
        <f t="shared" si="12"/>
        <v>0.59999999999990905</v>
      </c>
      <c r="Z37" s="164">
        <f t="shared" si="9"/>
        <v>0.19999999999998863</v>
      </c>
      <c r="AA37" s="164">
        <f t="shared" si="10"/>
        <v>0.59999999999990905</v>
      </c>
      <c r="AC37" s="73">
        <f t="shared" si="2"/>
        <v>0</v>
      </c>
      <c r="AD37" s="73">
        <f>SUM(AC$9:AC37)</f>
        <v>1</v>
      </c>
    </row>
    <row r="38" spans="1:30" ht="30" customHeight="1">
      <c r="A38" s="302">
        <f t="shared" si="0"/>
        <v>29</v>
      </c>
      <c r="B38" s="166">
        <v>58</v>
      </c>
      <c r="C38" s="167" t="s">
        <v>552</v>
      </c>
      <c r="D38" s="168" t="s">
        <v>251</v>
      </c>
      <c r="E38" s="169">
        <v>507.5</v>
      </c>
      <c r="F38" s="166">
        <v>1</v>
      </c>
      <c r="G38" s="162" t="str">
        <f t="shared" si="7"/>
        <v>34.1
(0.2)</v>
      </c>
      <c r="H38" s="153"/>
      <c r="I38" s="161">
        <f t="shared" si="1"/>
        <v>29</v>
      </c>
      <c r="J38" s="166">
        <v>33</v>
      </c>
      <c r="K38" s="167" t="s">
        <v>529</v>
      </c>
      <c r="L38" s="170" t="s">
        <v>249</v>
      </c>
      <c r="M38" s="169">
        <v>2255.3000000000002</v>
      </c>
      <c r="N38" s="166">
        <v>2</v>
      </c>
      <c r="O38" s="162" t="str">
        <f t="shared" si="8"/>
        <v>2:50.1
(0.2)</v>
      </c>
      <c r="Q38" s="135">
        <f t="shared" si="3"/>
        <v>34.100000000000023</v>
      </c>
      <c r="R38" s="135">
        <f t="shared" si="4"/>
        <v>170.10000000000014</v>
      </c>
      <c r="T38" s="164">
        <f t="shared" si="5"/>
        <v>34.100000000000023</v>
      </c>
      <c r="U38" s="164">
        <f t="shared" si="6"/>
        <v>250.10000000000014</v>
      </c>
      <c r="W38" s="163">
        <f t="shared" si="11"/>
        <v>0.19999999999998863</v>
      </c>
      <c r="X38" s="163">
        <f t="shared" si="12"/>
        <v>0.20000000000027285</v>
      </c>
      <c r="Z38" s="164">
        <f t="shared" si="9"/>
        <v>0.19999999999998863</v>
      </c>
      <c r="AA38" s="164">
        <f t="shared" si="10"/>
        <v>0.20000000000027285</v>
      </c>
      <c r="AC38" s="73">
        <f t="shared" si="2"/>
        <v>0</v>
      </c>
      <c r="AD38" s="73">
        <f>SUM(AC$9:AC38)</f>
        <v>1</v>
      </c>
    </row>
    <row r="39" spans="1:30" ht="30" customHeight="1">
      <c r="A39" s="161">
        <f t="shared" si="0"/>
        <v>31</v>
      </c>
      <c r="B39" s="166">
        <v>48</v>
      </c>
      <c r="C39" s="167" t="s">
        <v>543</v>
      </c>
      <c r="D39" s="168" t="s">
        <v>250</v>
      </c>
      <c r="E39" s="169">
        <v>508.6</v>
      </c>
      <c r="F39" s="166">
        <v>1</v>
      </c>
      <c r="G39" s="162" t="str">
        <f t="shared" si="7"/>
        <v>35.2
(1.1)</v>
      </c>
      <c r="H39" s="153"/>
      <c r="I39" s="161" t="str">
        <f t="shared" si="1"/>
        <v>-</v>
      </c>
      <c r="J39" s="166">
        <v>60</v>
      </c>
      <c r="K39" s="167" t="s">
        <v>554</v>
      </c>
      <c r="L39" s="170" t="s">
        <v>251</v>
      </c>
      <c r="M39" s="169">
        <v>2301.5</v>
      </c>
      <c r="N39" s="166">
        <v>2</v>
      </c>
      <c r="O39" s="162" t="str">
        <f t="shared" si="8"/>
        <v>2:56.3
(6.2)</v>
      </c>
      <c r="Q39" s="135">
        <f t="shared" si="3"/>
        <v>35.200000000000045</v>
      </c>
      <c r="R39" s="135">
        <f t="shared" si="4"/>
        <v>176.29999999999995</v>
      </c>
      <c r="T39" s="164">
        <f t="shared" si="5"/>
        <v>35.200000000000045</v>
      </c>
      <c r="U39" s="164">
        <f t="shared" si="6"/>
        <v>256.29999999999995</v>
      </c>
      <c r="W39" s="163">
        <f t="shared" si="11"/>
        <v>1.1000000000000227</v>
      </c>
      <c r="X39" s="163">
        <f t="shared" si="12"/>
        <v>6.1999999999998181</v>
      </c>
      <c r="Z39" s="164">
        <f t="shared" si="9"/>
        <v>1.1000000000000227</v>
      </c>
      <c r="AA39" s="164">
        <f t="shared" si="10"/>
        <v>6.1999999999998181</v>
      </c>
      <c r="AC39" s="73">
        <f t="shared" si="2"/>
        <v>1</v>
      </c>
      <c r="AD39" s="73">
        <f>SUM(AC$9:AC39)</f>
        <v>2</v>
      </c>
    </row>
    <row r="40" spans="1:30" ht="30" customHeight="1">
      <c r="A40" s="161">
        <f t="shared" si="0"/>
        <v>32</v>
      </c>
      <c r="B40" s="166">
        <v>36</v>
      </c>
      <c r="C40" s="167" t="s">
        <v>532</v>
      </c>
      <c r="D40" s="168" t="s">
        <v>249</v>
      </c>
      <c r="E40" s="169">
        <v>508.8</v>
      </c>
      <c r="F40" s="166">
        <v>3</v>
      </c>
      <c r="G40" s="162" t="str">
        <f t="shared" si="7"/>
        <v>35.4
(0.2)</v>
      </c>
      <c r="H40" s="153"/>
      <c r="I40" s="161">
        <f t="shared" si="1"/>
        <v>30</v>
      </c>
      <c r="J40" s="166">
        <v>28</v>
      </c>
      <c r="K40" s="167" t="s">
        <v>524</v>
      </c>
      <c r="L40" s="170" t="s">
        <v>248</v>
      </c>
      <c r="M40" s="169">
        <v>2302.6999999999998</v>
      </c>
      <c r="N40" s="166">
        <v>6</v>
      </c>
      <c r="O40" s="162" t="str">
        <f t="shared" si="8"/>
        <v>2:57.5
(1.2)</v>
      </c>
      <c r="Q40" s="135">
        <f t="shared" si="3"/>
        <v>35.400000000000034</v>
      </c>
      <c r="R40" s="135">
        <f t="shared" si="4"/>
        <v>177.49999999999977</v>
      </c>
      <c r="T40" s="164">
        <f t="shared" si="5"/>
        <v>35.400000000000034</v>
      </c>
      <c r="U40" s="164">
        <f t="shared" si="6"/>
        <v>257.49999999999977</v>
      </c>
      <c r="W40" s="163">
        <f t="shared" si="11"/>
        <v>0.19999999999998863</v>
      </c>
      <c r="X40" s="163">
        <f t="shared" si="12"/>
        <v>1.1999999999998181</v>
      </c>
      <c r="Z40" s="164">
        <f t="shared" si="9"/>
        <v>0.19999999999998863</v>
      </c>
      <c r="AA40" s="164">
        <f t="shared" si="10"/>
        <v>1.1999999999998181</v>
      </c>
      <c r="AC40" s="73">
        <f t="shared" si="2"/>
        <v>0</v>
      </c>
      <c r="AD40" s="73">
        <f>SUM(AC$9:AC40)</f>
        <v>2</v>
      </c>
    </row>
    <row r="41" spans="1:30" ht="30" customHeight="1">
      <c r="A41" s="161">
        <f t="shared" ref="A41:A72" si="13">IF(E41&lt;&gt;"",RANK(E41,E$9:E$98,1),"")</f>
        <v>33</v>
      </c>
      <c r="B41" s="166">
        <v>28</v>
      </c>
      <c r="C41" s="167" t="s">
        <v>524</v>
      </c>
      <c r="D41" s="168" t="s">
        <v>248</v>
      </c>
      <c r="E41" s="169">
        <v>509.7</v>
      </c>
      <c r="F41" s="166">
        <v>6</v>
      </c>
      <c r="G41" s="162" t="str">
        <f t="shared" si="7"/>
        <v>36.3
(0.9)</v>
      </c>
      <c r="H41" s="153"/>
      <c r="I41" s="161">
        <f t="shared" ref="I41:I72" si="14">IF(M41&lt;&gt;"",IF(MID(L41,1,2)=AC$8,RANK(M41,M$9:M$98,1)-AD41,"-"),"")</f>
        <v>31</v>
      </c>
      <c r="J41" s="166">
        <v>36</v>
      </c>
      <c r="K41" s="167" t="s">
        <v>532</v>
      </c>
      <c r="L41" s="170" t="s">
        <v>249</v>
      </c>
      <c r="M41" s="169">
        <v>2305.6999999999998</v>
      </c>
      <c r="N41" s="166">
        <v>3</v>
      </c>
      <c r="O41" s="162" t="str">
        <f t="shared" si="8"/>
        <v>3:00.5
(3.0)</v>
      </c>
      <c r="Q41" s="135">
        <f t="shared" si="3"/>
        <v>36.300000000000011</v>
      </c>
      <c r="R41" s="135">
        <f t="shared" si="4"/>
        <v>180.49999999999977</v>
      </c>
      <c r="T41" s="164">
        <f t="shared" si="5"/>
        <v>36.300000000000011</v>
      </c>
      <c r="U41" s="164">
        <f t="shared" si="6"/>
        <v>300.49999999999977</v>
      </c>
      <c r="W41" s="163">
        <f t="shared" si="11"/>
        <v>0.89999999999997726</v>
      </c>
      <c r="X41" s="163">
        <f t="shared" si="12"/>
        <v>3</v>
      </c>
      <c r="Z41" s="164">
        <f t="shared" si="9"/>
        <v>0.89999999999997726</v>
      </c>
      <c r="AA41" s="164">
        <f t="shared" si="10"/>
        <v>3</v>
      </c>
      <c r="AC41" s="73">
        <f t="shared" ref="AC41:AC72" si="15">IF(L41&lt;&gt;"",IF(MID(L41,1,2)=AC$8,0,1),0)</f>
        <v>0</v>
      </c>
      <c r="AD41" s="73">
        <f>SUM(AC$9:AC41)</f>
        <v>2</v>
      </c>
    </row>
    <row r="42" spans="1:30" ht="30" customHeight="1">
      <c r="A42" s="161">
        <f t="shared" si="13"/>
        <v>34</v>
      </c>
      <c r="B42" s="166">
        <v>34</v>
      </c>
      <c r="C42" s="167" t="s">
        <v>530</v>
      </c>
      <c r="D42" s="168" t="s">
        <v>249</v>
      </c>
      <c r="E42" s="169">
        <v>513</v>
      </c>
      <c r="F42" s="166">
        <v>4</v>
      </c>
      <c r="G42" s="162" t="str">
        <f t="shared" si="7"/>
        <v>39.6
(3.3)</v>
      </c>
      <c r="H42" s="153"/>
      <c r="I42" s="161">
        <f t="shared" si="14"/>
        <v>32</v>
      </c>
      <c r="J42" s="166">
        <v>34</v>
      </c>
      <c r="K42" s="167" t="s">
        <v>530</v>
      </c>
      <c r="L42" s="170" t="s">
        <v>249</v>
      </c>
      <c r="M42" s="169">
        <v>2320.6</v>
      </c>
      <c r="N42" s="166">
        <v>4</v>
      </c>
      <c r="O42" s="162" t="str">
        <f t="shared" si="8"/>
        <v>3:15.4
(14.9)</v>
      </c>
      <c r="Q42" s="135">
        <f t="shared" ref="Q42:Q73" si="16">IF(AND(E$9&lt;&gt;"",E42&lt;&gt;""),(INT(E42/10000)*3600+INT(MOD(E42,10000)/100)*60+MOD(E42,100))-(INT(E$9/10000)*3600+INT(MOD(E$9,10000)/100)*60+MOD(E$9,100)),"")</f>
        <v>39.600000000000023</v>
      </c>
      <c r="R42" s="135">
        <f t="shared" ref="R42:R73" si="17">IF(AND(M$9&lt;&gt;"",M42&lt;&gt;""),(INT(M42/10000)*3600+INT(MOD(M42,10000)/100)*60+MOD(M42,100))-(INT(M$9/10000)*3600+INT(MOD(M$9,10000)/100)*60+MOD(M$9,100)),"")</f>
        <v>195.39999999999986</v>
      </c>
      <c r="T42" s="164">
        <f t="shared" ref="T42:T73" si="18">IF(Q42&lt;&gt;"",INT(Q42/3600)*10000+INT(MOD(Q42,3600)/60)*100+MOD(Q42,60),"")</f>
        <v>39.600000000000023</v>
      </c>
      <c r="U42" s="164">
        <f t="shared" ref="U42:U73" si="19">IF(R42&lt;&gt;"",INT(R42/3600)*10000+INT(MOD(R42,3600)/60)*100+MOD(R42,60),"")</f>
        <v>315.39999999999986</v>
      </c>
      <c r="W42" s="163">
        <f t="shared" si="11"/>
        <v>3.3000000000000114</v>
      </c>
      <c r="X42" s="163">
        <f t="shared" si="12"/>
        <v>14.900000000000091</v>
      </c>
      <c r="Z42" s="164">
        <f t="shared" si="9"/>
        <v>3.3000000000000114</v>
      </c>
      <c r="AA42" s="164">
        <f t="shared" si="10"/>
        <v>14.900000000000091</v>
      </c>
      <c r="AC42" s="73">
        <f t="shared" si="15"/>
        <v>0</v>
      </c>
      <c r="AD42" s="73">
        <f>SUM(AC$9:AC42)</f>
        <v>2</v>
      </c>
    </row>
    <row r="43" spans="1:30" ht="30" customHeight="1">
      <c r="A43" s="161">
        <f t="shared" si="13"/>
        <v>35</v>
      </c>
      <c r="B43" s="166">
        <v>60</v>
      </c>
      <c r="C43" s="167" t="s">
        <v>554</v>
      </c>
      <c r="D43" s="168" t="s">
        <v>251</v>
      </c>
      <c r="E43" s="169">
        <v>515.70000000000005</v>
      </c>
      <c r="F43" s="166">
        <v>2</v>
      </c>
      <c r="G43" s="162" t="str">
        <f t="shared" ref="G43:G74" si="20">IF(T43&lt;&gt;"",TEXT(T43,"[&lt;100]#0.0;[&lt;10000]#0"":""00.0;0"":""00"":""00.0")&amp;CHAR(10)&amp;"("&amp;TEXT(Z43,"[&lt;100]#0.0;[&lt;10000]#0"":""00.0;0"":""00"":""00.0")&amp;")","")</f>
        <v>42.3
(2.7)</v>
      </c>
      <c r="H43" s="153"/>
      <c r="I43" s="161" t="str">
        <f t="shared" si="14"/>
        <v>-</v>
      </c>
      <c r="J43" s="166">
        <v>70</v>
      </c>
      <c r="K43" s="167" t="s">
        <v>563</v>
      </c>
      <c r="L43" s="170" t="s">
        <v>252</v>
      </c>
      <c r="M43" s="169">
        <v>2321.6999999999998</v>
      </c>
      <c r="N43" s="166">
        <v>1</v>
      </c>
      <c r="O43" s="162" t="str">
        <f t="shared" ref="O43:O74" si="21">IF(U43&lt;&gt;"",TEXT(U43,"[&lt;100]#0.0;[&lt;10000]#0"":""00.0;0"":""00"":""00.0")&amp;CHAR(10)&amp;"("&amp;TEXT(AA43,"[&lt;100]#0.0;[&lt;10000]#0"":""00.0;0"":""00"":""00.0")&amp;")","")</f>
        <v>3:16.5
(1.1)</v>
      </c>
      <c r="Q43" s="135">
        <f t="shared" si="16"/>
        <v>42.300000000000068</v>
      </c>
      <c r="R43" s="135">
        <f t="shared" si="17"/>
        <v>196.49999999999977</v>
      </c>
      <c r="T43" s="164">
        <f t="shared" si="18"/>
        <v>42.300000000000068</v>
      </c>
      <c r="U43" s="164">
        <f t="shared" si="19"/>
        <v>316.49999999999977</v>
      </c>
      <c r="W43" s="163">
        <f t="shared" si="11"/>
        <v>2.7000000000000455</v>
      </c>
      <c r="X43" s="163">
        <f t="shared" si="12"/>
        <v>1.0999999999999091</v>
      </c>
      <c r="Z43" s="164">
        <f t="shared" ref="Z43:Z74" si="22">IF(W43&lt;&gt;"",INT(W43/3600)*10000+INT(MOD(W43,3600)/60)*100+MOD(W43,60),"")</f>
        <v>2.7000000000000455</v>
      </c>
      <c r="AA43" s="164">
        <f t="shared" ref="AA43:AA74" si="23">IF(X43&lt;&gt;"",INT(X43/3600)*10000+INT(MOD(X43,3600)/60)*100+MOD(X43,60),"")</f>
        <v>1.0999999999999091</v>
      </c>
      <c r="AC43" s="73">
        <f t="shared" si="15"/>
        <v>1</v>
      </c>
      <c r="AD43" s="73">
        <f>SUM(AC$9:AC43)</f>
        <v>3</v>
      </c>
    </row>
    <row r="44" spans="1:30" ht="30" customHeight="1">
      <c r="A44" s="161">
        <f t="shared" si="13"/>
        <v>36</v>
      </c>
      <c r="B44" s="166">
        <v>35</v>
      </c>
      <c r="C44" s="167" t="s">
        <v>531</v>
      </c>
      <c r="D44" s="168" t="s">
        <v>249</v>
      </c>
      <c r="E44" s="169">
        <v>518</v>
      </c>
      <c r="F44" s="166">
        <v>5</v>
      </c>
      <c r="G44" s="162" t="str">
        <f t="shared" si="20"/>
        <v>44.6
(2.3)</v>
      </c>
      <c r="H44" s="153"/>
      <c r="I44" s="161">
        <f t="shared" si="14"/>
        <v>33</v>
      </c>
      <c r="J44" s="166">
        <v>48</v>
      </c>
      <c r="K44" s="167" t="s">
        <v>543</v>
      </c>
      <c r="L44" s="170" t="s">
        <v>250</v>
      </c>
      <c r="M44" s="169">
        <v>2325</v>
      </c>
      <c r="N44" s="166">
        <v>1</v>
      </c>
      <c r="O44" s="162" t="str">
        <f t="shared" si="21"/>
        <v>3:19.8
(3.3)</v>
      </c>
      <c r="Q44" s="135">
        <f t="shared" si="16"/>
        <v>44.600000000000023</v>
      </c>
      <c r="R44" s="135">
        <f t="shared" si="17"/>
        <v>199.79999999999995</v>
      </c>
      <c r="T44" s="164">
        <f t="shared" si="18"/>
        <v>44.600000000000023</v>
      </c>
      <c r="U44" s="164">
        <f t="shared" si="19"/>
        <v>319.79999999999995</v>
      </c>
      <c r="W44" s="163">
        <f t="shared" ref="W44:W75" si="24">IF(AND(Q44&lt;&gt;"",Q43&lt;&gt;""),IF(Q44-Q43&lt;&gt;0,Q44-Q43,W43),"")</f>
        <v>2.2999999999999545</v>
      </c>
      <c r="X44" s="163">
        <f t="shared" ref="X44:X75" si="25">IF(AND(R44&lt;&gt;"",R43&lt;&gt;""),IF(R44-R43&lt;&gt;0,R44-R43,X43),"")</f>
        <v>3.3000000000001819</v>
      </c>
      <c r="Z44" s="164">
        <f t="shared" si="22"/>
        <v>2.2999999999999545</v>
      </c>
      <c r="AA44" s="164">
        <f t="shared" si="23"/>
        <v>3.3000000000001819</v>
      </c>
      <c r="AC44" s="73">
        <f t="shared" si="15"/>
        <v>0</v>
      </c>
      <c r="AD44" s="73">
        <f>SUM(AC$9:AC44)</f>
        <v>3</v>
      </c>
    </row>
    <row r="45" spans="1:30" ht="30" customHeight="1">
      <c r="A45" s="161">
        <f t="shared" si="13"/>
        <v>37</v>
      </c>
      <c r="B45" s="166">
        <v>49</v>
      </c>
      <c r="C45" s="167" t="s">
        <v>544</v>
      </c>
      <c r="D45" s="168" t="s">
        <v>250</v>
      </c>
      <c r="E45" s="169">
        <v>518.20000000000005</v>
      </c>
      <c r="F45" s="166">
        <v>2</v>
      </c>
      <c r="G45" s="162" t="str">
        <f t="shared" si="20"/>
        <v>44.8
(0.2)</v>
      </c>
      <c r="H45" s="153"/>
      <c r="I45" s="161">
        <f t="shared" si="14"/>
        <v>34</v>
      </c>
      <c r="J45" s="166">
        <v>35</v>
      </c>
      <c r="K45" s="167" t="s">
        <v>531</v>
      </c>
      <c r="L45" s="170" t="s">
        <v>249</v>
      </c>
      <c r="M45" s="169">
        <v>2342.4</v>
      </c>
      <c r="N45" s="166">
        <v>5</v>
      </c>
      <c r="O45" s="162" t="str">
        <f t="shared" si="21"/>
        <v>3:37.2
(17.4)</v>
      </c>
      <c r="Q45" s="135">
        <f t="shared" si="16"/>
        <v>44.800000000000068</v>
      </c>
      <c r="R45" s="135">
        <f t="shared" si="17"/>
        <v>217.20000000000005</v>
      </c>
      <c r="T45" s="164">
        <f t="shared" si="18"/>
        <v>44.800000000000068</v>
      </c>
      <c r="U45" s="164">
        <f t="shared" si="19"/>
        <v>337.20000000000005</v>
      </c>
      <c r="W45" s="163">
        <f t="shared" si="24"/>
        <v>0.20000000000004547</v>
      </c>
      <c r="X45" s="163">
        <f t="shared" si="25"/>
        <v>17.400000000000091</v>
      </c>
      <c r="Z45" s="164">
        <f t="shared" si="22"/>
        <v>0.20000000000004547</v>
      </c>
      <c r="AA45" s="164">
        <f t="shared" si="23"/>
        <v>17.400000000000091</v>
      </c>
      <c r="AC45" s="73">
        <f t="shared" si="15"/>
        <v>0</v>
      </c>
      <c r="AD45" s="73">
        <f>SUM(AC$9:AC45)</f>
        <v>3</v>
      </c>
    </row>
    <row r="46" spans="1:30" ht="30" customHeight="1">
      <c r="A46" s="161">
        <f t="shared" si="13"/>
        <v>38</v>
      </c>
      <c r="B46" s="166">
        <v>37</v>
      </c>
      <c r="C46" s="167" t="s">
        <v>533</v>
      </c>
      <c r="D46" s="168" t="s">
        <v>249</v>
      </c>
      <c r="E46" s="169">
        <v>519.6</v>
      </c>
      <c r="F46" s="166">
        <v>6</v>
      </c>
      <c r="G46" s="162" t="str">
        <f t="shared" si="20"/>
        <v>46.2
(1.4)</v>
      </c>
      <c r="H46" s="153"/>
      <c r="I46" s="161">
        <f t="shared" si="14"/>
        <v>35</v>
      </c>
      <c r="J46" s="166">
        <v>23</v>
      </c>
      <c r="K46" s="167" t="s">
        <v>519</v>
      </c>
      <c r="L46" s="170" t="s">
        <v>247</v>
      </c>
      <c r="M46" s="169">
        <v>2346</v>
      </c>
      <c r="N46" s="166">
        <v>8</v>
      </c>
      <c r="O46" s="162" t="str">
        <f t="shared" si="21"/>
        <v>3:40.8
(3.6)</v>
      </c>
      <c r="Q46" s="135">
        <f t="shared" si="16"/>
        <v>46.200000000000045</v>
      </c>
      <c r="R46" s="135">
        <f t="shared" si="17"/>
        <v>220.79999999999995</v>
      </c>
      <c r="T46" s="164">
        <f t="shared" si="18"/>
        <v>46.200000000000045</v>
      </c>
      <c r="U46" s="164">
        <f t="shared" si="19"/>
        <v>340.79999999999995</v>
      </c>
      <c r="W46" s="163">
        <f t="shared" si="24"/>
        <v>1.3999999999999773</v>
      </c>
      <c r="X46" s="163">
        <f t="shared" si="25"/>
        <v>3.5999999999999091</v>
      </c>
      <c r="Z46" s="164">
        <f t="shared" si="22"/>
        <v>1.3999999999999773</v>
      </c>
      <c r="AA46" s="164">
        <f t="shared" si="23"/>
        <v>3.5999999999999091</v>
      </c>
      <c r="AC46" s="73">
        <f t="shared" si="15"/>
        <v>0</v>
      </c>
      <c r="AD46" s="73">
        <f>SUM(AC$9:AC46)</f>
        <v>3</v>
      </c>
    </row>
    <row r="47" spans="1:30" ht="30" customHeight="1">
      <c r="A47" s="161">
        <f t="shared" si="13"/>
        <v>39</v>
      </c>
      <c r="B47" s="166">
        <v>23</v>
      </c>
      <c r="C47" s="167" t="s">
        <v>519</v>
      </c>
      <c r="D47" s="168" t="s">
        <v>247</v>
      </c>
      <c r="E47" s="169">
        <v>520</v>
      </c>
      <c r="F47" s="166">
        <v>8</v>
      </c>
      <c r="G47" s="162" t="str">
        <f t="shared" si="20"/>
        <v>46.6
(0.4)</v>
      </c>
      <c r="H47" s="153"/>
      <c r="I47" s="161">
        <f t="shared" si="14"/>
        <v>36</v>
      </c>
      <c r="J47" s="166">
        <v>6</v>
      </c>
      <c r="K47" s="167" t="s">
        <v>503</v>
      </c>
      <c r="L47" s="170" t="s">
        <v>245</v>
      </c>
      <c r="M47" s="169">
        <v>2348.6999999999998</v>
      </c>
      <c r="N47" s="166">
        <v>10</v>
      </c>
      <c r="O47" s="162" t="str">
        <f t="shared" si="21"/>
        <v>3:43.5
(2.7)</v>
      </c>
      <c r="Q47" s="135">
        <f t="shared" si="16"/>
        <v>46.600000000000023</v>
      </c>
      <c r="R47" s="135">
        <f t="shared" si="17"/>
        <v>223.49999999999977</v>
      </c>
      <c r="T47" s="164">
        <f t="shared" si="18"/>
        <v>46.600000000000023</v>
      </c>
      <c r="U47" s="164">
        <f t="shared" si="19"/>
        <v>343.49999999999977</v>
      </c>
      <c r="W47" s="163">
        <f t="shared" si="24"/>
        <v>0.39999999999997726</v>
      </c>
      <c r="X47" s="163">
        <f t="shared" si="25"/>
        <v>2.6999999999998181</v>
      </c>
      <c r="Z47" s="164">
        <f t="shared" si="22"/>
        <v>0.39999999999997726</v>
      </c>
      <c r="AA47" s="164">
        <f t="shared" si="23"/>
        <v>2.6999999999998181</v>
      </c>
      <c r="AC47" s="73">
        <f t="shared" si="15"/>
        <v>0</v>
      </c>
      <c r="AD47" s="73">
        <f>SUM(AC$9:AC47)</f>
        <v>3</v>
      </c>
    </row>
    <row r="48" spans="1:30" ht="30" customHeight="1">
      <c r="A48" s="161">
        <f t="shared" si="13"/>
        <v>40</v>
      </c>
      <c r="B48" s="166">
        <v>70</v>
      </c>
      <c r="C48" s="167" t="s">
        <v>563</v>
      </c>
      <c r="D48" s="168" t="s">
        <v>252</v>
      </c>
      <c r="E48" s="169">
        <v>522.5</v>
      </c>
      <c r="F48" s="166">
        <v>1</v>
      </c>
      <c r="G48" s="162" t="str">
        <f t="shared" si="20"/>
        <v>49.1
(2.5)</v>
      </c>
      <c r="H48" s="153"/>
      <c r="I48" s="161" t="str">
        <f t="shared" si="14"/>
        <v>-</v>
      </c>
      <c r="J48" s="166">
        <v>63</v>
      </c>
      <c r="K48" s="167" t="s">
        <v>557</v>
      </c>
      <c r="L48" s="170" t="s">
        <v>252</v>
      </c>
      <c r="M48" s="169">
        <v>2353.9</v>
      </c>
      <c r="N48" s="166">
        <v>2</v>
      </c>
      <c r="O48" s="162" t="str">
        <f t="shared" si="21"/>
        <v>3:48.7
(5.2)</v>
      </c>
      <c r="Q48" s="135">
        <f t="shared" si="16"/>
        <v>49.100000000000023</v>
      </c>
      <c r="R48" s="135">
        <f t="shared" si="17"/>
        <v>228.70000000000005</v>
      </c>
      <c r="T48" s="164">
        <f t="shared" si="18"/>
        <v>49.100000000000023</v>
      </c>
      <c r="U48" s="164">
        <f t="shared" si="19"/>
        <v>348.70000000000005</v>
      </c>
      <c r="W48" s="163">
        <f t="shared" si="24"/>
        <v>2.5</v>
      </c>
      <c r="X48" s="163">
        <f t="shared" si="25"/>
        <v>5.2000000000002728</v>
      </c>
      <c r="Z48" s="164">
        <f t="shared" si="22"/>
        <v>2.5</v>
      </c>
      <c r="AA48" s="164">
        <f t="shared" si="23"/>
        <v>5.2000000000002728</v>
      </c>
      <c r="AC48" s="73">
        <f t="shared" si="15"/>
        <v>1</v>
      </c>
      <c r="AD48" s="73">
        <f>SUM(AC$9:AC48)</f>
        <v>4</v>
      </c>
    </row>
    <row r="49" spans="1:30" ht="30" customHeight="1">
      <c r="A49" s="161">
        <f t="shared" si="13"/>
        <v>41</v>
      </c>
      <c r="B49" s="166">
        <v>64</v>
      </c>
      <c r="C49" s="167" t="s">
        <v>558</v>
      </c>
      <c r="D49" s="168" t="s">
        <v>252</v>
      </c>
      <c r="E49" s="169">
        <v>523</v>
      </c>
      <c r="F49" s="166">
        <v>2</v>
      </c>
      <c r="G49" s="162" t="str">
        <f t="shared" si="20"/>
        <v>49.6
(0.5)</v>
      </c>
      <c r="H49" s="153"/>
      <c r="I49" s="161">
        <f t="shared" si="14"/>
        <v>37</v>
      </c>
      <c r="J49" s="166">
        <v>37</v>
      </c>
      <c r="K49" s="167" t="s">
        <v>533</v>
      </c>
      <c r="L49" s="170" t="s">
        <v>249</v>
      </c>
      <c r="M49" s="169">
        <v>2355.6</v>
      </c>
      <c r="N49" s="166">
        <v>6</v>
      </c>
      <c r="O49" s="162" t="str">
        <f t="shared" si="21"/>
        <v>3:50.4
(1.7)</v>
      </c>
      <c r="Q49" s="135">
        <f t="shared" si="16"/>
        <v>49.600000000000023</v>
      </c>
      <c r="R49" s="135">
        <f t="shared" si="17"/>
        <v>230.39999999999986</v>
      </c>
      <c r="T49" s="164">
        <f t="shared" si="18"/>
        <v>49.600000000000023</v>
      </c>
      <c r="U49" s="164">
        <f t="shared" si="19"/>
        <v>350.39999999999986</v>
      </c>
      <c r="W49" s="163">
        <f t="shared" si="24"/>
        <v>0.5</v>
      </c>
      <c r="X49" s="163">
        <f t="shared" si="25"/>
        <v>1.6999999999998181</v>
      </c>
      <c r="Z49" s="164">
        <f t="shared" si="22"/>
        <v>0.5</v>
      </c>
      <c r="AA49" s="164">
        <f t="shared" si="23"/>
        <v>1.6999999999998181</v>
      </c>
      <c r="AC49" s="73">
        <f t="shared" si="15"/>
        <v>0</v>
      </c>
      <c r="AD49" s="73">
        <f>SUM(AC$9:AC49)</f>
        <v>4</v>
      </c>
    </row>
    <row r="50" spans="1:30" ht="30" customHeight="1">
      <c r="A50" s="161">
        <f t="shared" si="13"/>
        <v>42</v>
      </c>
      <c r="B50" s="166">
        <v>63</v>
      </c>
      <c r="C50" s="167" t="s">
        <v>557</v>
      </c>
      <c r="D50" s="168" t="s">
        <v>252</v>
      </c>
      <c r="E50" s="169">
        <v>523.6</v>
      </c>
      <c r="F50" s="166">
        <v>3</v>
      </c>
      <c r="G50" s="162" t="str">
        <f t="shared" si="20"/>
        <v>50.2
(0.6)</v>
      </c>
      <c r="H50" s="153"/>
      <c r="I50" s="161">
        <f t="shared" si="14"/>
        <v>38</v>
      </c>
      <c r="J50" s="166">
        <v>25</v>
      </c>
      <c r="K50" s="167" t="s">
        <v>521</v>
      </c>
      <c r="L50" s="170" t="s">
        <v>247</v>
      </c>
      <c r="M50" s="169">
        <v>2402.1999999999998</v>
      </c>
      <c r="N50" s="166">
        <v>9</v>
      </c>
      <c r="O50" s="162" t="str">
        <f t="shared" si="21"/>
        <v>3:57.0
(6.6)</v>
      </c>
      <c r="Q50" s="135">
        <f t="shared" si="16"/>
        <v>50.200000000000045</v>
      </c>
      <c r="R50" s="135">
        <f t="shared" si="17"/>
        <v>236.99999999999977</v>
      </c>
      <c r="T50" s="164">
        <f t="shared" si="18"/>
        <v>50.200000000000045</v>
      </c>
      <c r="U50" s="164">
        <f t="shared" si="19"/>
        <v>356.99999999999977</v>
      </c>
      <c r="W50" s="163">
        <f t="shared" si="24"/>
        <v>0.60000000000002274</v>
      </c>
      <c r="X50" s="163">
        <f t="shared" si="25"/>
        <v>6.5999999999999091</v>
      </c>
      <c r="Z50" s="164">
        <f t="shared" si="22"/>
        <v>0.60000000000002274</v>
      </c>
      <c r="AA50" s="164">
        <f t="shared" si="23"/>
        <v>6.5999999999999091</v>
      </c>
      <c r="AC50" s="73">
        <f t="shared" si="15"/>
        <v>0</v>
      </c>
      <c r="AD50" s="73">
        <f>SUM(AC$9:AC50)</f>
        <v>4</v>
      </c>
    </row>
    <row r="51" spans="1:30" ht="30" customHeight="1">
      <c r="A51" s="161">
        <f t="shared" si="13"/>
        <v>43</v>
      </c>
      <c r="B51" s="166">
        <v>44</v>
      </c>
      <c r="C51" s="167" t="s">
        <v>540</v>
      </c>
      <c r="D51" s="168" t="s">
        <v>249</v>
      </c>
      <c r="E51" s="169">
        <v>525.29999999999995</v>
      </c>
      <c r="F51" s="166">
        <v>7</v>
      </c>
      <c r="G51" s="162" t="str">
        <f t="shared" si="20"/>
        <v>51.9
(1.7)</v>
      </c>
      <c r="H51" s="153"/>
      <c r="I51" s="161">
        <f t="shared" si="14"/>
        <v>39</v>
      </c>
      <c r="J51" s="166">
        <v>44</v>
      </c>
      <c r="K51" s="167" t="s">
        <v>540</v>
      </c>
      <c r="L51" s="170" t="s">
        <v>249</v>
      </c>
      <c r="M51" s="169">
        <v>2403.3000000000002</v>
      </c>
      <c r="N51" s="166">
        <v>7</v>
      </c>
      <c r="O51" s="162" t="str">
        <f t="shared" si="21"/>
        <v>3:58.1
(1.1)</v>
      </c>
      <c r="Q51" s="135">
        <f t="shared" si="16"/>
        <v>51.899999999999977</v>
      </c>
      <c r="R51" s="135">
        <f t="shared" si="17"/>
        <v>238.10000000000014</v>
      </c>
      <c r="T51" s="164">
        <f t="shared" si="18"/>
        <v>51.899999999999977</v>
      </c>
      <c r="U51" s="164">
        <f t="shared" si="19"/>
        <v>358.10000000000014</v>
      </c>
      <c r="W51" s="163">
        <f t="shared" si="24"/>
        <v>1.6999999999999318</v>
      </c>
      <c r="X51" s="163">
        <f t="shared" si="25"/>
        <v>1.1000000000003638</v>
      </c>
      <c r="Z51" s="164">
        <f t="shared" si="22"/>
        <v>1.6999999999999318</v>
      </c>
      <c r="AA51" s="164">
        <f t="shared" si="23"/>
        <v>1.1000000000003638</v>
      </c>
      <c r="AC51" s="73">
        <f t="shared" si="15"/>
        <v>0</v>
      </c>
      <c r="AD51" s="73">
        <f>SUM(AC$9:AC51)</f>
        <v>4</v>
      </c>
    </row>
    <row r="52" spans="1:30" ht="30" customHeight="1">
      <c r="A52" s="161">
        <f t="shared" si="13"/>
        <v>44</v>
      </c>
      <c r="B52" s="166">
        <v>43</v>
      </c>
      <c r="C52" s="167" t="s">
        <v>539</v>
      </c>
      <c r="D52" s="168" t="s">
        <v>249</v>
      </c>
      <c r="E52" s="169">
        <v>529</v>
      </c>
      <c r="F52" s="166">
        <v>8</v>
      </c>
      <c r="G52" s="162" t="str">
        <f t="shared" si="20"/>
        <v>55.6
(3.7)</v>
      </c>
      <c r="H52" s="153"/>
      <c r="I52" s="161">
        <f t="shared" si="14"/>
        <v>40</v>
      </c>
      <c r="J52" s="166">
        <v>49</v>
      </c>
      <c r="K52" s="167" t="s">
        <v>544</v>
      </c>
      <c r="L52" s="170" t="s">
        <v>250</v>
      </c>
      <c r="M52" s="169">
        <v>2407.4</v>
      </c>
      <c r="N52" s="166">
        <v>2</v>
      </c>
      <c r="O52" s="162" t="str">
        <f t="shared" si="21"/>
        <v>4:02.2
(4.1)</v>
      </c>
      <c r="Q52" s="135">
        <f t="shared" si="16"/>
        <v>55.600000000000023</v>
      </c>
      <c r="R52" s="135">
        <f t="shared" si="17"/>
        <v>242.20000000000005</v>
      </c>
      <c r="T52" s="164">
        <f t="shared" si="18"/>
        <v>55.600000000000023</v>
      </c>
      <c r="U52" s="164">
        <f t="shared" si="19"/>
        <v>402.20000000000005</v>
      </c>
      <c r="W52" s="163">
        <f t="shared" si="24"/>
        <v>3.7000000000000455</v>
      </c>
      <c r="X52" s="163">
        <f t="shared" si="25"/>
        <v>4.0999999999999091</v>
      </c>
      <c r="Z52" s="164">
        <f t="shared" si="22"/>
        <v>3.7000000000000455</v>
      </c>
      <c r="AA52" s="164">
        <f t="shared" si="23"/>
        <v>4.0999999999999091</v>
      </c>
      <c r="AC52" s="73">
        <f t="shared" si="15"/>
        <v>0</v>
      </c>
      <c r="AD52" s="73">
        <f>SUM(AC$9:AC52)</f>
        <v>4</v>
      </c>
    </row>
    <row r="53" spans="1:30" ht="30" customHeight="1">
      <c r="A53" s="161">
        <f t="shared" si="13"/>
        <v>45</v>
      </c>
      <c r="B53" s="166">
        <v>25</v>
      </c>
      <c r="C53" s="167" t="s">
        <v>521</v>
      </c>
      <c r="D53" s="168" t="s">
        <v>247</v>
      </c>
      <c r="E53" s="169">
        <v>529.5</v>
      </c>
      <c r="F53" s="166">
        <v>9</v>
      </c>
      <c r="G53" s="162" t="str">
        <f t="shared" si="20"/>
        <v>56.1
(0.5)</v>
      </c>
      <c r="H53" s="153"/>
      <c r="I53" s="161" t="str">
        <f t="shared" si="14"/>
        <v>-</v>
      </c>
      <c r="J53" s="166">
        <v>64</v>
      </c>
      <c r="K53" s="167" t="s">
        <v>558</v>
      </c>
      <c r="L53" s="170" t="s">
        <v>252</v>
      </c>
      <c r="M53" s="169">
        <v>2418.6999999999998</v>
      </c>
      <c r="N53" s="166">
        <v>3</v>
      </c>
      <c r="O53" s="162" t="str">
        <f t="shared" si="21"/>
        <v>4:13.5
(11.3)</v>
      </c>
      <c r="Q53" s="135">
        <f t="shared" si="16"/>
        <v>56.100000000000023</v>
      </c>
      <c r="R53" s="135">
        <f t="shared" si="17"/>
        <v>253.49999999999977</v>
      </c>
      <c r="T53" s="164">
        <f t="shared" si="18"/>
        <v>56.100000000000023</v>
      </c>
      <c r="U53" s="164">
        <f t="shared" si="19"/>
        <v>413.49999999999977</v>
      </c>
      <c r="W53" s="163">
        <f t="shared" si="24"/>
        <v>0.5</v>
      </c>
      <c r="X53" s="163">
        <f t="shared" si="25"/>
        <v>11.299999999999727</v>
      </c>
      <c r="Z53" s="164">
        <f t="shared" si="22"/>
        <v>0.5</v>
      </c>
      <c r="AA53" s="164">
        <f t="shared" si="23"/>
        <v>11.299999999999727</v>
      </c>
      <c r="AC53" s="73">
        <f t="shared" si="15"/>
        <v>1</v>
      </c>
      <c r="AD53" s="73">
        <f>SUM(AC$9:AC53)</f>
        <v>5</v>
      </c>
    </row>
    <row r="54" spans="1:30" ht="30" customHeight="1">
      <c r="A54" s="161">
        <f t="shared" si="13"/>
        <v>46</v>
      </c>
      <c r="B54" s="166">
        <v>42</v>
      </c>
      <c r="C54" s="167" t="s">
        <v>538</v>
      </c>
      <c r="D54" s="168" t="s">
        <v>249</v>
      </c>
      <c r="E54" s="169">
        <v>529.9</v>
      </c>
      <c r="F54" s="166">
        <v>9</v>
      </c>
      <c r="G54" s="162" t="str">
        <f t="shared" si="20"/>
        <v>56.5
(0.4)</v>
      </c>
      <c r="H54" s="153"/>
      <c r="I54" s="161" t="str">
        <f t="shared" si="14"/>
        <v>-</v>
      </c>
      <c r="J54" s="166">
        <v>59</v>
      </c>
      <c r="K54" s="167" t="s">
        <v>553</v>
      </c>
      <c r="L54" s="170" t="s">
        <v>251</v>
      </c>
      <c r="M54" s="169">
        <v>2419.4</v>
      </c>
      <c r="N54" s="166">
        <v>3</v>
      </c>
      <c r="O54" s="162" t="str">
        <f t="shared" si="21"/>
        <v>4:14.2
(0.7)</v>
      </c>
      <c r="Q54" s="135">
        <f t="shared" si="16"/>
        <v>56.5</v>
      </c>
      <c r="R54" s="135">
        <f t="shared" si="17"/>
        <v>254.20000000000005</v>
      </c>
      <c r="T54" s="164">
        <f t="shared" si="18"/>
        <v>56.5</v>
      </c>
      <c r="U54" s="164">
        <f t="shared" si="19"/>
        <v>414.20000000000005</v>
      </c>
      <c r="W54" s="163">
        <f t="shared" si="24"/>
        <v>0.39999999999997726</v>
      </c>
      <c r="X54" s="163">
        <f t="shared" si="25"/>
        <v>0.70000000000027285</v>
      </c>
      <c r="Z54" s="164">
        <f t="shared" si="22"/>
        <v>0.39999999999997726</v>
      </c>
      <c r="AA54" s="164">
        <f t="shared" si="23"/>
        <v>0.70000000000027285</v>
      </c>
      <c r="AC54" s="73">
        <f t="shared" si="15"/>
        <v>1</v>
      </c>
      <c r="AD54" s="73">
        <f>SUM(AC$9:AC54)</f>
        <v>6</v>
      </c>
    </row>
    <row r="55" spans="1:30" ht="30" customHeight="1">
      <c r="A55" s="302">
        <f t="shared" si="13"/>
        <v>46</v>
      </c>
      <c r="B55" s="166">
        <v>51</v>
      </c>
      <c r="C55" s="167" t="s">
        <v>546</v>
      </c>
      <c r="D55" s="168" t="s">
        <v>250</v>
      </c>
      <c r="E55" s="169">
        <v>529.9</v>
      </c>
      <c r="F55" s="166">
        <v>3</v>
      </c>
      <c r="G55" s="162" t="str">
        <f t="shared" si="20"/>
        <v>56.5
(0.4)</v>
      </c>
      <c r="H55" s="153"/>
      <c r="I55" s="161">
        <f t="shared" si="14"/>
        <v>41</v>
      </c>
      <c r="J55" s="166">
        <v>51</v>
      </c>
      <c r="K55" s="167" t="s">
        <v>546</v>
      </c>
      <c r="L55" s="170" t="s">
        <v>250</v>
      </c>
      <c r="M55" s="169">
        <v>2425.4</v>
      </c>
      <c r="N55" s="166">
        <v>3</v>
      </c>
      <c r="O55" s="162" t="str">
        <f t="shared" si="21"/>
        <v>4:20.2
(6.0)</v>
      </c>
      <c r="Q55" s="135">
        <f t="shared" si="16"/>
        <v>56.5</v>
      </c>
      <c r="R55" s="135">
        <f t="shared" si="17"/>
        <v>260.20000000000005</v>
      </c>
      <c r="T55" s="164">
        <f t="shared" si="18"/>
        <v>56.5</v>
      </c>
      <c r="U55" s="164">
        <f t="shared" si="19"/>
        <v>420.20000000000005</v>
      </c>
      <c r="W55" s="163">
        <f t="shared" si="24"/>
        <v>0.39999999999997726</v>
      </c>
      <c r="X55" s="163">
        <f t="shared" si="25"/>
        <v>6</v>
      </c>
      <c r="Z55" s="164">
        <f t="shared" si="22"/>
        <v>0.39999999999997726</v>
      </c>
      <c r="AA55" s="164">
        <f t="shared" si="23"/>
        <v>6</v>
      </c>
      <c r="AC55" s="73">
        <f t="shared" si="15"/>
        <v>0</v>
      </c>
      <c r="AD55" s="73">
        <f>SUM(AC$9:AC55)</f>
        <v>6</v>
      </c>
    </row>
    <row r="56" spans="1:30" ht="30" customHeight="1">
      <c r="A56" s="161">
        <f t="shared" si="13"/>
        <v>48</v>
      </c>
      <c r="B56" s="166">
        <v>41</v>
      </c>
      <c r="C56" s="167" t="s">
        <v>537</v>
      </c>
      <c r="D56" s="168" t="s">
        <v>249</v>
      </c>
      <c r="E56" s="169">
        <v>530.4</v>
      </c>
      <c r="F56" s="166">
        <v>10</v>
      </c>
      <c r="G56" s="162" t="str">
        <f t="shared" si="20"/>
        <v>57.0
(0.5)</v>
      </c>
      <c r="H56" s="153"/>
      <c r="I56" s="161">
        <f t="shared" si="14"/>
        <v>42</v>
      </c>
      <c r="J56" s="166">
        <v>41</v>
      </c>
      <c r="K56" s="167" t="s">
        <v>537</v>
      </c>
      <c r="L56" s="170" t="s">
        <v>249</v>
      </c>
      <c r="M56" s="169">
        <v>2429.6999999999998</v>
      </c>
      <c r="N56" s="166">
        <v>8</v>
      </c>
      <c r="O56" s="162" t="str">
        <f t="shared" si="21"/>
        <v>4:24.5
(4.3)</v>
      </c>
      <c r="Q56" s="135">
        <f t="shared" si="16"/>
        <v>57</v>
      </c>
      <c r="R56" s="135">
        <f t="shared" si="17"/>
        <v>264.49999999999977</v>
      </c>
      <c r="T56" s="164">
        <f t="shared" si="18"/>
        <v>57</v>
      </c>
      <c r="U56" s="164">
        <f t="shared" si="19"/>
        <v>424.49999999999977</v>
      </c>
      <c r="W56" s="163">
        <f t="shared" si="24"/>
        <v>0.5</v>
      </c>
      <c r="X56" s="163">
        <f t="shared" si="25"/>
        <v>4.2999999999997272</v>
      </c>
      <c r="Z56" s="164">
        <f t="shared" si="22"/>
        <v>0.5</v>
      </c>
      <c r="AA56" s="164">
        <f t="shared" si="23"/>
        <v>4.2999999999997272</v>
      </c>
      <c r="AC56" s="73">
        <f t="shared" si="15"/>
        <v>0</v>
      </c>
      <c r="AD56" s="73">
        <f>SUM(AC$9:AC56)</f>
        <v>6</v>
      </c>
    </row>
    <row r="57" spans="1:30" ht="30" customHeight="1">
      <c r="A57" s="161">
        <f t="shared" si="13"/>
        <v>49</v>
      </c>
      <c r="B57" s="166">
        <v>55</v>
      </c>
      <c r="C57" s="167" t="s">
        <v>550</v>
      </c>
      <c r="D57" s="168" t="s">
        <v>250</v>
      </c>
      <c r="E57" s="169">
        <v>531.6</v>
      </c>
      <c r="F57" s="166">
        <v>4</v>
      </c>
      <c r="G57" s="162" t="str">
        <f t="shared" si="20"/>
        <v>58.2
(1.2)</v>
      </c>
      <c r="H57" s="153"/>
      <c r="I57" s="161">
        <f t="shared" si="14"/>
        <v>43</v>
      </c>
      <c r="J57" s="166">
        <v>43</v>
      </c>
      <c r="K57" s="167" t="s">
        <v>539</v>
      </c>
      <c r="L57" s="170" t="s">
        <v>249</v>
      </c>
      <c r="M57" s="169">
        <v>2433.9</v>
      </c>
      <c r="N57" s="166">
        <v>9</v>
      </c>
      <c r="O57" s="162" t="str">
        <f t="shared" si="21"/>
        <v>4:28.7
(4.2)</v>
      </c>
      <c r="Q57" s="135">
        <f t="shared" si="16"/>
        <v>58.200000000000045</v>
      </c>
      <c r="R57" s="135">
        <f t="shared" si="17"/>
        <v>268.70000000000005</v>
      </c>
      <c r="T57" s="164">
        <f t="shared" si="18"/>
        <v>58.200000000000045</v>
      </c>
      <c r="U57" s="164">
        <f t="shared" si="19"/>
        <v>428.70000000000005</v>
      </c>
      <c r="W57" s="163">
        <f t="shared" si="24"/>
        <v>1.2000000000000455</v>
      </c>
      <c r="X57" s="163">
        <f t="shared" si="25"/>
        <v>4.2000000000002728</v>
      </c>
      <c r="Z57" s="164">
        <f t="shared" si="22"/>
        <v>1.2000000000000455</v>
      </c>
      <c r="AA57" s="164">
        <f t="shared" si="23"/>
        <v>4.2000000000002728</v>
      </c>
      <c r="AC57" s="73">
        <f t="shared" si="15"/>
        <v>0</v>
      </c>
      <c r="AD57" s="73">
        <f>SUM(AC$9:AC57)</f>
        <v>6</v>
      </c>
    </row>
    <row r="58" spans="1:30" ht="30" customHeight="1">
      <c r="A58" s="161">
        <f t="shared" si="13"/>
        <v>50</v>
      </c>
      <c r="B58" s="166">
        <v>59</v>
      </c>
      <c r="C58" s="167" t="s">
        <v>553</v>
      </c>
      <c r="D58" s="168" t="s">
        <v>251</v>
      </c>
      <c r="E58" s="169">
        <v>532.5</v>
      </c>
      <c r="F58" s="166">
        <v>3</v>
      </c>
      <c r="G58" s="162" t="str">
        <f t="shared" si="20"/>
        <v>59.1
(0.9)</v>
      </c>
      <c r="H58" s="153"/>
      <c r="I58" s="161">
        <f t="shared" si="14"/>
        <v>44</v>
      </c>
      <c r="J58" s="166">
        <v>42</v>
      </c>
      <c r="K58" s="167" t="s">
        <v>538</v>
      </c>
      <c r="L58" s="170" t="s">
        <v>249</v>
      </c>
      <c r="M58" s="169">
        <v>2435.9</v>
      </c>
      <c r="N58" s="166">
        <v>10</v>
      </c>
      <c r="O58" s="162" t="str">
        <f t="shared" si="21"/>
        <v>4:30.7
(2.0)</v>
      </c>
      <c r="Q58" s="135">
        <f t="shared" si="16"/>
        <v>59.100000000000023</v>
      </c>
      <c r="R58" s="135">
        <f t="shared" si="17"/>
        <v>270.70000000000005</v>
      </c>
      <c r="T58" s="164">
        <f t="shared" si="18"/>
        <v>59.100000000000023</v>
      </c>
      <c r="U58" s="164">
        <f t="shared" si="19"/>
        <v>430.70000000000005</v>
      </c>
      <c r="W58" s="163">
        <f t="shared" si="24"/>
        <v>0.89999999999997726</v>
      </c>
      <c r="X58" s="163">
        <f t="shared" si="25"/>
        <v>2</v>
      </c>
      <c r="Z58" s="164">
        <f t="shared" si="22"/>
        <v>0.89999999999997726</v>
      </c>
      <c r="AA58" s="164">
        <f t="shared" si="23"/>
        <v>2</v>
      </c>
      <c r="AC58" s="73">
        <f t="shared" si="15"/>
        <v>0</v>
      </c>
      <c r="AD58" s="73">
        <f>SUM(AC$9:AC58)</f>
        <v>6</v>
      </c>
    </row>
    <row r="59" spans="1:30" ht="30" customHeight="1">
      <c r="A59" s="161">
        <f t="shared" si="13"/>
        <v>51</v>
      </c>
      <c r="B59" s="166">
        <v>47</v>
      </c>
      <c r="C59" s="167" t="s">
        <v>542</v>
      </c>
      <c r="D59" s="168" t="s">
        <v>249</v>
      </c>
      <c r="E59" s="169">
        <v>532.70000000000005</v>
      </c>
      <c r="F59" s="166">
        <v>11</v>
      </c>
      <c r="G59" s="162" t="str">
        <f t="shared" si="20"/>
        <v>59.3
(0.2)</v>
      </c>
      <c r="H59" s="153"/>
      <c r="I59" s="161">
        <f t="shared" si="14"/>
        <v>45</v>
      </c>
      <c r="J59" s="166">
        <v>47</v>
      </c>
      <c r="K59" s="167" t="s">
        <v>542</v>
      </c>
      <c r="L59" s="170" t="s">
        <v>249</v>
      </c>
      <c r="M59" s="169">
        <v>2450.6</v>
      </c>
      <c r="N59" s="166">
        <v>11</v>
      </c>
      <c r="O59" s="162" t="str">
        <f t="shared" si="21"/>
        <v>4:45.4
(14.7)</v>
      </c>
      <c r="Q59" s="135">
        <f t="shared" si="16"/>
        <v>59.300000000000068</v>
      </c>
      <c r="R59" s="135">
        <f t="shared" si="17"/>
        <v>285.39999999999986</v>
      </c>
      <c r="T59" s="164">
        <f t="shared" si="18"/>
        <v>59.300000000000068</v>
      </c>
      <c r="U59" s="164">
        <f t="shared" si="19"/>
        <v>445.39999999999986</v>
      </c>
      <c r="W59" s="163">
        <f t="shared" si="24"/>
        <v>0.20000000000004547</v>
      </c>
      <c r="X59" s="163">
        <f t="shared" si="25"/>
        <v>14.699999999999818</v>
      </c>
      <c r="Z59" s="164">
        <f t="shared" si="22"/>
        <v>0.20000000000004547</v>
      </c>
      <c r="AA59" s="164">
        <f t="shared" si="23"/>
        <v>14.699999999999818</v>
      </c>
      <c r="AC59" s="73">
        <f t="shared" si="15"/>
        <v>0</v>
      </c>
      <c r="AD59" s="73">
        <f>SUM(AC$9:AC59)</f>
        <v>6</v>
      </c>
    </row>
    <row r="60" spans="1:30" ht="30" customHeight="1">
      <c r="A60" s="161">
        <f t="shared" si="13"/>
        <v>52</v>
      </c>
      <c r="B60" s="166">
        <v>6</v>
      </c>
      <c r="C60" s="167" t="s">
        <v>503</v>
      </c>
      <c r="D60" s="168" t="s">
        <v>245</v>
      </c>
      <c r="E60" s="169">
        <v>534.5</v>
      </c>
      <c r="F60" s="166">
        <v>10</v>
      </c>
      <c r="G60" s="162" t="str">
        <f t="shared" si="20"/>
        <v>1:01.1
(1.8)</v>
      </c>
      <c r="H60" s="153"/>
      <c r="I60" s="161">
        <f t="shared" si="14"/>
        <v>46</v>
      </c>
      <c r="J60" s="166">
        <v>39</v>
      </c>
      <c r="K60" s="167" t="s">
        <v>535</v>
      </c>
      <c r="L60" s="170" t="s">
        <v>249</v>
      </c>
      <c r="M60" s="169">
        <v>2457.1</v>
      </c>
      <c r="N60" s="166">
        <v>12</v>
      </c>
      <c r="O60" s="162" t="str">
        <f t="shared" si="21"/>
        <v>4:51.9
(6.5)</v>
      </c>
      <c r="Q60" s="135">
        <f t="shared" si="16"/>
        <v>61.100000000000023</v>
      </c>
      <c r="R60" s="135">
        <f t="shared" si="17"/>
        <v>291.89999999999986</v>
      </c>
      <c r="T60" s="164">
        <f t="shared" si="18"/>
        <v>101.10000000000002</v>
      </c>
      <c r="U60" s="164">
        <f t="shared" si="19"/>
        <v>451.89999999999986</v>
      </c>
      <c r="W60" s="163">
        <f t="shared" si="24"/>
        <v>1.7999999999999545</v>
      </c>
      <c r="X60" s="163">
        <f t="shared" si="25"/>
        <v>6.5</v>
      </c>
      <c r="Z60" s="164">
        <f t="shared" si="22"/>
        <v>1.7999999999999545</v>
      </c>
      <c r="AA60" s="164">
        <f t="shared" si="23"/>
        <v>6.5</v>
      </c>
      <c r="AC60" s="73">
        <f t="shared" si="15"/>
        <v>0</v>
      </c>
      <c r="AD60" s="73">
        <f>SUM(AC$9:AC60)</f>
        <v>6</v>
      </c>
    </row>
    <row r="61" spans="1:30" ht="30" customHeight="1">
      <c r="A61" s="302">
        <f t="shared" si="13"/>
        <v>52</v>
      </c>
      <c r="B61" s="166">
        <v>39</v>
      </c>
      <c r="C61" s="167" t="s">
        <v>535</v>
      </c>
      <c r="D61" s="168" t="s">
        <v>249</v>
      </c>
      <c r="E61" s="169">
        <v>534.5</v>
      </c>
      <c r="F61" s="166">
        <v>12</v>
      </c>
      <c r="G61" s="162" t="str">
        <f t="shared" si="20"/>
        <v>1:01.1
(1.8)</v>
      </c>
      <c r="H61" s="153"/>
      <c r="I61" s="161">
        <f t="shared" si="14"/>
        <v>47</v>
      </c>
      <c r="J61" s="166">
        <v>38</v>
      </c>
      <c r="K61" s="167" t="s">
        <v>534</v>
      </c>
      <c r="L61" s="170" t="s">
        <v>249</v>
      </c>
      <c r="M61" s="169">
        <v>2502.8000000000002</v>
      </c>
      <c r="N61" s="166">
        <v>13</v>
      </c>
      <c r="O61" s="162" t="str">
        <f t="shared" si="21"/>
        <v>4:57.6
(5.7)</v>
      </c>
      <c r="Q61" s="135">
        <f t="shared" si="16"/>
        <v>61.100000000000023</v>
      </c>
      <c r="R61" s="135">
        <f t="shared" si="17"/>
        <v>297.60000000000014</v>
      </c>
      <c r="T61" s="164">
        <f t="shared" si="18"/>
        <v>101.10000000000002</v>
      </c>
      <c r="U61" s="164">
        <f t="shared" si="19"/>
        <v>457.60000000000014</v>
      </c>
      <c r="W61" s="163">
        <f t="shared" si="24"/>
        <v>1.7999999999999545</v>
      </c>
      <c r="X61" s="163">
        <f t="shared" si="25"/>
        <v>5.7000000000002728</v>
      </c>
      <c r="Z61" s="164">
        <f t="shared" si="22"/>
        <v>1.7999999999999545</v>
      </c>
      <c r="AA61" s="164">
        <f t="shared" si="23"/>
        <v>5.7000000000002728</v>
      </c>
      <c r="AC61" s="73">
        <f t="shared" si="15"/>
        <v>0</v>
      </c>
      <c r="AD61" s="73">
        <f>SUM(AC$9:AC61)</f>
        <v>6</v>
      </c>
    </row>
    <row r="62" spans="1:30" ht="30" customHeight="1">
      <c r="A62" s="161">
        <f t="shared" si="13"/>
        <v>54</v>
      </c>
      <c r="B62" s="166">
        <v>40</v>
      </c>
      <c r="C62" s="167" t="s">
        <v>536</v>
      </c>
      <c r="D62" s="168" t="s">
        <v>249</v>
      </c>
      <c r="E62" s="169">
        <v>537.9</v>
      </c>
      <c r="F62" s="166">
        <v>13</v>
      </c>
      <c r="G62" s="162" t="str">
        <f t="shared" si="20"/>
        <v>1:04.5
(3.4)</v>
      </c>
      <c r="H62" s="153"/>
      <c r="I62" s="161" t="str">
        <f t="shared" si="14"/>
        <v>-</v>
      </c>
      <c r="J62" s="166">
        <v>61</v>
      </c>
      <c r="K62" s="167" t="s">
        <v>555</v>
      </c>
      <c r="L62" s="170" t="s">
        <v>251</v>
      </c>
      <c r="M62" s="169">
        <v>2507.5</v>
      </c>
      <c r="N62" s="166">
        <v>4</v>
      </c>
      <c r="O62" s="162" t="str">
        <f t="shared" si="21"/>
        <v>5:02.3
(4.7)</v>
      </c>
      <c r="Q62" s="135">
        <f t="shared" si="16"/>
        <v>64.5</v>
      </c>
      <c r="R62" s="135">
        <f t="shared" si="17"/>
        <v>302.29999999999995</v>
      </c>
      <c r="T62" s="164">
        <f t="shared" si="18"/>
        <v>104.5</v>
      </c>
      <c r="U62" s="164">
        <f t="shared" si="19"/>
        <v>502.29999999999995</v>
      </c>
      <c r="W62" s="163">
        <f t="shared" si="24"/>
        <v>3.3999999999999773</v>
      </c>
      <c r="X62" s="163">
        <f t="shared" si="25"/>
        <v>4.6999999999998181</v>
      </c>
      <c r="Z62" s="164">
        <f t="shared" si="22"/>
        <v>3.3999999999999773</v>
      </c>
      <c r="AA62" s="164">
        <f t="shared" si="23"/>
        <v>4.6999999999998181</v>
      </c>
      <c r="AC62" s="73">
        <f t="shared" si="15"/>
        <v>1</v>
      </c>
      <c r="AD62" s="73">
        <f>SUM(AC$9:AC62)</f>
        <v>7</v>
      </c>
    </row>
    <row r="63" spans="1:30" ht="30" customHeight="1">
      <c r="A63" s="161">
        <f t="shared" si="13"/>
        <v>55</v>
      </c>
      <c r="B63" s="166">
        <v>50</v>
      </c>
      <c r="C63" s="167" t="s">
        <v>545</v>
      </c>
      <c r="D63" s="168" t="s">
        <v>250</v>
      </c>
      <c r="E63" s="169">
        <v>539.79999999999995</v>
      </c>
      <c r="F63" s="166">
        <v>5</v>
      </c>
      <c r="G63" s="162" t="str">
        <f t="shared" si="20"/>
        <v>1:06.4
(1.9)</v>
      </c>
      <c r="H63" s="153"/>
      <c r="I63" s="161">
        <f t="shared" si="14"/>
        <v>48</v>
      </c>
      <c r="J63" s="166">
        <v>40</v>
      </c>
      <c r="K63" s="167" t="s">
        <v>536</v>
      </c>
      <c r="L63" s="170" t="s">
        <v>249</v>
      </c>
      <c r="M63" s="169">
        <v>2520.1999999999998</v>
      </c>
      <c r="N63" s="166">
        <v>14</v>
      </c>
      <c r="O63" s="162" t="str">
        <f t="shared" si="21"/>
        <v>5:15.0
(12.7)</v>
      </c>
      <c r="Q63" s="135">
        <f t="shared" si="16"/>
        <v>66.399999999999977</v>
      </c>
      <c r="R63" s="135">
        <f t="shared" si="17"/>
        <v>314.99999999999977</v>
      </c>
      <c r="T63" s="164">
        <f t="shared" si="18"/>
        <v>106.39999999999998</v>
      </c>
      <c r="U63" s="164">
        <f t="shared" si="19"/>
        <v>514.99999999999977</v>
      </c>
      <c r="W63" s="163">
        <f t="shared" si="24"/>
        <v>1.8999999999999773</v>
      </c>
      <c r="X63" s="163">
        <f t="shared" si="25"/>
        <v>12.699999999999818</v>
      </c>
      <c r="Z63" s="164">
        <f t="shared" si="22"/>
        <v>1.8999999999999773</v>
      </c>
      <c r="AA63" s="164">
        <f t="shared" si="23"/>
        <v>12.699999999999818</v>
      </c>
      <c r="AC63" s="73">
        <f t="shared" si="15"/>
        <v>0</v>
      </c>
      <c r="AD63" s="73">
        <f>SUM(AC$9:AC63)</f>
        <v>7</v>
      </c>
    </row>
    <row r="64" spans="1:30" ht="30" customHeight="1">
      <c r="A64" s="161">
        <f t="shared" si="13"/>
        <v>56</v>
      </c>
      <c r="B64" s="166">
        <v>38</v>
      </c>
      <c r="C64" s="167" t="s">
        <v>534</v>
      </c>
      <c r="D64" s="168" t="s">
        <v>249</v>
      </c>
      <c r="E64" s="169">
        <v>540</v>
      </c>
      <c r="F64" s="166">
        <v>14</v>
      </c>
      <c r="G64" s="162" t="str">
        <f t="shared" si="20"/>
        <v>1:06.6
(0.2)</v>
      </c>
      <c r="H64" s="153"/>
      <c r="I64" s="161" t="str">
        <f t="shared" si="14"/>
        <v>-</v>
      </c>
      <c r="J64" s="166">
        <v>71</v>
      </c>
      <c r="K64" s="167" t="s">
        <v>564</v>
      </c>
      <c r="L64" s="170" t="s">
        <v>252</v>
      </c>
      <c r="M64" s="169">
        <v>2524.1999999999998</v>
      </c>
      <c r="N64" s="166">
        <v>4</v>
      </c>
      <c r="O64" s="162" t="str">
        <f t="shared" si="21"/>
        <v>5:19.0
(4.0)</v>
      </c>
      <c r="Q64" s="135">
        <f t="shared" si="16"/>
        <v>66.600000000000023</v>
      </c>
      <c r="R64" s="135">
        <f t="shared" si="17"/>
        <v>318.99999999999977</v>
      </c>
      <c r="T64" s="164">
        <f t="shared" si="18"/>
        <v>106.60000000000002</v>
      </c>
      <c r="U64" s="164">
        <f t="shared" si="19"/>
        <v>518.99999999999977</v>
      </c>
      <c r="W64" s="163">
        <f t="shared" si="24"/>
        <v>0.20000000000004547</v>
      </c>
      <c r="X64" s="163">
        <f t="shared" si="25"/>
        <v>4</v>
      </c>
      <c r="Z64" s="164">
        <f t="shared" si="22"/>
        <v>0.20000000000004547</v>
      </c>
      <c r="AA64" s="164">
        <f t="shared" si="23"/>
        <v>4</v>
      </c>
      <c r="AC64" s="73">
        <f t="shared" si="15"/>
        <v>1</v>
      </c>
      <c r="AD64" s="73">
        <f>SUM(AC$9:AC64)</f>
        <v>8</v>
      </c>
    </row>
    <row r="65" spans="1:30" ht="30" customHeight="1">
      <c r="A65" s="161">
        <f t="shared" si="13"/>
        <v>57</v>
      </c>
      <c r="B65" s="166">
        <v>52</v>
      </c>
      <c r="C65" s="167" t="s">
        <v>547</v>
      </c>
      <c r="D65" s="168" t="s">
        <v>250</v>
      </c>
      <c r="E65" s="169">
        <v>547.4</v>
      </c>
      <c r="F65" s="166">
        <v>6</v>
      </c>
      <c r="G65" s="162" t="str">
        <f t="shared" si="20"/>
        <v>1:14.0
(7.4)</v>
      </c>
      <c r="H65" s="153"/>
      <c r="I65" s="161">
        <f t="shared" si="14"/>
        <v>49</v>
      </c>
      <c r="J65" s="166">
        <v>52</v>
      </c>
      <c r="K65" s="167" t="s">
        <v>547</v>
      </c>
      <c r="L65" s="170" t="s">
        <v>250</v>
      </c>
      <c r="M65" s="169">
        <v>2530</v>
      </c>
      <c r="N65" s="166">
        <v>4</v>
      </c>
      <c r="O65" s="162" t="str">
        <f t="shared" si="21"/>
        <v>5:24.8
(5.8)</v>
      </c>
      <c r="Q65" s="135">
        <f t="shared" si="16"/>
        <v>74</v>
      </c>
      <c r="R65" s="135">
        <f t="shared" si="17"/>
        <v>324.79999999999995</v>
      </c>
      <c r="T65" s="164">
        <f t="shared" si="18"/>
        <v>114</v>
      </c>
      <c r="U65" s="164">
        <f t="shared" si="19"/>
        <v>524.79999999999995</v>
      </c>
      <c r="W65" s="163">
        <f t="shared" si="24"/>
        <v>7.3999999999999773</v>
      </c>
      <c r="X65" s="163">
        <f t="shared" si="25"/>
        <v>5.8000000000001819</v>
      </c>
      <c r="Z65" s="164">
        <f t="shared" si="22"/>
        <v>7.3999999999999773</v>
      </c>
      <c r="AA65" s="164">
        <f t="shared" si="23"/>
        <v>5.8000000000001819</v>
      </c>
      <c r="AC65" s="73">
        <f t="shared" si="15"/>
        <v>0</v>
      </c>
      <c r="AD65" s="73">
        <f>SUM(AC$9:AC65)</f>
        <v>8</v>
      </c>
    </row>
    <row r="66" spans="1:30" ht="30" customHeight="1">
      <c r="A66" s="161">
        <f t="shared" si="13"/>
        <v>58</v>
      </c>
      <c r="B66" s="166">
        <v>71</v>
      </c>
      <c r="C66" s="167" t="s">
        <v>564</v>
      </c>
      <c r="D66" s="168" t="s">
        <v>252</v>
      </c>
      <c r="E66" s="169">
        <v>548.5</v>
      </c>
      <c r="F66" s="166">
        <v>4</v>
      </c>
      <c r="G66" s="162" t="str">
        <f t="shared" si="20"/>
        <v>1:15.1
(1.1)</v>
      </c>
      <c r="H66" s="153"/>
      <c r="I66" s="161">
        <f t="shared" si="14"/>
        <v>50</v>
      </c>
      <c r="J66" s="166">
        <v>50</v>
      </c>
      <c r="K66" s="167" t="s">
        <v>545</v>
      </c>
      <c r="L66" s="170" t="s">
        <v>250</v>
      </c>
      <c r="M66" s="169">
        <v>2533.5</v>
      </c>
      <c r="N66" s="166">
        <v>5</v>
      </c>
      <c r="O66" s="162" t="str">
        <f t="shared" si="21"/>
        <v>5:28.3
(3.5)</v>
      </c>
      <c r="Q66" s="135">
        <f t="shared" si="16"/>
        <v>75.100000000000023</v>
      </c>
      <c r="R66" s="135">
        <f t="shared" si="17"/>
        <v>328.29999999999995</v>
      </c>
      <c r="T66" s="164">
        <f t="shared" si="18"/>
        <v>115.10000000000002</v>
      </c>
      <c r="U66" s="164">
        <f t="shared" si="19"/>
        <v>528.29999999999995</v>
      </c>
      <c r="W66" s="163">
        <f t="shared" si="24"/>
        <v>1.1000000000000227</v>
      </c>
      <c r="X66" s="163">
        <f t="shared" si="25"/>
        <v>3.5</v>
      </c>
      <c r="Z66" s="164">
        <f t="shared" si="22"/>
        <v>1.1000000000000227</v>
      </c>
      <c r="AA66" s="164">
        <f t="shared" si="23"/>
        <v>3.5</v>
      </c>
      <c r="AC66" s="73">
        <f t="shared" si="15"/>
        <v>0</v>
      </c>
      <c r="AD66" s="73">
        <f>SUM(AC$9:AC66)</f>
        <v>8</v>
      </c>
    </row>
    <row r="67" spans="1:30" ht="30" customHeight="1">
      <c r="A67" s="161">
        <f t="shared" si="13"/>
        <v>59</v>
      </c>
      <c r="B67" s="166">
        <v>56</v>
      </c>
      <c r="C67" s="167" t="s">
        <v>551</v>
      </c>
      <c r="D67" s="168" t="s">
        <v>250</v>
      </c>
      <c r="E67" s="169">
        <v>549.20000000000005</v>
      </c>
      <c r="F67" s="166">
        <v>7</v>
      </c>
      <c r="G67" s="162" t="str">
        <f t="shared" si="20"/>
        <v>1:15.8
(0.7)</v>
      </c>
      <c r="H67" s="153"/>
      <c r="I67" s="161">
        <f t="shared" si="14"/>
        <v>51</v>
      </c>
      <c r="J67" s="166">
        <v>55</v>
      </c>
      <c r="K67" s="167" t="s">
        <v>550</v>
      </c>
      <c r="L67" s="170" t="s">
        <v>250</v>
      </c>
      <c r="M67" s="169">
        <v>2534.9</v>
      </c>
      <c r="N67" s="166">
        <v>6</v>
      </c>
      <c r="O67" s="162" t="str">
        <f t="shared" si="21"/>
        <v>5:29.7
(1.4)</v>
      </c>
      <c r="Q67" s="135">
        <f t="shared" si="16"/>
        <v>75.800000000000068</v>
      </c>
      <c r="R67" s="135">
        <f t="shared" si="17"/>
        <v>329.70000000000005</v>
      </c>
      <c r="T67" s="164">
        <f t="shared" si="18"/>
        <v>115.80000000000007</v>
      </c>
      <c r="U67" s="164">
        <f t="shared" si="19"/>
        <v>529.70000000000005</v>
      </c>
      <c r="W67" s="163">
        <f t="shared" si="24"/>
        <v>0.70000000000004547</v>
      </c>
      <c r="X67" s="163">
        <f t="shared" si="25"/>
        <v>1.4000000000000909</v>
      </c>
      <c r="Z67" s="164">
        <f t="shared" si="22"/>
        <v>0.70000000000004547</v>
      </c>
      <c r="AA67" s="164">
        <f t="shared" si="23"/>
        <v>1.4000000000000909</v>
      </c>
      <c r="AC67" s="73">
        <f t="shared" si="15"/>
        <v>0</v>
      </c>
      <c r="AD67" s="73">
        <f>SUM(AC$9:AC67)</f>
        <v>8</v>
      </c>
    </row>
    <row r="68" spans="1:30" ht="30" customHeight="1">
      <c r="A68" s="161">
        <f t="shared" si="13"/>
        <v>60</v>
      </c>
      <c r="B68" s="166">
        <v>69</v>
      </c>
      <c r="C68" s="167" t="s">
        <v>562</v>
      </c>
      <c r="D68" s="168" t="s">
        <v>252</v>
      </c>
      <c r="E68" s="169">
        <v>550.1</v>
      </c>
      <c r="F68" s="166">
        <v>5</v>
      </c>
      <c r="G68" s="162" t="str">
        <f t="shared" si="20"/>
        <v>1:16.7
(0.9)</v>
      </c>
      <c r="H68" s="153"/>
      <c r="I68" s="161" t="str">
        <f t="shared" si="14"/>
        <v>-</v>
      </c>
      <c r="J68" s="166">
        <v>65</v>
      </c>
      <c r="K68" s="167" t="s">
        <v>559</v>
      </c>
      <c r="L68" s="170" t="s">
        <v>252</v>
      </c>
      <c r="M68" s="169">
        <v>2559.4</v>
      </c>
      <c r="N68" s="166">
        <v>5</v>
      </c>
      <c r="O68" s="162" t="str">
        <f t="shared" si="21"/>
        <v>5:54.2
(24.5)</v>
      </c>
      <c r="Q68" s="135">
        <f t="shared" si="16"/>
        <v>76.700000000000045</v>
      </c>
      <c r="R68" s="135">
        <f t="shared" si="17"/>
        <v>354.20000000000005</v>
      </c>
      <c r="T68" s="164">
        <f t="shared" si="18"/>
        <v>116.70000000000005</v>
      </c>
      <c r="U68" s="164">
        <f t="shared" si="19"/>
        <v>554.20000000000005</v>
      </c>
      <c r="W68" s="163">
        <f t="shared" si="24"/>
        <v>0.89999999999997726</v>
      </c>
      <c r="X68" s="163">
        <f t="shared" si="25"/>
        <v>24.5</v>
      </c>
      <c r="Z68" s="164">
        <f t="shared" si="22"/>
        <v>0.89999999999997726</v>
      </c>
      <c r="AA68" s="164">
        <f t="shared" si="23"/>
        <v>24.5</v>
      </c>
      <c r="AC68" s="73">
        <f t="shared" si="15"/>
        <v>1</v>
      </c>
      <c r="AD68" s="73">
        <f>SUM(AC$9:AC68)</f>
        <v>9</v>
      </c>
    </row>
    <row r="69" spans="1:30" ht="30" customHeight="1">
      <c r="A69" s="161">
        <f t="shared" si="13"/>
        <v>61</v>
      </c>
      <c r="B69" s="166">
        <v>62</v>
      </c>
      <c r="C69" s="167" t="s">
        <v>556</v>
      </c>
      <c r="D69" s="168" t="s">
        <v>251</v>
      </c>
      <c r="E69" s="169">
        <v>551.1</v>
      </c>
      <c r="F69" s="166">
        <v>4</v>
      </c>
      <c r="G69" s="162" t="str">
        <f t="shared" si="20"/>
        <v>1:17.7
(1.0)</v>
      </c>
      <c r="H69" s="153"/>
      <c r="I69" s="161" t="str">
        <f t="shared" si="14"/>
        <v>-</v>
      </c>
      <c r="J69" s="166">
        <v>62</v>
      </c>
      <c r="K69" s="167" t="s">
        <v>556</v>
      </c>
      <c r="L69" s="170" t="s">
        <v>251</v>
      </c>
      <c r="M69" s="169">
        <v>2600.1999999999998</v>
      </c>
      <c r="N69" s="166">
        <v>5</v>
      </c>
      <c r="O69" s="162" t="str">
        <f t="shared" si="21"/>
        <v>5:55.0
(0.8)</v>
      </c>
      <c r="Q69" s="135">
        <f t="shared" si="16"/>
        <v>77.700000000000045</v>
      </c>
      <c r="R69" s="135">
        <f t="shared" si="17"/>
        <v>354.99999999999977</v>
      </c>
      <c r="T69" s="164">
        <f t="shared" si="18"/>
        <v>117.70000000000005</v>
      </c>
      <c r="U69" s="164">
        <f t="shared" si="19"/>
        <v>554.99999999999977</v>
      </c>
      <c r="W69" s="163">
        <f t="shared" si="24"/>
        <v>1</v>
      </c>
      <c r="X69" s="163">
        <f t="shared" si="25"/>
        <v>0.79999999999972715</v>
      </c>
      <c r="Z69" s="164">
        <f t="shared" si="22"/>
        <v>1</v>
      </c>
      <c r="AA69" s="164">
        <f t="shared" si="23"/>
        <v>0.79999999999972715</v>
      </c>
      <c r="AC69" s="73">
        <f t="shared" si="15"/>
        <v>1</v>
      </c>
      <c r="AD69" s="73">
        <f>SUM(AC$9:AC69)</f>
        <v>10</v>
      </c>
    </row>
    <row r="70" spans="1:30" ht="30" customHeight="1">
      <c r="A70" s="161">
        <f t="shared" si="13"/>
        <v>62</v>
      </c>
      <c r="B70" s="166">
        <v>61</v>
      </c>
      <c r="C70" s="167" t="s">
        <v>555</v>
      </c>
      <c r="D70" s="168" t="s">
        <v>251</v>
      </c>
      <c r="E70" s="169">
        <v>552.20000000000005</v>
      </c>
      <c r="F70" s="166">
        <v>5</v>
      </c>
      <c r="G70" s="162" t="str">
        <f t="shared" si="20"/>
        <v>1:18.8
(1.1)</v>
      </c>
      <c r="H70" s="153"/>
      <c r="I70" s="161" t="str">
        <f t="shared" si="14"/>
        <v>-</v>
      </c>
      <c r="J70" s="166">
        <v>66</v>
      </c>
      <c r="K70" s="167" t="s">
        <v>560</v>
      </c>
      <c r="L70" s="170" t="s">
        <v>252</v>
      </c>
      <c r="M70" s="169">
        <v>2606</v>
      </c>
      <c r="N70" s="166">
        <v>6</v>
      </c>
      <c r="O70" s="162" t="str">
        <f t="shared" si="21"/>
        <v>6:00.8
(5.8)</v>
      </c>
      <c r="Q70" s="135">
        <f t="shared" si="16"/>
        <v>78.800000000000068</v>
      </c>
      <c r="R70" s="135">
        <f t="shared" si="17"/>
        <v>360.79999999999995</v>
      </c>
      <c r="T70" s="164">
        <f t="shared" si="18"/>
        <v>118.80000000000007</v>
      </c>
      <c r="U70" s="164">
        <f t="shared" si="19"/>
        <v>600.79999999999995</v>
      </c>
      <c r="W70" s="163">
        <f t="shared" si="24"/>
        <v>1.1000000000000227</v>
      </c>
      <c r="X70" s="163">
        <f t="shared" si="25"/>
        <v>5.8000000000001819</v>
      </c>
      <c r="Z70" s="164">
        <f t="shared" si="22"/>
        <v>1.1000000000000227</v>
      </c>
      <c r="AA70" s="164">
        <f t="shared" si="23"/>
        <v>5.8000000000001819</v>
      </c>
      <c r="AC70" s="73">
        <f t="shared" si="15"/>
        <v>1</v>
      </c>
      <c r="AD70" s="73">
        <f>SUM(AC$9:AC70)</f>
        <v>11</v>
      </c>
    </row>
    <row r="71" spans="1:30" ht="30" customHeight="1">
      <c r="A71" s="161">
        <f t="shared" si="13"/>
        <v>63</v>
      </c>
      <c r="B71" s="166">
        <v>65</v>
      </c>
      <c r="C71" s="167" t="s">
        <v>559</v>
      </c>
      <c r="D71" s="168" t="s">
        <v>252</v>
      </c>
      <c r="E71" s="169">
        <v>552.6</v>
      </c>
      <c r="F71" s="166">
        <v>6</v>
      </c>
      <c r="G71" s="162" t="str">
        <f t="shared" si="20"/>
        <v>1:19.2
(0.4)</v>
      </c>
      <c r="H71" s="153"/>
      <c r="I71" s="161">
        <f t="shared" si="14"/>
        <v>52</v>
      </c>
      <c r="J71" s="166">
        <v>56</v>
      </c>
      <c r="K71" s="167" t="s">
        <v>551</v>
      </c>
      <c r="L71" s="170" t="s">
        <v>250</v>
      </c>
      <c r="M71" s="169">
        <v>2629.8</v>
      </c>
      <c r="N71" s="166">
        <v>7</v>
      </c>
      <c r="O71" s="162" t="str">
        <f t="shared" si="21"/>
        <v>6:24.6
(23.8)</v>
      </c>
      <c r="Q71" s="135">
        <f t="shared" si="16"/>
        <v>79.200000000000045</v>
      </c>
      <c r="R71" s="135">
        <f t="shared" si="17"/>
        <v>384.60000000000014</v>
      </c>
      <c r="T71" s="164">
        <f t="shared" si="18"/>
        <v>119.20000000000005</v>
      </c>
      <c r="U71" s="164">
        <f t="shared" si="19"/>
        <v>624.60000000000014</v>
      </c>
      <c r="W71" s="163">
        <f t="shared" si="24"/>
        <v>0.39999999999997726</v>
      </c>
      <c r="X71" s="163">
        <f t="shared" si="25"/>
        <v>23.800000000000182</v>
      </c>
      <c r="Z71" s="164">
        <f t="shared" si="22"/>
        <v>0.39999999999997726</v>
      </c>
      <c r="AA71" s="164">
        <f t="shared" si="23"/>
        <v>23.800000000000182</v>
      </c>
      <c r="AC71" s="73">
        <f t="shared" si="15"/>
        <v>0</v>
      </c>
      <c r="AD71" s="73">
        <f>SUM(AC$9:AC71)</f>
        <v>11</v>
      </c>
    </row>
    <row r="72" spans="1:30" ht="30" customHeight="1">
      <c r="A72" s="161">
        <f t="shared" si="13"/>
        <v>64</v>
      </c>
      <c r="B72" s="166">
        <v>53</v>
      </c>
      <c r="C72" s="167" t="s">
        <v>548</v>
      </c>
      <c r="D72" s="168" t="s">
        <v>250</v>
      </c>
      <c r="E72" s="169">
        <v>554</v>
      </c>
      <c r="F72" s="166">
        <v>8</v>
      </c>
      <c r="G72" s="162" t="str">
        <f t="shared" si="20"/>
        <v>1:20.6
(1.4)</v>
      </c>
      <c r="H72" s="153"/>
      <c r="I72" s="161" t="str">
        <f t="shared" si="14"/>
        <v>-</v>
      </c>
      <c r="J72" s="166">
        <v>68</v>
      </c>
      <c r="K72" s="167" t="s">
        <v>561</v>
      </c>
      <c r="L72" s="170" t="s">
        <v>252</v>
      </c>
      <c r="M72" s="169">
        <v>2635</v>
      </c>
      <c r="N72" s="166">
        <v>7</v>
      </c>
      <c r="O72" s="162" t="str">
        <f t="shared" si="21"/>
        <v>6:29.8
(5.2)</v>
      </c>
      <c r="Q72" s="135">
        <f t="shared" si="16"/>
        <v>80.600000000000023</v>
      </c>
      <c r="R72" s="135">
        <f t="shared" si="17"/>
        <v>389.79999999999995</v>
      </c>
      <c r="T72" s="164">
        <f t="shared" si="18"/>
        <v>120.60000000000002</v>
      </c>
      <c r="U72" s="164">
        <f t="shared" si="19"/>
        <v>629.79999999999995</v>
      </c>
      <c r="W72" s="163">
        <f t="shared" si="24"/>
        <v>1.3999999999999773</v>
      </c>
      <c r="X72" s="163">
        <f t="shared" si="25"/>
        <v>5.1999999999998181</v>
      </c>
      <c r="Z72" s="164">
        <f t="shared" si="22"/>
        <v>1.3999999999999773</v>
      </c>
      <c r="AA72" s="164">
        <f t="shared" si="23"/>
        <v>5.1999999999998181</v>
      </c>
      <c r="AC72" s="73">
        <f t="shared" si="15"/>
        <v>1</v>
      </c>
      <c r="AD72" s="73">
        <f>SUM(AC$9:AC72)</f>
        <v>12</v>
      </c>
    </row>
    <row r="73" spans="1:30" ht="30" customHeight="1">
      <c r="A73" s="161">
        <f t="shared" ref="A73:A98" si="26">IF(E73&lt;&gt;"",RANK(E73,E$9:E$98,1),"")</f>
        <v>65</v>
      </c>
      <c r="B73" s="166">
        <v>66</v>
      </c>
      <c r="C73" s="167" t="s">
        <v>560</v>
      </c>
      <c r="D73" s="168" t="s">
        <v>252</v>
      </c>
      <c r="E73" s="169">
        <v>554.29999999999995</v>
      </c>
      <c r="F73" s="166">
        <v>7</v>
      </c>
      <c r="G73" s="162" t="str">
        <f t="shared" si="20"/>
        <v>1:20.9
(0.3)</v>
      </c>
      <c r="H73" s="153"/>
      <c r="I73" s="161" t="str">
        <f t="shared" ref="I73:I98" si="27">IF(M73&lt;&gt;"",IF(MID(L73,1,2)=AC$8,RANK(M73,M$9:M$98,1)-AD73,"-"),"")</f>
        <v>-</v>
      </c>
      <c r="J73" s="166">
        <v>69</v>
      </c>
      <c r="K73" s="167" t="s">
        <v>562</v>
      </c>
      <c r="L73" s="170" t="s">
        <v>252</v>
      </c>
      <c r="M73" s="169">
        <v>2642.7</v>
      </c>
      <c r="N73" s="166">
        <v>8</v>
      </c>
      <c r="O73" s="162" t="str">
        <f t="shared" si="21"/>
        <v>6:37.5
(7.7)</v>
      </c>
      <c r="Q73" s="135">
        <f t="shared" si="16"/>
        <v>80.899999999999977</v>
      </c>
      <c r="R73" s="135">
        <f t="shared" si="17"/>
        <v>397.49999999999977</v>
      </c>
      <c r="T73" s="164">
        <f t="shared" si="18"/>
        <v>120.89999999999998</v>
      </c>
      <c r="U73" s="164">
        <f t="shared" si="19"/>
        <v>637.49999999999977</v>
      </c>
      <c r="W73" s="163">
        <f t="shared" si="24"/>
        <v>0.29999999999995453</v>
      </c>
      <c r="X73" s="163">
        <f t="shared" si="25"/>
        <v>7.6999999999998181</v>
      </c>
      <c r="Z73" s="164">
        <f t="shared" si="22"/>
        <v>0.29999999999995453</v>
      </c>
      <c r="AA73" s="164">
        <f t="shared" si="23"/>
        <v>7.6999999999998181</v>
      </c>
      <c r="AC73" s="73">
        <f t="shared" ref="AC73:AC98" si="28">IF(L73&lt;&gt;"",IF(MID(L73,1,2)=AC$8,0,1),0)</f>
        <v>1</v>
      </c>
      <c r="AD73" s="73">
        <f>SUM(AC$9:AC73)</f>
        <v>13</v>
      </c>
    </row>
    <row r="74" spans="1:30" ht="30" customHeight="1">
      <c r="A74" s="161">
        <f t="shared" si="26"/>
        <v>66</v>
      </c>
      <c r="B74" s="166">
        <v>54</v>
      </c>
      <c r="C74" s="167" t="s">
        <v>549</v>
      </c>
      <c r="D74" s="168" t="s">
        <v>250</v>
      </c>
      <c r="E74" s="169">
        <v>555.29999999999995</v>
      </c>
      <c r="F74" s="166">
        <v>9</v>
      </c>
      <c r="G74" s="162" t="str">
        <f t="shared" si="20"/>
        <v>1:21.9
(1.0)</v>
      </c>
      <c r="H74" s="153"/>
      <c r="I74" s="161">
        <f t="shared" si="27"/>
        <v>53</v>
      </c>
      <c r="J74" s="166">
        <v>54</v>
      </c>
      <c r="K74" s="167" t="s">
        <v>549</v>
      </c>
      <c r="L74" s="170" t="s">
        <v>250</v>
      </c>
      <c r="M74" s="169">
        <v>2644.9</v>
      </c>
      <c r="N74" s="166">
        <v>8</v>
      </c>
      <c r="O74" s="162" t="str">
        <f t="shared" si="21"/>
        <v>6:39.7
(2.2)</v>
      </c>
      <c r="Q74" s="135">
        <f t="shared" ref="Q74:Q98" si="29">IF(AND(E$9&lt;&gt;"",E74&lt;&gt;""),(INT(E74/10000)*3600+INT(MOD(E74,10000)/100)*60+MOD(E74,100))-(INT(E$9/10000)*3600+INT(MOD(E$9,10000)/100)*60+MOD(E$9,100)),"")</f>
        <v>81.899999999999977</v>
      </c>
      <c r="R74" s="135">
        <f t="shared" ref="R74:R98" si="30">IF(AND(M$9&lt;&gt;"",M74&lt;&gt;""),(INT(M74/10000)*3600+INT(MOD(M74,10000)/100)*60+MOD(M74,100))-(INT(M$9/10000)*3600+INT(MOD(M$9,10000)/100)*60+MOD(M$9,100)),"")</f>
        <v>399.70000000000005</v>
      </c>
      <c r="T74" s="164">
        <f t="shared" ref="T74:T98" si="31">IF(Q74&lt;&gt;"",INT(Q74/3600)*10000+INT(MOD(Q74,3600)/60)*100+MOD(Q74,60),"")</f>
        <v>121.89999999999998</v>
      </c>
      <c r="U74" s="164">
        <f t="shared" ref="U74:U98" si="32">IF(R74&lt;&gt;"",INT(R74/3600)*10000+INT(MOD(R74,3600)/60)*100+MOD(R74,60),"")</f>
        <v>639.70000000000005</v>
      </c>
      <c r="W74" s="163">
        <f t="shared" si="24"/>
        <v>1</v>
      </c>
      <c r="X74" s="163">
        <f t="shared" si="25"/>
        <v>2.2000000000002728</v>
      </c>
      <c r="Z74" s="164">
        <f t="shared" si="22"/>
        <v>1</v>
      </c>
      <c r="AA74" s="164">
        <f t="shared" si="23"/>
        <v>2.2000000000002728</v>
      </c>
      <c r="AC74" s="73">
        <f t="shared" si="28"/>
        <v>0</v>
      </c>
      <c r="AD74" s="73">
        <f>SUM(AC$9:AC74)</f>
        <v>13</v>
      </c>
    </row>
    <row r="75" spans="1:30" ht="30" customHeight="1">
      <c r="A75" s="161">
        <f t="shared" si="26"/>
        <v>67</v>
      </c>
      <c r="B75" s="166">
        <v>68</v>
      </c>
      <c r="C75" s="167" t="s">
        <v>561</v>
      </c>
      <c r="D75" s="168" t="s">
        <v>252</v>
      </c>
      <c r="E75" s="169">
        <v>559.4</v>
      </c>
      <c r="F75" s="166">
        <v>8</v>
      </c>
      <c r="G75" s="162" t="str">
        <f t="shared" ref="G75:G98" si="33">IF(T75&lt;&gt;"",TEXT(T75,"[&lt;100]#0.0;[&lt;10000]#0"":""00.0;0"":""00"":""00.0")&amp;CHAR(10)&amp;"("&amp;TEXT(Z75,"[&lt;100]#0.0;[&lt;10000]#0"":""00.0;0"":""00"":""00.0")&amp;")","")</f>
        <v>1:26.0
(4.1)</v>
      </c>
      <c r="H75" s="153"/>
      <c r="I75" s="161">
        <f t="shared" si="27"/>
        <v>54</v>
      </c>
      <c r="J75" s="166">
        <v>53</v>
      </c>
      <c r="K75" s="167" t="s">
        <v>548</v>
      </c>
      <c r="L75" s="170" t="s">
        <v>250</v>
      </c>
      <c r="M75" s="169">
        <v>2648.7</v>
      </c>
      <c r="N75" s="166">
        <v>9</v>
      </c>
      <c r="O75" s="162" t="str">
        <f t="shared" ref="O75:O98" si="34">IF(U75&lt;&gt;"",TEXT(U75,"[&lt;100]#0.0;[&lt;10000]#0"":""00.0;0"":""00"":""00.0")&amp;CHAR(10)&amp;"("&amp;TEXT(AA75,"[&lt;100]#0.0;[&lt;10000]#0"":""00.0;0"":""00"":""00.0")&amp;")","")</f>
        <v>6:43.5
(3.8)</v>
      </c>
      <c r="Q75" s="135">
        <f t="shared" si="29"/>
        <v>86</v>
      </c>
      <c r="R75" s="135">
        <f t="shared" si="30"/>
        <v>403.49999999999977</v>
      </c>
      <c r="T75" s="164">
        <f t="shared" si="31"/>
        <v>126</v>
      </c>
      <c r="U75" s="164">
        <f t="shared" si="32"/>
        <v>643.49999999999977</v>
      </c>
      <c r="W75" s="163">
        <f t="shared" si="24"/>
        <v>4.1000000000000227</v>
      </c>
      <c r="X75" s="163">
        <f t="shared" si="25"/>
        <v>3.7999999999997272</v>
      </c>
      <c r="Z75" s="164">
        <f t="shared" ref="Z75:Z98" si="35">IF(W75&lt;&gt;"",INT(W75/3600)*10000+INT(MOD(W75,3600)/60)*100+MOD(W75,60),"")</f>
        <v>4.1000000000000227</v>
      </c>
      <c r="AA75" s="164">
        <f t="shared" ref="AA75:AA98" si="36">IF(X75&lt;&gt;"",INT(X75/3600)*10000+INT(MOD(X75,3600)/60)*100+MOD(X75,60),"")</f>
        <v>3.7999999999997272</v>
      </c>
      <c r="AC75" s="73">
        <f t="shared" si="28"/>
        <v>0</v>
      </c>
      <c r="AD75" s="73">
        <f>SUM(AC$9:AC75)</f>
        <v>13</v>
      </c>
    </row>
    <row r="76" spans="1:30" ht="30" customHeight="1">
      <c r="A76" s="161">
        <f t="shared" si="26"/>
        <v>68</v>
      </c>
      <c r="B76" s="166">
        <v>67</v>
      </c>
      <c r="C76" s="167" t="s">
        <v>572</v>
      </c>
      <c r="D76" s="168" t="s">
        <v>252</v>
      </c>
      <c r="E76" s="169">
        <v>607.29999999999995</v>
      </c>
      <c r="F76" s="166">
        <v>9</v>
      </c>
      <c r="G76" s="162" t="str">
        <f t="shared" si="33"/>
        <v>1:33.9
(7.9)</v>
      </c>
      <c r="H76" s="153"/>
      <c r="I76" s="161" t="str">
        <f t="shared" si="27"/>
        <v>-</v>
      </c>
      <c r="J76" s="166">
        <v>75</v>
      </c>
      <c r="K76" s="167" t="s">
        <v>567</v>
      </c>
      <c r="L76" s="170" t="s">
        <v>252</v>
      </c>
      <c r="M76" s="169">
        <v>2709.6</v>
      </c>
      <c r="N76" s="166">
        <v>9</v>
      </c>
      <c r="O76" s="162" t="str">
        <f t="shared" si="34"/>
        <v>7:04.4
(20.9)</v>
      </c>
      <c r="Q76" s="135">
        <f t="shared" si="29"/>
        <v>93.899999999999977</v>
      </c>
      <c r="R76" s="135">
        <f t="shared" si="30"/>
        <v>424.39999999999986</v>
      </c>
      <c r="T76" s="164">
        <f t="shared" si="31"/>
        <v>133.89999999999998</v>
      </c>
      <c r="U76" s="164">
        <f t="shared" si="32"/>
        <v>704.39999999999986</v>
      </c>
      <c r="W76" s="163">
        <f t="shared" ref="W76:W98" si="37">IF(AND(Q76&lt;&gt;"",Q75&lt;&gt;""),IF(Q76-Q75&lt;&gt;0,Q76-Q75,W75),"")</f>
        <v>7.8999999999999773</v>
      </c>
      <c r="X76" s="163">
        <f t="shared" ref="X76:X98" si="38">IF(AND(R76&lt;&gt;"",R75&lt;&gt;""),IF(R76-R75&lt;&gt;0,R76-R75,X75),"")</f>
        <v>20.900000000000091</v>
      </c>
      <c r="Z76" s="164">
        <f t="shared" si="35"/>
        <v>7.8999999999999773</v>
      </c>
      <c r="AA76" s="164">
        <f t="shared" si="36"/>
        <v>20.900000000000091</v>
      </c>
      <c r="AC76" s="73">
        <f t="shared" si="28"/>
        <v>1</v>
      </c>
      <c r="AD76" s="73">
        <f>SUM(AC$9:AC76)</f>
        <v>14</v>
      </c>
    </row>
    <row r="77" spans="1:30" ht="30" customHeight="1">
      <c r="A77" s="161">
        <f t="shared" si="26"/>
        <v>69</v>
      </c>
      <c r="B77" s="166">
        <v>75</v>
      </c>
      <c r="C77" s="167" t="s">
        <v>567</v>
      </c>
      <c r="D77" s="168" t="s">
        <v>252</v>
      </c>
      <c r="E77" s="169">
        <v>609.20000000000005</v>
      </c>
      <c r="F77" s="166">
        <v>10</v>
      </c>
      <c r="G77" s="162" t="str">
        <f t="shared" si="33"/>
        <v>1:35.8
(1.9)</v>
      </c>
      <c r="H77" s="153"/>
      <c r="I77" s="161" t="str">
        <f t="shared" si="27"/>
        <v>-</v>
      </c>
      <c r="J77" s="166">
        <v>74</v>
      </c>
      <c r="K77" s="167" t="s">
        <v>566</v>
      </c>
      <c r="L77" s="170" t="s">
        <v>252</v>
      </c>
      <c r="M77" s="169">
        <v>2756.2</v>
      </c>
      <c r="N77" s="166">
        <v>10</v>
      </c>
      <c r="O77" s="162" t="str">
        <f t="shared" si="34"/>
        <v>7:51.0
(46.6)</v>
      </c>
      <c r="Q77" s="135">
        <f t="shared" si="29"/>
        <v>95.800000000000068</v>
      </c>
      <c r="R77" s="135">
        <f t="shared" si="30"/>
        <v>470.99999999999977</v>
      </c>
      <c r="T77" s="164">
        <f t="shared" si="31"/>
        <v>135.80000000000007</v>
      </c>
      <c r="U77" s="164">
        <f t="shared" si="32"/>
        <v>750.99999999999977</v>
      </c>
      <c r="W77" s="163">
        <f t="shared" si="37"/>
        <v>1.9000000000000909</v>
      </c>
      <c r="X77" s="163">
        <f t="shared" si="38"/>
        <v>46.599999999999909</v>
      </c>
      <c r="Z77" s="164">
        <f t="shared" si="35"/>
        <v>1.9000000000000909</v>
      </c>
      <c r="AA77" s="164">
        <f t="shared" si="36"/>
        <v>46.599999999999909</v>
      </c>
      <c r="AC77" s="73">
        <f t="shared" si="28"/>
        <v>1</v>
      </c>
      <c r="AD77" s="73">
        <f>SUM(AC$9:AC77)</f>
        <v>15</v>
      </c>
    </row>
    <row r="78" spans="1:30" ht="30" customHeight="1">
      <c r="A78" s="161">
        <f t="shared" si="26"/>
        <v>70</v>
      </c>
      <c r="B78" s="166">
        <v>74</v>
      </c>
      <c r="C78" s="167" t="s">
        <v>566</v>
      </c>
      <c r="D78" s="168" t="s">
        <v>252</v>
      </c>
      <c r="E78" s="169">
        <v>609.79999999999995</v>
      </c>
      <c r="F78" s="166">
        <v>11</v>
      </c>
      <c r="G78" s="162" t="str">
        <f t="shared" si="33"/>
        <v>1:36.4
(0.6)</v>
      </c>
      <c r="H78" s="153"/>
      <c r="I78" s="161" t="str">
        <f t="shared" si="27"/>
        <v>-</v>
      </c>
      <c r="J78" s="166">
        <v>67</v>
      </c>
      <c r="K78" s="167" t="s">
        <v>572</v>
      </c>
      <c r="L78" s="170" t="s">
        <v>252</v>
      </c>
      <c r="M78" s="169">
        <v>2833.7</v>
      </c>
      <c r="N78" s="166">
        <v>11</v>
      </c>
      <c r="O78" s="162" t="str">
        <f t="shared" si="34"/>
        <v>8:28.5
(37.5)</v>
      </c>
      <c r="Q78" s="135">
        <f t="shared" si="29"/>
        <v>96.399999999999977</v>
      </c>
      <c r="R78" s="135">
        <f t="shared" si="30"/>
        <v>508.49999999999977</v>
      </c>
      <c r="T78" s="164">
        <f t="shared" si="31"/>
        <v>136.39999999999998</v>
      </c>
      <c r="U78" s="164">
        <f t="shared" si="32"/>
        <v>828.49999999999977</v>
      </c>
      <c r="W78" s="163">
        <f t="shared" si="37"/>
        <v>0.59999999999990905</v>
      </c>
      <c r="X78" s="163">
        <f t="shared" si="38"/>
        <v>37.5</v>
      </c>
      <c r="Z78" s="164">
        <f t="shared" si="35"/>
        <v>0.59999999999990905</v>
      </c>
      <c r="AA78" s="164">
        <f t="shared" si="36"/>
        <v>37.5</v>
      </c>
      <c r="AC78" s="73">
        <f t="shared" si="28"/>
        <v>1</v>
      </c>
      <c r="AD78" s="73">
        <f>SUM(AC$9:AC78)</f>
        <v>16</v>
      </c>
    </row>
    <row r="79" spans="1:30" ht="30" customHeight="1">
      <c r="A79" s="161">
        <f t="shared" si="26"/>
        <v>71</v>
      </c>
      <c r="B79" s="166">
        <v>76</v>
      </c>
      <c r="C79" s="167" t="s">
        <v>568</v>
      </c>
      <c r="D79" s="168" t="s">
        <v>252</v>
      </c>
      <c r="E79" s="169">
        <v>631</v>
      </c>
      <c r="F79" s="166">
        <v>12</v>
      </c>
      <c r="G79" s="162" t="str">
        <f t="shared" si="33"/>
        <v>1:57.6
(21.2)</v>
      </c>
      <c r="H79" s="153"/>
      <c r="I79" s="161" t="str">
        <f t="shared" si="27"/>
        <v>-</v>
      </c>
      <c r="J79" s="166">
        <v>76</v>
      </c>
      <c r="K79" s="167" t="s">
        <v>568</v>
      </c>
      <c r="L79" s="170" t="s">
        <v>252</v>
      </c>
      <c r="M79" s="169">
        <v>2846.5</v>
      </c>
      <c r="N79" s="166">
        <v>12</v>
      </c>
      <c r="O79" s="162" t="str">
        <f t="shared" si="34"/>
        <v>8:41.3
(12.8)</v>
      </c>
      <c r="Q79" s="135">
        <f t="shared" si="29"/>
        <v>117.60000000000002</v>
      </c>
      <c r="R79" s="135">
        <f t="shared" si="30"/>
        <v>521.29999999999995</v>
      </c>
      <c r="T79" s="164">
        <f t="shared" si="31"/>
        <v>157.60000000000002</v>
      </c>
      <c r="U79" s="164">
        <f t="shared" si="32"/>
        <v>841.3</v>
      </c>
      <c r="W79" s="163">
        <f t="shared" si="37"/>
        <v>21.200000000000045</v>
      </c>
      <c r="X79" s="163">
        <f t="shared" si="38"/>
        <v>12.800000000000182</v>
      </c>
      <c r="Z79" s="164">
        <f t="shared" si="35"/>
        <v>21.200000000000045</v>
      </c>
      <c r="AA79" s="164">
        <f t="shared" si="36"/>
        <v>12.800000000000182</v>
      </c>
      <c r="AC79" s="73">
        <f t="shared" si="28"/>
        <v>1</v>
      </c>
      <c r="AD79" s="73">
        <f>SUM(AC$9:AC79)</f>
        <v>17</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17</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17</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17</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17</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17</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17</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17</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17</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17</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17</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17</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17</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17</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17</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17</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17</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17</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17</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17</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43"/>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"SS"&amp;ent!J6&amp;"  "&amp;ent!K6&amp;" = "&amp;TEXT(ent!L6,"0.00")&amp;"KM"</f>
        <v>SS5  あたがす2 = 9.54KM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116</v>
      </c>
      <c r="B7" s="348"/>
      <c r="C7" s="348"/>
      <c r="D7" s="348"/>
      <c r="E7" s="348"/>
      <c r="F7" s="348"/>
      <c r="G7" s="349"/>
      <c r="H7" s="153"/>
      <c r="I7" s="347" t="s">
        <v>117</v>
      </c>
      <c r="J7" s="348"/>
      <c r="K7" s="348"/>
      <c r="L7" s="348"/>
      <c r="M7" s="348"/>
      <c r="N7" s="348"/>
      <c r="O7" s="349"/>
      <c r="Q7" s="350" t="s">
        <v>118</v>
      </c>
      <c r="R7" s="350"/>
      <c r="T7" s="346" t="s">
        <v>119</v>
      </c>
      <c r="U7" s="346"/>
      <c r="W7" s="345" t="s">
        <v>120</v>
      </c>
      <c r="X7" s="345"/>
      <c r="Z7" s="346" t="s">
        <v>121</v>
      </c>
      <c r="AA7" s="346"/>
    </row>
    <row r="8" spans="1:30" s="159" customFormat="1" ht="30">
      <c r="A8" s="154" t="s">
        <v>122</v>
      </c>
      <c r="B8" s="154" t="s">
        <v>123</v>
      </c>
      <c r="C8" s="155" t="s">
        <v>124</v>
      </c>
      <c r="D8" s="156" t="s">
        <v>125</v>
      </c>
      <c r="E8" s="157" t="s">
        <v>126</v>
      </c>
      <c r="F8" s="156" t="s">
        <v>127</v>
      </c>
      <c r="G8" s="156" t="s">
        <v>128</v>
      </c>
      <c r="H8" s="158"/>
      <c r="I8" s="156" t="s">
        <v>122</v>
      </c>
      <c r="J8" s="156" t="s">
        <v>123</v>
      </c>
      <c r="K8" s="155" t="s">
        <v>124</v>
      </c>
      <c r="L8" s="156" t="s">
        <v>125</v>
      </c>
      <c r="M8" s="156" t="s">
        <v>129</v>
      </c>
      <c r="N8" s="156" t="s">
        <v>127</v>
      </c>
      <c r="O8" s="156" t="s">
        <v>128</v>
      </c>
      <c r="Q8" s="160" t="s">
        <v>130</v>
      </c>
      <c r="R8" s="160" t="s">
        <v>131</v>
      </c>
      <c r="T8" s="70" t="s">
        <v>132</v>
      </c>
      <c r="U8" s="70" t="s">
        <v>133</v>
      </c>
      <c r="W8" s="159" t="s">
        <v>132</v>
      </c>
      <c r="X8" s="159" t="s">
        <v>133</v>
      </c>
      <c r="Z8" s="70" t="s">
        <v>132</v>
      </c>
      <c r="AA8" s="70" t="s">
        <v>133</v>
      </c>
      <c r="AC8" s="159" t="str">
        <f>MID(ent!H2,1,2)</f>
        <v>JN</v>
      </c>
    </row>
    <row r="9" spans="1:30" ht="30" customHeight="1">
      <c r="A9" s="161">
        <f t="shared" ref="A9:A40" si="0">IF(E9&lt;&gt;"",RANK(E9,E$9:E$98,1),"")</f>
        <v>1</v>
      </c>
      <c r="B9" s="166">
        <v>1</v>
      </c>
      <c r="C9" s="167" t="s">
        <v>498</v>
      </c>
      <c r="D9" s="168" t="s">
        <v>245</v>
      </c>
      <c r="E9" s="169">
        <v>604</v>
      </c>
      <c r="F9" s="166">
        <v>1</v>
      </c>
      <c r="G9" s="162"/>
      <c r="H9" s="153"/>
      <c r="I9" s="161">
        <f t="shared" ref="I9:I40" si="1">IF(M9&lt;&gt;"",IF(MID(L9,1,2)=AC$8,RANK(M9,M$9:M$98,1)-AD9,"-"),"")</f>
        <v>1</v>
      </c>
      <c r="J9" s="166">
        <v>2</v>
      </c>
      <c r="K9" s="167" t="s">
        <v>499</v>
      </c>
      <c r="L9" s="170" t="s">
        <v>245</v>
      </c>
      <c r="M9" s="169">
        <v>2612.5</v>
      </c>
      <c r="N9" s="166">
        <v>1</v>
      </c>
      <c r="O9" s="162"/>
      <c r="W9" s="163"/>
      <c r="X9" s="163"/>
      <c r="Z9" s="164"/>
      <c r="AA9" s="164"/>
      <c r="AC9" s="73">
        <f t="shared" ref="AC9:AC40" si="2">IF(L9&lt;&gt;"",IF(MID(L9,1,2)=AC$8,0,1),0)</f>
        <v>0</v>
      </c>
      <c r="AD9" s="73">
        <f>SUM(AC9)</f>
        <v>0</v>
      </c>
    </row>
    <row r="10" spans="1:30" ht="30" customHeight="1">
      <c r="A10" s="161">
        <f t="shared" si="0"/>
        <v>2</v>
      </c>
      <c r="B10" s="166">
        <v>2</v>
      </c>
      <c r="C10" s="167" t="s">
        <v>499</v>
      </c>
      <c r="D10" s="168" t="s">
        <v>245</v>
      </c>
      <c r="E10" s="169">
        <v>607.29999999999995</v>
      </c>
      <c r="F10" s="166">
        <v>2</v>
      </c>
      <c r="G10" s="162" t="str">
        <f>IF(T10&lt;&gt;"",TEXT(T10,"[&lt;100]#0.0;[&lt;10000]#0"":""00.0;0"":""00"":""00.0"),"")</f>
        <v>3.3</v>
      </c>
      <c r="H10" s="153"/>
      <c r="I10" s="161">
        <f t="shared" si="1"/>
        <v>2</v>
      </c>
      <c r="J10" s="166">
        <v>1</v>
      </c>
      <c r="K10" s="167" t="s">
        <v>498</v>
      </c>
      <c r="L10" s="170" t="s">
        <v>245</v>
      </c>
      <c r="M10" s="169">
        <v>2613.5</v>
      </c>
      <c r="N10" s="166">
        <v>2</v>
      </c>
      <c r="O10" s="162" t="str">
        <f>IF(U10&lt;&gt;"",TEXT(U10,"[&lt;100]#0.0;[&lt;10000]#0"":""00.0;0"":""00"":""00.0"),"")</f>
        <v>1.0</v>
      </c>
      <c r="Q10" s="135">
        <f t="shared" ref="Q10:Q41" si="3">IF(AND(E$9&lt;&gt;"",E10&lt;&gt;""),(INT(E10/10000)*3600+INT(MOD(E10,10000)/100)*60+MOD(E10,100))-(INT(E$9/10000)*3600+INT(MOD(E$9,10000)/100)*60+MOD(E$9,100)),"")</f>
        <v>3.2999999999999545</v>
      </c>
      <c r="R10" s="135">
        <f t="shared" ref="R10:R41" si="4">IF(AND(M$9&lt;&gt;"",M10&lt;&gt;""),(INT(M10/10000)*3600+INT(MOD(M10,10000)/100)*60+MOD(M10,100))-(INT(M$9/10000)*3600+INT(MOD(M$9,10000)/100)*60+MOD(M$9,100)),"")</f>
        <v>1</v>
      </c>
      <c r="T10" s="164">
        <f t="shared" ref="T10:T41" si="5">IF(Q10&lt;&gt;"",INT(Q10/3600)*10000+INT(MOD(Q10,3600)/60)*100+MOD(Q10,60),"")</f>
        <v>3.2999999999999545</v>
      </c>
      <c r="U10" s="164">
        <f t="shared" ref="U10:U41" si="6">IF(R10&lt;&gt;"",INT(R10/3600)*10000+INT(MOD(R10,3600)/60)*100+MOD(R10,60),"")</f>
        <v>1</v>
      </c>
      <c r="W10" s="163"/>
      <c r="X10" s="163"/>
      <c r="Z10" s="164"/>
      <c r="AA10" s="164"/>
      <c r="AC10" s="73">
        <f t="shared" si="2"/>
        <v>0</v>
      </c>
      <c r="AD10" s="73">
        <f>SUM(AC$9:AC10)</f>
        <v>0</v>
      </c>
    </row>
    <row r="11" spans="1:30" ht="30" customHeight="1">
      <c r="A11" s="161">
        <f t="shared" si="0"/>
        <v>3</v>
      </c>
      <c r="B11" s="166">
        <v>3</v>
      </c>
      <c r="C11" s="167" t="s">
        <v>500</v>
      </c>
      <c r="D11" s="168" t="s">
        <v>245</v>
      </c>
      <c r="E11" s="169">
        <v>611.9</v>
      </c>
      <c r="F11" s="166">
        <v>3</v>
      </c>
      <c r="G11" s="162" t="str">
        <f t="shared" ref="G11:G42" si="7">IF(T11&lt;&gt;"",TEXT(T11,"[&lt;100]#0.0;[&lt;10000]#0"":""00.0;0"":""00"":""00.0")&amp;CHAR(10)&amp;"("&amp;TEXT(Z11,"[&lt;100]#0.0;[&lt;10000]#0"":""00.0;0"":""00"":""00.0")&amp;")","")</f>
        <v>7.9
(4.6)</v>
      </c>
      <c r="H11" s="153"/>
      <c r="I11" s="161">
        <f t="shared" si="1"/>
        <v>3</v>
      </c>
      <c r="J11" s="166">
        <v>11</v>
      </c>
      <c r="K11" s="167" t="s">
        <v>508</v>
      </c>
      <c r="L11" s="170" t="s">
        <v>246</v>
      </c>
      <c r="M11" s="169">
        <v>2648.3</v>
      </c>
      <c r="N11" s="166">
        <v>1</v>
      </c>
      <c r="O11" s="162" t="str">
        <f t="shared" ref="O11:O42" si="8">IF(U11&lt;&gt;"",TEXT(U11,"[&lt;100]#0.0;[&lt;10000]#0"":""00.0;0"":""00"":""00.0")&amp;CHAR(10)&amp;"("&amp;TEXT(AA11,"[&lt;100]#0.0;[&lt;10000]#0"":""00.0;0"":""00"":""00.0")&amp;")","")</f>
        <v>35.8
(34.8)</v>
      </c>
      <c r="Q11" s="135">
        <f t="shared" si="3"/>
        <v>7.8999999999999773</v>
      </c>
      <c r="R11" s="135">
        <f t="shared" si="4"/>
        <v>35.800000000000182</v>
      </c>
      <c r="T11" s="164">
        <f t="shared" si="5"/>
        <v>7.8999999999999773</v>
      </c>
      <c r="U11" s="164">
        <f t="shared" si="6"/>
        <v>35.800000000000182</v>
      </c>
      <c r="W11" s="163">
        <f>IF(AND(Q11&lt;&gt;"",Q10&lt;&gt;""),IF(Q11-Q10&lt;&gt;0,Q11-Q10,Q10),"")</f>
        <v>4.6000000000000227</v>
      </c>
      <c r="X11" s="163">
        <f>IF(AND(R11&lt;&gt;"",R10&lt;&gt;""),IF(R11-R10&lt;&gt;0,R11-R10,R10),"")</f>
        <v>34.800000000000182</v>
      </c>
      <c r="Z11" s="164">
        <f t="shared" ref="Z11:Z42" si="9">IF(W11&lt;&gt;"",INT(W11/3600)*10000+INT(MOD(W11,3600)/60)*100+MOD(W11,60),"")</f>
        <v>4.6000000000000227</v>
      </c>
      <c r="AA11" s="164">
        <f t="shared" ref="AA11:AA42" si="10">IF(X11&lt;&gt;"",INT(X11/3600)*10000+INT(MOD(X11,3600)/60)*100+MOD(X11,60),"")</f>
        <v>34.800000000000182</v>
      </c>
      <c r="AC11" s="73">
        <f t="shared" si="2"/>
        <v>0</v>
      </c>
      <c r="AD11" s="73">
        <f>SUM(AC$9:AC11)</f>
        <v>0</v>
      </c>
    </row>
    <row r="12" spans="1:30" ht="30" customHeight="1">
      <c r="A12" s="161">
        <f t="shared" si="0"/>
        <v>4</v>
      </c>
      <c r="B12" s="166">
        <v>11</v>
      </c>
      <c r="C12" s="167" t="s">
        <v>508</v>
      </c>
      <c r="D12" s="168" t="s">
        <v>246</v>
      </c>
      <c r="E12" s="169">
        <v>615.4</v>
      </c>
      <c r="F12" s="166">
        <v>1</v>
      </c>
      <c r="G12" s="162" t="str">
        <f t="shared" si="7"/>
        <v>11.4
(3.5)</v>
      </c>
      <c r="H12" s="153"/>
      <c r="I12" s="161">
        <f t="shared" si="1"/>
        <v>4</v>
      </c>
      <c r="J12" s="166">
        <v>3</v>
      </c>
      <c r="K12" s="167" t="s">
        <v>500</v>
      </c>
      <c r="L12" s="170" t="s">
        <v>245</v>
      </c>
      <c r="M12" s="169">
        <v>2648.5</v>
      </c>
      <c r="N12" s="166">
        <v>3</v>
      </c>
      <c r="O12" s="162" t="str">
        <f t="shared" si="8"/>
        <v>36.0
(0.2)</v>
      </c>
      <c r="Q12" s="135">
        <f t="shared" si="3"/>
        <v>11.399999999999977</v>
      </c>
      <c r="R12" s="135">
        <f t="shared" si="4"/>
        <v>36</v>
      </c>
      <c r="T12" s="164">
        <f t="shared" si="5"/>
        <v>11.399999999999977</v>
      </c>
      <c r="U12" s="164">
        <f t="shared" si="6"/>
        <v>36</v>
      </c>
      <c r="W12" s="163">
        <f t="shared" ref="W12:W43" si="11">IF(AND(Q12&lt;&gt;"",Q11&lt;&gt;""),IF(Q12-Q11&lt;&gt;0,Q12-Q11,W11),"")</f>
        <v>3.5</v>
      </c>
      <c r="X12" s="163">
        <f t="shared" ref="X12:X43" si="12">IF(AND(R12&lt;&gt;"",R11&lt;&gt;""),IF(R12-R11&lt;&gt;0,R12-R11,X11),"")</f>
        <v>0.1999999999998181</v>
      </c>
      <c r="Z12" s="164">
        <f t="shared" si="9"/>
        <v>3.5</v>
      </c>
      <c r="AA12" s="164">
        <f t="shared" si="10"/>
        <v>0.1999999999998181</v>
      </c>
      <c r="AC12" s="73">
        <f t="shared" si="2"/>
        <v>0</v>
      </c>
      <c r="AD12" s="73">
        <f>SUM(AC$9:AC12)</f>
        <v>0</v>
      </c>
    </row>
    <row r="13" spans="1:30" ht="30" customHeight="1">
      <c r="A13" s="161">
        <f t="shared" si="0"/>
        <v>5</v>
      </c>
      <c r="B13" s="166">
        <v>5</v>
      </c>
      <c r="C13" s="167" t="s">
        <v>502</v>
      </c>
      <c r="D13" s="168" t="s">
        <v>245</v>
      </c>
      <c r="E13" s="169">
        <v>619.1</v>
      </c>
      <c r="F13" s="166">
        <v>4</v>
      </c>
      <c r="G13" s="162" t="str">
        <f t="shared" si="7"/>
        <v>15.1
(3.7)</v>
      </c>
      <c r="H13" s="153"/>
      <c r="I13" s="161">
        <f t="shared" si="1"/>
        <v>5</v>
      </c>
      <c r="J13" s="166">
        <v>5</v>
      </c>
      <c r="K13" s="167" t="s">
        <v>502</v>
      </c>
      <c r="L13" s="170" t="s">
        <v>245</v>
      </c>
      <c r="M13" s="169">
        <v>2715.8</v>
      </c>
      <c r="N13" s="166">
        <v>4</v>
      </c>
      <c r="O13" s="162" t="str">
        <f t="shared" si="8"/>
        <v>1:03.3
(27.3)</v>
      </c>
      <c r="Q13" s="135">
        <f t="shared" si="3"/>
        <v>15.100000000000023</v>
      </c>
      <c r="R13" s="135">
        <f t="shared" si="4"/>
        <v>63.300000000000182</v>
      </c>
      <c r="T13" s="164">
        <f t="shared" si="5"/>
        <v>15.100000000000023</v>
      </c>
      <c r="U13" s="164">
        <f t="shared" si="6"/>
        <v>103.30000000000018</v>
      </c>
      <c r="W13" s="163">
        <f t="shared" si="11"/>
        <v>3.7000000000000455</v>
      </c>
      <c r="X13" s="163">
        <f t="shared" si="12"/>
        <v>27.300000000000182</v>
      </c>
      <c r="Z13" s="164">
        <f t="shared" si="9"/>
        <v>3.7000000000000455</v>
      </c>
      <c r="AA13" s="164">
        <f t="shared" si="10"/>
        <v>27.300000000000182</v>
      </c>
      <c r="AC13" s="73">
        <f t="shared" si="2"/>
        <v>0</v>
      </c>
      <c r="AD13" s="73">
        <f>SUM(AC$9:AC13)</f>
        <v>0</v>
      </c>
    </row>
    <row r="14" spans="1:30" ht="30" customHeight="1">
      <c r="A14" s="161">
        <f t="shared" si="0"/>
        <v>6</v>
      </c>
      <c r="B14" s="166">
        <v>4</v>
      </c>
      <c r="C14" s="167" t="s">
        <v>501</v>
      </c>
      <c r="D14" s="168" t="s">
        <v>245</v>
      </c>
      <c r="E14" s="169">
        <v>619.4</v>
      </c>
      <c r="F14" s="166">
        <v>5</v>
      </c>
      <c r="G14" s="162" t="str">
        <f t="shared" si="7"/>
        <v>15.4
(0.3)</v>
      </c>
      <c r="H14" s="153"/>
      <c r="I14" s="161">
        <f t="shared" si="1"/>
        <v>6</v>
      </c>
      <c r="J14" s="166">
        <v>4</v>
      </c>
      <c r="K14" s="167" t="s">
        <v>501</v>
      </c>
      <c r="L14" s="170" t="s">
        <v>245</v>
      </c>
      <c r="M14" s="169">
        <v>2717.8</v>
      </c>
      <c r="N14" s="166">
        <v>5</v>
      </c>
      <c r="O14" s="162" t="str">
        <f t="shared" si="8"/>
        <v>1:05.3
(2.0)</v>
      </c>
      <c r="Q14" s="135">
        <f t="shared" si="3"/>
        <v>15.399999999999977</v>
      </c>
      <c r="R14" s="135">
        <f t="shared" si="4"/>
        <v>65.300000000000182</v>
      </c>
      <c r="T14" s="164">
        <f t="shared" si="5"/>
        <v>15.399999999999977</v>
      </c>
      <c r="U14" s="164">
        <f t="shared" si="6"/>
        <v>105.30000000000018</v>
      </c>
      <c r="W14" s="163">
        <f t="shared" si="11"/>
        <v>0.29999999999995453</v>
      </c>
      <c r="X14" s="163">
        <f t="shared" si="12"/>
        <v>2</v>
      </c>
      <c r="Z14" s="164">
        <f t="shared" si="9"/>
        <v>0.29999999999995453</v>
      </c>
      <c r="AA14" s="164">
        <f t="shared" si="10"/>
        <v>2</v>
      </c>
      <c r="AC14" s="73">
        <f t="shared" si="2"/>
        <v>0</v>
      </c>
      <c r="AD14" s="73">
        <f>SUM(AC$9:AC14)</f>
        <v>0</v>
      </c>
    </row>
    <row r="15" spans="1:30" ht="30" customHeight="1">
      <c r="A15" s="161">
        <f t="shared" si="0"/>
        <v>7</v>
      </c>
      <c r="B15" s="166">
        <v>14</v>
      </c>
      <c r="C15" s="167" t="s">
        <v>511</v>
      </c>
      <c r="D15" s="168" t="s">
        <v>246</v>
      </c>
      <c r="E15" s="169">
        <v>621.70000000000005</v>
      </c>
      <c r="F15" s="166">
        <v>2</v>
      </c>
      <c r="G15" s="162" t="str">
        <f t="shared" si="7"/>
        <v>17.7
(2.3)</v>
      </c>
      <c r="H15" s="153"/>
      <c r="I15" s="161">
        <f t="shared" si="1"/>
        <v>7</v>
      </c>
      <c r="J15" s="166">
        <v>14</v>
      </c>
      <c r="K15" s="167" t="s">
        <v>511</v>
      </c>
      <c r="L15" s="170" t="s">
        <v>246</v>
      </c>
      <c r="M15" s="169">
        <v>2726.5</v>
      </c>
      <c r="N15" s="166">
        <v>2</v>
      </c>
      <c r="O15" s="162" t="str">
        <f t="shared" si="8"/>
        <v>1:14.0
(8.7)</v>
      </c>
      <c r="Q15" s="135">
        <f t="shared" si="3"/>
        <v>17.700000000000045</v>
      </c>
      <c r="R15" s="135">
        <f t="shared" si="4"/>
        <v>74</v>
      </c>
      <c r="T15" s="164">
        <f t="shared" si="5"/>
        <v>17.700000000000045</v>
      </c>
      <c r="U15" s="164">
        <f t="shared" si="6"/>
        <v>114</v>
      </c>
      <c r="W15" s="163">
        <f t="shared" si="11"/>
        <v>2.3000000000000682</v>
      </c>
      <c r="X15" s="163">
        <f t="shared" si="12"/>
        <v>8.6999999999998181</v>
      </c>
      <c r="Z15" s="164">
        <f t="shared" si="9"/>
        <v>2.3000000000000682</v>
      </c>
      <c r="AA15" s="164">
        <f t="shared" si="10"/>
        <v>8.6999999999998181</v>
      </c>
      <c r="AC15" s="73">
        <f t="shared" si="2"/>
        <v>0</v>
      </c>
      <c r="AD15" s="73">
        <f>SUM(AC$9:AC15)</f>
        <v>0</v>
      </c>
    </row>
    <row r="16" spans="1:30" ht="30" customHeight="1">
      <c r="A16" s="161">
        <f t="shared" si="0"/>
        <v>8</v>
      </c>
      <c r="B16" s="166">
        <v>7</v>
      </c>
      <c r="C16" s="167" t="s">
        <v>504</v>
      </c>
      <c r="D16" s="168" t="s">
        <v>245</v>
      </c>
      <c r="E16" s="169">
        <v>624.9</v>
      </c>
      <c r="F16" s="166">
        <v>6</v>
      </c>
      <c r="G16" s="162" t="str">
        <f t="shared" si="7"/>
        <v>20.9
(3.2)</v>
      </c>
      <c r="H16" s="153"/>
      <c r="I16" s="161">
        <f t="shared" si="1"/>
        <v>8</v>
      </c>
      <c r="J16" s="166">
        <v>7</v>
      </c>
      <c r="K16" s="167" t="s">
        <v>504</v>
      </c>
      <c r="L16" s="170" t="s">
        <v>245</v>
      </c>
      <c r="M16" s="169">
        <v>2739.7</v>
      </c>
      <c r="N16" s="166">
        <v>6</v>
      </c>
      <c r="O16" s="162" t="str">
        <f t="shared" si="8"/>
        <v>1:27.2
(13.2)</v>
      </c>
      <c r="Q16" s="135">
        <f t="shared" si="3"/>
        <v>20.899999999999977</v>
      </c>
      <c r="R16" s="135">
        <f t="shared" si="4"/>
        <v>87.199999999999818</v>
      </c>
      <c r="T16" s="164">
        <f t="shared" si="5"/>
        <v>20.899999999999977</v>
      </c>
      <c r="U16" s="164">
        <f t="shared" si="6"/>
        <v>127.19999999999982</v>
      </c>
      <c r="W16" s="163">
        <f t="shared" si="11"/>
        <v>3.1999999999999318</v>
      </c>
      <c r="X16" s="163">
        <f t="shared" si="12"/>
        <v>13.199999999999818</v>
      </c>
      <c r="Z16" s="164">
        <f t="shared" si="9"/>
        <v>3.1999999999999318</v>
      </c>
      <c r="AA16" s="164">
        <f t="shared" si="10"/>
        <v>13.199999999999818</v>
      </c>
      <c r="AC16" s="73">
        <f t="shared" si="2"/>
        <v>0</v>
      </c>
      <c r="AD16" s="73">
        <f>SUM(AC$9:AC16)</f>
        <v>0</v>
      </c>
    </row>
    <row r="17" spans="1:30" ht="30" customHeight="1">
      <c r="A17" s="161">
        <f t="shared" si="0"/>
        <v>9</v>
      </c>
      <c r="B17" s="166">
        <v>10</v>
      </c>
      <c r="C17" s="167" t="s">
        <v>507</v>
      </c>
      <c r="D17" s="168" t="s">
        <v>245</v>
      </c>
      <c r="E17" s="169">
        <v>625.9</v>
      </c>
      <c r="F17" s="166">
        <v>7</v>
      </c>
      <c r="G17" s="162" t="str">
        <f t="shared" si="7"/>
        <v>21.9
(1.0)</v>
      </c>
      <c r="H17" s="153"/>
      <c r="I17" s="161">
        <f t="shared" si="1"/>
        <v>9</v>
      </c>
      <c r="J17" s="166">
        <v>10</v>
      </c>
      <c r="K17" s="167" t="s">
        <v>507</v>
      </c>
      <c r="L17" s="170" t="s">
        <v>245</v>
      </c>
      <c r="M17" s="169">
        <v>2743.7</v>
      </c>
      <c r="N17" s="166">
        <v>7</v>
      </c>
      <c r="O17" s="162" t="str">
        <f t="shared" si="8"/>
        <v>1:31.2
(4.0)</v>
      </c>
      <c r="Q17" s="135">
        <f t="shared" si="3"/>
        <v>21.899999999999977</v>
      </c>
      <c r="R17" s="135">
        <f t="shared" si="4"/>
        <v>91.199999999999818</v>
      </c>
      <c r="T17" s="164">
        <f t="shared" si="5"/>
        <v>21.899999999999977</v>
      </c>
      <c r="U17" s="164">
        <f t="shared" si="6"/>
        <v>131.19999999999982</v>
      </c>
      <c r="W17" s="163">
        <f t="shared" si="11"/>
        <v>1</v>
      </c>
      <c r="X17" s="163">
        <f t="shared" si="12"/>
        <v>4</v>
      </c>
      <c r="Z17" s="164">
        <f t="shared" si="9"/>
        <v>1</v>
      </c>
      <c r="AA17" s="164">
        <f t="shared" si="10"/>
        <v>4</v>
      </c>
      <c r="AC17" s="73">
        <f t="shared" si="2"/>
        <v>0</v>
      </c>
      <c r="AD17" s="73">
        <f>SUM(AC$9:AC17)</f>
        <v>0</v>
      </c>
    </row>
    <row r="18" spans="1:30" ht="30" customHeight="1">
      <c r="A18" s="161">
        <f t="shared" si="0"/>
        <v>10</v>
      </c>
      <c r="B18" s="166">
        <v>13</v>
      </c>
      <c r="C18" s="167" t="s">
        <v>510</v>
      </c>
      <c r="D18" s="168" t="s">
        <v>246</v>
      </c>
      <c r="E18" s="169">
        <v>627.29999999999995</v>
      </c>
      <c r="F18" s="166">
        <v>3</v>
      </c>
      <c r="G18" s="162" t="str">
        <f t="shared" si="7"/>
        <v>23.3
(1.4)</v>
      </c>
      <c r="H18" s="153"/>
      <c r="I18" s="161">
        <f t="shared" si="1"/>
        <v>10</v>
      </c>
      <c r="J18" s="166">
        <v>13</v>
      </c>
      <c r="K18" s="167" t="s">
        <v>510</v>
      </c>
      <c r="L18" s="170" t="s">
        <v>246</v>
      </c>
      <c r="M18" s="169">
        <v>2744.5</v>
      </c>
      <c r="N18" s="166">
        <v>3</v>
      </c>
      <c r="O18" s="162" t="str">
        <f t="shared" si="8"/>
        <v>1:32.0
(0.8)</v>
      </c>
      <c r="Q18" s="135">
        <f t="shared" si="3"/>
        <v>23.299999999999955</v>
      </c>
      <c r="R18" s="135">
        <f t="shared" si="4"/>
        <v>92</v>
      </c>
      <c r="T18" s="164">
        <f t="shared" si="5"/>
        <v>23.299999999999955</v>
      </c>
      <c r="U18" s="164">
        <f t="shared" si="6"/>
        <v>132</v>
      </c>
      <c r="W18" s="163">
        <f t="shared" si="11"/>
        <v>1.3999999999999773</v>
      </c>
      <c r="X18" s="163">
        <f t="shared" si="12"/>
        <v>0.8000000000001819</v>
      </c>
      <c r="Z18" s="164">
        <f t="shared" si="9"/>
        <v>1.3999999999999773</v>
      </c>
      <c r="AA18" s="164">
        <f t="shared" si="10"/>
        <v>0.8000000000001819</v>
      </c>
      <c r="AC18" s="73">
        <f t="shared" si="2"/>
        <v>0</v>
      </c>
      <c r="AD18" s="73">
        <f>SUM(AC$9:AC18)</f>
        <v>0</v>
      </c>
    </row>
    <row r="19" spans="1:30" ht="30" customHeight="1">
      <c r="A19" s="161">
        <f t="shared" si="0"/>
        <v>11</v>
      </c>
      <c r="B19" s="166">
        <v>16</v>
      </c>
      <c r="C19" s="167" t="s">
        <v>513</v>
      </c>
      <c r="D19" s="168" t="s">
        <v>246</v>
      </c>
      <c r="E19" s="169">
        <v>627.70000000000005</v>
      </c>
      <c r="F19" s="166">
        <v>4</v>
      </c>
      <c r="G19" s="162" t="str">
        <f t="shared" si="7"/>
        <v>23.7
(0.4)</v>
      </c>
      <c r="H19" s="153"/>
      <c r="I19" s="161">
        <f t="shared" si="1"/>
        <v>11</v>
      </c>
      <c r="J19" s="166">
        <v>15</v>
      </c>
      <c r="K19" s="167" t="s">
        <v>512</v>
      </c>
      <c r="L19" s="170" t="s">
        <v>246</v>
      </c>
      <c r="M19" s="169">
        <v>2747.2</v>
      </c>
      <c r="N19" s="166">
        <v>4</v>
      </c>
      <c r="O19" s="162" t="str">
        <f t="shared" si="8"/>
        <v>1:34.7
(2.7)</v>
      </c>
      <c r="Q19" s="135">
        <f t="shared" si="3"/>
        <v>23.700000000000045</v>
      </c>
      <c r="R19" s="135">
        <f t="shared" si="4"/>
        <v>94.699999999999818</v>
      </c>
      <c r="T19" s="164">
        <f t="shared" si="5"/>
        <v>23.700000000000045</v>
      </c>
      <c r="U19" s="164">
        <f t="shared" si="6"/>
        <v>134.69999999999982</v>
      </c>
      <c r="W19" s="163">
        <f t="shared" si="11"/>
        <v>0.40000000000009095</v>
      </c>
      <c r="X19" s="163">
        <f t="shared" si="12"/>
        <v>2.6999999999998181</v>
      </c>
      <c r="Z19" s="164">
        <f t="shared" si="9"/>
        <v>0.40000000000009095</v>
      </c>
      <c r="AA19" s="164">
        <f t="shared" si="10"/>
        <v>2.6999999999998181</v>
      </c>
      <c r="AC19" s="73">
        <f t="shared" si="2"/>
        <v>0</v>
      </c>
      <c r="AD19" s="73">
        <f>SUM(AC$9:AC19)</f>
        <v>0</v>
      </c>
    </row>
    <row r="20" spans="1:30" ht="30" customHeight="1">
      <c r="A20" s="161">
        <f t="shared" si="0"/>
        <v>12</v>
      </c>
      <c r="B20" s="166">
        <v>15</v>
      </c>
      <c r="C20" s="167" t="s">
        <v>512</v>
      </c>
      <c r="D20" s="168" t="s">
        <v>246</v>
      </c>
      <c r="E20" s="169">
        <v>631.70000000000005</v>
      </c>
      <c r="F20" s="166">
        <v>5</v>
      </c>
      <c r="G20" s="162" t="str">
        <f t="shared" si="7"/>
        <v>27.7
(4.0)</v>
      </c>
      <c r="H20" s="153"/>
      <c r="I20" s="161">
        <f t="shared" si="1"/>
        <v>12</v>
      </c>
      <c r="J20" s="166">
        <v>12</v>
      </c>
      <c r="K20" s="167" t="s">
        <v>509</v>
      </c>
      <c r="L20" s="170" t="s">
        <v>246</v>
      </c>
      <c r="M20" s="169">
        <v>2759.8</v>
      </c>
      <c r="N20" s="166">
        <v>5</v>
      </c>
      <c r="O20" s="162" t="str">
        <f t="shared" si="8"/>
        <v>1:47.3
(12.6)</v>
      </c>
      <c r="Q20" s="135">
        <f t="shared" si="3"/>
        <v>27.700000000000045</v>
      </c>
      <c r="R20" s="135">
        <f t="shared" si="4"/>
        <v>107.30000000000018</v>
      </c>
      <c r="T20" s="164">
        <f t="shared" si="5"/>
        <v>27.700000000000045</v>
      </c>
      <c r="U20" s="164">
        <f t="shared" si="6"/>
        <v>147.30000000000018</v>
      </c>
      <c r="W20" s="163">
        <f t="shared" si="11"/>
        <v>4</v>
      </c>
      <c r="X20" s="163">
        <f t="shared" si="12"/>
        <v>12.600000000000364</v>
      </c>
      <c r="Z20" s="164">
        <f t="shared" si="9"/>
        <v>4</v>
      </c>
      <c r="AA20" s="164">
        <f t="shared" si="10"/>
        <v>12.600000000000364</v>
      </c>
      <c r="AC20" s="73">
        <f t="shared" si="2"/>
        <v>0</v>
      </c>
      <c r="AD20" s="73">
        <f>SUM(AC$9:AC20)</f>
        <v>0</v>
      </c>
    </row>
    <row r="21" spans="1:30" ht="30" customHeight="1">
      <c r="A21" s="161">
        <f t="shared" si="0"/>
        <v>13</v>
      </c>
      <c r="B21" s="166">
        <v>9</v>
      </c>
      <c r="C21" s="167" t="s">
        <v>506</v>
      </c>
      <c r="D21" s="168" t="s">
        <v>245</v>
      </c>
      <c r="E21" s="169">
        <v>634.4</v>
      </c>
      <c r="F21" s="166">
        <v>8</v>
      </c>
      <c r="G21" s="162" t="str">
        <f t="shared" si="7"/>
        <v>30.4
(2.7)</v>
      </c>
      <c r="H21" s="153"/>
      <c r="I21" s="161">
        <f t="shared" si="1"/>
        <v>13</v>
      </c>
      <c r="J21" s="166">
        <v>16</v>
      </c>
      <c r="K21" s="167" t="s">
        <v>513</v>
      </c>
      <c r="L21" s="170" t="s">
        <v>246</v>
      </c>
      <c r="M21" s="169">
        <v>2800.4</v>
      </c>
      <c r="N21" s="166">
        <v>6</v>
      </c>
      <c r="O21" s="162" t="str">
        <f t="shared" si="8"/>
        <v>1:47.9
(0.6)</v>
      </c>
      <c r="Q21" s="135">
        <f t="shared" si="3"/>
        <v>30.399999999999977</v>
      </c>
      <c r="R21" s="135">
        <f t="shared" si="4"/>
        <v>107.90000000000009</v>
      </c>
      <c r="T21" s="164">
        <f t="shared" si="5"/>
        <v>30.399999999999977</v>
      </c>
      <c r="U21" s="164">
        <f t="shared" si="6"/>
        <v>147.90000000000009</v>
      </c>
      <c r="W21" s="163">
        <f t="shared" si="11"/>
        <v>2.6999999999999318</v>
      </c>
      <c r="X21" s="163">
        <f t="shared" si="12"/>
        <v>0.59999999999990905</v>
      </c>
      <c r="Z21" s="164">
        <f t="shared" si="9"/>
        <v>2.6999999999999318</v>
      </c>
      <c r="AA21" s="164">
        <f t="shared" si="10"/>
        <v>0.59999999999990905</v>
      </c>
      <c r="AC21" s="73">
        <f t="shared" si="2"/>
        <v>0</v>
      </c>
      <c r="AD21" s="73">
        <f>SUM(AC$9:AC21)</f>
        <v>0</v>
      </c>
    </row>
    <row r="22" spans="1:30" ht="30" customHeight="1">
      <c r="A22" s="161">
        <f t="shared" si="0"/>
        <v>14</v>
      </c>
      <c r="B22" s="166">
        <v>12</v>
      </c>
      <c r="C22" s="167" t="s">
        <v>509</v>
      </c>
      <c r="D22" s="168" t="s">
        <v>246</v>
      </c>
      <c r="E22" s="169">
        <v>638</v>
      </c>
      <c r="F22" s="166">
        <v>6</v>
      </c>
      <c r="G22" s="162" t="str">
        <f t="shared" si="7"/>
        <v>34.0
(3.6)</v>
      </c>
      <c r="H22" s="153"/>
      <c r="I22" s="161">
        <f t="shared" si="1"/>
        <v>14</v>
      </c>
      <c r="J22" s="166">
        <v>9</v>
      </c>
      <c r="K22" s="167" t="s">
        <v>506</v>
      </c>
      <c r="L22" s="170" t="s">
        <v>245</v>
      </c>
      <c r="M22" s="169">
        <v>2800.9</v>
      </c>
      <c r="N22" s="166">
        <v>8</v>
      </c>
      <c r="O22" s="162" t="str">
        <f t="shared" si="8"/>
        <v>1:48.4
(0.5)</v>
      </c>
      <c r="Q22" s="135">
        <f t="shared" si="3"/>
        <v>34</v>
      </c>
      <c r="R22" s="135">
        <f t="shared" si="4"/>
        <v>108.40000000000009</v>
      </c>
      <c r="T22" s="164">
        <f t="shared" si="5"/>
        <v>34</v>
      </c>
      <c r="U22" s="164">
        <f t="shared" si="6"/>
        <v>148.40000000000009</v>
      </c>
      <c r="W22" s="163">
        <f t="shared" si="11"/>
        <v>3.6000000000000227</v>
      </c>
      <c r="X22" s="163">
        <f t="shared" si="12"/>
        <v>0.5</v>
      </c>
      <c r="Z22" s="164">
        <f t="shared" si="9"/>
        <v>3.6000000000000227</v>
      </c>
      <c r="AA22" s="164">
        <f t="shared" si="10"/>
        <v>0.5</v>
      </c>
      <c r="AC22" s="73">
        <f t="shared" si="2"/>
        <v>0</v>
      </c>
      <c r="AD22" s="73">
        <f>SUM(AC$9:AC22)</f>
        <v>0</v>
      </c>
    </row>
    <row r="23" spans="1:30" ht="30" customHeight="1">
      <c r="A23" s="161">
        <f t="shared" si="0"/>
        <v>15</v>
      </c>
      <c r="B23" s="166">
        <v>8</v>
      </c>
      <c r="C23" s="167" t="s">
        <v>505</v>
      </c>
      <c r="D23" s="168" t="s">
        <v>245</v>
      </c>
      <c r="E23" s="169">
        <v>640</v>
      </c>
      <c r="F23" s="166">
        <v>9</v>
      </c>
      <c r="G23" s="162" t="str">
        <f t="shared" si="7"/>
        <v>36.0
(2.0)</v>
      </c>
      <c r="H23" s="153"/>
      <c r="I23" s="161">
        <f t="shared" si="1"/>
        <v>15</v>
      </c>
      <c r="J23" s="166">
        <v>8</v>
      </c>
      <c r="K23" s="167" t="s">
        <v>505</v>
      </c>
      <c r="L23" s="170" t="s">
        <v>245</v>
      </c>
      <c r="M23" s="169">
        <v>2839.8</v>
      </c>
      <c r="N23" s="166">
        <v>9</v>
      </c>
      <c r="O23" s="162" t="str">
        <f t="shared" si="8"/>
        <v>2:27.3
(38.9)</v>
      </c>
      <c r="Q23" s="135">
        <f t="shared" si="3"/>
        <v>36</v>
      </c>
      <c r="R23" s="135">
        <f t="shared" si="4"/>
        <v>147.30000000000018</v>
      </c>
      <c r="T23" s="164">
        <f t="shared" si="5"/>
        <v>36</v>
      </c>
      <c r="U23" s="164">
        <f t="shared" si="6"/>
        <v>227.30000000000018</v>
      </c>
      <c r="W23" s="163">
        <f t="shared" si="11"/>
        <v>2</v>
      </c>
      <c r="X23" s="163">
        <f t="shared" si="12"/>
        <v>38.900000000000091</v>
      </c>
      <c r="Z23" s="164">
        <f t="shared" si="9"/>
        <v>2</v>
      </c>
      <c r="AA23" s="164">
        <f t="shared" si="10"/>
        <v>38.900000000000091</v>
      </c>
      <c r="AC23" s="73">
        <f t="shared" si="2"/>
        <v>0</v>
      </c>
      <c r="AD23" s="73">
        <f>SUM(AC$9:AC23)</f>
        <v>0</v>
      </c>
    </row>
    <row r="24" spans="1:30" ht="30" customHeight="1">
      <c r="A24" s="161">
        <f t="shared" si="0"/>
        <v>16</v>
      </c>
      <c r="B24" s="166">
        <v>27</v>
      </c>
      <c r="C24" s="167" t="s">
        <v>523</v>
      </c>
      <c r="D24" s="168" t="s">
        <v>248</v>
      </c>
      <c r="E24" s="169">
        <v>643.6</v>
      </c>
      <c r="F24" s="166">
        <v>1</v>
      </c>
      <c r="G24" s="162" t="str">
        <f t="shared" si="7"/>
        <v>39.6
(3.6)</v>
      </c>
      <c r="H24" s="153"/>
      <c r="I24" s="161">
        <f t="shared" si="1"/>
        <v>16</v>
      </c>
      <c r="J24" s="166">
        <v>21</v>
      </c>
      <c r="K24" s="167" t="s">
        <v>518</v>
      </c>
      <c r="L24" s="170" t="s">
        <v>247</v>
      </c>
      <c r="M24" s="169">
        <v>2840.1</v>
      </c>
      <c r="N24" s="166">
        <v>1</v>
      </c>
      <c r="O24" s="162" t="str">
        <f t="shared" si="8"/>
        <v>2:27.6
(0.3)</v>
      </c>
      <c r="Q24" s="135">
        <f t="shared" si="3"/>
        <v>39.600000000000023</v>
      </c>
      <c r="R24" s="135">
        <f t="shared" si="4"/>
        <v>147.59999999999991</v>
      </c>
      <c r="T24" s="164">
        <f t="shared" si="5"/>
        <v>39.600000000000023</v>
      </c>
      <c r="U24" s="164">
        <f t="shared" si="6"/>
        <v>227.59999999999991</v>
      </c>
      <c r="W24" s="163">
        <f t="shared" si="11"/>
        <v>3.6000000000000227</v>
      </c>
      <c r="X24" s="163">
        <f t="shared" si="12"/>
        <v>0.29999999999972715</v>
      </c>
      <c r="Z24" s="164">
        <f t="shared" si="9"/>
        <v>3.6000000000000227</v>
      </c>
      <c r="AA24" s="164">
        <f t="shared" si="10"/>
        <v>0.29999999999972715</v>
      </c>
      <c r="AC24" s="73">
        <f t="shared" si="2"/>
        <v>0</v>
      </c>
      <c r="AD24" s="73">
        <f>SUM(AC$9:AC24)</f>
        <v>0</v>
      </c>
    </row>
    <row r="25" spans="1:30" ht="30" customHeight="1">
      <c r="A25" s="161">
        <f t="shared" si="0"/>
        <v>17</v>
      </c>
      <c r="B25" s="166">
        <v>19</v>
      </c>
      <c r="C25" s="167" t="s">
        <v>516</v>
      </c>
      <c r="D25" s="168" t="s">
        <v>247</v>
      </c>
      <c r="E25" s="169">
        <v>644.29999999999995</v>
      </c>
      <c r="F25" s="166">
        <v>1</v>
      </c>
      <c r="G25" s="162" t="str">
        <f t="shared" si="7"/>
        <v>40.3
(0.7)</v>
      </c>
      <c r="H25" s="153"/>
      <c r="I25" s="161">
        <f t="shared" si="1"/>
        <v>17</v>
      </c>
      <c r="J25" s="166">
        <v>27</v>
      </c>
      <c r="K25" s="167" t="s">
        <v>523</v>
      </c>
      <c r="L25" s="170" t="s">
        <v>248</v>
      </c>
      <c r="M25" s="169">
        <v>2847</v>
      </c>
      <c r="N25" s="166">
        <v>1</v>
      </c>
      <c r="O25" s="162" t="str">
        <f t="shared" si="8"/>
        <v>2:34.5
(6.9)</v>
      </c>
      <c r="Q25" s="135">
        <f t="shared" si="3"/>
        <v>40.299999999999955</v>
      </c>
      <c r="R25" s="135">
        <f t="shared" si="4"/>
        <v>154.5</v>
      </c>
      <c r="T25" s="164">
        <f t="shared" si="5"/>
        <v>40.299999999999955</v>
      </c>
      <c r="U25" s="164">
        <f t="shared" si="6"/>
        <v>234.5</v>
      </c>
      <c r="W25" s="163">
        <f t="shared" si="11"/>
        <v>0.69999999999993179</v>
      </c>
      <c r="X25" s="163">
        <f t="shared" si="12"/>
        <v>6.9000000000000909</v>
      </c>
      <c r="Z25" s="164">
        <f t="shared" si="9"/>
        <v>0.69999999999993179</v>
      </c>
      <c r="AA25" s="164">
        <f t="shared" si="10"/>
        <v>6.9000000000000909</v>
      </c>
      <c r="AC25" s="73">
        <f t="shared" si="2"/>
        <v>0</v>
      </c>
      <c r="AD25" s="73">
        <f>SUM(AC$9:AC25)</f>
        <v>0</v>
      </c>
    </row>
    <row r="26" spans="1:30" ht="30" customHeight="1">
      <c r="A26" s="161">
        <f t="shared" si="0"/>
        <v>18</v>
      </c>
      <c r="B26" s="166">
        <v>58</v>
      </c>
      <c r="C26" s="167" t="s">
        <v>552</v>
      </c>
      <c r="D26" s="168" t="s">
        <v>251</v>
      </c>
      <c r="E26" s="169">
        <v>646.29999999999995</v>
      </c>
      <c r="F26" s="166">
        <v>1</v>
      </c>
      <c r="G26" s="162" t="str">
        <f t="shared" si="7"/>
        <v>42.3
(2.0)</v>
      </c>
      <c r="H26" s="153"/>
      <c r="I26" s="161">
        <f t="shared" si="1"/>
        <v>18</v>
      </c>
      <c r="J26" s="166">
        <v>17</v>
      </c>
      <c r="K26" s="167" t="s">
        <v>514</v>
      </c>
      <c r="L26" s="170" t="s">
        <v>247</v>
      </c>
      <c r="M26" s="169">
        <v>2849.3</v>
      </c>
      <c r="N26" s="166">
        <v>2</v>
      </c>
      <c r="O26" s="162" t="str">
        <f t="shared" si="8"/>
        <v>2:36.8
(2.3)</v>
      </c>
      <c r="Q26" s="135">
        <f t="shared" si="3"/>
        <v>42.299999999999955</v>
      </c>
      <c r="R26" s="135">
        <f t="shared" si="4"/>
        <v>156.80000000000018</v>
      </c>
      <c r="T26" s="164">
        <f t="shared" si="5"/>
        <v>42.299999999999955</v>
      </c>
      <c r="U26" s="164">
        <f t="shared" si="6"/>
        <v>236.80000000000018</v>
      </c>
      <c r="W26" s="163">
        <f t="shared" si="11"/>
        <v>2</v>
      </c>
      <c r="X26" s="163">
        <f t="shared" si="12"/>
        <v>2.3000000000001819</v>
      </c>
      <c r="Z26" s="164">
        <f t="shared" si="9"/>
        <v>2</v>
      </c>
      <c r="AA26" s="164">
        <f t="shared" si="10"/>
        <v>2.3000000000001819</v>
      </c>
      <c r="AC26" s="73">
        <f t="shared" si="2"/>
        <v>0</v>
      </c>
      <c r="AD26" s="73">
        <f>SUM(AC$9:AC26)</f>
        <v>0</v>
      </c>
    </row>
    <row r="27" spans="1:30" ht="30" customHeight="1">
      <c r="A27" s="161">
        <f t="shared" si="0"/>
        <v>19</v>
      </c>
      <c r="B27" s="166">
        <v>17</v>
      </c>
      <c r="C27" s="167" t="s">
        <v>514</v>
      </c>
      <c r="D27" s="168" t="s">
        <v>247</v>
      </c>
      <c r="E27" s="169">
        <v>646.5</v>
      </c>
      <c r="F27" s="166">
        <v>2</v>
      </c>
      <c r="G27" s="162" t="str">
        <f t="shared" si="7"/>
        <v>42.5
(0.2)</v>
      </c>
      <c r="H27" s="153"/>
      <c r="I27" s="161">
        <f t="shared" si="1"/>
        <v>19</v>
      </c>
      <c r="J27" s="166">
        <v>19</v>
      </c>
      <c r="K27" s="167" t="s">
        <v>516</v>
      </c>
      <c r="L27" s="170" t="s">
        <v>247</v>
      </c>
      <c r="M27" s="169">
        <v>2855.2</v>
      </c>
      <c r="N27" s="166">
        <v>3</v>
      </c>
      <c r="O27" s="162" t="str">
        <f t="shared" si="8"/>
        <v>2:42.7
(5.9)</v>
      </c>
      <c r="Q27" s="135">
        <f t="shared" si="3"/>
        <v>42.5</v>
      </c>
      <c r="R27" s="135">
        <f t="shared" si="4"/>
        <v>162.69999999999982</v>
      </c>
      <c r="T27" s="164">
        <f t="shared" si="5"/>
        <v>42.5</v>
      </c>
      <c r="U27" s="164">
        <f t="shared" si="6"/>
        <v>242.69999999999982</v>
      </c>
      <c r="W27" s="163">
        <f t="shared" si="11"/>
        <v>0.20000000000004547</v>
      </c>
      <c r="X27" s="163">
        <f t="shared" si="12"/>
        <v>5.8999999999996362</v>
      </c>
      <c r="Z27" s="164">
        <f t="shared" si="9"/>
        <v>0.20000000000004547</v>
      </c>
      <c r="AA27" s="164">
        <f t="shared" si="10"/>
        <v>5.8999999999996362</v>
      </c>
      <c r="AC27" s="73">
        <f t="shared" si="2"/>
        <v>0</v>
      </c>
      <c r="AD27" s="73">
        <f>SUM(AC$9:AC27)</f>
        <v>0</v>
      </c>
    </row>
    <row r="28" spans="1:30" ht="30" customHeight="1">
      <c r="A28" s="161">
        <f t="shared" si="0"/>
        <v>20</v>
      </c>
      <c r="B28" s="166">
        <v>20</v>
      </c>
      <c r="C28" s="167" t="s">
        <v>517</v>
      </c>
      <c r="D28" s="168" t="s">
        <v>247</v>
      </c>
      <c r="E28" s="169">
        <v>648.1</v>
      </c>
      <c r="F28" s="166">
        <v>3</v>
      </c>
      <c r="G28" s="162" t="str">
        <f t="shared" si="7"/>
        <v>44.1
(1.6)</v>
      </c>
      <c r="H28" s="153"/>
      <c r="I28" s="302">
        <f t="shared" si="1"/>
        <v>19</v>
      </c>
      <c r="J28" s="166">
        <v>26</v>
      </c>
      <c r="K28" s="167" t="s">
        <v>522</v>
      </c>
      <c r="L28" s="170" t="s">
        <v>248</v>
      </c>
      <c r="M28" s="169">
        <v>2855.2</v>
      </c>
      <c r="N28" s="166">
        <v>2</v>
      </c>
      <c r="O28" s="162" t="str">
        <f t="shared" si="8"/>
        <v>2:42.7
(5.9)</v>
      </c>
      <c r="Q28" s="135">
        <f t="shared" si="3"/>
        <v>44.100000000000023</v>
      </c>
      <c r="R28" s="135">
        <f t="shared" si="4"/>
        <v>162.69999999999982</v>
      </c>
      <c r="T28" s="164">
        <f t="shared" si="5"/>
        <v>44.100000000000023</v>
      </c>
      <c r="U28" s="164">
        <f t="shared" si="6"/>
        <v>242.69999999999982</v>
      </c>
      <c r="W28" s="163">
        <f t="shared" si="11"/>
        <v>1.6000000000000227</v>
      </c>
      <c r="X28" s="163">
        <f t="shared" si="12"/>
        <v>5.8999999999996362</v>
      </c>
      <c r="Z28" s="164">
        <f t="shared" si="9"/>
        <v>1.6000000000000227</v>
      </c>
      <c r="AA28" s="164">
        <f t="shared" si="10"/>
        <v>5.8999999999996362</v>
      </c>
      <c r="AC28" s="73">
        <f t="shared" si="2"/>
        <v>0</v>
      </c>
      <c r="AD28" s="73">
        <f>SUM(AC$9:AC28)</f>
        <v>0</v>
      </c>
    </row>
    <row r="29" spans="1:30" ht="30" customHeight="1">
      <c r="A29" s="302">
        <f t="shared" si="0"/>
        <v>20</v>
      </c>
      <c r="B29" s="166">
        <v>21</v>
      </c>
      <c r="C29" s="167" t="s">
        <v>518</v>
      </c>
      <c r="D29" s="168" t="s">
        <v>247</v>
      </c>
      <c r="E29" s="169">
        <v>648.1</v>
      </c>
      <c r="F29" s="303">
        <v>3</v>
      </c>
      <c r="G29" s="162" t="str">
        <f t="shared" si="7"/>
        <v>44.1
(1.6)</v>
      </c>
      <c r="H29" s="153"/>
      <c r="I29" s="161">
        <f t="shared" si="1"/>
        <v>21</v>
      </c>
      <c r="J29" s="166">
        <v>20</v>
      </c>
      <c r="K29" s="167" t="s">
        <v>517</v>
      </c>
      <c r="L29" s="170" t="s">
        <v>247</v>
      </c>
      <c r="M29" s="169">
        <v>2857.8</v>
      </c>
      <c r="N29" s="166">
        <v>4</v>
      </c>
      <c r="O29" s="162" t="str">
        <f t="shared" si="8"/>
        <v>2:45.3
(2.6)</v>
      </c>
      <c r="Q29" s="135">
        <f t="shared" si="3"/>
        <v>44.100000000000023</v>
      </c>
      <c r="R29" s="135">
        <f t="shared" si="4"/>
        <v>165.30000000000018</v>
      </c>
      <c r="T29" s="164">
        <f t="shared" si="5"/>
        <v>44.100000000000023</v>
      </c>
      <c r="U29" s="164">
        <f t="shared" si="6"/>
        <v>245.30000000000018</v>
      </c>
      <c r="W29" s="163">
        <f t="shared" si="11"/>
        <v>1.6000000000000227</v>
      </c>
      <c r="X29" s="163">
        <f t="shared" si="12"/>
        <v>2.6000000000003638</v>
      </c>
      <c r="Z29" s="164">
        <f t="shared" si="9"/>
        <v>1.6000000000000227</v>
      </c>
      <c r="AA29" s="164">
        <f t="shared" si="10"/>
        <v>2.6000000000003638</v>
      </c>
      <c r="AC29" s="73">
        <f t="shared" si="2"/>
        <v>0</v>
      </c>
      <c r="AD29" s="73">
        <f>SUM(AC$9:AC29)</f>
        <v>0</v>
      </c>
    </row>
    <row r="30" spans="1:30" ht="30" customHeight="1">
      <c r="A30" s="161">
        <f t="shared" si="0"/>
        <v>22</v>
      </c>
      <c r="B30" s="166">
        <v>18</v>
      </c>
      <c r="C30" s="167" t="s">
        <v>515</v>
      </c>
      <c r="D30" s="168" t="s">
        <v>247</v>
      </c>
      <c r="E30" s="169">
        <v>648.5</v>
      </c>
      <c r="F30" s="166">
        <v>5</v>
      </c>
      <c r="G30" s="162" t="str">
        <f t="shared" si="7"/>
        <v>44.5
(0.4)</v>
      </c>
      <c r="H30" s="153"/>
      <c r="I30" s="161">
        <f t="shared" si="1"/>
        <v>22</v>
      </c>
      <c r="J30" s="166">
        <v>24</v>
      </c>
      <c r="K30" s="167" t="s">
        <v>520</v>
      </c>
      <c r="L30" s="170" t="s">
        <v>247</v>
      </c>
      <c r="M30" s="169">
        <v>2858.1</v>
      </c>
      <c r="N30" s="166">
        <v>5</v>
      </c>
      <c r="O30" s="162" t="str">
        <f t="shared" si="8"/>
        <v>2:45.6
(0.3)</v>
      </c>
      <c r="Q30" s="135">
        <f t="shared" si="3"/>
        <v>44.5</v>
      </c>
      <c r="R30" s="135">
        <f t="shared" si="4"/>
        <v>165.59999999999991</v>
      </c>
      <c r="T30" s="164">
        <f t="shared" si="5"/>
        <v>44.5</v>
      </c>
      <c r="U30" s="164">
        <f t="shared" si="6"/>
        <v>245.59999999999991</v>
      </c>
      <c r="W30" s="163">
        <f t="shared" si="11"/>
        <v>0.39999999999997726</v>
      </c>
      <c r="X30" s="163">
        <f t="shared" si="12"/>
        <v>0.29999999999972715</v>
      </c>
      <c r="Z30" s="164">
        <f t="shared" si="9"/>
        <v>0.39999999999997726</v>
      </c>
      <c r="AA30" s="164">
        <f t="shared" si="10"/>
        <v>0.29999999999972715</v>
      </c>
      <c r="AC30" s="73">
        <f t="shared" si="2"/>
        <v>0</v>
      </c>
      <c r="AD30" s="73">
        <f>SUM(AC$9:AC30)</f>
        <v>0</v>
      </c>
    </row>
    <row r="31" spans="1:30" ht="30" customHeight="1">
      <c r="A31" s="161">
        <f t="shared" si="0"/>
        <v>23</v>
      </c>
      <c r="B31" s="166">
        <v>24</v>
      </c>
      <c r="C31" s="167" t="s">
        <v>520</v>
      </c>
      <c r="D31" s="168" t="s">
        <v>247</v>
      </c>
      <c r="E31" s="169">
        <v>649.1</v>
      </c>
      <c r="F31" s="166">
        <v>6</v>
      </c>
      <c r="G31" s="162" t="str">
        <f t="shared" si="7"/>
        <v>45.1
(0.6)</v>
      </c>
      <c r="H31" s="153"/>
      <c r="I31" s="161">
        <f t="shared" si="1"/>
        <v>23</v>
      </c>
      <c r="J31" s="166">
        <v>18</v>
      </c>
      <c r="K31" s="167" t="s">
        <v>515</v>
      </c>
      <c r="L31" s="170" t="s">
        <v>247</v>
      </c>
      <c r="M31" s="169">
        <v>2903.9</v>
      </c>
      <c r="N31" s="166">
        <v>6</v>
      </c>
      <c r="O31" s="162" t="str">
        <f t="shared" si="8"/>
        <v>2:51.4
(5.8)</v>
      </c>
      <c r="Q31" s="135">
        <f t="shared" si="3"/>
        <v>45.100000000000023</v>
      </c>
      <c r="R31" s="135">
        <f t="shared" si="4"/>
        <v>171.40000000000009</v>
      </c>
      <c r="T31" s="164">
        <f t="shared" si="5"/>
        <v>45.100000000000023</v>
      </c>
      <c r="U31" s="164">
        <f t="shared" si="6"/>
        <v>251.40000000000009</v>
      </c>
      <c r="W31" s="163">
        <f t="shared" si="11"/>
        <v>0.60000000000002274</v>
      </c>
      <c r="X31" s="163">
        <f t="shared" si="12"/>
        <v>5.8000000000001819</v>
      </c>
      <c r="Z31" s="164">
        <f t="shared" si="9"/>
        <v>0.60000000000002274</v>
      </c>
      <c r="AA31" s="164">
        <f t="shared" si="10"/>
        <v>5.8000000000001819</v>
      </c>
      <c r="AC31" s="73">
        <f t="shared" si="2"/>
        <v>0</v>
      </c>
      <c r="AD31" s="73">
        <f>SUM(AC$9:AC31)</f>
        <v>0</v>
      </c>
    </row>
    <row r="32" spans="1:30" ht="30" customHeight="1">
      <c r="A32" s="161">
        <f t="shared" si="0"/>
        <v>24</v>
      </c>
      <c r="B32" s="166">
        <v>26</v>
      </c>
      <c r="C32" s="167" t="s">
        <v>522</v>
      </c>
      <c r="D32" s="168" t="s">
        <v>248</v>
      </c>
      <c r="E32" s="169">
        <v>649.20000000000005</v>
      </c>
      <c r="F32" s="166">
        <v>2</v>
      </c>
      <c r="G32" s="162" t="str">
        <f t="shared" si="7"/>
        <v>45.2
(0.1)</v>
      </c>
      <c r="H32" s="153"/>
      <c r="I32" s="161" t="str">
        <f t="shared" si="1"/>
        <v>-</v>
      </c>
      <c r="J32" s="166">
        <v>58</v>
      </c>
      <c r="K32" s="167" t="s">
        <v>552</v>
      </c>
      <c r="L32" s="170" t="s">
        <v>251</v>
      </c>
      <c r="M32" s="169">
        <v>2909.4</v>
      </c>
      <c r="N32" s="166">
        <v>1</v>
      </c>
      <c r="O32" s="162" t="str">
        <f t="shared" si="8"/>
        <v>2:56.9
(5.5)</v>
      </c>
      <c r="Q32" s="135">
        <f t="shared" si="3"/>
        <v>45.200000000000045</v>
      </c>
      <c r="R32" s="135">
        <f t="shared" si="4"/>
        <v>176.90000000000009</v>
      </c>
      <c r="T32" s="164">
        <f t="shared" si="5"/>
        <v>45.200000000000045</v>
      </c>
      <c r="U32" s="164">
        <f t="shared" si="6"/>
        <v>256.90000000000009</v>
      </c>
      <c r="W32" s="163">
        <f t="shared" si="11"/>
        <v>0.10000000000002274</v>
      </c>
      <c r="X32" s="163">
        <f t="shared" si="12"/>
        <v>5.5</v>
      </c>
      <c r="Z32" s="164">
        <f t="shared" si="9"/>
        <v>0.10000000000002274</v>
      </c>
      <c r="AA32" s="164">
        <f t="shared" si="10"/>
        <v>5.5</v>
      </c>
      <c r="AC32" s="73">
        <f t="shared" si="2"/>
        <v>1</v>
      </c>
      <c r="AD32" s="73">
        <f>SUM(AC$9:AC32)</f>
        <v>1</v>
      </c>
    </row>
    <row r="33" spans="1:30" ht="30" customHeight="1">
      <c r="A33" s="161">
        <f t="shared" si="0"/>
        <v>25</v>
      </c>
      <c r="B33" s="166">
        <v>30</v>
      </c>
      <c r="C33" s="167" t="s">
        <v>526</v>
      </c>
      <c r="D33" s="168" t="s">
        <v>248</v>
      </c>
      <c r="E33" s="169">
        <v>655.6</v>
      </c>
      <c r="F33" s="166">
        <v>3</v>
      </c>
      <c r="G33" s="162" t="str">
        <f t="shared" si="7"/>
        <v>51.6
(6.4)</v>
      </c>
      <c r="H33" s="153"/>
      <c r="I33" s="161">
        <f t="shared" si="1"/>
        <v>24</v>
      </c>
      <c r="J33" s="166">
        <v>22</v>
      </c>
      <c r="K33" s="167" t="s">
        <v>571</v>
      </c>
      <c r="L33" s="170" t="s">
        <v>247</v>
      </c>
      <c r="M33" s="169">
        <v>2921</v>
      </c>
      <c r="N33" s="166">
        <v>7</v>
      </c>
      <c r="O33" s="162" t="str">
        <f t="shared" si="8"/>
        <v>3:08.5
(11.6)</v>
      </c>
      <c r="Q33" s="135">
        <f t="shared" si="3"/>
        <v>51.600000000000023</v>
      </c>
      <c r="R33" s="135">
        <f t="shared" si="4"/>
        <v>188.5</v>
      </c>
      <c r="T33" s="164">
        <f t="shared" si="5"/>
        <v>51.600000000000023</v>
      </c>
      <c r="U33" s="164">
        <f t="shared" si="6"/>
        <v>308.5</v>
      </c>
      <c r="W33" s="163">
        <f t="shared" si="11"/>
        <v>6.3999999999999773</v>
      </c>
      <c r="X33" s="163">
        <f t="shared" si="12"/>
        <v>11.599999999999909</v>
      </c>
      <c r="Z33" s="164">
        <f t="shared" si="9"/>
        <v>6.3999999999999773</v>
      </c>
      <c r="AA33" s="164">
        <f t="shared" si="10"/>
        <v>11.599999999999909</v>
      </c>
      <c r="AC33" s="73">
        <f t="shared" si="2"/>
        <v>0</v>
      </c>
      <c r="AD33" s="73">
        <f>SUM(AC$9:AC33)</f>
        <v>1</v>
      </c>
    </row>
    <row r="34" spans="1:30" ht="30" customHeight="1">
      <c r="A34" s="161">
        <f t="shared" si="0"/>
        <v>26</v>
      </c>
      <c r="B34" s="166">
        <v>22</v>
      </c>
      <c r="C34" s="167" t="s">
        <v>571</v>
      </c>
      <c r="D34" s="168" t="s">
        <v>247</v>
      </c>
      <c r="E34" s="169">
        <v>658.3</v>
      </c>
      <c r="F34" s="166">
        <v>7</v>
      </c>
      <c r="G34" s="162" t="str">
        <f t="shared" si="7"/>
        <v>54.3
(2.7)</v>
      </c>
      <c r="H34" s="153"/>
      <c r="I34" s="161">
        <f t="shared" si="1"/>
        <v>25</v>
      </c>
      <c r="J34" s="166">
        <v>31</v>
      </c>
      <c r="K34" s="167" t="s">
        <v>527</v>
      </c>
      <c r="L34" s="170" t="s">
        <v>248</v>
      </c>
      <c r="M34" s="169">
        <v>2927.6</v>
      </c>
      <c r="N34" s="166">
        <v>3</v>
      </c>
      <c r="O34" s="162" t="str">
        <f t="shared" si="8"/>
        <v>3:15.1
(6.6)</v>
      </c>
      <c r="Q34" s="135">
        <f t="shared" si="3"/>
        <v>54.299999999999955</v>
      </c>
      <c r="R34" s="135">
        <f t="shared" si="4"/>
        <v>195.09999999999991</v>
      </c>
      <c r="T34" s="164">
        <f t="shared" si="5"/>
        <v>54.299999999999955</v>
      </c>
      <c r="U34" s="164">
        <f t="shared" si="6"/>
        <v>315.09999999999991</v>
      </c>
      <c r="W34" s="163">
        <f t="shared" si="11"/>
        <v>2.6999999999999318</v>
      </c>
      <c r="X34" s="163">
        <f t="shared" si="12"/>
        <v>6.5999999999999091</v>
      </c>
      <c r="Z34" s="164">
        <f t="shared" si="9"/>
        <v>2.6999999999999318</v>
      </c>
      <c r="AA34" s="164">
        <f t="shared" si="10"/>
        <v>6.5999999999999091</v>
      </c>
      <c r="AC34" s="73">
        <f t="shared" si="2"/>
        <v>0</v>
      </c>
      <c r="AD34" s="73">
        <f>SUM(AC$9:AC34)</f>
        <v>1</v>
      </c>
    </row>
    <row r="35" spans="1:30" ht="30" customHeight="1">
      <c r="A35" s="161">
        <f t="shared" si="0"/>
        <v>27</v>
      </c>
      <c r="B35" s="166">
        <v>31</v>
      </c>
      <c r="C35" s="167" t="s">
        <v>527</v>
      </c>
      <c r="D35" s="168" t="s">
        <v>248</v>
      </c>
      <c r="E35" s="169">
        <v>703.7</v>
      </c>
      <c r="F35" s="166">
        <v>4</v>
      </c>
      <c r="G35" s="162" t="str">
        <f t="shared" si="7"/>
        <v>59.7
(5.4)</v>
      </c>
      <c r="H35" s="153"/>
      <c r="I35" s="161">
        <f t="shared" si="1"/>
        <v>26</v>
      </c>
      <c r="J35" s="166">
        <v>30</v>
      </c>
      <c r="K35" s="167" t="s">
        <v>526</v>
      </c>
      <c r="L35" s="170" t="s">
        <v>248</v>
      </c>
      <c r="M35" s="169">
        <v>2936</v>
      </c>
      <c r="N35" s="166">
        <v>4</v>
      </c>
      <c r="O35" s="162" t="str">
        <f t="shared" si="8"/>
        <v>3:23.5
(8.4)</v>
      </c>
      <c r="Q35" s="135">
        <f t="shared" si="3"/>
        <v>59.700000000000045</v>
      </c>
      <c r="R35" s="135">
        <f t="shared" si="4"/>
        <v>203.5</v>
      </c>
      <c r="T35" s="164">
        <f t="shared" si="5"/>
        <v>59.700000000000045</v>
      </c>
      <c r="U35" s="164">
        <f t="shared" si="6"/>
        <v>323.5</v>
      </c>
      <c r="W35" s="163">
        <f t="shared" si="11"/>
        <v>5.4000000000000909</v>
      </c>
      <c r="X35" s="163">
        <f t="shared" si="12"/>
        <v>8.4000000000000909</v>
      </c>
      <c r="Z35" s="164">
        <f t="shared" si="9"/>
        <v>5.4000000000000909</v>
      </c>
      <c r="AA35" s="164">
        <f t="shared" si="10"/>
        <v>8.4000000000000909</v>
      </c>
      <c r="AC35" s="73">
        <f t="shared" si="2"/>
        <v>0</v>
      </c>
      <c r="AD35" s="73">
        <f>SUM(AC$9:AC35)</f>
        <v>1</v>
      </c>
    </row>
    <row r="36" spans="1:30" ht="30" customHeight="1">
      <c r="A36" s="161">
        <f t="shared" si="0"/>
        <v>28</v>
      </c>
      <c r="B36" s="166">
        <v>29</v>
      </c>
      <c r="C36" s="167" t="s">
        <v>525</v>
      </c>
      <c r="D36" s="168" t="s">
        <v>248</v>
      </c>
      <c r="E36" s="169">
        <v>704.5</v>
      </c>
      <c r="F36" s="166">
        <v>5</v>
      </c>
      <c r="G36" s="162" t="str">
        <f t="shared" si="7"/>
        <v>1:00.5
(0.8)</v>
      </c>
      <c r="H36" s="153"/>
      <c r="I36" s="161">
        <f t="shared" si="1"/>
        <v>27</v>
      </c>
      <c r="J36" s="166">
        <v>29</v>
      </c>
      <c r="K36" s="167" t="s">
        <v>525</v>
      </c>
      <c r="L36" s="170" t="s">
        <v>248</v>
      </c>
      <c r="M36" s="169">
        <v>2959.6</v>
      </c>
      <c r="N36" s="166">
        <v>5</v>
      </c>
      <c r="O36" s="162" t="str">
        <f t="shared" si="8"/>
        <v>3:47.1
(23.6)</v>
      </c>
      <c r="Q36" s="135">
        <f t="shared" si="3"/>
        <v>60.5</v>
      </c>
      <c r="R36" s="135">
        <f t="shared" si="4"/>
        <v>227.09999999999991</v>
      </c>
      <c r="T36" s="164">
        <f t="shared" si="5"/>
        <v>100.5</v>
      </c>
      <c r="U36" s="164">
        <f t="shared" si="6"/>
        <v>347.09999999999991</v>
      </c>
      <c r="W36" s="163">
        <f t="shared" si="11"/>
        <v>0.79999999999995453</v>
      </c>
      <c r="X36" s="163">
        <f t="shared" si="12"/>
        <v>23.599999999999909</v>
      </c>
      <c r="Z36" s="164">
        <f t="shared" si="9"/>
        <v>0.79999999999995453</v>
      </c>
      <c r="AA36" s="164">
        <f t="shared" si="10"/>
        <v>23.599999999999909</v>
      </c>
      <c r="AC36" s="73">
        <f t="shared" si="2"/>
        <v>0</v>
      </c>
      <c r="AD36" s="73">
        <f>SUM(AC$9:AC36)</f>
        <v>1</v>
      </c>
    </row>
    <row r="37" spans="1:30" ht="30" customHeight="1">
      <c r="A37" s="161">
        <f t="shared" si="0"/>
        <v>29</v>
      </c>
      <c r="B37" s="166">
        <v>60</v>
      </c>
      <c r="C37" s="167" t="s">
        <v>554</v>
      </c>
      <c r="D37" s="168" t="s">
        <v>251</v>
      </c>
      <c r="E37" s="169">
        <v>704.8</v>
      </c>
      <c r="F37" s="166">
        <v>2</v>
      </c>
      <c r="G37" s="162" t="str">
        <f t="shared" si="7"/>
        <v>1:00.8
(0.3)</v>
      </c>
      <c r="H37" s="153"/>
      <c r="I37" s="161" t="str">
        <f t="shared" si="1"/>
        <v>-</v>
      </c>
      <c r="J37" s="166">
        <v>60</v>
      </c>
      <c r="K37" s="167" t="s">
        <v>554</v>
      </c>
      <c r="L37" s="170" t="s">
        <v>251</v>
      </c>
      <c r="M37" s="169">
        <v>3006.3</v>
      </c>
      <c r="N37" s="166">
        <v>2</v>
      </c>
      <c r="O37" s="162" t="str">
        <f t="shared" si="8"/>
        <v>3:53.8
(6.7)</v>
      </c>
      <c r="Q37" s="135">
        <f t="shared" si="3"/>
        <v>60.799999999999955</v>
      </c>
      <c r="R37" s="135">
        <f t="shared" si="4"/>
        <v>233.80000000000018</v>
      </c>
      <c r="T37" s="164">
        <f t="shared" si="5"/>
        <v>100.79999999999995</v>
      </c>
      <c r="U37" s="164">
        <f t="shared" si="6"/>
        <v>353.80000000000018</v>
      </c>
      <c r="W37" s="163">
        <f t="shared" si="11"/>
        <v>0.29999999999995453</v>
      </c>
      <c r="X37" s="163">
        <f t="shared" si="12"/>
        <v>6.7000000000002728</v>
      </c>
      <c r="Z37" s="164">
        <f t="shared" si="9"/>
        <v>0.29999999999995453</v>
      </c>
      <c r="AA37" s="164">
        <f t="shared" si="10"/>
        <v>6.7000000000002728</v>
      </c>
      <c r="AC37" s="73">
        <f t="shared" si="2"/>
        <v>1</v>
      </c>
      <c r="AD37" s="73">
        <f>SUM(AC$9:AC37)</f>
        <v>2</v>
      </c>
    </row>
    <row r="38" spans="1:30" ht="30" customHeight="1">
      <c r="A38" s="161">
        <f t="shared" si="0"/>
        <v>30</v>
      </c>
      <c r="B38" s="166">
        <v>28</v>
      </c>
      <c r="C38" s="167" t="s">
        <v>524</v>
      </c>
      <c r="D38" s="168" t="s">
        <v>248</v>
      </c>
      <c r="E38" s="169">
        <v>706.8</v>
      </c>
      <c r="F38" s="166">
        <v>6</v>
      </c>
      <c r="G38" s="162" t="str">
        <f t="shared" si="7"/>
        <v>1:02.8
(2.0)</v>
      </c>
      <c r="H38" s="153"/>
      <c r="I38" s="161">
        <f t="shared" si="1"/>
        <v>28</v>
      </c>
      <c r="J38" s="166">
        <v>32</v>
      </c>
      <c r="K38" s="167" t="s">
        <v>528</v>
      </c>
      <c r="L38" s="170" t="s">
        <v>249</v>
      </c>
      <c r="M38" s="169">
        <v>3006.7</v>
      </c>
      <c r="N38" s="166">
        <v>1</v>
      </c>
      <c r="O38" s="162" t="str">
        <f t="shared" si="8"/>
        <v>3:54.2
(0.4)</v>
      </c>
      <c r="Q38" s="135">
        <f t="shared" si="3"/>
        <v>62.799999999999955</v>
      </c>
      <c r="R38" s="135">
        <f t="shared" si="4"/>
        <v>234.19999999999982</v>
      </c>
      <c r="T38" s="164">
        <f t="shared" si="5"/>
        <v>102.79999999999995</v>
      </c>
      <c r="U38" s="164">
        <f t="shared" si="6"/>
        <v>354.19999999999982</v>
      </c>
      <c r="W38" s="163">
        <f t="shared" si="11"/>
        <v>2</v>
      </c>
      <c r="X38" s="163">
        <f t="shared" si="12"/>
        <v>0.3999999999996362</v>
      </c>
      <c r="Z38" s="164">
        <f t="shared" si="9"/>
        <v>2</v>
      </c>
      <c r="AA38" s="164">
        <f t="shared" si="10"/>
        <v>0.3999999999996362</v>
      </c>
      <c r="AC38" s="73">
        <f t="shared" si="2"/>
        <v>0</v>
      </c>
      <c r="AD38" s="73">
        <f>SUM(AC$9:AC38)</f>
        <v>2</v>
      </c>
    </row>
    <row r="39" spans="1:30" ht="30" customHeight="1">
      <c r="A39" s="161">
        <f t="shared" si="0"/>
        <v>31</v>
      </c>
      <c r="B39" s="166">
        <v>63</v>
      </c>
      <c r="C39" s="167" t="s">
        <v>557</v>
      </c>
      <c r="D39" s="168" t="s">
        <v>252</v>
      </c>
      <c r="E39" s="169">
        <v>711.6</v>
      </c>
      <c r="F39" s="166">
        <v>1</v>
      </c>
      <c r="G39" s="162" t="str">
        <f t="shared" si="7"/>
        <v>1:07.6
(4.8)</v>
      </c>
      <c r="H39" s="153"/>
      <c r="I39" s="161">
        <f t="shared" si="1"/>
        <v>29</v>
      </c>
      <c r="J39" s="166">
        <v>33</v>
      </c>
      <c r="K39" s="167" t="s">
        <v>529</v>
      </c>
      <c r="L39" s="170" t="s">
        <v>249</v>
      </c>
      <c r="M39" s="169">
        <v>3007</v>
      </c>
      <c r="N39" s="166">
        <v>2</v>
      </c>
      <c r="O39" s="162" t="str">
        <f t="shared" si="8"/>
        <v>3:54.5
(0.3)</v>
      </c>
      <c r="Q39" s="135">
        <f t="shared" si="3"/>
        <v>67.600000000000023</v>
      </c>
      <c r="R39" s="135">
        <f t="shared" si="4"/>
        <v>234.5</v>
      </c>
      <c r="T39" s="164">
        <f t="shared" si="5"/>
        <v>107.60000000000002</v>
      </c>
      <c r="U39" s="164">
        <f t="shared" si="6"/>
        <v>354.5</v>
      </c>
      <c r="W39" s="163">
        <f t="shared" si="11"/>
        <v>4.8000000000000682</v>
      </c>
      <c r="X39" s="163">
        <f t="shared" si="12"/>
        <v>0.3000000000001819</v>
      </c>
      <c r="Z39" s="164">
        <f t="shared" si="9"/>
        <v>4.8000000000000682</v>
      </c>
      <c r="AA39" s="164">
        <f t="shared" si="10"/>
        <v>0.3000000000001819</v>
      </c>
      <c r="AC39" s="73">
        <f t="shared" si="2"/>
        <v>0</v>
      </c>
      <c r="AD39" s="73">
        <f>SUM(AC$9:AC39)</f>
        <v>2</v>
      </c>
    </row>
    <row r="40" spans="1:30" ht="30" customHeight="1">
      <c r="A40" s="161">
        <f t="shared" si="0"/>
        <v>32</v>
      </c>
      <c r="B40" s="166">
        <v>33</v>
      </c>
      <c r="C40" s="167" t="s">
        <v>529</v>
      </c>
      <c r="D40" s="168" t="s">
        <v>249</v>
      </c>
      <c r="E40" s="169">
        <v>711.7</v>
      </c>
      <c r="F40" s="166">
        <v>1</v>
      </c>
      <c r="G40" s="162" t="str">
        <f t="shared" si="7"/>
        <v>1:07.7
(0.1)</v>
      </c>
      <c r="H40" s="153"/>
      <c r="I40" s="161">
        <f t="shared" si="1"/>
        <v>30</v>
      </c>
      <c r="J40" s="166">
        <v>28</v>
      </c>
      <c r="K40" s="167" t="s">
        <v>524</v>
      </c>
      <c r="L40" s="170" t="s">
        <v>248</v>
      </c>
      <c r="M40" s="169">
        <v>3009.5</v>
      </c>
      <c r="N40" s="166">
        <v>6</v>
      </c>
      <c r="O40" s="162" t="str">
        <f t="shared" si="8"/>
        <v>3:57.0
(2.5)</v>
      </c>
      <c r="Q40" s="135">
        <f t="shared" si="3"/>
        <v>67.700000000000045</v>
      </c>
      <c r="R40" s="135">
        <f t="shared" si="4"/>
        <v>237</v>
      </c>
      <c r="T40" s="164">
        <f t="shared" si="5"/>
        <v>107.70000000000005</v>
      </c>
      <c r="U40" s="164">
        <f t="shared" si="6"/>
        <v>357</v>
      </c>
      <c r="W40" s="163">
        <f t="shared" si="11"/>
        <v>0.10000000000002274</v>
      </c>
      <c r="X40" s="163">
        <f t="shared" si="12"/>
        <v>2.5</v>
      </c>
      <c r="Z40" s="164">
        <f t="shared" si="9"/>
        <v>0.10000000000002274</v>
      </c>
      <c r="AA40" s="164">
        <f t="shared" si="10"/>
        <v>2.5</v>
      </c>
      <c r="AC40" s="73">
        <f t="shared" si="2"/>
        <v>0</v>
      </c>
      <c r="AD40" s="73">
        <f>SUM(AC$9:AC40)</f>
        <v>2</v>
      </c>
    </row>
    <row r="41" spans="1:30" ht="30" customHeight="1">
      <c r="A41" s="161">
        <f t="shared" ref="A41:A72" si="13">IF(E41&lt;&gt;"",RANK(E41,E$9:E$98,1),"")</f>
        <v>33</v>
      </c>
      <c r="B41" s="166">
        <v>32</v>
      </c>
      <c r="C41" s="167" t="s">
        <v>528</v>
      </c>
      <c r="D41" s="168" t="s">
        <v>249</v>
      </c>
      <c r="E41" s="169">
        <v>712.2</v>
      </c>
      <c r="F41" s="166">
        <v>2</v>
      </c>
      <c r="G41" s="162" t="str">
        <f t="shared" si="7"/>
        <v>1:08.2
(0.5)</v>
      </c>
      <c r="H41" s="153"/>
      <c r="I41" s="161">
        <f t="shared" ref="I41:I72" si="14">IF(M41&lt;&gt;"",IF(MID(L41,1,2)=AC$8,RANK(M41,M$9:M$98,1)-AD41,"-"),"")</f>
        <v>31</v>
      </c>
      <c r="J41" s="166">
        <v>36</v>
      </c>
      <c r="K41" s="167" t="s">
        <v>532</v>
      </c>
      <c r="L41" s="170" t="s">
        <v>249</v>
      </c>
      <c r="M41" s="169">
        <v>3022.7</v>
      </c>
      <c r="N41" s="166">
        <v>3</v>
      </c>
      <c r="O41" s="162" t="str">
        <f t="shared" si="8"/>
        <v>4:10.2
(13.2)</v>
      </c>
      <c r="Q41" s="135">
        <f t="shared" si="3"/>
        <v>68.200000000000045</v>
      </c>
      <c r="R41" s="135">
        <f t="shared" si="4"/>
        <v>250.19999999999982</v>
      </c>
      <c r="T41" s="164">
        <f t="shared" si="5"/>
        <v>108.20000000000005</v>
      </c>
      <c r="U41" s="164">
        <f t="shared" si="6"/>
        <v>410.19999999999982</v>
      </c>
      <c r="W41" s="163">
        <f t="shared" si="11"/>
        <v>0.5</v>
      </c>
      <c r="X41" s="163">
        <f t="shared" si="12"/>
        <v>13.199999999999818</v>
      </c>
      <c r="Z41" s="164">
        <f t="shared" si="9"/>
        <v>0.5</v>
      </c>
      <c r="AA41" s="164">
        <f t="shared" si="10"/>
        <v>13.199999999999818</v>
      </c>
      <c r="AC41" s="73">
        <f t="shared" ref="AC41:AC72" si="15">IF(L41&lt;&gt;"",IF(MID(L41,1,2)=AC$8,0,1),0)</f>
        <v>0</v>
      </c>
      <c r="AD41" s="73">
        <f>SUM(AC$9:AC41)</f>
        <v>2</v>
      </c>
    </row>
    <row r="42" spans="1:30" ht="30" customHeight="1">
      <c r="A42" s="161">
        <f t="shared" si="13"/>
        <v>34</v>
      </c>
      <c r="B42" s="166">
        <v>36</v>
      </c>
      <c r="C42" s="167" t="s">
        <v>532</v>
      </c>
      <c r="D42" s="168" t="s">
        <v>249</v>
      </c>
      <c r="E42" s="169">
        <v>717</v>
      </c>
      <c r="F42" s="166">
        <v>3</v>
      </c>
      <c r="G42" s="162" t="str">
        <f t="shared" si="7"/>
        <v>1:13.0
(4.8)</v>
      </c>
      <c r="H42" s="153"/>
      <c r="I42" s="161">
        <f t="shared" si="14"/>
        <v>32</v>
      </c>
      <c r="J42" s="166">
        <v>34</v>
      </c>
      <c r="K42" s="167" t="s">
        <v>530</v>
      </c>
      <c r="L42" s="170" t="s">
        <v>249</v>
      </c>
      <c r="M42" s="169">
        <v>3039</v>
      </c>
      <c r="N42" s="166">
        <v>4</v>
      </c>
      <c r="O42" s="162" t="str">
        <f t="shared" si="8"/>
        <v>4:26.5
(16.3)</v>
      </c>
      <c r="Q42" s="135">
        <f t="shared" ref="Q42:Q73" si="16">IF(AND(E$9&lt;&gt;"",E42&lt;&gt;""),(INT(E42/10000)*3600+INT(MOD(E42,10000)/100)*60+MOD(E42,100))-(INT(E$9/10000)*3600+INT(MOD(E$9,10000)/100)*60+MOD(E$9,100)),"")</f>
        <v>73</v>
      </c>
      <c r="R42" s="135">
        <f t="shared" ref="R42:R73" si="17">IF(AND(M$9&lt;&gt;"",M42&lt;&gt;""),(INT(M42/10000)*3600+INT(MOD(M42,10000)/100)*60+MOD(M42,100))-(INT(M$9/10000)*3600+INT(MOD(M$9,10000)/100)*60+MOD(M$9,100)),"")</f>
        <v>266.5</v>
      </c>
      <c r="T42" s="164">
        <f t="shared" ref="T42:T73" si="18">IF(Q42&lt;&gt;"",INT(Q42/3600)*10000+INT(MOD(Q42,3600)/60)*100+MOD(Q42,60),"")</f>
        <v>113</v>
      </c>
      <c r="U42" s="164">
        <f t="shared" ref="U42:U73" si="19">IF(R42&lt;&gt;"",INT(R42/3600)*10000+INT(MOD(R42,3600)/60)*100+MOD(R42,60),"")</f>
        <v>426.5</v>
      </c>
      <c r="W42" s="163">
        <f t="shared" si="11"/>
        <v>4.7999999999999545</v>
      </c>
      <c r="X42" s="163">
        <f t="shared" si="12"/>
        <v>16.300000000000182</v>
      </c>
      <c r="Z42" s="164">
        <f t="shared" si="9"/>
        <v>4.7999999999999545</v>
      </c>
      <c r="AA42" s="164">
        <f t="shared" si="10"/>
        <v>16.300000000000182</v>
      </c>
      <c r="AC42" s="73">
        <f t="shared" si="15"/>
        <v>0</v>
      </c>
      <c r="AD42" s="73">
        <f>SUM(AC$9:AC42)</f>
        <v>2</v>
      </c>
    </row>
    <row r="43" spans="1:30" ht="30" customHeight="1">
      <c r="A43" s="161">
        <f t="shared" si="13"/>
        <v>35</v>
      </c>
      <c r="B43" s="166">
        <v>34</v>
      </c>
      <c r="C43" s="167" t="s">
        <v>530</v>
      </c>
      <c r="D43" s="168" t="s">
        <v>249</v>
      </c>
      <c r="E43" s="169">
        <v>718.4</v>
      </c>
      <c r="F43" s="166">
        <v>4</v>
      </c>
      <c r="G43" s="162" t="str">
        <f t="shared" ref="G43:G74" si="20">IF(T43&lt;&gt;"",TEXT(T43,"[&lt;100]#0.0;[&lt;10000]#0"":""00.0;0"":""00"":""00.0")&amp;CHAR(10)&amp;"("&amp;TEXT(Z43,"[&lt;100]#0.0;[&lt;10000]#0"":""00.0;0"":""00"":""00.0")&amp;")","")</f>
        <v>1:14.4
(1.4)</v>
      </c>
      <c r="H43" s="153"/>
      <c r="I43" s="161">
        <f t="shared" si="14"/>
        <v>33</v>
      </c>
      <c r="J43" s="166">
        <v>48</v>
      </c>
      <c r="K43" s="167" t="s">
        <v>543</v>
      </c>
      <c r="L43" s="170" t="s">
        <v>250</v>
      </c>
      <c r="M43" s="169">
        <v>3055.6</v>
      </c>
      <c r="N43" s="166">
        <v>1</v>
      </c>
      <c r="O43" s="162" t="str">
        <f t="shared" ref="O43:O74" si="21">IF(U43&lt;&gt;"",TEXT(U43,"[&lt;100]#0.0;[&lt;10000]#0"":""00.0;0"":""00"":""00.0")&amp;CHAR(10)&amp;"("&amp;TEXT(AA43,"[&lt;100]#0.0;[&lt;10000]#0"":""00.0;0"":""00"":""00.0")&amp;")","")</f>
        <v>4:43.1
(16.6)</v>
      </c>
      <c r="Q43" s="135">
        <f t="shared" si="16"/>
        <v>74.399999999999977</v>
      </c>
      <c r="R43" s="135">
        <f t="shared" si="17"/>
        <v>283.09999999999991</v>
      </c>
      <c r="T43" s="164">
        <f t="shared" si="18"/>
        <v>114.39999999999998</v>
      </c>
      <c r="U43" s="164">
        <f t="shared" si="19"/>
        <v>443.09999999999991</v>
      </c>
      <c r="W43" s="163">
        <f t="shared" si="11"/>
        <v>1.3999999999999773</v>
      </c>
      <c r="X43" s="163">
        <f t="shared" si="12"/>
        <v>16.599999999999909</v>
      </c>
      <c r="Z43" s="164">
        <f t="shared" ref="Z43:Z74" si="22">IF(W43&lt;&gt;"",INT(W43/3600)*10000+INT(MOD(W43,3600)/60)*100+MOD(W43,60),"")</f>
        <v>1.3999999999999773</v>
      </c>
      <c r="AA43" s="164">
        <f t="shared" ref="AA43:AA74" si="23">IF(X43&lt;&gt;"",INT(X43/3600)*10000+INT(MOD(X43,3600)/60)*100+MOD(X43,60),"")</f>
        <v>16.599999999999909</v>
      </c>
      <c r="AC43" s="73">
        <f t="shared" si="15"/>
        <v>0</v>
      </c>
      <c r="AD43" s="73">
        <f>SUM(AC$9:AC43)</f>
        <v>2</v>
      </c>
    </row>
    <row r="44" spans="1:30" ht="30" customHeight="1">
      <c r="A44" s="161">
        <f t="shared" si="13"/>
        <v>36</v>
      </c>
      <c r="B44" s="166">
        <v>25</v>
      </c>
      <c r="C44" s="167" t="s">
        <v>521</v>
      </c>
      <c r="D44" s="168" t="s">
        <v>247</v>
      </c>
      <c r="E44" s="169">
        <v>719.7</v>
      </c>
      <c r="F44" s="166">
        <v>8</v>
      </c>
      <c r="G44" s="162" t="str">
        <f t="shared" si="20"/>
        <v>1:15.7
(1.3)</v>
      </c>
      <c r="H44" s="153"/>
      <c r="I44" s="161">
        <f t="shared" si="14"/>
        <v>34</v>
      </c>
      <c r="J44" s="166">
        <v>35</v>
      </c>
      <c r="K44" s="167" t="s">
        <v>531</v>
      </c>
      <c r="L44" s="170" t="s">
        <v>249</v>
      </c>
      <c r="M44" s="169">
        <v>3105.2</v>
      </c>
      <c r="N44" s="166">
        <v>5</v>
      </c>
      <c r="O44" s="162" t="str">
        <f t="shared" si="21"/>
        <v>4:52.7
(9.6)</v>
      </c>
      <c r="Q44" s="135">
        <f t="shared" si="16"/>
        <v>75.700000000000045</v>
      </c>
      <c r="R44" s="135">
        <f t="shared" si="17"/>
        <v>292.69999999999982</v>
      </c>
      <c r="T44" s="164">
        <f t="shared" si="18"/>
        <v>115.70000000000005</v>
      </c>
      <c r="U44" s="164">
        <f t="shared" si="19"/>
        <v>452.69999999999982</v>
      </c>
      <c r="W44" s="163">
        <f t="shared" ref="W44:W75" si="24">IF(AND(Q44&lt;&gt;"",Q43&lt;&gt;""),IF(Q44-Q43&lt;&gt;0,Q44-Q43,W43),"")</f>
        <v>1.3000000000000682</v>
      </c>
      <c r="X44" s="163">
        <f t="shared" ref="X44:X75" si="25">IF(AND(R44&lt;&gt;"",R43&lt;&gt;""),IF(R44-R43&lt;&gt;0,R44-R43,X43),"")</f>
        <v>9.5999999999999091</v>
      </c>
      <c r="Z44" s="164">
        <f t="shared" si="22"/>
        <v>1.3000000000000682</v>
      </c>
      <c r="AA44" s="164">
        <f t="shared" si="23"/>
        <v>9.5999999999999091</v>
      </c>
      <c r="AC44" s="73">
        <f t="shared" si="15"/>
        <v>0</v>
      </c>
      <c r="AD44" s="73">
        <f>SUM(AC$9:AC44)</f>
        <v>2</v>
      </c>
    </row>
    <row r="45" spans="1:30" ht="30" customHeight="1">
      <c r="A45" s="161">
        <f t="shared" si="13"/>
        <v>37</v>
      </c>
      <c r="B45" s="166">
        <v>23</v>
      </c>
      <c r="C45" s="167" t="s">
        <v>519</v>
      </c>
      <c r="D45" s="168" t="s">
        <v>247</v>
      </c>
      <c r="E45" s="169">
        <v>721.6</v>
      </c>
      <c r="F45" s="166">
        <v>9</v>
      </c>
      <c r="G45" s="162" t="str">
        <f t="shared" si="20"/>
        <v>1:17.6
(1.9)</v>
      </c>
      <c r="H45" s="153"/>
      <c r="I45" s="161" t="str">
        <f t="shared" si="14"/>
        <v>-</v>
      </c>
      <c r="J45" s="166">
        <v>63</v>
      </c>
      <c r="K45" s="167" t="s">
        <v>557</v>
      </c>
      <c r="L45" s="170" t="s">
        <v>252</v>
      </c>
      <c r="M45" s="169">
        <v>3105.5</v>
      </c>
      <c r="N45" s="166">
        <v>1</v>
      </c>
      <c r="O45" s="162" t="str">
        <f t="shared" si="21"/>
        <v>4:53.0
(0.3)</v>
      </c>
      <c r="Q45" s="135">
        <f t="shared" si="16"/>
        <v>77.600000000000023</v>
      </c>
      <c r="R45" s="135">
        <f t="shared" si="17"/>
        <v>293</v>
      </c>
      <c r="T45" s="164">
        <f t="shared" si="18"/>
        <v>117.60000000000002</v>
      </c>
      <c r="U45" s="164">
        <f t="shared" si="19"/>
        <v>453</v>
      </c>
      <c r="W45" s="163">
        <f t="shared" si="24"/>
        <v>1.8999999999999773</v>
      </c>
      <c r="X45" s="163">
        <f t="shared" si="25"/>
        <v>0.3000000000001819</v>
      </c>
      <c r="Z45" s="164">
        <f t="shared" si="22"/>
        <v>1.8999999999999773</v>
      </c>
      <c r="AA45" s="164">
        <f t="shared" si="23"/>
        <v>0.3000000000001819</v>
      </c>
      <c r="AC45" s="73">
        <f t="shared" si="15"/>
        <v>1</v>
      </c>
      <c r="AD45" s="73">
        <f>SUM(AC$9:AC45)</f>
        <v>3</v>
      </c>
    </row>
    <row r="46" spans="1:30" ht="30" customHeight="1">
      <c r="A46" s="161">
        <f t="shared" si="13"/>
        <v>38</v>
      </c>
      <c r="B46" s="166">
        <v>35</v>
      </c>
      <c r="C46" s="167" t="s">
        <v>531</v>
      </c>
      <c r="D46" s="168" t="s">
        <v>249</v>
      </c>
      <c r="E46" s="169">
        <v>722.8</v>
      </c>
      <c r="F46" s="166">
        <v>5</v>
      </c>
      <c r="G46" s="162" t="str">
        <f t="shared" si="20"/>
        <v>1:18.8
(1.2)</v>
      </c>
      <c r="H46" s="153"/>
      <c r="I46" s="161">
        <f t="shared" si="14"/>
        <v>35</v>
      </c>
      <c r="J46" s="166">
        <v>23</v>
      </c>
      <c r="K46" s="167" t="s">
        <v>519</v>
      </c>
      <c r="L46" s="170" t="s">
        <v>247</v>
      </c>
      <c r="M46" s="169">
        <v>3107.6</v>
      </c>
      <c r="N46" s="166">
        <v>8</v>
      </c>
      <c r="O46" s="162" t="str">
        <f t="shared" si="21"/>
        <v>4:55.1
(2.1)</v>
      </c>
      <c r="Q46" s="135">
        <f t="shared" si="16"/>
        <v>78.799999999999955</v>
      </c>
      <c r="R46" s="135">
        <f t="shared" si="17"/>
        <v>295.09999999999991</v>
      </c>
      <c r="T46" s="164">
        <f t="shared" si="18"/>
        <v>118.79999999999995</v>
      </c>
      <c r="U46" s="164">
        <f t="shared" si="19"/>
        <v>455.09999999999991</v>
      </c>
      <c r="W46" s="163">
        <f t="shared" si="24"/>
        <v>1.1999999999999318</v>
      </c>
      <c r="X46" s="163">
        <f t="shared" si="25"/>
        <v>2.0999999999999091</v>
      </c>
      <c r="Z46" s="164">
        <f t="shared" si="22"/>
        <v>1.1999999999999318</v>
      </c>
      <c r="AA46" s="164">
        <f t="shared" si="23"/>
        <v>2.0999999999999091</v>
      </c>
      <c r="AC46" s="73">
        <f t="shared" si="15"/>
        <v>0</v>
      </c>
      <c r="AD46" s="73">
        <f>SUM(AC$9:AC46)</f>
        <v>3</v>
      </c>
    </row>
    <row r="47" spans="1:30" ht="30" customHeight="1">
      <c r="A47" s="161">
        <f t="shared" si="13"/>
        <v>39</v>
      </c>
      <c r="B47" s="166">
        <v>59</v>
      </c>
      <c r="C47" s="167" t="s">
        <v>553</v>
      </c>
      <c r="D47" s="168" t="s">
        <v>251</v>
      </c>
      <c r="E47" s="169">
        <v>725.3</v>
      </c>
      <c r="F47" s="166">
        <v>3</v>
      </c>
      <c r="G47" s="162" t="str">
        <f t="shared" si="20"/>
        <v>1:21.3
(2.5)</v>
      </c>
      <c r="H47" s="153"/>
      <c r="I47" s="161">
        <f t="shared" si="14"/>
        <v>36</v>
      </c>
      <c r="J47" s="166">
        <v>25</v>
      </c>
      <c r="K47" s="167" t="s">
        <v>521</v>
      </c>
      <c r="L47" s="170" t="s">
        <v>247</v>
      </c>
      <c r="M47" s="169">
        <v>3121.9</v>
      </c>
      <c r="N47" s="166">
        <v>9</v>
      </c>
      <c r="O47" s="162" t="str">
        <f t="shared" si="21"/>
        <v>5:09.4
(14.3)</v>
      </c>
      <c r="Q47" s="135">
        <f t="shared" si="16"/>
        <v>81.299999999999955</v>
      </c>
      <c r="R47" s="135">
        <f t="shared" si="17"/>
        <v>309.40000000000009</v>
      </c>
      <c r="T47" s="164">
        <f t="shared" si="18"/>
        <v>121.29999999999995</v>
      </c>
      <c r="U47" s="164">
        <f t="shared" si="19"/>
        <v>509.40000000000009</v>
      </c>
      <c r="W47" s="163">
        <f t="shared" si="24"/>
        <v>2.5</v>
      </c>
      <c r="X47" s="163">
        <f t="shared" si="25"/>
        <v>14.300000000000182</v>
      </c>
      <c r="Z47" s="164">
        <f t="shared" si="22"/>
        <v>2.5</v>
      </c>
      <c r="AA47" s="164">
        <f t="shared" si="23"/>
        <v>14.300000000000182</v>
      </c>
      <c r="AC47" s="73">
        <f t="shared" si="15"/>
        <v>0</v>
      </c>
      <c r="AD47" s="73">
        <f>SUM(AC$9:AC47)</f>
        <v>3</v>
      </c>
    </row>
    <row r="48" spans="1:30" ht="30" customHeight="1">
      <c r="A48" s="161">
        <f t="shared" si="13"/>
        <v>40</v>
      </c>
      <c r="B48" s="166">
        <v>41</v>
      </c>
      <c r="C48" s="167" t="s">
        <v>537</v>
      </c>
      <c r="D48" s="168" t="s">
        <v>249</v>
      </c>
      <c r="E48" s="169">
        <v>725.6</v>
      </c>
      <c r="F48" s="166">
        <v>6</v>
      </c>
      <c r="G48" s="162" t="str">
        <f t="shared" si="20"/>
        <v>1:21.6
(0.3)</v>
      </c>
      <c r="H48" s="153"/>
      <c r="I48" s="161">
        <f t="shared" si="14"/>
        <v>37</v>
      </c>
      <c r="J48" s="166">
        <v>6</v>
      </c>
      <c r="K48" s="167" t="s">
        <v>503</v>
      </c>
      <c r="L48" s="170" t="s">
        <v>245</v>
      </c>
      <c r="M48" s="169">
        <v>3127.2</v>
      </c>
      <c r="N48" s="166">
        <v>10</v>
      </c>
      <c r="O48" s="162" t="str">
        <f t="shared" si="21"/>
        <v>5:14.7
(5.3)</v>
      </c>
      <c r="Q48" s="135">
        <f t="shared" si="16"/>
        <v>81.600000000000023</v>
      </c>
      <c r="R48" s="135">
        <f t="shared" si="17"/>
        <v>314.69999999999982</v>
      </c>
      <c r="T48" s="164">
        <f t="shared" si="18"/>
        <v>121.60000000000002</v>
      </c>
      <c r="U48" s="164">
        <f t="shared" si="19"/>
        <v>514.69999999999982</v>
      </c>
      <c r="W48" s="163">
        <f t="shared" si="24"/>
        <v>0.30000000000006821</v>
      </c>
      <c r="X48" s="163">
        <f t="shared" si="25"/>
        <v>5.2999999999997272</v>
      </c>
      <c r="Z48" s="164">
        <f t="shared" si="22"/>
        <v>0.30000000000006821</v>
      </c>
      <c r="AA48" s="164">
        <f t="shared" si="23"/>
        <v>5.2999999999997272</v>
      </c>
      <c r="AC48" s="73">
        <f t="shared" si="15"/>
        <v>0</v>
      </c>
      <c r="AD48" s="73">
        <f>SUM(AC$9:AC48)</f>
        <v>3</v>
      </c>
    </row>
    <row r="49" spans="1:30" ht="30" customHeight="1">
      <c r="A49" s="161">
        <f t="shared" si="13"/>
        <v>41</v>
      </c>
      <c r="B49" s="166">
        <v>48</v>
      </c>
      <c r="C49" s="167" t="s">
        <v>543</v>
      </c>
      <c r="D49" s="168" t="s">
        <v>250</v>
      </c>
      <c r="E49" s="169">
        <v>730.6</v>
      </c>
      <c r="F49" s="166">
        <v>1</v>
      </c>
      <c r="G49" s="162" t="str">
        <f t="shared" si="20"/>
        <v>1:26.6
(5.0)</v>
      </c>
      <c r="H49" s="153"/>
      <c r="I49" s="161">
        <f t="shared" si="14"/>
        <v>38</v>
      </c>
      <c r="J49" s="166">
        <v>37</v>
      </c>
      <c r="K49" s="167" t="s">
        <v>533</v>
      </c>
      <c r="L49" s="170" t="s">
        <v>249</v>
      </c>
      <c r="M49" s="169">
        <v>3127.3</v>
      </c>
      <c r="N49" s="166">
        <v>6</v>
      </c>
      <c r="O49" s="162" t="str">
        <f t="shared" si="21"/>
        <v>5:14.8
(0.1)</v>
      </c>
      <c r="Q49" s="135">
        <f t="shared" si="16"/>
        <v>86.600000000000023</v>
      </c>
      <c r="R49" s="135">
        <f t="shared" si="17"/>
        <v>314.80000000000018</v>
      </c>
      <c r="T49" s="164">
        <f t="shared" si="18"/>
        <v>126.60000000000002</v>
      </c>
      <c r="U49" s="164">
        <f t="shared" si="19"/>
        <v>514.80000000000018</v>
      </c>
      <c r="W49" s="163">
        <f t="shared" si="24"/>
        <v>5</v>
      </c>
      <c r="X49" s="163">
        <f t="shared" si="25"/>
        <v>0.1000000000003638</v>
      </c>
      <c r="Z49" s="164">
        <f t="shared" si="22"/>
        <v>5</v>
      </c>
      <c r="AA49" s="164">
        <f t="shared" si="23"/>
        <v>0.1000000000003638</v>
      </c>
      <c r="AC49" s="73">
        <f t="shared" si="15"/>
        <v>0</v>
      </c>
      <c r="AD49" s="73">
        <f>SUM(AC$9:AC49)</f>
        <v>3</v>
      </c>
    </row>
    <row r="50" spans="1:30" ht="30" customHeight="1">
      <c r="A50" s="161">
        <f t="shared" si="13"/>
        <v>42</v>
      </c>
      <c r="B50" s="166">
        <v>44</v>
      </c>
      <c r="C50" s="167" t="s">
        <v>540</v>
      </c>
      <c r="D50" s="168" t="s">
        <v>249</v>
      </c>
      <c r="E50" s="169">
        <v>731</v>
      </c>
      <c r="F50" s="166">
        <v>7</v>
      </c>
      <c r="G50" s="162" t="str">
        <f t="shared" si="20"/>
        <v>1:27.0
(0.4)</v>
      </c>
      <c r="H50" s="153"/>
      <c r="I50" s="161" t="str">
        <f t="shared" si="14"/>
        <v>-</v>
      </c>
      <c r="J50" s="166">
        <v>70</v>
      </c>
      <c r="K50" s="167" t="s">
        <v>563</v>
      </c>
      <c r="L50" s="170" t="s">
        <v>252</v>
      </c>
      <c r="M50" s="169">
        <v>3130.2</v>
      </c>
      <c r="N50" s="166">
        <v>2</v>
      </c>
      <c r="O50" s="162" t="str">
        <f t="shared" si="21"/>
        <v>5:17.7
(2.9)</v>
      </c>
      <c r="Q50" s="135">
        <f t="shared" si="16"/>
        <v>87</v>
      </c>
      <c r="R50" s="135">
        <f t="shared" si="17"/>
        <v>317.69999999999982</v>
      </c>
      <c r="T50" s="164">
        <f t="shared" si="18"/>
        <v>127</v>
      </c>
      <c r="U50" s="164">
        <f t="shared" si="19"/>
        <v>517.69999999999982</v>
      </c>
      <c r="W50" s="163">
        <f t="shared" si="24"/>
        <v>0.39999999999997726</v>
      </c>
      <c r="X50" s="163">
        <f t="shared" si="25"/>
        <v>2.8999999999996362</v>
      </c>
      <c r="Z50" s="164">
        <f t="shared" si="22"/>
        <v>0.39999999999997726</v>
      </c>
      <c r="AA50" s="164">
        <f t="shared" si="23"/>
        <v>2.8999999999996362</v>
      </c>
      <c r="AC50" s="73">
        <f t="shared" si="15"/>
        <v>1</v>
      </c>
      <c r="AD50" s="73">
        <f>SUM(AC$9:AC50)</f>
        <v>4</v>
      </c>
    </row>
    <row r="51" spans="1:30" ht="30" customHeight="1">
      <c r="A51" s="161">
        <f t="shared" si="13"/>
        <v>43</v>
      </c>
      <c r="B51" s="166">
        <v>37</v>
      </c>
      <c r="C51" s="167" t="s">
        <v>533</v>
      </c>
      <c r="D51" s="168" t="s">
        <v>249</v>
      </c>
      <c r="E51" s="169">
        <v>731.7</v>
      </c>
      <c r="F51" s="166">
        <v>8</v>
      </c>
      <c r="G51" s="162" t="str">
        <f t="shared" si="20"/>
        <v>1:27.7
(0.7)</v>
      </c>
      <c r="H51" s="153"/>
      <c r="I51" s="161">
        <f t="shared" si="14"/>
        <v>39</v>
      </c>
      <c r="J51" s="166">
        <v>44</v>
      </c>
      <c r="K51" s="167" t="s">
        <v>540</v>
      </c>
      <c r="L51" s="170" t="s">
        <v>249</v>
      </c>
      <c r="M51" s="169">
        <v>3134.3</v>
      </c>
      <c r="N51" s="166">
        <v>7</v>
      </c>
      <c r="O51" s="162" t="str">
        <f t="shared" si="21"/>
        <v>5:21.8
(4.1)</v>
      </c>
      <c r="Q51" s="135">
        <f t="shared" si="16"/>
        <v>87.700000000000045</v>
      </c>
      <c r="R51" s="135">
        <f t="shared" si="17"/>
        <v>321.80000000000018</v>
      </c>
      <c r="T51" s="164">
        <f t="shared" si="18"/>
        <v>127.70000000000005</v>
      </c>
      <c r="U51" s="164">
        <f t="shared" si="19"/>
        <v>521.80000000000018</v>
      </c>
      <c r="W51" s="163">
        <f t="shared" si="24"/>
        <v>0.70000000000004547</v>
      </c>
      <c r="X51" s="163">
        <f t="shared" si="25"/>
        <v>4.1000000000003638</v>
      </c>
      <c r="Z51" s="164">
        <f t="shared" si="22"/>
        <v>0.70000000000004547</v>
      </c>
      <c r="AA51" s="164">
        <f t="shared" si="23"/>
        <v>4.1000000000003638</v>
      </c>
      <c r="AC51" s="73">
        <f t="shared" si="15"/>
        <v>0</v>
      </c>
      <c r="AD51" s="73">
        <f>SUM(AC$9:AC51)</f>
        <v>4</v>
      </c>
    </row>
    <row r="52" spans="1:30" ht="30" customHeight="1">
      <c r="A52" s="161">
        <f t="shared" si="13"/>
        <v>44</v>
      </c>
      <c r="B52" s="166">
        <v>49</v>
      </c>
      <c r="C52" s="167" t="s">
        <v>544</v>
      </c>
      <c r="D52" s="168" t="s">
        <v>250</v>
      </c>
      <c r="E52" s="169">
        <v>733</v>
      </c>
      <c r="F52" s="166">
        <v>2</v>
      </c>
      <c r="G52" s="162" t="str">
        <f t="shared" si="20"/>
        <v>1:29.0
(1.3)</v>
      </c>
      <c r="H52" s="153"/>
      <c r="I52" s="161">
        <f t="shared" si="14"/>
        <v>40</v>
      </c>
      <c r="J52" s="166">
        <v>49</v>
      </c>
      <c r="K52" s="167" t="s">
        <v>544</v>
      </c>
      <c r="L52" s="170" t="s">
        <v>250</v>
      </c>
      <c r="M52" s="169">
        <v>3140.4</v>
      </c>
      <c r="N52" s="166">
        <v>2</v>
      </c>
      <c r="O52" s="162" t="str">
        <f t="shared" si="21"/>
        <v>5:27.9
(6.1)</v>
      </c>
      <c r="Q52" s="135">
        <f t="shared" si="16"/>
        <v>89</v>
      </c>
      <c r="R52" s="135">
        <f t="shared" si="17"/>
        <v>327.90000000000009</v>
      </c>
      <c r="T52" s="164">
        <f t="shared" si="18"/>
        <v>129</v>
      </c>
      <c r="U52" s="164">
        <f t="shared" si="19"/>
        <v>527.90000000000009</v>
      </c>
      <c r="W52" s="163">
        <f t="shared" si="24"/>
        <v>1.2999999999999545</v>
      </c>
      <c r="X52" s="163">
        <f t="shared" si="25"/>
        <v>6.0999999999999091</v>
      </c>
      <c r="Z52" s="164">
        <f t="shared" si="22"/>
        <v>1.2999999999999545</v>
      </c>
      <c r="AA52" s="164">
        <f t="shared" si="23"/>
        <v>6.0999999999999091</v>
      </c>
      <c r="AC52" s="73">
        <f t="shared" si="15"/>
        <v>0</v>
      </c>
      <c r="AD52" s="73">
        <f>SUM(AC$9:AC52)</f>
        <v>4</v>
      </c>
    </row>
    <row r="53" spans="1:30" ht="30" customHeight="1">
      <c r="A53" s="161">
        <f t="shared" si="13"/>
        <v>45</v>
      </c>
      <c r="B53" s="166">
        <v>43</v>
      </c>
      <c r="C53" s="167" t="s">
        <v>539</v>
      </c>
      <c r="D53" s="168" t="s">
        <v>249</v>
      </c>
      <c r="E53" s="169">
        <v>735.2</v>
      </c>
      <c r="F53" s="166">
        <v>9</v>
      </c>
      <c r="G53" s="162" t="str">
        <f t="shared" si="20"/>
        <v>1:31.2
(2.2)</v>
      </c>
      <c r="H53" s="153"/>
      <c r="I53" s="161" t="str">
        <f t="shared" si="14"/>
        <v>-</v>
      </c>
      <c r="J53" s="166">
        <v>59</v>
      </c>
      <c r="K53" s="167" t="s">
        <v>553</v>
      </c>
      <c r="L53" s="170" t="s">
        <v>251</v>
      </c>
      <c r="M53" s="169">
        <v>3144.7</v>
      </c>
      <c r="N53" s="166">
        <v>3</v>
      </c>
      <c r="O53" s="162" t="str">
        <f t="shared" si="21"/>
        <v>5:32.2
(4.3)</v>
      </c>
      <c r="Q53" s="135">
        <f t="shared" si="16"/>
        <v>91.200000000000045</v>
      </c>
      <c r="R53" s="135">
        <f t="shared" si="17"/>
        <v>332.19999999999982</v>
      </c>
      <c r="T53" s="164">
        <f t="shared" si="18"/>
        <v>131.20000000000005</v>
      </c>
      <c r="U53" s="164">
        <f t="shared" si="19"/>
        <v>532.19999999999982</v>
      </c>
      <c r="W53" s="163">
        <f t="shared" si="24"/>
        <v>2.2000000000000455</v>
      </c>
      <c r="X53" s="163">
        <f t="shared" si="25"/>
        <v>4.2999999999997272</v>
      </c>
      <c r="Z53" s="164">
        <f t="shared" si="22"/>
        <v>2.2000000000000455</v>
      </c>
      <c r="AA53" s="164">
        <f t="shared" si="23"/>
        <v>4.2999999999997272</v>
      </c>
      <c r="AC53" s="73">
        <f t="shared" si="15"/>
        <v>1</v>
      </c>
      <c r="AD53" s="73">
        <f>SUM(AC$9:AC53)</f>
        <v>5</v>
      </c>
    </row>
    <row r="54" spans="1:30" ht="30" customHeight="1">
      <c r="A54" s="161">
        <f t="shared" si="13"/>
        <v>46</v>
      </c>
      <c r="B54" s="166">
        <v>64</v>
      </c>
      <c r="C54" s="167" t="s">
        <v>558</v>
      </c>
      <c r="D54" s="168" t="s">
        <v>252</v>
      </c>
      <c r="E54" s="169">
        <v>736.5</v>
      </c>
      <c r="F54" s="166">
        <v>2</v>
      </c>
      <c r="G54" s="162" t="str">
        <f t="shared" si="20"/>
        <v>1:32.5
(1.3)</v>
      </c>
      <c r="H54" s="153"/>
      <c r="I54" s="161" t="str">
        <f t="shared" si="14"/>
        <v>-</v>
      </c>
      <c r="J54" s="166">
        <v>64</v>
      </c>
      <c r="K54" s="167" t="s">
        <v>558</v>
      </c>
      <c r="L54" s="170" t="s">
        <v>252</v>
      </c>
      <c r="M54" s="169">
        <v>3155.2</v>
      </c>
      <c r="N54" s="166">
        <v>3</v>
      </c>
      <c r="O54" s="162" t="str">
        <f t="shared" si="21"/>
        <v>5:42.7
(10.5)</v>
      </c>
      <c r="Q54" s="135">
        <f t="shared" si="16"/>
        <v>92.5</v>
      </c>
      <c r="R54" s="135">
        <f t="shared" si="17"/>
        <v>342.69999999999982</v>
      </c>
      <c r="T54" s="164">
        <f t="shared" si="18"/>
        <v>132.5</v>
      </c>
      <c r="U54" s="164">
        <f t="shared" si="19"/>
        <v>542.69999999999982</v>
      </c>
      <c r="W54" s="163">
        <f t="shared" si="24"/>
        <v>1.2999999999999545</v>
      </c>
      <c r="X54" s="163">
        <f t="shared" si="25"/>
        <v>10.5</v>
      </c>
      <c r="Z54" s="164">
        <f t="shared" si="22"/>
        <v>1.2999999999999545</v>
      </c>
      <c r="AA54" s="164">
        <f t="shared" si="23"/>
        <v>10.5</v>
      </c>
      <c r="AC54" s="73">
        <f t="shared" si="15"/>
        <v>1</v>
      </c>
      <c r="AD54" s="73">
        <f>SUM(AC$9:AC54)</f>
        <v>6</v>
      </c>
    </row>
    <row r="55" spans="1:30" ht="30" customHeight="1">
      <c r="A55" s="161">
        <f t="shared" si="13"/>
        <v>47</v>
      </c>
      <c r="B55" s="166">
        <v>6</v>
      </c>
      <c r="C55" s="167" t="s">
        <v>503</v>
      </c>
      <c r="D55" s="168" t="s">
        <v>245</v>
      </c>
      <c r="E55" s="169">
        <v>738.5</v>
      </c>
      <c r="F55" s="166">
        <v>10</v>
      </c>
      <c r="G55" s="162" t="str">
        <f t="shared" si="20"/>
        <v>1:34.5
(2.0)</v>
      </c>
      <c r="H55" s="153"/>
      <c r="I55" s="161">
        <f t="shared" si="14"/>
        <v>41</v>
      </c>
      <c r="J55" s="166">
        <v>41</v>
      </c>
      <c r="K55" s="167" t="s">
        <v>537</v>
      </c>
      <c r="L55" s="170" t="s">
        <v>249</v>
      </c>
      <c r="M55" s="169">
        <v>3155.3</v>
      </c>
      <c r="N55" s="166">
        <v>8</v>
      </c>
      <c r="O55" s="162" t="str">
        <f t="shared" si="21"/>
        <v>5:42.8
(0.1)</v>
      </c>
      <c r="Q55" s="135">
        <f t="shared" si="16"/>
        <v>94.5</v>
      </c>
      <c r="R55" s="135">
        <f t="shared" si="17"/>
        <v>342.80000000000018</v>
      </c>
      <c r="T55" s="164">
        <f t="shared" si="18"/>
        <v>134.5</v>
      </c>
      <c r="U55" s="164">
        <f t="shared" si="19"/>
        <v>542.80000000000018</v>
      </c>
      <c r="W55" s="163">
        <f t="shared" si="24"/>
        <v>2</v>
      </c>
      <c r="X55" s="163">
        <f t="shared" si="25"/>
        <v>0.1000000000003638</v>
      </c>
      <c r="Z55" s="164">
        <f t="shared" si="22"/>
        <v>2</v>
      </c>
      <c r="AA55" s="164">
        <f t="shared" si="23"/>
        <v>0.1000000000003638</v>
      </c>
      <c r="AC55" s="73">
        <f t="shared" si="15"/>
        <v>0</v>
      </c>
      <c r="AD55" s="73">
        <f>SUM(AC$9:AC55)</f>
        <v>6</v>
      </c>
    </row>
    <row r="56" spans="1:30" ht="30" customHeight="1">
      <c r="A56" s="302">
        <f t="shared" si="13"/>
        <v>47</v>
      </c>
      <c r="B56" s="166">
        <v>47</v>
      </c>
      <c r="C56" s="167" t="s">
        <v>542</v>
      </c>
      <c r="D56" s="168" t="s">
        <v>249</v>
      </c>
      <c r="E56" s="169">
        <v>738.5</v>
      </c>
      <c r="F56" s="166">
        <v>10</v>
      </c>
      <c r="G56" s="162" t="str">
        <f t="shared" si="20"/>
        <v>1:34.5
(2.0)</v>
      </c>
      <c r="H56" s="153"/>
      <c r="I56" s="161">
        <f t="shared" si="14"/>
        <v>42</v>
      </c>
      <c r="J56" s="166">
        <v>43</v>
      </c>
      <c r="K56" s="167" t="s">
        <v>539</v>
      </c>
      <c r="L56" s="170" t="s">
        <v>249</v>
      </c>
      <c r="M56" s="169">
        <v>3209.1</v>
      </c>
      <c r="N56" s="166">
        <v>9</v>
      </c>
      <c r="O56" s="162" t="str">
        <f t="shared" si="21"/>
        <v>5:56.6
(13.8)</v>
      </c>
      <c r="Q56" s="135">
        <f t="shared" si="16"/>
        <v>94.5</v>
      </c>
      <c r="R56" s="135">
        <f t="shared" si="17"/>
        <v>356.59999999999991</v>
      </c>
      <c r="T56" s="164">
        <f t="shared" si="18"/>
        <v>134.5</v>
      </c>
      <c r="U56" s="164">
        <f t="shared" si="19"/>
        <v>556.59999999999991</v>
      </c>
      <c r="W56" s="163">
        <f t="shared" si="24"/>
        <v>2</v>
      </c>
      <c r="X56" s="163">
        <f t="shared" si="25"/>
        <v>13.799999999999727</v>
      </c>
      <c r="Z56" s="164">
        <f t="shared" si="22"/>
        <v>2</v>
      </c>
      <c r="AA56" s="164">
        <f t="shared" si="23"/>
        <v>13.799999999999727</v>
      </c>
      <c r="AC56" s="73">
        <f t="shared" si="15"/>
        <v>0</v>
      </c>
      <c r="AD56" s="73">
        <f>SUM(AC$9:AC56)</f>
        <v>6</v>
      </c>
    </row>
    <row r="57" spans="1:30" ht="30" customHeight="1">
      <c r="A57" s="161">
        <f t="shared" si="13"/>
        <v>49</v>
      </c>
      <c r="B57" s="166">
        <v>39</v>
      </c>
      <c r="C57" s="167" t="s">
        <v>535</v>
      </c>
      <c r="D57" s="168" t="s">
        <v>249</v>
      </c>
      <c r="E57" s="169">
        <v>744.8</v>
      </c>
      <c r="F57" s="166">
        <v>11</v>
      </c>
      <c r="G57" s="162" t="str">
        <f t="shared" si="20"/>
        <v>1:40.8
(6.3)</v>
      </c>
      <c r="H57" s="153"/>
      <c r="I57" s="161">
        <f t="shared" si="14"/>
        <v>43</v>
      </c>
      <c r="J57" s="166">
        <v>51</v>
      </c>
      <c r="K57" s="167" t="s">
        <v>546</v>
      </c>
      <c r="L57" s="170" t="s">
        <v>250</v>
      </c>
      <c r="M57" s="169">
        <v>3216.8</v>
      </c>
      <c r="N57" s="166">
        <v>3</v>
      </c>
      <c r="O57" s="162" t="str">
        <f t="shared" si="21"/>
        <v>6:04.3
(7.7)</v>
      </c>
      <c r="Q57" s="135">
        <f t="shared" si="16"/>
        <v>100.79999999999995</v>
      </c>
      <c r="R57" s="135">
        <f t="shared" si="17"/>
        <v>364.30000000000018</v>
      </c>
      <c r="T57" s="164">
        <f t="shared" si="18"/>
        <v>140.79999999999995</v>
      </c>
      <c r="U57" s="164">
        <f t="shared" si="19"/>
        <v>604.30000000000018</v>
      </c>
      <c r="W57" s="163">
        <f t="shared" si="24"/>
        <v>6.2999999999999545</v>
      </c>
      <c r="X57" s="163">
        <f t="shared" si="25"/>
        <v>7.7000000000002728</v>
      </c>
      <c r="Z57" s="164">
        <f t="shared" si="22"/>
        <v>6.2999999999999545</v>
      </c>
      <c r="AA57" s="164">
        <f t="shared" si="23"/>
        <v>7.7000000000002728</v>
      </c>
      <c r="AC57" s="73">
        <f t="shared" si="15"/>
        <v>0</v>
      </c>
      <c r="AD57" s="73">
        <f>SUM(AC$9:AC57)</f>
        <v>6</v>
      </c>
    </row>
    <row r="58" spans="1:30" ht="30" customHeight="1">
      <c r="A58" s="161">
        <f t="shared" si="13"/>
        <v>50</v>
      </c>
      <c r="B58" s="166">
        <v>42</v>
      </c>
      <c r="C58" s="167" t="s">
        <v>538</v>
      </c>
      <c r="D58" s="168" t="s">
        <v>249</v>
      </c>
      <c r="E58" s="169">
        <v>745.5</v>
      </c>
      <c r="F58" s="166">
        <v>12</v>
      </c>
      <c r="G58" s="162" t="str">
        <f t="shared" si="20"/>
        <v>1:41.5
(0.7)</v>
      </c>
      <c r="H58" s="153"/>
      <c r="I58" s="161">
        <f t="shared" si="14"/>
        <v>44</v>
      </c>
      <c r="J58" s="166">
        <v>42</v>
      </c>
      <c r="K58" s="167" t="s">
        <v>538</v>
      </c>
      <c r="L58" s="170" t="s">
        <v>249</v>
      </c>
      <c r="M58" s="169">
        <v>3221.4</v>
      </c>
      <c r="N58" s="166">
        <v>10</v>
      </c>
      <c r="O58" s="162" t="str">
        <f t="shared" si="21"/>
        <v>6:08.9
(4.6)</v>
      </c>
      <c r="Q58" s="135">
        <f t="shared" si="16"/>
        <v>101.5</v>
      </c>
      <c r="R58" s="135">
        <f t="shared" si="17"/>
        <v>368.90000000000009</v>
      </c>
      <c r="T58" s="164">
        <f t="shared" si="18"/>
        <v>141.5</v>
      </c>
      <c r="U58" s="164">
        <f t="shared" si="19"/>
        <v>608.90000000000009</v>
      </c>
      <c r="W58" s="163">
        <f t="shared" si="24"/>
        <v>0.70000000000004547</v>
      </c>
      <c r="X58" s="163">
        <f t="shared" si="25"/>
        <v>4.5999999999999091</v>
      </c>
      <c r="Z58" s="164">
        <f t="shared" si="22"/>
        <v>0.70000000000004547</v>
      </c>
      <c r="AA58" s="164">
        <f t="shared" si="23"/>
        <v>4.5999999999999091</v>
      </c>
      <c r="AC58" s="73">
        <f t="shared" si="15"/>
        <v>0</v>
      </c>
      <c r="AD58" s="73">
        <f>SUM(AC$9:AC58)</f>
        <v>6</v>
      </c>
    </row>
    <row r="59" spans="1:30" ht="30" customHeight="1">
      <c r="A59" s="161">
        <f t="shared" si="13"/>
        <v>51</v>
      </c>
      <c r="B59" s="166">
        <v>61</v>
      </c>
      <c r="C59" s="167" t="s">
        <v>555</v>
      </c>
      <c r="D59" s="168" t="s">
        <v>251</v>
      </c>
      <c r="E59" s="169">
        <v>745.8</v>
      </c>
      <c r="F59" s="166">
        <v>4</v>
      </c>
      <c r="G59" s="162" t="str">
        <f t="shared" si="20"/>
        <v>1:41.8
(0.3)</v>
      </c>
      <c r="H59" s="153"/>
      <c r="I59" s="161">
        <f t="shared" si="14"/>
        <v>45</v>
      </c>
      <c r="J59" s="166">
        <v>47</v>
      </c>
      <c r="K59" s="167" t="s">
        <v>542</v>
      </c>
      <c r="L59" s="170" t="s">
        <v>249</v>
      </c>
      <c r="M59" s="169">
        <v>3229.1</v>
      </c>
      <c r="N59" s="166">
        <v>11</v>
      </c>
      <c r="O59" s="162" t="str">
        <f t="shared" si="21"/>
        <v>6:16.6
(7.7)</v>
      </c>
      <c r="Q59" s="135">
        <f t="shared" si="16"/>
        <v>101.79999999999995</v>
      </c>
      <c r="R59" s="135">
        <f t="shared" si="17"/>
        <v>376.59999999999991</v>
      </c>
      <c r="T59" s="164">
        <f t="shared" si="18"/>
        <v>141.79999999999995</v>
      </c>
      <c r="U59" s="164">
        <f t="shared" si="19"/>
        <v>616.59999999999991</v>
      </c>
      <c r="W59" s="163">
        <f t="shared" si="24"/>
        <v>0.29999999999995453</v>
      </c>
      <c r="X59" s="163">
        <f t="shared" si="25"/>
        <v>7.6999999999998181</v>
      </c>
      <c r="Z59" s="164">
        <f t="shared" si="22"/>
        <v>0.29999999999995453</v>
      </c>
      <c r="AA59" s="164">
        <f t="shared" si="23"/>
        <v>7.6999999999998181</v>
      </c>
      <c r="AC59" s="73">
        <f t="shared" si="15"/>
        <v>0</v>
      </c>
      <c r="AD59" s="73">
        <f>SUM(AC$9:AC59)</f>
        <v>6</v>
      </c>
    </row>
    <row r="60" spans="1:30" ht="30" customHeight="1">
      <c r="A60" s="161">
        <f t="shared" si="13"/>
        <v>52</v>
      </c>
      <c r="B60" s="166">
        <v>62</v>
      </c>
      <c r="C60" s="167" t="s">
        <v>556</v>
      </c>
      <c r="D60" s="168" t="s">
        <v>251</v>
      </c>
      <c r="E60" s="169">
        <v>748.2</v>
      </c>
      <c r="F60" s="166">
        <v>5</v>
      </c>
      <c r="G60" s="162" t="str">
        <f t="shared" si="20"/>
        <v>1:44.2
(2.4)</v>
      </c>
      <c r="H60" s="153"/>
      <c r="I60" s="161">
        <f t="shared" si="14"/>
        <v>46</v>
      </c>
      <c r="J60" s="166">
        <v>39</v>
      </c>
      <c r="K60" s="167" t="s">
        <v>535</v>
      </c>
      <c r="L60" s="170" t="s">
        <v>249</v>
      </c>
      <c r="M60" s="169">
        <v>3241.9</v>
      </c>
      <c r="N60" s="166">
        <v>12</v>
      </c>
      <c r="O60" s="162" t="str">
        <f t="shared" si="21"/>
        <v>6:29.4
(12.8)</v>
      </c>
      <c r="Q60" s="135">
        <f t="shared" si="16"/>
        <v>104.20000000000005</v>
      </c>
      <c r="R60" s="135">
        <f t="shared" si="17"/>
        <v>389.40000000000009</v>
      </c>
      <c r="T60" s="164">
        <f t="shared" si="18"/>
        <v>144.20000000000005</v>
      </c>
      <c r="U60" s="164">
        <f t="shared" si="19"/>
        <v>629.40000000000009</v>
      </c>
      <c r="W60" s="163">
        <f t="shared" si="24"/>
        <v>2.4000000000000909</v>
      </c>
      <c r="X60" s="163">
        <f t="shared" si="25"/>
        <v>12.800000000000182</v>
      </c>
      <c r="Z60" s="164">
        <f t="shared" si="22"/>
        <v>2.4000000000000909</v>
      </c>
      <c r="AA60" s="164">
        <f t="shared" si="23"/>
        <v>12.800000000000182</v>
      </c>
      <c r="AC60" s="73">
        <f t="shared" si="15"/>
        <v>0</v>
      </c>
      <c r="AD60" s="73">
        <f>SUM(AC$9:AC60)</f>
        <v>6</v>
      </c>
    </row>
    <row r="61" spans="1:30" ht="30" customHeight="1">
      <c r="A61" s="161">
        <f t="shared" si="13"/>
        <v>53</v>
      </c>
      <c r="B61" s="166">
        <v>40</v>
      </c>
      <c r="C61" s="167" t="s">
        <v>536</v>
      </c>
      <c r="D61" s="168" t="s">
        <v>249</v>
      </c>
      <c r="E61" s="169">
        <v>750.5</v>
      </c>
      <c r="F61" s="166">
        <v>13</v>
      </c>
      <c r="G61" s="162" t="str">
        <f t="shared" si="20"/>
        <v>1:46.5
(2.3)</v>
      </c>
      <c r="H61" s="153"/>
      <c r="I61" s="161" t="str">
        <f t="shared" si="14"/>
        <v>-</v>
      </c>
      <c r="J61" s="166">
        <v>61</v>
      </c>
      <c r="K61" s="167" t="s">
        <v>555</v>
      </c>
      <c r="L61" s="170" t="s">
        <v>251</v>
      </c>
      <c r="M61" s="169">
        <v>3253.3</v>
      </c>
      <c r="N61" s="166">
        <v>4</v>
      </c>
      <c r="O61" s="162" t="str">
        <f t="shared" si="21"/>
        <v>6:40.8
(11.4)</v>
      </c>
      <c r="Q61" s="135">
        <f t="shared" si="16"/>
        <v>106.5</v>
      </c>
      <c r="R61" s="135">
        <f t="shared" si="17"/>
        <v>400.80000000000018</v>
      </c>
      <c r="T61" s="164">
        <f t="shared" si="18"/>
        <v>146.5</v>
      </c>
      <c r="U61" s="164">
        <f t="shared" si="19"/>
        <v>640.80000000000018</v>
      </c>
      <c r="W61" s="163">
        <f t="shared" si="24"/>
        <v>2.2999999999999545</v>
      </c>
      <c r="X61" s="163">
        <f t="shared" si="25"/>
        <v>11.400000000000091</v>
      </c>
      <c r="Z61" s="164">
        <f t="shared" si="22"/>
        <v>2.2999999999999545</v>
      </c>
      <c r="AA61" s="164">
        <f t="shared" si="23"/>
        <v>11.400000000000091</v>
      </c>
      <c r="AC61" s="73">
        <f t="shared" si="15"/>
        <v>1</v>
      </c>
      <c r="AD61" s="73">
        <f>SUM(AC$9:AC61)</f>
        <v>7</v>
      </c>
    </row>
    <row r="62" spans="1:30" ht="30" customHeight="1">
      <c r="A62" s="161">
        <f t="shared" si="13"/>
        <v>54</v>
      </c>
      <c r="B62" s="166">
        <v>71</v>
      </c>
      <c r="C62" s="167" t="s">
        <v>564</v>
      </c>
      <c r="D62" s="168" t="s">
        <v>252</v>
      </c>
      <c r="E62" s="169">
        <v>750.9</v>
      </c>
      <c r="F62" s="166">
        <v>3</v>
      </c>
      <c r="G62" s="162" t="str">
        <f t="shared" si="20"/>
        <v>1:46.9
(0.4)</v>
      </c>
      <c r="H62" s="153"/>
      <c r="I62" s="161">
        <f t="shared" si="14"/>
        <v>47</v>
      </c>
      <c r="J62" s="166">
        <v>38</v>
      </c>
      <c r="K62" s="167" t="s">
        <v>534</v>
      </c>
      <c r="L62" s="170" t="s">
        <v>249</v>
      </c>
      <c r="M62" s="169">
        <v>3259.1</v>
      </c>
      <c r="N62" s="166">
        <v>13</v>
      </c>
      <c r="O62" s="162" t="str">
        <f t="shared" si="21"/>
        <v>6:46.6
(5.8)</v>
      </c>
      <c r="Q62" s="135">
        <f t="shared" si="16"/>
        <v>106.89999999999998</v>
      </c>
      <c r="R62" s="135">
        <f t="shared" si="17"/>
        <v>406.59999999999991</v>
      </c>
      <c r="T62" s="164">
        <f t="shared" si="18"/>
        <v>146.89999999999998</v>
      </c>
      <c r="U62" s="164">
        <f t="shared" si="19"/>
        <v>646.59999999999991</v>
      </c>
      <c r="W62" s="163">
        <f t="shared" si="24"/>
        <v>0.39999999999997726</v>
      </c>
      <c r="X62" s="163">
        <f t="shared" si="25"/>
        <v>5.7999999999997272</v>
      </c>
      <c r="Z62" s="164">
        <f t="shared" si="22"/>
        <v>0.39999999999997726</v>
      </c>
      <c r="AA62" s="164">
        <f t="shared" si="23"/>
        <v>5.7999999999997272</v>
      </c>
      <c r="AC62" s="73">
        <f t="shared" si="15"/>
        <v>0</v>
      </c>
      <c r="AD62" s="73">
        <f>SUM(AC$9:AC62)</f>
        <v>7</v>
      </c>
    </row>
    <row r="63" spans="1:30" ht="30" customHeight="1">
      <c r="A63" s="161">
        <f t="shared" si="13"/>
        <v>55</v>
      </c>
      <c r="B63" s="166">
        <v>51</v>
      </c>
      <c r="C63" s="167" t="s">
        <v>546</v>
      </c>
      <c r="D63" s="168" t="s">
        <v>250</v>
      </c>
      <c r="E63" s="169">
        <v>751.4</v>
      </c>
      <c r="F63" s="166">
        <v>3</v>
      </c>
      <c r="G63" s="162" t="str">
        <f t="shared" si="20"/>
        <v>1:47.4
(0.5)</v>
      </c>
      <c r="H63" s="153"/>
      <c r="I63" s="161">
        <f t="shared" si="14"/>
        <v>48</v>
      </c>
      <c r="J63" s="166">
        <v>40</v>
      </c>
      <c r="K63" s="167" t="s">
        <v>536</v>
      </c>
      <c r="L63" s="170" t="s">
        <v>249</v>
      </c>
      <c r="M63" s="169">
        <v>3310.7</v>
      </c>
      <c r="N63" s="166">
        <v>14</v>
      </c>
      <c r="O63" s="162" t="str">
        <f t="shared" si="21"/>
        <v>6:58.2
(11.6)</v>
      </c>
      <c r="Q63" s="135">
        <f t="shared" si="16"/>
        <v>107.39999999999998</v>
      </c>
      <c r="R63" s="135">
        <f t="shared" si="17"/>
        <v>418.19999999999982</v>
      </c>
      <c r="T63" s="164">
        <f t="shared" si="18"/>
        <v>147.39999999999998</v>
      </c>
      <c r="U63" s="164">
        <f t="shared" si="19"/>
        <v>658.19999999999982</v>
      </c>
      <c r="W63" s="163">
        <f t="shared" si="24"/>
        <v>0.5</v>
      </c>
      <c r="X63" s="163">
        <f t="shared" si="25"/>
        <v>11.599999999999909</v>
      </c>
      <c r="Z63" s="164">
        <f t="shared" si="22"/>
        <v>0.5</v>
      </c>
      <c r="AA63" s="164">
        <f t="shared" si="23"/>
        <v>11.599999999999909</v>
      </c>
      <c r="AC63" s="73">
        <f t="shared" si="15"/>
        <v>0</v>
      </c>
      <c r="AD63" s="73">
        <f>SUM(AC$9:AC63)</f>
        <v>7</v>
      </c>
    </row>
    <row r="64" spans="1:30" ht="30" customHeight="1">
      <c r="A64" s="161">
        <f t="shared" si="13"/>
        <v>56</v>
      </c>
      <c r="B64" s="166">
        <v>38</v>
      </c>
      <c r="C64" s="167" t="s">
        <v>534</v>
      </c>
      <c r="D64" s="168" t="s">
        <v>249</v>
      </c>
      <c r="E64" s="169">
        <v>756.3</v>
      </c>
      <c r="F64" s="166">
        <v>14</v>
      </c>
      <c r="G64" s="162" t="str">
        <f t="shared" si="20"/>
        <v>1:52.3
(4.9)</v>
      </c>
      <c r="H64" s="153"/>
      <c r="I64" s="161" t="str">
        <f t="shared" si="14"/>
        <v>-</v>
      </c>
      <c r="J64" s="166">
        <v>71</v>
      </c>
      <c r="K64" s="167" t="s">
        <v>564</v>
      </c>
      <c r="L64" s="170" t="s">
        <v>252</v>
      </c>
      <c r="M64" s="169">
        <v>3315.1</v>
      </c>
      <c r="N64" s="166">
        <v>4</v>
      </c>
      <c r="O64" s="162" t="str">
        <f t="shared" si="21"/>
        <v>7:02.6
(4.4)</v>
      </c>
      <c r="Q64" s="135">
        <f t="shared" si="16"/>
        <v>112.29999999999995</v>
      </c>
      <c r="R64" s="135">
        <f t="shared" si="17"/>
        <v>422.59999999999991</v>
      </c>
      <c r="T64" s="164">
        <f t="shared" si="18"/>
        <v>152.29999999999995</v>
      </c>
      <c r="U64" s="164">
        <f t="shared" si="19"/>
        <v>702.59999999999991</v>
      </c>
      <c r="W64" s="163">
        <f t="shared" si="24"/>
        <v>4.8999999999999773</v>
      </c>
      <c r="X64" s="163">
        <f t="shared" si="25"/>
        <v>4.4000000000000909</v>
      </c>
      <c r="Z64" s="164">
        <f t="shared" si="22"/>
        <v>4.8999999999999773</v>
      </c>
      <c r="AA64" s="164">
        <f t="shared" si="23"/>
        <v>4.4000000000000909</v>
      </c>
      <c r="AC64" s="73">
        <f t="shared" si="15"/>
        <v>1</v>
      </c>
      <c r="AD64" s="73">
        <f>SUM(AC$9:AC64)</f>
        <v>8</v>
      </c>
    </row>
    <row r="65" spans="1:30" ht="30" customHeight="1">
      <c r="A65" s="161">
        <f t="shared" si="13"/>
        <v>57</v>
      </c>
      <c r="B65" s="166">
        <v>65</v>
      </c>
      <c r="C65" s="167" t="s">
        <v>559</v>
      </c>
      <c r="D65" s="168" t="s">
        <v>252</v>
      </c>
      <c r="E65" s="169">
        <v>759.6</v>
      </c>
      <c r="F65" s="166">
        <v>4</v>
      </c>
      <c r="G65" s="162" t="str">
        <f t="shared" si="20"/>
        <v>1:55.6
(3.3)</v>
      </c>
      <c r="H65" s="153"/>
      <c r="I65" s="161">
        <f t="shared" si="14"/>
        <v>49</v>
      </c>
      <c r="J65" s="166">
        <v>52</v>
      </c>
      <c r="K65" s="167" t="s">
        <v>547</v>
      </c>
      <c r="L65" s="170" t="s">
        <v>250</v>
      </c>
      <c r="M65" s="169">
        <v>3339.5</v>
      </c>
      <c r="N65" s="166">
        <v>4</v>
      </c>
      <c r="O65" s="162" t="str">
        <f t="shared" si="21"/>
        <v>7:27.0
(24.4)</v>
      </c>
      <c r="Q65" s="135">
        <f t="shared" si="16"/>
        <v>115.60000000000002</v>
      </c>
      <c r="R65" s="135">
        <f t="shared" si="17"/>
        <v>447</v>
      </c>
      <c r="T65" s="164">
        <f t="shared" si="18"/>
        <v>155.60000000000002</v>
      </c>
      <c r="U65" s="164">
        <f t="shared" si="19"/>
        <v>727</v>
      </c>
      <c r="W65" s="163">
        <f t="shared" si="24"/>
        <v>3.3000000000000682</v>
      </c>
      <c r="X65" s="163">
        <f t="shared" si="25"/>
        <v>24.400000000000091</v>
      </c>
      <c r="Z65" s="164">
        <f t="shared" si="22"/>
        <v>3.3000000000000682</v>
      </c>
      <c r="AA65" s="164">
        <f t="shared" si="23"/>
        <v>24.400000000000091</v>
      </c>
      <c r="AC65" s="73">
        <f t="shared" si="15"/>
        <v>0</v>
      </c>
      <c r="AD65" s="73">
        <f>SUM(AC$9:AC65)</f>
        <v>8</v>
      </c>
    </row>
    <row r="66" spans="1:30" ht="30" customHeight="1">
      <c r="A66" s="161">
        <f t="shared" si="13"/>
        <v>58</v>
      </c>
      <c r="B66" s="166">
        <v>70</v>
      </c>
      <c r="C66" s="167" t="s">
        <v>563</v>
      </c>
      <c r="D66" s="168" t="s">
        <v>252</v>
      </c>
      <c r="E66" s="169">
        <v>808.5</v>
      </c>
      <c r="F66" s="166">
        <v>5</v>
      </c>
      <c r="G66" s="162" t="str">
        <f t="shared" si="20"/>
        <v>2:04.5
(8.9)</v>
      </c>
      <c r="H66" s="153"/>
      <c r="I66" s="161">
        <f t="shared" si="14"/>
        <v>50</v>
      </c>
      <c r="J66" s="166">
        <v>50</v>
      </c>
      <c r="K66" s="167" t="s">
        <v>545</v>
      </c>
      <c r="L66" s="170" t="s">
        <v>250</v>
      </c>
      <c r="M66" s="169">
        <v>3343.7</v>
      </c>
      <c r="N66" s="166">
        <v>5</v>
      </c>
      <c r="O66" s="162" t="str">
        <f t="shared" si="21"/>
        <v>7:31.2
(4.2)</v>
      </c>
      <c r="Q66" s="135">
        <f t="shared" si="16"/>
        <v>124.5</v>
      </c>
      <c r="R66" s="135">
        <f t="shared" si="17"/>
        <v>451.19999999999982</v>
      </c>
      <c r="T66" s="164">
        <f t="shared" si="18"/>
        <v>204.5</v>
      </c>
      <c r="U66" s="164">
        <f t="shared" si="19"/>
        <v>731.19999999999982</v>
      </c>
      <c r="W66" s="163">
        <f t="shared" si="24"/>
        <v>8.8999999999999773</v>
      </c>
      <c r="X66" s="163">
        <f t="shared" si="25"/>
        <v>4.1999999999998181</v>
      </c>
      <c r="Z66" s="164">
        <f t="shared" si="22"/>
        <v>8.8999999999999773</v>
      </c>
      <c r="AA66" s="164">
        <f t="shared" si="23"/>
        <v>4.1999999999998181</v>
      </c>
      <c r="AC66" s="73">
        <f t="shared" si="15"/>
        <v>0</v>
      </c>
      <c r="AD66" s="73">
        <f>SUM(AC$9:AC66)</f>
        <v>8</v>
      </c>
    </row>
    <row r="67" spans="1:30" ht="30" customHeight="1">
      <c r="A67" s="161">
        <f t="shared" si="13"/>
        <v>59</v>
      </c>
      <c r="B67" s="166">
        <v>52</v>
      </c>
      <c r="C67" s="167" t="s">
        <v>547</v>
      </c>
      <c r="D67" s="168" t="s">
        <v>250</v>
      </c>
      <c r="E67" s="169">
        <v>809.5</v>
      </c>
      <c r="F67" s="166">
        <v>4</v>
      </c>
      <c r="G67" s="162" t="str">
        <f t="shared" si="20"/>
        <v>2:05.5
(1.0)</v>
      </c>
      <c r="H67" s="153"/>
      <c r="I67" s="161" t="str">
        <f t="shared" si="14"/>
        <v>-</v>
      </c>
      <c r="J67" s="166">
        <v>62</v>
      </c>
      <c r="K67" s="167" t="s">
        <v>556</v>
      </c>
      <c r="L67" s="170" t="s">
        <v>251</v>
      </c>
      <c r="M67" s="169">
        <v>3348.4</v>
      </c>
      <c r="N67" s="166">
        <v>5</v>
      </c>
      <c r="O67" s="162" t="str">
        <f t="shared" si="21"/>
        <v>7:35.9
(4.7)</v>
      </c>
      <c r="Q67" s="135">
        <f t="shared" si="16"/>
        <v>125.5</v>
      </c>
      <c r="R67" s="135">
        <f t="shared" si="17"/>
        <v>455.90000000000009</v>
      </c>
      <c r="T67" s="164">
        <f t="shared" si="18"/>
        <v>205.5</v>
      </c>
      <c r="U67" s="164">
        <f t="shared" si="19"/>
        <v>735.90000000000009</v>
      </c>
      <c r="W67" s="163">
        <f t="shared" si="24"/>
        <v>1</v>
      </c>
      <c r="X67" s="163">
        <f t="shared" si="25"/>
        <v>4.7000000000002728</v>
      </c>
      <c r="Z67" s="164">
        <f t="shared" si="22"/>
        <v>1</v>
      </c>
      <c r="AA67" s="164">
        <f t="shared" si="23"/>
        <v>4.7000000000002728</v>
      </c>
      <c r="AC67" s="73">
        <f t="shared" si="15"/>
        <v>1</v>
      </c>
      <c r="AD67" s="73">
        <f>SUM(AC$9:AC67)</f>
        <v>9</v>
      </c>
    </row>
    <row r="68" spans="1:30" ht="30" customHeight="1">
      <c r="A68" s="161">
        <f t="shared" si="13"/>
        <v>60</v>
      </c>
      <c r="B68" s="166">
        <v>66</v>
      </c>
      <c r="C68" s="167" t="s">
        <v>560</v>
      </c>
      <c r="D68" s="168" t="s">
        <v>252</v>
      </c>
      <c r="E68" s="169">
        <v>809.9</v>
      </c>
      <c r="F68" s="166">
        <v>6</v>
      </c>
      <c r="G68" s="162" t="str">
        <f t="shared" si="20"/>
        <v>2:05.9
(0.4)</v>
      </c>
      <c r="H68" s="153"/>
      <c r="I68" s="161">
        <f t="shared" si="14"/>
        <v>51</v>
      </c>
      <c r="J68" s="166">
        <v>55</v>
      </c>
      <c r="K68" s="167" t="s">
        <v>550</v>
      </c>
      <c r="L68" s="170" t="s">
        <v>250</v>
      </c>
      <c r="M68" s="169">
        <v>3353.9</v>
      </c>
      <c r="N68" s="166">
        <v>6</v>
      </c>
      <c r="O68" s="162" t="str">
        <f t="shared" si="21"/>
        <v>7:41.4
(5.5)</v>
      </c>
      <c r="Q68" s="135">
        <f t="shared" si="16"/>
        <v>125.89999999999998</v>
      </c>
      <c r="R68" s="135">
        <f t="shared" si="17"/>
        <v>461.40000000000009</v>
      </c>
      <c r="T68" s="164">
        <f t="shared" si="18"/>
        <v>205.89999999999998</v>
      </c>
      <c r="U68" s="164">
        <f t="shared" si="19"/>
        <v>741.40000000000009</v>
      </c>
      <c r="W68" s="163">
        <f t="shared" si="24"/>
        <v>0.39999999999997726</v>
      </c>
      <c r="X68" s="163">
        <f t="shared" si="25"/>
        <v>5.5</v>
      </c>
      <c r="Z68" s="164">
        <f t="shared" si="22"/>
        <v>0.39999999999997726</v>
      </c>
      <c r="AA68" s="164">
        <f t="shared" si="23"/>
        <v>5.5</v>
      </c>
      <c r="AC68" s="73">
        <f t="shared" si="15"/>
        <v>0</v>
      </c>
      <c r="AD68" s="73">
        <f>SUM(AC$9:AC68)</f>
        <v>9</v>
      </c>
    </row>
    <row r="69" spans="1:30" ht="30" customHeight="1">
      <c r="A69" s="161">
        <f t="shared" si="13"/>
        <v>61</v>
      </c>
      <c r="B69" s="166">
        <v>50</v>
      </c>
      <c r="C69" s="167" t="s">
        <v>545</v>
      </c>
      <c r="D69" s="168" t="s">
        <v>250</v>
      </c>
      <c r="E69" s="169">
        <v>810.2</v>
      </c>
      <c r="F69" s="166">
        <v>5</v>
      </c>
      <c r="G69" s="162" t="str">
        <f t="shared" si="20"/>
        <v>2:06.2
(0.3)</v>
      </c>
      <c r="H69" s="153"/>
      <c r="I69" s="161" t="str">
        <f t="shared" si="14"/>
        <v>-</v>
      </c>
      <c r="J69" s="166">
        <v>65</v>
      </c>
      <c r="K69" s="167" t="s">
        <v>559</v>
      </c>
      <c r="L69" s="170" t="s">
        <v>252</v>
      </c>
      <c r="M69" s="169">
        <v>3359</v>
      </c>
      <c r="N69" s="166">
        <v>5</v>
      </c>
      <c r="O69" s="162" t="str">
        <f t="shared" si="21"/>
        <v>7:46.5
(5.1)</v>
      </c>
      <c r="Q69" s="135">
        <f t="shared" si="16"/>
        <v>126.20000000000005</v>
      </c>
      <c r="R69" s="135">
        <f t="shared" si="17"/>
        <v>466.5</v>
      </c>
      <c r="T69" s="164">
        <f t="shared" si="18"/>
        <v>206.20000000000005</v>
      </c>
      <c r="U69" s="164">
        <f t="shared" si="19"/>
        <v>746.5</v>
      </c>
      <c r="W69" s="163">
        <f t="shared" si="24"/>
        <v>0.30000000000006821</v>
      </c>
      <c r="X69" s="163">
        <f t="shared" si="25"/>
        <v>5.0999999999999091</v>
      </c>
      <c r="Z69" s="164">
        <f t="shared" si="22"/>
        <v>0.30000000000006821</v>
      </c>
      <c r="AA69" s="164">
        <f t="shared" si="23"/>
        <v>5.0999999999999091</v>
      </c>
      <c r="AC69" s="73">
        <f t="shared" si="15"/>
        <v>1</v>
      </c>
      <c r="AD69" s="73">
        <f>SUM(AC$9:AC69)</f>
        <v>10</v>
      </c>
    </row>
    <row r="70" spans="1:30" ht="30" customHeight="1">
      <c r="A70" s="161">
        <f t="shared" si="13"/>
        <v>62</v>
      </c>
      <c r="B70" s="166">
        <v>68</v>
      </c>
      <c r="C70" s="167" t="s">
        <v>561</v>
      </c>
      <c r="D70" s="168" t="s">
        <v>252</v>
      </c>
      <c r="E70" s="169">
        <v>812.3</v>
      </c>
      <c r="F70" s="166">
        <v>7</v>
      </c>
      <c r="G70" s="162" t="str">
        <f t="shared" si="20"/>
        <v>2:08.3
(2.1)</v>
      </c>
      <c r="H70" s="153"/>
      <c r="I70" s="161" t="str">
        <f t="shared" si="14"/>
        <v>-</v>
      </c>
      <c r="J70" s="166">
        <v>66</v>
      </c>
      <c r="K70" s="167" t="s">
        <v>560</v>
      </c>
      <c r="L70" s="170" t="s">
        <v>252</v>
      </c>
      <c r="M70" s="169">
        <v>3415.9</v>
      </c>
      <c r="N70" s="166">
        <v>6</v>
      </c>
      <c r="O70" s="162" t="str">
        <f t="shared" si="21"/>
        <v>8:03.4
(16.9)</v>
      </c>
      <c r="Q70" s="135">
        <f t="shared" si="16"/>
        <v>128.29999999999995</v>
      </c>
      <c r="R70" s="135">
        <f t="shared" si="17"/>
        <v>483.40000000000009</v>
      </c>
      <c r="T70" s="164">
        <f t="shared" si="18"/>
        <v>208.29999999999995</v>
      </c>
      <c r="U70" s="164">
        <f t="shared" si="19"/>
        <v>803.40000000000009</v>
      </c>
      <c r="W70" s="163">
        <f t="shared" si="24"/>
        <v>2.0999999999999091</v>
      </c>
      <c r="X70" s="163">
        <f t="shared" si="25"/>
        <v>16.900000000000091</v>
      </c>
      <c r="Z70" s="164">
        <f t="shared" si="22"/>
        <v>2.0999999999999091</v>
      </c>
      <c r="AA70" s="164">
        <f t="shared" si="23"/>
        <v>16.900000000000091</v>
      </c>
      <c r="AC70" s="73">
        <f t="shared" si="15"/>
        <v>1</v>
      </c>
      <c r="AD70" s="73">
        <f>SUM(AC$9:AC70)</f>
        <v>11</v>
      </c>
    </row>
    <row r="71" spans="1:30" ht="30" customHeight="1">
      <c r="A71" s="161">
        <f t="shared" si="13"/>
        <v>63</v>
      </c>
      <c r="B71" s="166">
        <v>55</v>
      </c>
      <c r="C71" s="167" t="s">
        <v>550</v>
      </c>
      <c r="D71" s="168" t="s">
        <v>250</v>
      </c>
      <c r="E71" s="169">
        <v>819</v>
      </c>
      <c r="F71" s="166">
        <v>6</v>
      </c>
      <c r="G71" s="162" t="str">
        <f t="shared" si="20"/>
        <v>2:15.0
(6.7)</v>
      </c>
      <c r="H71" s="153"/>
      <c r="I71" s="161" t="str">
        <f t="shared" si="14"/>
        <v>-</v>
      </c>
      <c r="J71" s="166">
        <v>68</v>
      </c>
      <c r="K71" s="167" t="s">
        <v>561</v>
      </c>
      <c r="L71" s="170" t="s">
        <v>252</v>
      </c>
      <c r="M71" s="169">
        <v>3447.3</v>
      </c>
      <c r="N71" s="166">
        <v>7</v>
      </c>
      <c r="O71" s="162" t="str">
        <f t="shared" si="21"/>
        <v>8:34.8
(31.4)</v>
      </c>
      <c r="Q71" s="135">
        <f t="shared" si="16"/>
        <v>135</v>
      </c>
      <c r="R71" s="135">
        <f t="shared" si="17"/>
        <v>514.80000000000018</v>
      </c>
      <c r="T71" s="164">
        <f t="shared" si="18"/>
        <v>215</v>
      </c>
      <c r="U71" s="164">
        <f t="shared" si="19"/>
        <v>834.80000000000018</v>
      </c>
      <c r="W71" s="163">
        <f t="shared" si="24"/>
        <v>6.7000000000000455</v>
      </c>
      <c r="X71" s="163">
        <f t="shared" si="25"/>
        <v>31.400000000000091</v>
      </c>
      <c r="Z71" s="164">
        <f t="shared" si="22"/>
        <v>6.7000000000000455</v>
      </c>
      <c r="AA71" s="164">
        <f t="shared" si="23"/>
        <v>31.400000000000091</v>
      </c>
      <c r="AC71" s="73">
        <f t="shared" si="15"/>
        <v>1</v>
      </c>
      <c r="AD71" s="73">
        <f>SUM(AC$9:AC71)</f>
        <v>12</v>
      </c>
    </row>
    <row r="72" spans="1:30" ht="30" customHeight="1">
      <c r="A72" s="161">
        <f t="shared" si="13"/>
        <v>64</v>
      </c>
      <c r="B72" s="166">
        <v>67</v>
      </c>
      <c r="C72" s="167" t="s">
        <v>572</v>
      </c>
      <c r="D72" s="168" t="s">
        <v>252</v>
      </c>
      <c r="E72" s="169">
        <v>829.4</v>
      </c>
      <c r="F72" s="166">
        <v>8</v>
      </c>
      <c r="G72" s="162" t="str">
        <f t="shared" si="20"/>
        <v>2:25.4
(10.4)</v>
      </c>
      <c r="H72" s="153"/>
      <c r="I72" s="161">
        <f t="shared" si="14"/>
        <v>52</v>
      </c>
      <c r="J72" s="166">
        <v>53</v>
      </c>
      <c r="K72" s="167" t="s">
        <v>548</v>
      </c>
      <c r="L72" s="170" t="s">
        <v>250</v>
      </c>
      <c r="M72" s="169">
        <v>3523.1</v>
      </c>
      <c r="N72" s="166">
        <v>7</v>
      </c>
      <c r="O72" s="162" t="str">
        <f t="shared" si="21"/>
        <v>9:10.6
(35.8)</v>
      </c>
      <c r="Q72" s="135">
        <f t="shared" si="16"/>
        <v>145.39999999999998</v>
      </c>
      <c r="R72" s="135">
        <f t="shared" si="17"/>
        <v>550.59999999999991</v>
      </c>
      <c r="T72" s="164">
        <f t="shared" si="18"/>
        <v>225.39999999999998</v>
      </c>
      <c r="U72" s="164">
        <f t="shared" si="19"/>
        <v>910.59999999999991</v>
      </c>
      <c r="W72" s="163">
        <f t="shared" si="24"/>
        <v>10.399999999999977</v>
      </c>
      <c r="X72" s="163">
        <f t="shared" si="25"/>
        <v>35.799999999999727</v>
      </c>
      <c r="Z72" s="164">
        <f t="shared" si="22"/>
        <v>10.399999999999977</v>
      </c>
      <c r="AA72" s="164">
        <f t="shared" si="23"/>
        <v>35.799999999999727</v>
      </c>
      <c r="AC72" s="73">
        <f t="shared" si="15"/>
        <v>0</v>
      </c>
      <c r="AD72" s="73">
        <f>SUM(AC$9:AC72)</f>
        <v>12</v>
      </c>
    </row>
    <row r="73" spans="1:30" ht="30" customHeight="1">
      <c r="A73" s="161">
        <f t="shared" ref="A73:A98" si="26">IF(E73&lt;&gt;"",RANK(E73,E$9:E$98,1),"")</f>
        <v>65</v>
      </c>
      <c r="B73" s="166">
        <v>53</v>
      </c>
      <c r="C73" s="167" t="s">
        <v>548</v>
      </c>
      <c r="D73" s="168" t="s">
        <v>250</v>
      </c>
      <c r="E73" s="169">
        <v>834.4</v>
      </c>
      <c r="F73" s="166">
        <v>7</v>
      </c>
      <c r="G73" s="162" t="str">
        <f t="shared" si="20"/>
        <v>2:30.4
(5.0)</v>
      </c>
      <c r="H73" s="153"/>
      <c r="I73" s="161">
        <f t="shared" ref="I73:I98" si="27">IF(M73&lt;&gt;"",IF(MID(L73,1,2)=AC$8,RANK(M73,M$9:M$98,1)-AD73,"-"),"")</f>
        <v>53</v>
      </c>
      <c r="J73" s="166">
        <v>54</v>
      </c>
      <c r="K73" s="167" t="s">
        <v>549</v>
      </c>
      <c r="L73" s="170" t="s">
        <v>250</v>
      </c>
      <c r="M73" s="169">
        <v>3526.7</v>
      </c>
      <c r="N73" s="166">
        <v>8</v>
      </c>
      <c r="O73" s="162" t="str">
        <f t="shared" si="21"/>
        <v>9:14.2
(3.6)</v>
      </c>
      <c r="Q73" s="135">
        <f t="shared" si="16"/>
        <v>150.39999999999998</v>
      </c>
      <c r="R73" s="135">
        <f t="shared" si="17"/>
        <v>554.19999999999982</v>
      </c>
      <c r="T73" s="164">
        <f t="shared" si="18"/>
        <v>230.39999999999998</v>
      </c>
      <c r="U73" s="164">
        <f t="shared" si="19"/>
        <v>914.19999999999982</v>
      </c>
      <c r="W73" s="163">
        <f t="shared" si="24"/>
        <v>5</v>
      </c>
      <c r="X73" s="163">
        <f t="shared" si="25"/>
        <v>3.5999999999999091</v>
      </c>
      <c r="Z73" s="164">
        <f t="shared" si="22"/>
        <v>5</v>
      </c>
      <c r="AA73" s="164">
        <f t="shared" si="23"/>
        <v>3.5999999999999091</v>
      </c>
      <c r="AC73" s="73">
        <f t="shared" ref="AC73:AC98" si="28">IF(L73&lt;&gt;"",IF(MID(L73,1,2)=AC$8,0,1),0)</f>
        <v>0</v>
      </c>
      <c r="AD73" s="73">
        <f>SUM(AC$9:AC73)</f>
        <v>12</v>
      </c>
    </row>
    <row r="74" spans="1:30" ht="30" customHeight="1">
      <c r="A74" s="161">
        <f t="shared" si="26"/>
        <v>66</v>
      </c>
      <c r="B74" s="166">
        <v>74</v>
      </c>
      <c r="C74" s="167" t="s">
        <v>566</v>
      </c>
      <c r="D74" s="168" t="s">
        <v>252</v>
      </c>
      <c r="E74" s="169">
        <v>837.8</v>
      </c>
      <c r="F74" s="166">
        <v>9</v>
      </c>
      <c r="G74" s="162" t="str">
        <f t="shared" si="20"/>
        <v>2:33.8
(3.4)</v>
      </c>
      <c r="H74" s="153"/>
      <c r="I74" s="161" t="str">
        <f t="shared" si="27"/>
        <v>-</v>
      </c>
      <c r="J74" s="166">
        <v>69</v>
      </c>
      <c r="K74" s="167" t="s">
        <v>562</v>
      </c>
      <c r="L74" s="170" t="s">
        <v>252</v>
      </c>
      <c r="M74" s="169">
        <v>3531.7</v>
      </c>
      <c r="N74" s="166">
        <v>8</v>
      </c>
      <c r="O74" s="162" t="str">
        <f t="shared" si="21"/>
        <v>9:19.2
(5.0)</v>
      </c>
      <c r="Q74" s="135">
        <f t="shared" ref="Q74:Q98" si="29">IF(AND(E$9&lt;&gt;"",E74&lt;&gt;""),(INT(E74/10000)*3600+INT(MOD(E74,10000)/100)*60+MOD(E74,100))-(INT(E$9/10000)*3600+INT(MOD(E$9,10000)/100)*60+MOD(E$9,100)),"")</f>
        <v>153.79999999999995</v>
      </c>
      <c r="R74" s="135">
        <f t="shared" ref="R74:R98" si="30">IF(AND(M$9&lt;&gt;"",M74&lt;&gt;""),(INT(M74/10000)*3600+INT(MOD(M74,10000)/100)*60+MOD(M74,100))-(INT(M$9/10000)*3600+INT(MOD(M$9,10000)/100)*60+MOD(M$9,100)),"")</f>
        <v>559.19999999999982</v>
      </c>
      <c r="T74" s="164">
        <f t="shared" ref="T74:T98" si="31">IF(Q74&lt;&gt;"",INT(Q74/3600)*10000+INT(MOD(Q74,3600)/60)*100+MOD(Q74,60),"")</f>
        <v>233.79999999999995</v>
      </c>
      <c r="U74" s="164">
        <f t="shared" ref="U74:U98" si="32">IF(R74&lt;&gt;"",INT(R74/3600)*10000+INT(MOD(R74,3600)/60)*100+MOD(R74,60),"")</f>
        <v>919.19999999999982</v>
      </c>
      <c r="W74" s="163">
        <f t="shared" si="24"/>
        <v>3.3999999999999773</v>
      </c>
      <c r="X74" s="163">
        <f t="shared" si="25"/>
        <v>5</v>
      </c>
      <c r="Z74" s="164">
        <f t="shared" si="22"/>
        <v>3.3999999999999773</v>
      </c>
      <c r="AA74" s="164">
        <f t="shared" si="23"/>
        <v>5</v>
      </c>
      <c r="AC74" s="73">
        <f t="shared" si="28"/>
        <v>1</v>
      </c>
      <c r="AD74" s="73">
        <f>SUM(AC$9:AC74)</f>
        <v>13</v>
      </c>
    </row>
    <row r="75" spans="1:30" ht="30" customHeight="1">
      <c r="A75" s="161">
        <f t="shared" si="26"/>
        <v>67</v>
      </c>
      <c r="B75" s="166">
        <v>54</v>
      </c>
      <c r="C75" s="167" t="s">
        <v>549</v>
      </c>
      <c r="D75" s="168" t="s">
        <v>250</v>
      </c>
      <c r="E75" s="169">
        <v>841.8</v>
      </c>
      <c r="F75" s="166">
        <v>8</v>
      </c>
      <c r="G75" s="162" t="str">
        <f t="shared" ref="G75:G98" si="33">IF(T75&lt;&gt;"",TEXT(T75,"[&lt;100]#0.0;[&lt;10000]#0"":""00.0;0"":""00"":""00.0")&amp;CHAR(10)&amp;"("&amp;TEXT(Z75,"[&lt;100]#0.0;[&lt;10000]#0"":""00.0;0"":""00"":""00.0")&amp;")","")</f>
        <v>2:37.8
(4.0)</v>
      </c>
      <c r="H75" s="153"/>
      <c r="I75" s="161" t="str">
        <f t="shared" si="27"/>
        <v>-</v>
      </c>
      <c r="J75" s="166">
        <v>74</v>
      </c>
      <c r="K75" s="167" t="s">
        <v>566</v>
      </c>
      <c r="L75" s="170" t="s">
        <v>252</v>
      </c>
      <c r="M75" s="169">
        <v>3634</v>
      </c>
      <c r="N75" s="166">
        <v>9</v>
      </c>
      <c r="O75" s="162" t="str">
        <f t="shared" ref="O75:O98" si="34">IF(U75&lt;&gt;"",TEXT(U75,"[&lt;100]#0.0;[&lt;10000]#0"":""00.0;0"":""00"":""00.0")&amp;CHAR(10)&amp;"("&amp;TEXT(AA75,"[&lt;100]#0.0;[&lt;10000]#0"":""00.0;0"":""00"":""00.0")&amp;")","")</f>
        <v>10:21.5
(1:02.3)</v>
      </c>
      <c r="Q75" s="135">
        <f t="shared" si="29"/>
        <v>157.79999999999995</v>
      </c>
      <c r="R75" s="135">
        <f t="shared" si="30"/>
        <v>621.5</v>
      </c>
      <c r="T75" s="164">
        <f t="shared" si="31"/>
        <v>237.79999999999995</v>
      </c>
      <c r="U75" s="164">
        <f t="shared" si="32"/>
        <v>1021.5</v>
      </c>
      <c r="W75" s="163">
        <f t="shared" si="24"/>
        <v>4</v>
      </c>
      <c r="X75" s="163">
        <f t="shared" si="25"/>
        <v>62.300000000000182</v>
      </c>
      <c r="Z75" s="164">
        <f t="shared" ref="Z75:Z98" si="35">IF(W75&lt;&gt;"",INT(W75/3600)*10000+INT(MOD(W75,3600)/60)*100+MOD(W75,60),"")</f>
        <v>4</v>
      </c>
      <c r="AA75" s="164">
        <f t="shared" ref="AA75:AA98" si="36">IF(X75&lt;&gt;"",INT(X75/3600)*10000+INT(MOD(X75,3600)/60)*100+MOD(X75,60),"")</f>
        <v>102.30000000000018</v>
      </c>
      <c r="AC75" s="73">
        <f t="shared" si="28"/>
        <v>1</v>
      </c>
      <c r="AD75" s="73">
        <f>SUM(AC$9:AC75)</f>
        <v>14</v>
      </c>
    </row>
    <row r="76" spans="1:30" ht="30" customHeight="1">
      <c r="A76" s="161">
        <f t="shared" si="26"/>
        <v>68</v>
      </c>
      <c r="B76" s="166">
        <v>69</v>
      </c>
      <c r="C76" s="167" t="s">
        <v>562</v>
      </c>
      <c r="D76" s="168" t="s">
        <v>252</v>
      </c>
      <c r="E76" s="169">
        <v>849</v>
      </c>
      <c r="F76" s="166">
        <v>10</v>
      </c>
      <c r="G76" s="162" t="str">
        <f t="shared" si="33"/>
        <v>2:45.0
(7.2)</v>
      </c>
      <c r="H76" s="153"/>
      <c r="I76" s="161">
        <f t="shared" si="27"/>
        <v>54</v>
      </c>
      <c r="J76" s="166">
        <v>56</v>
      </c>
      <c r="K76" s="167" t="s">
        <v>551</v>
      </c>
      <c r="L76" s="170" t="s">
        <v>250</v>
      </c>
      <c r="M76" s="169">
        <v>3657.6</v>
      </c>
      <c r="N76" s="166">
        <v>9</v>
      </c>
      <c r="O76" s="162" t="str">
        <f t="shared" si="34"/>
        <v>10:45.1
(23.6)</v>
      </c>
      <c r="Q76" s="135">
        <f t="shared" si="29"/>
        <v>165</v>
      </c>
      <c r="R76" s="135">
        <f t="shared" si="30"/>
        <v>645.09999999999991</v>
      </c>
      <c r="T76" s="164">
        <f t="shared" si="31"/>
        <v>245</v>
      </c>
      <c r="U76" s="164">
        <f t="shared" si="32"/>
        <v>1045.0999999999999</v>
      </c>
      <c r="W76" s="163">
        <f t="shared" ref="W76:W98" si="37">IF(AND(Q76&lt;&gt;"",Q75&lt;&gt;""),IF(Q76-Q75&lt;&gt;0,Q76-Q75,W75),"")</f>
        <v>7.2000000000000455</v>
      </c>
      <c r="X76" s="163">
        <f t="shared" ref="X76:X98" si="38">IF(AND(R76&lt;&gt;"",R75&lt;&gt;""),IF(R76-R75&lt;&gt;0,R76-R75,X75),"")</f>
        <v>23.599999999999909</v>
      </c>
      <c r="Z76" s="164">
        <f t="shared" si="35"/>
        <v>7.2000000000000455</v>
      </c>
      <c r="AA76" s="164">
        <f t="shared" si="36"/>
        <v>23.599999999999909</v>
      </c>
      <c r="AC76" s="73">
        <f t="shared" si="28"/>
        <v>0</v>
      </c>
      <c r="AD76" s="73">
        <f>SUM(AC$9:AC76)</f>
        <v>14</v>
      </c>
    </row>
    <row r="77" spans="1:30" ht="30" customHeight="1">
      <c r="A77" s="161">
        <f t="shared" si="26"/>
        <v>69</v>
      </c>
      <c r="B77" s="166">
        <v>76</v>
      </c>
      <c r="C77" s="167" t="s">
        <v>568</v>
      </c>
      <c r="D77" s="168" t="s">
        <v>252</v>
      </c>
      <c r="E77" s="169">
        <v>903.5</v>
      </c>
      <c r="F77" s="166">
        <v>11</v>
      </c>
      <c r="G77" s="162" t="str">
        <f t="shared" si="33"/>
        <v>2:59.5
(14.5)</v>
      </c>
      <c r="H77" s="153"/>
      <c r="I77" s="161" t="str">
        <f t="shared" si="27"/>
        <v>-</v>
      </c>
      <c r="J77" s="166">
        <v>67</v>
      </c>
      <c r="K77" s="167" t="s">
        <v>572</v>
      </c>
      <c r="L77" s="170" t="s">
        <v>252</v>
      </c>
      <c r="M77" s="169">
        <v>3703.1</v>
      </c>
      <c r="N77" s="166">
        <v>10</v>
      </c>
      <c r="O77" s="162" t="str">
        <f t="shared" si="34"/>
        <v>10:50.6
(5.5)</v>
      </c>
      <c r="Q77" s="135">
        <f t="shared" si="29"/>
        <v>179.5</v>
      </c>
      <c r="R77" s="135">
        <f t="shared" si="30"/>
        <v>650.59999999999991</v>
      </c>
      <c r="T77" s="164">
        <f t="shared" si="31"/>
        <v>259.5</v>
      </c>
      <c r="U77" s="164">
        <f t="shared" si="32"/>
        <v>1050.5999999999999</v>
      </c>
      <c r="W77" s="163">
        <f t="shared" si="37"/>
        <v>14.5</v>
      </c>
      <c r="X77" s="163">
        <f t="shared" si="38"/>
        <v>5.5</v>
      </c>
      <c r="Z77" s="164">
        <f t="shared" si="35"/>
        <v>14.5</v>
      </c>
      <c r="AA77" s="164">
        <f t="shared" si="36"/>
        <v>5.5</v>
      </c>
      <c r="AC77" s="73">
        <f t="shared" si="28"/>
        <v>1</v>
      </c>
      <c r="AD77" s="73">
        <f>SUM(AC$9:AC77)</f>
        <v>15</v>
      </c>
    </row>
    <row r="78" spans="1:30" ht="30" customHeight="1">
      <c r="A78" s="161">
        <f t="shared" si="26"/>
        <v>70</v>
      </c>
      <c r="B78" s="166">
        <v>56</v>
      </c>
      <c r="C78" s="167" t="s">
        <v>551</v>
      </c>
      <c r="D78" s="168" t="s">
        <v>250</v>
      </c>
      <c r="E78" s="169">
        <v>1027.8</v>
      </c>
      <c r="F78" s="166">
        <v>9</v>
      </c>
      <c r="G78" s="162" t="str">
        <f t="shared" si="33"/>
        <v>4:23.8
(1:24.3)</v>
      </c>
      <c r="H78" s="153"/>
      <c r="I78" s="161" t="str">
        <f t="shared" si="27"/>
        <v>-</v>
      </c>
      <c r="J78" s="166">
        <v>76</v>
      </c>
      <c r="K78" s="167" t="s">
        <v>568</v>
      </c>
      <c r="L78" s="170" t="s">
        <v>252</v>
      </c>
      <c r="M78" s="169">
        <v>3750</v>
      </c>
      <c r="N78" s="166">
        <v>11</v>
      </c>
      <c r="O78" s="162" t="str">
        <f t="shared" si="34"/>
        <v>11:37.5
(46.9)</v>
      </c>
      <c r="Q78" s="135">
        <f t="shared" si="29"/>
        <v>263.79999999999995</v>
      </c>
      <c r="R78" s="135">
        <f t="shared" si="30"/>
        <v>697.5</v>
      </c>
      <c r="T78" s="164">
        <f t="shared" si="31"/>
        <v>423.79999999999995</v>
      </c>
      <c r="U78" s="164">
        <f t="shared" si="32"/>
        <v>1137.5</v>
      </c>
      <c r="W78" s="163">
        <f t="shared" si="37"/>
        <v>84.299999999999955</v>
      </c>
      <c r="X78" s="163">
        <f t="shared" si="38"/>
        <v>46.900000000000091</v>
      </c>
      <c r="Z78" s="164">
        <f t="shared" si="35"/>
        <v>124.29999999999995</v>
      </c>
      <c r="AA78" s="164">
        <f t="shared" si="36"/>
        <v>46.900000000000091</v>
      </c>
      <c r="AC78" s="73">
        <f t="shared" si="28"/>
        <v>1</v>
      </c>
      <c r="AD78" s="73">
        <f>SUM(AC$9:AC78)</f>
        <v>16</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16</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16</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16</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16</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16</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16</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16</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16</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16</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16</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16</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16</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16</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16</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16</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16</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16</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16</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16</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16</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43"/>
    <pageSetUpPr fitToPage="1"/>
  </sheetPr>
  <dimension ref="A1:AD98"/>
  <sheetViews>
    <sheetView topLeftCell="A4" zoomScale="86"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"SS"&amp;ent!J7&amp;"  "&amp;ent!K7&amp;" = "&amp;TEXT(ent!L7,"0.00")&amp;"KM"</f>
        <v>SS6  アルコピア‐無数河2 = 6.08KM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116</v>
      </c>
      <c r="B7" s="348"/>
      <c r="C7" s="348"/>
      <c r="D7" s="348"/>
      <c r="E7" s="348"/>
      <c r="F7" s="348"/>
      <c r="G7" s="349"/>
      <c r="H7" s="153"/>
      <c r="I7" s="347" t="s">
        <v>117</v>
      </c>
      <c r="J7" s="348"/>
      <c r="K7" s="348"/>
      <c r="L7" s="348"/>
      <c r="M7" s="348"/>
      <c r="N7" s="348"/>
      <c r="O7" s="349"/>
      <c r="Q7" s="350" t="s">
        <v>118</v>
      </c>
      <c r="R7" s="350"/>
      <c r="T7" s="346" t="s">
        <v>119</v>
      </c>
      <c r="U7" s="346"/>
      <c r="W7" s="345" t="s">
        <v>120</v>
      </c>
      <c r="X7" s="345"/>
      <c r="Z7" s="346" t="s">
        <v>121</v>
      </c>
      <c r="AA7" s="346"/>
    </row>
    <row r="8" spans="1:30" s="159" customFormat="1" ht="30">
      <c r="A8" s="154" t="s">
        <v>122</v>
      </c>
      <c r="B8" s="154" t="s">
        <v>123</v>
      </c>
      <c r="C8" s="155" t="s">
        <v>124</v>
      </c>
      <c r="D8" s="156" t="s">
        <v>125</v>
      </c>
      <c r="E8" s="157" t="s">
        <v>126</v>
      </c>
      <c r="F8" s="156" t="s">
        <v>127</v>
      </c>
      <c r="G8" s="156" t="s">
        <v>128</v>
      </c>
      <c r="H8" s="158"/>
      <c r="I8" s="156" t="s">
        <v>122</v>
      </c>
      <c r="J8" s="156" t="s">
        <v>123</v>
      </c>
      <c r="K8" s="155" t="s">
        <v>124</v>
      </c>
      <c r="L8" s="156" t="s">
        <v>125</v>
      </c>
      <c r="M8" s="156" t="s">
        <v>129</v>
      </c>
      <c r="N8" s="156" t="s">
        <v>127</v>
      </c>
      <c r="O8" s="156" t="s">
        <v>128</v>
      </c>
      <c r="Q8" s="160" t="s">
        <v>130</v>
      </c>
      <c r="R8" s="160" t="s">
        <v>131</v>
      </c>
      <c r="T8" s="70" t="s">
        <v>132</v>
      </c>
      <c r="U8" s="70" t="s">
        <v>133</v>
      </c>
      <c r="W8" s="159" t="s">
        <v>132</v>
      </c>
      <c r="X8" s="159" t="s">
        <v>133</v>
      </c>
      <c r="Z8" s="70" t="s">
        <v>132</v>
      </c>
      <c r="AA8" s="70" t="s">
        <v>133</v>
      </c>
      <c r="AC8" s="159" t="str">
        <f>MID(ent!H2,1,2)</f>
        <v>JN</v>
      </c>
    </row>
    <row r="9" spans="1:30" ht="30" customHeight="1">
      <c r="A9" s="161">
        <f t="shared" ref="A9:A40" si="0">IF(E9&lt;&gt;"",RANK(E9,E$9:E$98,1),"")</f>
        <v>1</v>
      </c>
      <c r="B9" s="166">
        <v>1</v>
      </c>
      <c r="C9" s="167" t="s">
        <v>498</v>
      </c>
      <c r="D9" s="168" t="s">
        <v>245</v>
      </c>
      <c r="E9" s="169">
        <v>433.6</v>
      </c>
      <c r="F9" s="166">
        <v>1</v>
      </c>
      <c r="G9" s="162"/>
      <c r="H9" s="153"/>
      <c r="I9" s="161">
        <f t="shared" ref="I9:I40" si="1">IF(M9&lt;&gt;"",IF(MID(L9,1,2)=AC$8,RANK(M9,M$9:M$98,1)-AD9,"-"),"")</f>
        <v>1</v>
      </c>
      <c r="J9" s="166">
        <v>1</v>
      </c>
      <c r="K9" s="167" t="s">
        <v>498</v>
      </c>
      <c r="L9" s="170" t="s">
        <v>245</v>
      </c>
      <c r="M9" s="169">
        <v>3047.1</v>
      </c>
      <c r="N9" s="166">
        <v>1</v>
      </c>
      <c r="O9" s="162"/>
      <c r="W9" s="163"/>
      <c r="X9" s="163"/>
      <c r="Z9" s="164"/>
      <c r="AA9" s="164"/>
      <c r="AC9" s="73">
        <f t="shared" ref="AC9:AC40" si="2">IF(L9&lt;&gt;"",IF(MID(L9,1,2)=AC$8,0,1),0)</f>
        <v>0</v>
      </c>
      <c r="AD9" s="73">
        <f>SUM(AC9)</f>
        <v>0</v>
      </c>
    </row>
    <row r="10" spans="1:30" ht="30" customHeight="1">
      <c r="A10" s="161">
        <f t="shared" si="0"/>
        <v>2</v>
      </c>
      <c r="B10" s="166">
        <v>2</v>
      </c>
      <c r="C10" s="167" t="s">
        <v>499</v>
      </c>
      <c r="D10" s="168" t="s">
        <v>245</v>
      </c>
      <c r="E10" s="169">
        <v>439.8</v>
      </c>
      <c r="F10" s="166">
        <v>2</v>
      </c>
      <c r="G10" s="162" t="str">
        <f>IF(T10&lt;&gt;"",TEXT(T10,"[&lt;100]#0.0;[&lt;10000]#0"":""00.0;0"":""00"":""00.0"),"")</f>
        <v>6.2</v>
      </c>
      <c r="H10" s="153"/>
      <c r="I10" s="161">
        <f t="shared" si="1"/>
        <v>2</v>
      </c>
      <c r="J10" s="166">
        <v>2</v>
      </c>
      <c r="K10" s="167" t="s">
        <v>499</v>
      </c>
      <c r="L10" s="170" t="s">
        <v>245</v>
      </c>
      <c r="M10" s="169">
        <v>3052.3</v>
      </c>
      <c r="N10" s="166">
        <v>2</v>
      </c>
      <c r="O10" s="162" t="str">
        <f>IF(U10&lt;&gt;"",TEXT(U10,"[&lt;100]#0.0;[&lt;10000]#0"":""00.0;0"":""00"":""00.0"),"")</f>
        <v>5.2</v>
      </c>
      <c r="Q10" s="135">
        <f t="shared" ref="Q10:Q41" si="3">IF(AND(E$9&lt;&gt;"",E10&lt;&gt;""),(INT(E10/10000)*3600+INT(MOD(E10,10000)/100)*60+MOD(E10,100))-(INT(E$9/10000)*3600+INT(MOD(E$9,10000)/100)*60+MOD(E$9,100)),"")</f>
        <v>6.1999999999999886</v>
      </c>
      <c r="R10" s="135">
        <f t="shared" ref="R10:R41" si="4">IF(AND(M$9&lt;&gt;"",M10&lt;&gt;""),(INT(M10/10000)*3600+INT(MOD(M10,10000)/100)*60+MOD(M10,100))-(INT(M$9/10000)*3600+INT(MOD(M$9,10000)/100)*60+MOD(M$9,100)),"")</f>
        <v>5.2000000000002728</v>
      </c>
      <c r="T10" s="164">
        <f t="shared" ref="T10:T41" si="5">IF(Q10&lt;&gt;"",INT(Q10/3600)*10000+INT(MOD(Q10,3600)/60)*100+MOD(Q10,60),"")</f>
        <v>6.1999999999999886</v>
      </c>
      <c r="U10" s="164">
        <f t="shared" ref="U10:U41" si="6">IF(R10&lt;&gt;"",INT(R10/3600)*10000+INT(MOD(R10,3600)/60)*100+MOD(R10,60),"")</f>
        <v>5.2000000000002728</v>
      </c>
      <c r="W10" s="163"/>
      <c r="X10" s="163"/>
      <c r="Z10" s="164"/>
      <c r="AA10" s="164"/>
      <c r="AC10" s="73">
        <f t="shared" si="2"/>
        <v>0</v>
      </c>
      <c r="AD10" s="73">
        <f>SUM(AC$9:AC10)</f>
        <v>0</v>
      </c>
    </row>
    <row r="11" spans="1:30" ht="30" customHeight="1">
      <c r="A11" s="161">
        <f t="shared" si="0"/>
        <v>3</v>
      </c>
      <c r="B11" s="166">
        <v>3</v>
      </c>
      <c r="C11" s="167" t="s">
        <v>500</v>
      </c>
      <c r="D11" s="168" t="s">
        <v>245</v>
      </c>
      <c r="E11" s="169">
        <v>444.1</v>
      </c>
      <c r="F11" s="166">
        <v>3</v>
      </c>
      <c r="G11" s="162" t="str">
        <f t="shared" ref="G11:G42" si="7">IF(T11&lt;&gt;"",TEXT(T11,"[&lt;100]#0.0;[&lt;10000]#0"":""00.0;0"":""00"":""00.0")&amp;CHAR(10)&amp;"("&amp;TEXT(Z11,"[&lt;100]#0.0;[&lt;10000]#0"":""00.0;0"":""00"":""00.0")&amp;")","")</f>
        <v>10.5
(4.3)</v>
      </c>
      <c r="H11" s="153"/>
      <c r="I11" s="161">
        <f t="shared" si="1"/>
        <v>3</v>
      </c>
      <c r="J11" s="166">
        <v>3</v>
      </c>
      <c r="K11" s="167" t="s">
        <v>500</v>
      </c>
      <c r="L11" s="170" t="s">
        <v>245</v>
      </c>
      <c r="M11" s="169">
        <v>3132.6</v>
      </c>
      <c r="N11" s="166">
        <v>3</v>
      </c>
      <c r="O11" s="162" t="str">
        <f t="shared" ref="O11:O42" si="8">IF(U11&lt;&gt;"",TEXT(U11,"[&lt;100]#0.0;[&lt;10000]#0"":""00.0;0"":""00"":""00.0")&amp;CHAR(10)&amp;"("&amp;TEXT(AA11,"[&lt;100]#0.0;[&lt;10000]#0"":""00.0;0"":""00"":""00.0")&amp;")","")</f>
        <v>45.5
(40.3)</v>
      </c>
      <c r="Q11" s="135">
        <f t="shared" si="3"/>
        <v>10.5</v>
      </c>
      <c r="R11" s="135">
        <f t="shared" si="4"/>
        <v>45.5</v>
      </c>
      <c r="T11" s="164">
        <f t="shared" si="5"/>
        <v>10.5</v>
      </c>
      <c r="U11" s="164">
        <f t="shared" si="6"/>
        <v>45.5</v>
      </c>
      <c r="W11" s="163">
        <f>IF(AND(Q11&lt;&gt;"",Q10&lt;&gt;""),IF(Q11-Q10&lt;&gt;0,Q11-Q10,Q10),"")</f>
        <v>4.3000000000000114</v>
      </c>
      <c r="X11" s="163">
        <f>IF(AND(R11&lt;&gt;"",R10&lt;&gt;""),IF(R11-R10&lt;&gt;0,R11-R10,R10),"")</f>
        <v>40.299999999999727</v>
      </c>
      <c r="Z11" s="164">
        <f t="shared" ref="Z11:Z42" si="9">IF(W11&lt;&gt;"",INT(W11/3600)*10000+INT(MOD(W11,3600)/60)*100+MOD(W11,60),"")</f>
        <v>4.3000000000000114</v>
      </c>
      <c r="AA11" s="164">
        <f t="shared" ref="AA11:AA42" si="10">IF(X11&lt;&gt;"",INT(X11/3600)*10000+INT(MOD(X11,3600)/60)*100+MOD(X11,60),"")</f>
        <v>40.299999999999727</v>
      </c>
      <c r="AC11" s="73">
        <f t="shared" si="2"/>
        <v>0</v>
      </c>
      <c r="AD11" s="73">
        <f>SUM(AC$9:AC11)</f>
        <v>0</v>
      </c>
    </row>
    <row r="12" spans="1:30" ht="30" customHeight="1">
      <c r="A12" s="161">
        <f t="shared" si="0"/>
        <v>4</v>
      </c>
      <c r="B12" s="166">
        <v>11</v>
      </c>
      <c r="C12" s="167" t="s">
        <v>508</v>
      </c>
      <c r="D12" s="168" t="s">
        <v>246</v>
      </c>
      <c r="E12" s="169">
        <v>444.4</v>
      </c>
      <c r="F12" s="166">
        <v>1</v>
      </c>
      <c r="G12" s="162" t="str">
        <f t="shared" si="7"/>
        <v>10.8
(0.3)</v>
      </c>
      <c r="H12" s="153"/>
      <c r="I12" s="161">
        <f t="shared" si="1"/>
        <v>4</v>
      </c>
      <c r="J12" s="166">
        <v>11</v>
      </c>
      <c r="K12" s="167" t="s">
        <v>508</v>
      </c>
      <c r="L12" s="170" t="s">
        <v>246</v>
      </c>
      <c r="M12" s="169">
        <v>3132.7</v>
      </c>
      <c r="N12" s="166">
        <v>1</v>
      </c>
      <c r="O12" s="162" t="str">
        <f t="shared" si="8"/>
        <v>45.6
(0.1)</v>
      </c>
      <c r="Q12" s="135">
        <f t="shared" si="3"/>
        <v>10.799999999999955</v>
      </c>
      <c r="R12" s="135">
        <f t="shared" si="4"/>
        <v>45.599999999999909</v>
      </c>
      <c r="T12" s="164">
        <f t="shared" si="5"/>
        <v>10.799999999999955</v>
      </c>
      <c r="U12" s="164">
        <f t="shared" si="6"/>
        <v>45.599999999999909</v>
      </c>
      <c r="W12" s="163">
        <f t="shared" ref="W12:W43" si="11">IF(AND(Q12&lt;&gt;"",Q11&lt;&gt;""),IF(Q12-Q11&lt;&gt;0,Q12-Q11,W11),"")</f>
        <v>0.29999999999995453</v>
      </c>
      <c r="X12" s="163">
        <f t="shared" ref="X12:X43" si="12">IF(AND(R12&lt;&gt;"",R11&lt;&gt;""),IF(R12-R11&lt;&gt;0,R12-R11,X11),"")</f>
        <v>9.9999999999909051E-2</v>
      </c>
      <c r="Z12" s="164">
        <f t="shared" si="9"/>
        <v>0.29999999999995453</v>
      </c>
      <c r="AA12" s="164">
        <f t="shared" si="10"/>
        <v>9.9999999999909051E-2</v>
      </c>
      <c r="AC12" s="73">
        <f t="shared" si="2"/>
        <v>0</v>
      </c>
      <c r="AD12" s="73">
        <f>SUM(AC$9:AC12)</f>
        <v>0</v>
      </c>
    </row>
    <row r="13" spans="1:30" ht="30" customHeight="1">
      <c r="A13" s="161">
        <f t="shared" si="0"/>
        <v>5</v>
      </c>
      <c r="B13" s="166">
        <v>4</v>
      </c>
      <c r="C13" s="167" t="s">
        <v>501</v>
      </c>
      <c r="D13" s="168" t="s">
        <v>245</v>
      </c>
      <c r="E13" s="169">
        <v>450.1</v>
      </c>
      <c r="F13" s="166">
        <v>4</v>
      </c>
      <c r="G13" s="162" t="str">
        <f t="shared" si="7"/>
        <v>16.5
(5.7)</v>
      </c>
      <c r="H13" s="153"/>
      <c r="I13" s="161">
        <f t="shared" si="1"/>
        <v>5</v>
      </c>
      <c r="J13" s="166">
        <v>5</v>
      </c>
      <c r="K13" s="167" t="s">
        <v>502</v>
      </c>
      <c r="L13" s="170" t="s">
        <v>245</v>
      </c>
      <c r="M13" s="169">
        <v>3206.2</v>
      </c>
      <c r="N13" s="166">
        <v>4</v>
      </c>
      <c r="O13" s="162" t="str">
        <f t="shared" si="8"/>
        <v>1:19.1
(33.5)</v>
      </c>
      <c r="Q13" s="135">
        <f t="shared" si="3"/>
        <v>16.5</v>
      </c>
      <c r="R13" s="135">
        <f t="shared" si="4"/>
        <v>79.099999999999909</v>
      </c>
      <c r="T13" s="164">
        <f t="shared" si="5"/>
        <v>16.5</v>
      </c>
      <c r="U13" s="164">
        <f t="shared" si="6"/>
        <v>119.09999999999991</v>
      </c>
      <c r="W13" s="163">
        <f t="shared" si="11"/>
        <v>5.7000000000000455</v>
      </c>
      <c r="X13" s="163">
        <f t="shared" si="12"/>
        <v>33.5</v>
      </c>
      <c r="Z13" s="164">
        <f t="shared" si="9"/>
        <v>5.7000000000000455</v>
      </c>
      <c r="AA13" s="164">
        <f t="shared" si="10"/>
        <v>33.5</v>
      </c>
      <c r="AC13" s="73">
        <f t="shared" si="2"/>
        <v>0</v>
      </c>
      <c r="AD13" s="73">
        <f>SUM(AC$9:AC13)</f>
        <v>0</v>
      </c>
    </row>
    <row r="14" spans="1:30" ht="30" customHeight="1">
      <c r="A14" s="161">
        <f t="shared" si="0"/>
        <v>6</v>
      </c>
      <c r="B14" s="166">
        <v>5</v>
      </c>
      <c r="C14" s="167" t="s">
        <v>502</v>
      </c>
      <c r="D14" s="168" t="s">
        <v>245</v>
      </c>
      <c r="E14" s="169">
        <v>450.4</v>
      </c>
      <c r="F14" s="166">
        <v>5</v>
      </c>
      <c r="G14" s="162" t="str">
        <f t="shared" si="7"/>
        <v>16.8
(0.3)</v>
      </c>
      <c r="H14" s="153"/>
      <c r="I14" s="161">
        <f t="shared" si="1"/>
        <v>6</v>
      </c>
      <c r="J14" s="166">
        <v>4</v>
      </c>
      <c r="K14" s="167" t="s">
        <v>501</v>
      </c>
      <c r="L14" s="170" t="s">
        <v>245</v>
      </c>
      <c r="M14" s="169">
        <v>3207.9</v>
      </c>
      <c r="N14" s="166">
        <v>5</v>
      </c>
      <c r="O14" s="162" t="str">
        <f t="shared" si="8"/>
        <v>1:20.8
(1.7)</v>
      </c>
      <c r="Q14" s="135">
        <f t="shared" si="3"/>
        <v>16.799999999999955</v>
      </c>
      <c r="R14" s="135">
        <f t="shared" si="4"/>
        <v>80.800000000000182</v>
      </c>
      <c r="T14" s="164">
        <f t="shared" si="5"/>
        <v>16.799999999999955</v>
      </c>
      <c r="U14" s="164">
        <f t="shared" si="6"/>
        <v>120.80000000000018</v>
      </c>
      <c r="W14" s="163">
        <f t="shared" si="11"/>
        <v>0.29999999999995453</v>
      </c>
      <c r="X14" s="163">
        <f t="shared" si="12"/>
        <v>1.7000000000002728</v>
      </c>
      <c r="Z14" s="164">
        <f t="shared" si="9"/>
        <v>0.29999999999995453</v>
      </c>
      <c r="AA14" s="164">
        <f t="shared" si="10"/>
        <v>1.7000000000002728</v>
      </c>
      <c r="AC14" s="73">
        <f t="shared" si="2"/>
        <v>0</v>
      </c>
      <c r="AD14" s="73">
        <f>SUM(AC$9:AC14)</f>
        <v>0</v>
      </c>
    </row>
    <row r="15" spans="1:30" ht="30" customHeight="1">
      <c r="A15" s="161">
        <f t="shared" si="0"/>
        <v>7</v>
      </c>
      <c r="B15" s="166">
        <v>13</v>
      </c>
      <c r="C15" s="167" t="s">
        <v>510</v>
      </c>
      <c r="D15" s="168" t="s">
        <v>246</v>
      </c>
      <c r="E15" s="169">
        <v>451.7</v>
      </c>
      <c r="F15" s="166">
        <v>2</v>
      </c>
      <c r="G15" s="162" t="str">
        <f t="shared" si="7"/>
        <v>18.1
(1.3)</v>
      </c>
      <c r="H15" s="153"/>
      <c r="I15" s="161">
        <f t="shared" si="1"/>
        <v>7</v>
      </c>
      <c r="J15" s="166">
        <v>14</v>
      </c>
      <c r="K15" s="167" t="s">
        <v>511</v>
      </c>
      <c r="L15" s="170" t="s">
        <v>246</v>
      </c>
      <c r="M15" s="169">
        <v>3219.2</v>
      </c>
      <c r="N15" s="166">
        <v>2</v>
      </c>
      <c r="O15" s="162" t="str">
        <f t="shared" si="8"/>
        <v>1:32.1
(11.3)</v>
      </c>
      <c r="Q15" s="135">
        <f t="shared" si="3"/>
        <v>18.099999999999966</v>
      </c>
      <c r="R15" s="135">
        <f t="shared" si="4"/>
        <v>92.099999999999909</v>
      </c>
      <c r="T15" s="164">
        <f t="shared" si="5"/>
        <v>18.099999999999966</v>
      </c>
      <c r="U15" s="164">
        <f t="shared" si="6"/>
        <v>132.09999999999991</v>
      </c>
      <c r="W15" s="163">
        <f t="shared" si="11"/>
        <v>1.3000000000000114</v>
      </c>
      <c r="X15" s="163">
        <f t="shared" si="12"/>
        <v>11.299999999999727</v>
      </c>
      <c r="Z15" s="164">
        <f t="shared" si="9"/>
        <v>1.3000000000000114</v>
      </c>
      <c r="AA15" s="164">
        <f t="shared" si="10"/>
        <v>11.299999999999727</v>
      </c>
      <c r="AC15" s="73">
        <f t="shared" si="2"/>
        <v>0</v>
      </c>
      <c r="AD15" s="73">
        <f>SUM(AC$9:AC15)</f>
        <v>0</v>
      </c>
    </row>
    <row r="16" spans="1:30" ht="30" customHeight="1">
      <c r="A16" s="161">
        <f t="shared" si="0"/>
        <v>8</v>
      </c>
      <c r="B16" s="166">
        <v>7</v>
      </c>
      <c r="C16" s="167" t="s">
        <v>504</v>
      </c>
      <c r="D16" s="168" t="s">
        <v>245</v>
      </c>
      <c r="E16" s="169">
        <v>451.8</v>
      </c>
      <c r="F16" s="166">
        <v>6</v>
      </c>
      <c r="G16" s="162" t="str">
        <f t="shared" si="7"/>
        <v>18.2
(0.1)</v>
      </c>
      <c r="H16" s="153"/>
      <c r="I16" s="161">
        <f t="shared" si="1"/>
        <v>8</v>
      </c>
      <c r="J16" s="166">
        <v>7</v>
      </c>
      <c r="K16" s="167" t="s">
        <v>504</v>
      </c>
      <c r="L16" s="170" t="s">
        <v>245</v>
      </c>
      <c r="M16" s="169">
        <v>3231.5</v>
      </c>
      <c r="N16" s="166">
        <v>6</v>
      </c>
      <c r="O16" s="162" t="str">
        <f t="shared" si="8"/>
        <v>1:44.4
(12.3)</v>
      </c>
      <c r="Q16" s="135">
        <f t="shared" si="3"/>
        <v>18.199999999999989</v>
      </c>
      <c r="R16" s="135">
        <f t="shared" si="4"/>
        <v>104.40000000000009</v>
      </c>
      <c r="T16" s="164">
        <f t="shared" si="5"/>
        <v>18.199999999999989</v>
      </c>
      <c r="U16" s="164">
        <f t="shared" si="6"/>
        <v>144.40000000000009</v>
      </c>
      <c r="W16" s="163">
        <f t="shared" si="11"/>
        <v>0.10000000000002274</v>
      </c>
      <c r="X16" s="163">
        <f t="shared" si="12"/>
        <v>12.300000000000182</v>
      </c>
      <c r="Z16" s="164">
        <f t="shared" si="9"/>
        <v>0.10000000000002274</v>
      </c>
      <c r="AA16" s="164">
        <f t="shared" si="10"/>
        <v>12.300000000000182</v>
      </c>
      <c r="AC16" s="73">
        <f t="shared" si="2"/>
        <v>0</v>
      </c>
      <c r="AD16" s="73">
        <f>SUM(AC$9:AC16)</f>
        <v>0</v>
      </c>
    </row>
    <row r="17" spans="1:30" ht="30" customHeight="1">
      <c r="A17" s="161">
        <f t="shared" si="0"/>
        <v>9</v>
      </c>
      <c r="B17" s="166">
        <v>14</v>
      </c>
      <c r="C17" s="167" t="s">
        <v>511</v>
      </c>
      <c r="D17" s="168" t="s">
        <v>246</v>
      </c>
      <c r="E17" s="169">
        <v>452.7</v>
      </c>
      <c r="F17" s="166">
        <v>3</v>
      </c>
      <c r="G17" s="162" t="str">
        <f t="shared" si="7"/>
        <v>19.1
(0.9)</v>
      </c>
      <c r="H17" s="153"/>
      <c r="I17" s="161">
        <f t="shared" si="1"/>
        <v>9</v>
      </c>
      <c r="J17" s="166">
        <v>13</v>
      </c>
      <c r="K17" s="167" t="s">
        <v>510</v>
      </c>
      <c r="L17" s="170" t="s">
        <v>246</v>
      </c>
      <c r="M17" s="169">
        <v>3236.2</v>
      </c>
      <c r="N17" s="166">
        <v>3</v>
      </c>
      <c r="O17" s="162" t="str">
        <f t="shared" si="8"/>
        <v>1:49.1
(4.7)</v>
      </c>
      <c r="Q17" s="135">
        <f t="shared" si="3"/>
        <v>19.099999999999966</v>
      </c>
      <c r="R17" s="135">
        <f t="shared" si="4"/>
        <v>109.09999999999991</v>
      </c>
      <c r="T17" s="164">
        <f t="shared" si="5"/>
        <v>19.099999999999966</v>
      </c>
      <c r="U17" s="164">
        <f t="shared" si="6"/>
        <v>149.09999999999991</v>
      </c>
      <c r="W17" s="163">
        <f t="shared" si="11"/>
        <v>0.89999999999997726</v>
      </c>
      <c r="X17" s="163">
        <f t="shared" si="12"/>
        <v>4.6999999999998181</v>
      </c>
      <c r="Z17" s="164">
        <f t="shared" si="9"/>
        <v>0.89999999999997726</v>
      </c>
      <c r="AA17" s="164">
        <f t="shared" si="10"/>
        <v>4.6999999999998181</v>
      </c>
      <c r="AC17" s="73">
        <f t="shared" si="2"/>
        <v>0</v>
      </c>
      <c r="AD17" s="73">
        <f>SUM(AC$9:AC17)</f>
        <v>0</v>
      </c>
    </row>
    <row r="18" spans="1:30" ht="30" customHeight="1">
      <c r="A18" s="161">
        <f t="shared" si="0"/>
        <v>10</v>
      </c>
      <c r="B18" s="166">
        <v>10</v>
      </c>
      <c r="C18" s="167" t="s">
        <v>507</v>
      </c>
      <c r="D18" s="168" t="s">
        <v>245</v>
      </c>
      <c r="E18" s="169">
        <v>454.4</v>
      </c>
      <c r="F18" s="166">
        <v>7</v>
      </c>
      <c r="G18" s="162" t="str">
        <f t="shared" si="7"/>
        <v>20.8
(1.7)</v>
      </c>
      <c r="H18" s="153"/>
      <c r="I18" s="161">
        <f t="shared" si="1"/>
        <v>10</v>
      </c>
      <c r="J18" s="166">
        <v>10</v>
      </c>
      <c r="K18" s="167" t="s">
        <v>507</v>
      </c>
      <c r="L18" s="170" t="s">
        <v>245</v>
      </c>
      <c r="M18" s="169">
        <v>3238.1</v>
      </c>
      <c r="N18" s="166">
        <v>7</v>
      </c>
      <c r="O18" s="162" t="str">
        <f t="shared" si="8"/>
        <v>1:51.0
(1.9)</v>
      </c>
      <c r="Q18" s="135">
        <f t="shared" si="3"/>
        <v>20.799999999999955</v>
      </c>
      <c r="R18" s="135">
        <f t="shared" si="4"/>
        <v>111</v>
      </c>
      <c r="T18" s="164">
        <f t="shared" si="5"/>
        <v>20.799999999999955</v>
      </c>
      <c r="U18" s="164">
        <f t="shared" si="6"/>
        <v>151</v>
      </c>
      <c r="W18" s="163">
        <f t="shared" si="11"/>
        <v>1.6999999999999886</v>
      </c>
      <c r="X18" s="163">
        <f t="shared" si="12"/>
        <v>1.9000000000000909</v>
      </c>
      <c r="Z18" s="164">
        <f t="shared" si="9"/>
        <v>1.6999999999999886</v>
      </c>
      <c r="AA18" s="164">
        <f t="shared" si="10"/>
        <v>1.9000000000000909</v>
      </c>
      <c r="AC18" s="73">
        <f t="shared" si="2"/>
        <v>0</v>
      </c>
      <c r="AD18" s="73">
        <f>SUM(AC$9:AC18)</f>
        <v>0</v>
      </c>
    </row>
    <row r="19" spans="1:30" ht="30" customHeight="1">
      <c r="A19" s="161">
        <f t="shared" si="0"/>
        <v>11</v>
      </c>
      <c r="B19" s="166">
        <v>12</v>
      </c>
      <c r="C19" s="167" t="s">
        <v>509</v>
      </c>
      <c r="D19" s="168" t="s">
        <v>246</v>
      </c>
      <c r="E19" s="169">
        <v>455.3</v>
      </c>
      <c r="F19" s="166">
        <v>4</v>
      </c>
      <c r="G19" s="162" t="str">
        <f t="shared" si="7"/>
        <v>21.7
(0.9)</v>
      </c>
      <c r="H19" s="153"/>
      <c r="I19" s="161">
        <f t="shared" si="1"/>
        <v>11</v>
      </c>
      <c r="J19" s="166">
        <v>15</v>
      </c>
      <c r="K19" s="167" t="s">
        <v>512</v>
      </c>
      <c r="L19" s="170" t="s">
        <v>246</v>
      </c>
      <c r="M19" s="169">
        <v>3243.5</v>
      </c>
      <c r="N19" s="166">
        <v>4</v>
      </c>
      <c r="O19" s="162" t="str">
        <f t="shared" si="8"/>
        <v>1:56.4
(5.4)</v>
      </c>
      <c r="Q19" s="135">
        <f t="shared" si="3"/>
        <v>21.699999999999989</v>
      </c>
      <c r="R19" s="135">
        <f t="shared" si="4"/>
        <v>116.40000000000009</v>
      </c>
      <c r="T19" s="164">
        <f t="shared" si="5"/>
        <v>21.699999999999989</v>
      </c>
      <c r="U19" s="164">
        <f t="shared" si="6"/>
        <v>156.40000000000009</v>
      </c>
      <c r="W19" s="163">
        <f t="shared" si="11"/>
        <v>0.90000000000003411</v>
      </c>
      <c r="X19" s="163">
        <f t="shared" si="12"/>
        <v>5.4000000000000909</v>
      </c>
      <c r="Z19" s="164">
        <f t="shared" si="9"/>
        <v>0.90000000000003411</v>
      </c>
      <c r="AA19" s="164">
        <f t="shared" si="10"/>
        <v>5.4000000000000909</v>
      </c>
      <c r="AC19" s="73">
        <f t="shared" si="2"/>
        <v>0</v>
      </c>
      <c r="AD19" s="73">
        <f>SUM(AC$9:AC19)</f>
        <v>0</v>
      </c>
    </row>
    <row r="20" spans="1:30" ht="30" customHeight="1">
      <c r="A20" s="161">
        <f t="shared" si="0"/>
        <v>12</v>
      </c>
      <c r="B20" s="166">
        <v>15</v>
      </c>
      <c r="C20" s="167" t="s">
        <v>512</v>
      </c>
      <c r="D20" s="168" t="s">
        <v>246</v>
      </c>
      <c r="E20" s="169">
        <v>456.3</v>
      </c>
      <c r="F20" s="166">
        <v>5</v>
      </c>
      <c r="G20" s="162" t="str">
        <f t="shared" si="7"/>
        <v>22.7
(1.0)</v>
      </c>
      <c r="H20" s="153"/>
      <c r="I20" s="161">
        <f t="shared" si="1"/>
        <v>12</v>
      </c>
      <c r="J20" s="166">
        <v>12</v>
      </c>
      <c r="K20" s="167" t="s">
        <v>509</v>
      </c>
      <c r="L20" s="170" t="s">
        <v>246</v>
      </c>
      <c r="M20" s="169">
        <v>3255.1</v>
      </c>
      <c r="N20" s="166">
        <v>5</v>
      </c>
      <c r="O20" s="162" t="str">
        <f t="shared" si="8"/>
        <v>2:08.0
(11.6)</v>
      </c>
      <c r="Q20" s="135">
        <f t="shared" si="3"/>
        <v>22.699999999999989</v>
      </c>
      <c r="R20" s="135">
        <f t="shared" si="4"/>
        <v>128</v>
      </c>
      <c r="T20" s="164">
        <f t="shared" si="5"/>
        <v>22.699999999999989</v>
      </c>
      <c r="U20" s="164">
        <f t="shared" si="6"/>
        <v>208</v>
      </c>
      <c r="W20" s="163">
        <f t="shared" si="11"/>
        <v>1</v>
      </c>
      <c r="X20" s="163">
        <f t="shared" si="12"/>
        <v>11.599999999999909</v>
      </c>
      <c r="Z20" s="164">
        <f t="shared" si="9"/>
        <v>1</v>
      </c>
      <c r="AA20" s="164">
        <f t="shared" si="10"/>
        <v>11.599999999999909</v>
      </c>
      <c r="AC20" s="73">
        <f t="shared" si="2"/>
        <v>0</v>
      </c>
      <c r="AD20" s="73">
        <f>SUM(AC$9:AC20)</f>
        <v>0</v>
      </c>
    </row>
    <row r="21" spans="1:30" ht="30" customHeight="1">
      <c r="A21" s="161">
        <f t="shared" si="0"/>
        <v>13</v>
      </c>
      <c r="B21" s="166">
        <v>16</v>
      </c>
      <c r="C21" s="167" t="s">
        <v>513</v>
      </c>
      <c r="D21" s="168" t="s">
        <v>246</v>
      </c>
      <c r="E21" s="169">
        <v>458.5</v>
      </c>
      <c r="F21" s="166">
        <v>6</v>
      </c>
      <c r="G21" s="162" t="str">
        <f t="shared" si="7"/>
        <v>24.9
(2.2)</v>
      </c>
      <c r="H21" s="153"/>
      <c r="I21" s="161">
        <f t="shared" si="1"/>
        <v>13</v>
      </c>
      <c r="J21" s="166">
        <v>16</v>
      </c>
      <c r="K21" s="167" t="s">
        <v>513</v>
      </c>
      <c r="L21" s="170" t="s">
        <v>246</v>
      </c>
      <c r="M21" s="169">
        <v>3258.9</v>
      </c>
      <c r="N21" s="166">
        <v>6</v>
      </c>
      <c r="O21" s="162" t="str">
        <f t="shared" si="8"/>
        <v>2:11.8
(3.8)</v>
      </c>
      <c r="Q21" s="135">
        <f t="shared" si="3"/>
        <v>24.899999999999977</v>
      </c>
      <c r="R21" s="135">
        <f t="shared" si="4"/>
        <v>131.80000000000018</v>
      </c>
      <c r="T21" s="164">
        <f t="shared" si="5"/>
        <v>24.899999999999977</v>
      </c>
      <c r="U21" s="164">
        <f t="shared" si="6"/>
        <v>211.80000000000018</v>
      </c>
      <c r="W21" s="163">
        <f t="shared" si="11"/>
        <v>2.1999999999999886</v>
      </c>
      <c r="X21" s="163">
        <f t="shared" si="12"/>
        <v>3.8000000000001819</v>
      </c>
      <c r="Z21" s="164">
        <f t="shared" si="9"/>
        <v>2.1999999999999886</v>
      </c>
      <c r="AA21" s="164">
        <f t="shared" si="10"/>
        <v>3.8000000000001819</v>
      </c>
      <c r="AC21" s="73">
        <f t="shared" si="2"/>
        <v>0</v>
      </c>
      <c r="AD21" s="73">
        <f>SUM(AC$9:AC21)</f>
        <v>0</v>
      </c>
    </row>
    <row r="22" spans="1:30" ht="30" customHeight="1">
      <c r="A22" s="161">
        <f t="shared" si="0"/>
        <v>14</v>
      </c>
      <c r="B22" s="166">
        <v>9</v>
      </c>
      <c r="C22" s="167" t="s">
        <v>506</v>
      </c>
      <c r="D22" s="168" t="s">
        <v>245</v>
      </c>
      <c r="E22" s="169">
        <v>500.9</v>
      </c>
      <c r="F22" s="166">
        <v>8</v>
      </c>
      <c r="G22" s="162" t="str">
        <f t="shared" si="7"/>
        <v>27.3
(2.4)</v>
      </c>
      <c r="H22" s="153"/>
      <c r="I22" s="161">
        <f t="shared" si="1"/>
        <v>14</v>
      </c>
      <c r="J22" s="166">
        <v>9</v>
      </c>
      <c r="K22" s="167" t="s">
        <v>506</v>
      </c>
      <c r="L22" s="170" t="s">
        <v>245</v>
      </c>
      <c r="M22" s="169">
        <v>3301.8</v>
      </c>
      <c r="N22" s="166">
        <v>8</v>
      </c>
      <c r="O22" s="162" t="str">
        <f t="shared" si="8"/>
        <v>2:14.7
(2.9)</v>
      </c>
      <c r="Q22" s="135">
        <f t="shared" si="3"/>
        <v>27.299999999999955</v>
      </c>
      <c r="R22" s="135">
        <f t="shared" si="4"/>
        <v>134.70000000000027</v>
      </c>
      <c r="T22" s="164">
        <f t="shared" si="5"/>
        <v>27.299999999999955</v>
      </c>
      <c r="U22" s="164">
        <f t="shared" si="6"/>
        <v>214.70000000000027</v>
      </c>
      <c r="W22" s="163">
        <f t="shared" si="11"/>
        <v>2.3999999999999773</v>
      </c>
      <c r="X22" s="163">
        <f t="shared" si="12"/>
        <v>2.9000000000000909</v>
      </c>
      <c r="Z22" s="164">
        <f t="shared" si="9"/>
        <v>2.3999999999999773</v>
      </c>
      <c r="AA22" s="164">
        <f t="shared" si="10"/>
        <v>2.9000000000000909</v>
      </c>
      <c r="AC22" s="73">
        <f t="shared" si="2"/>
        <v>0</v>
      </c>
      <c r="AD22" s="73">
        <f>SUM(AC$9:AC22)</f>
        <v>0</v>
      </c>
    </row>
    <row r="23" spans="1:30" ht="30" customHeight="1">
      <c r="A23" s="161">
        <f t="shared" si="0"/>
        <v>15</v>
      </c>
      <c r="B23" s="166">
        <v>17</v>
      </c>
      <c r="C23" s="167" t="s">
        <v>514</v>
      </c>
      <c r="D23" s="168" t="s">
        <v>247</v>
      </c>
      <c r="E23" s="169">
        <v>503.3</v>
      </c>
      <c r="F23" s="166">
        <v>1</v>
      </c>
      <c r="G23" s="162" t="str">
        <f t="shared" si="7"/>
        <v>29.7
(2.4)</v>
      </c>
      <c r="H23" s="153"/>
      <c r="I23" s="161">
        <f t="shared" si="1"/>
        <v>15</v>
      </c>
      <c r="J23" s="166">
        <v>8</v>
      </c>
      <c r="K23" s="167" t="s">
        <v>505</v>
      </c>
      <c r="L23" s="170" t="s">
        <v>245</v>
      </c>
      <c r="M23" s="169">
        <v>3343.9</v>
      </c>
      <c r="N23" s="166">
        <v>9</v>
      </c>
      <c r="O23" s="162" t="str">
        <f t="shared" si="8"/>
        <v>2:56.8
(42.1)</v>
      </c>
      <c r="Q23" s="135">
        <f t="shared" si="3"/>
        <v>29.699999999999989</v>
      </c>
      <c r="R23" s="135">
        <f t="shared" si="4"/>
        <v>176.80000000000018</v>
      </c>
      <c r="T23" s="164">
        <f t="shared" si="5"/>
        <v>29.699999999999989</v>
      </c>
      <c r="U23" s="164">
        <f t="shared" si="6"/>
        <v>256.80000000000018</v>
      </c>
      <c r="W23" s="163">
        <f t="shared" si="11"/>
        <v>2.4000000000000341</v>
      </c>
      <c r="X23" s="163">
        <f t="shared" si="12"/>
        <v>42.099999999999909</v>
      </c>
      <c r="Z23" s="164">
        <f t="shared" si="9"/>
        <v>2.4000000000000341</v>
      </c>
      <c r="AA23" s="164">
        <f t="shared" si="10"/>
        <v>42.099999999999909</v>
      </c>
      <c r="AC23" s="73">
        <f t="shared" si="2"/>
        <v>0</v>
      </c>
      <c r="AD23" s="73">
        <f>SUM(AC$9:AC23)</f>
        <v>0</v>
      </c>
    </row>
    <row r="24" spans="1:30" ht="30" customHeight="1">
      <c r="A24" s="161">
        <f t="shared" si="0"/>
        <v>16</v>
      </c>
      <c r="B24" s="166">
        <v>8</v>
      </c>
      <c r="C24" s="167" t="s">
        <v>505</v>
      </c>
      <c r="D24" s="168" t="s">
        <v>245</v>
      </c>
      <c r="E24" s="169">
        <v>504.1</v>
      </c>
      <c r="F24" s="166">
        <v>9</v>
      </c>
      <c r="G24" s="162" t="str">
        <f t="shared" si="7"/>
        <v>30.5
(0.8)</v>
      </c>
      <c r="H24" s="153"/>
      <c r="I24" s="161">
        <f t="shared" si="1"/>
        <v>16</v>
      </c>
      <c r="J24" s="166">
        <v>21</v>
      </c>
      <c r="K24" s="167" t="s">
        <v>518</v>
      </c>
      <c r="L24" s="170" t="s">
        <v>247</v>
      </c>
      <c r="M24" s="169">
        <v>3345.4</v>
      </c>
      <c r="N24" s="166">
        <v>1</v>
      </c>
      <c r="O24" s="162" t="str">
        <f t="shared" si="8"/>
        <v>2:58.3
(1.5)</v>
      </c>
      <c r="Q24" s="135">
        <f t="shared" si="3"/>
        <v>30.5</v>
      </c>
      <c r="R24" s="135">
        <f t="shared" si="4"/>
        <v>178.30000000000018</v>
      </c>
      <c r="T24" s="164">
        <f t="shared" si="5"/>
        <v>30.5</v>
      </c>
      <c r="U24" s="164">
        <f t="shared" si="6"/>
        <v>258.30000000000018</v>
      </c>
      <c r="W24" s="163">
        <f t="shared" si="11"/>
        <v>0.80000000000001137</v>
      </c>
      <c r="X24" s="163">
        <f t="shared" si="12"/>
        <v>1.5</v>
      </c>
      <c r="Z24" s="164">
        <f t="shared" si="9"/>
        <v>0.80000000000001137</v>
      </c>
      <c r="AA24" s="164">
        <f t="shared" si="10"/>
        <v>1.5</v>
      </c>
      <c r="AC24" s="73">
        <f t="shared" si="2"/>
        <v>0</v>
      </c>
      <c r="AD24" s="73">
        <f>SUM(AC$9:AC24)</f>
        <v>0</v>
      </c>
    </row>
    <row r="25" spans="1:30" ht="30" customHeight="1">
      <c r="A25" s="161">
        <f t="shared" si="0"/>
        <v>17</v>
      </c>
      <c r="B25" s="166">
        <v>27</v>
      </c>
      <c r="C25" s="167" t="s">
        <v>523</v>
      </c>
      <c r="D25" s="168" t="s">
        <v>248</v>
      </c>
      <c r="E25" s="169">
        <v>504.8</v>
      </c>
      <c r="F25" s="166">
        <v>1</v>
      </c>
      <c r="G25" s="162" t="str">
        <f t="shared" si="7"/>
        <v>31.2
(0.7)</v>
      </c>
      <c r="H25" s="153"/>
      <c r="I25" s="161">
        <f t="shared" si="1"/>
        <v>17</v>
      </c>
      <c r="J25" s="166">
        <v>27</v>
      </c>
      <c r="K25" s="167" t="s">
        <v>523</v>
      </c>
      <c r="L25" s="170" t="s">
        <v>248</v>
      </c>
      <c r="M25" s="169">
        <v>3351.8</v>
      </c>
      <c r="N25" s="166">
        <v>1</v>
      </c>
      <c r="O25" s="162" t="str">
        <f t="shared" si="8"/>
        <v>3:04.7
(6.4)</v>
      </c>
      <c r="Q25" s="135">
        <f t="shared" si="3"/>
        <v>31.199999999999989</v>
      </c>
      <c r="R25" s="135">
        <f t="shared" si="4"/>
        <v>184.70000000000027</v>
      </c>
      <c r="T25" s="164">
        <f t="shared" si="5"/>
        <v>31.199999999999989</v>
      </c>
      <c r="U25" s="164">
        <f t="shared" si="6"/>
        <v>304.70000000000027</v>
      </c>
      <c r="W25" s="163">
        <f t="shared" si="11"/>
        <v>0.69999999999998863</v>
      </c>
      <c r="X25" s="163">
        <f t="shared" si="12"/>
        <v>6.4000000000000909</v>
      </c>
      <c r="Z25" s="164">
        <f t="shared" si="9"/>
        <v>0.69999999999998863</v>
      </c>
      <c r="AA25" s="164">
        <f t="shared" si="10"/>
        <v>6.4000000000000909</v>
      </c>
      <c r="AC25" s="73">
        <f t="shared" si="2"/>
        <v>0</v>
      </c>
      <c r="AD25" s="73">
        <f>SUM(AC$9:AC25)</f>
        <v>0</v>
      </c>
    </row>
    <row r="26" spans="1:30" ht="30" customHeight="1">
      <c r="A26" s="161">
        <f t="shared" si="0"/>
        <v>18</v>
      </c>
      <c r="B26" s="166">
        <v>20</v>
      </c>
      <c r="C26" s="167" t="s">
        <v>517</v>
      </c>
      <c r="D26" s="168" t="s">
        <v>247</v>
      </c>
      <c r="E26" s="169">
        <v>505</v>
      </c>
      <c r="F26" s="166">
        <v>2</v>
      </c>
      <c r="G26" s="162" t="str">
        <f t="shared" si="7"/>
        <v>31.4
(0.2)</v>
      </c>
      <c r="H26" s="153"/>
      <c r="I26" s="161">
        <f t="shared" si="1"/>
        <v>18</v>
      </c>
      <c r="J26" s="166">
        <v>17</v>
      </c>
      <c r="K26" s="167" t="s">
        <v>514</v>
      </c>
      <c r="L26" s="170" t="s">
        <v>247</v>
      </c>
      <c r="M26" s="169">
        <v>3352.6</v>
      </c>
      <c r="N26" s="166">
        <v>2</v>
      </c>
      <c r="O26" s="162" t="str">
        <f t="shared" si="8"/>
        <v>3:05.5
(0.8)</v>
      </c>
      <c r="Q26" s="135">
        <f t="shared" si="3"/>
        <v>31.399999999999977</v>
      </c>
      <c r="R26" s="135">
        <f t="shared" si="4"/>
        <v>185.5</v>
      </c>
      <c r="T26" s="164">
        <f t="shared" si="5"/>
        <v>31.399999999999977</v>
      </c>
      <c r="U26" s="164">
        <f t="shared" si="6"/>
        <v>305.5</v>
      </c>
      <c r="W26" s="163">
        <f t="shared" si="11"/>
        <v>0.19999999999998863</v>
      </c>
      <c r="X26" s="163">
        <f t="shared" si="12"/>
        <v>0.79999999999972715</v>
      </c>
      <c r="Z26" s="164">
        <f t="shared" si="9"/>
        <v>0.19999999999998863</v>
      </c>
      <c r="AA26" s="164">
        <f t="shared" si="10"/>
        <v>0.79999999999972715</v>
      </c>
      <c r="AC26" s="73">
        <f t="shared" si="2"/>
        <v>0</v>
      </c>
      <c r="AD26" s="73">
        <f>SUM(AC$9:AC26)</f>
        <v>0</v>
      </c>
    </row>
    <row r="27" spans="1:30" ht="30" customHeight="1">
      <c r="A27" s="161">
        <f t="shared" si="0"/>
        <v>19</v>
      </c>
      <c r="B27" s="166">
        <v>21</v>
      </c>
      <c r="C27" s="167" t="s">
        <v>518</v>
      </c>
      <c r="D27" s="168" t="s">
        <v>247</v>
      </c>
      <c r="E27" s="169">
        <v>505.3</v>
      </c>
      <c r="F27" s="166">
        <v>3</v>
      </c>
      <c r="G27" s="162" t="str">
        <f t="shared" si="7"/>
        <v>31.7
(0.3)</v>
      </c>
      <c r="H27" s="153"/>
      <c r="I27" s="161">
        <f t="shared" si="1"/>
        <v>19</v>
      </c>
      <c r="J27" s="166">
        <v>26</v>
      </c>
      <c r="K27" s="167" t="s">
        <v>522</v>
      </c>
      <c r="L27" s="170" t="s">
        <v>248</v>
      </c>
      <c r="M27" s="169">
        <v>3400.7</v>
      </c>
      <c r="N27" s="166">
        <v>2</v>
      </c>
      <c r="O27" s="162" t="str">
        <f t="shared" si="8"/>
        <v>3:13.6
(8.1)</v>
      </c>
      <c r="Q27" s="135">
        <f t="shared" si="3"/>
        <v>31.699999999999989</v>
      </c>
      <c r="R27" s="135">
        <f t="shared" si="4"/>
        <v>193.59999999999991</v>
      </c>
      <c r="T27" s="164">
        <f t="shared" si="5"/>
        <v>31.699999999999989</v>
      </c>
      <c r="U27" s="164">
        <f t="shared" si="6"/>
        <v>313.59999999999991</v>
      </c>
      <c r="W27" s="163">
        <f t="shared" si="11"/>
        <v>0.30000000000001137</v>
      </c>
      <c r="X27" s="163">
        <f t="shared" si="12"/>
        <v>8.0999999999999091</v>
      </c>
      <c r="Z27" s="164">
        <f t="shared" si="9"/>
        <v>0.30000000000001137</v>
      </c>
      <c r="AA27" s="164">
        <f t="shared" si="10"/>
        <v>8.0999999999999091</v>
      </c>
      <c r="AC27" s="73">
        <f t="shared" si="2"/>
        <v>0</v>
      </c>
      <c r="AD27" s="73">
        <f>SUM(AC$9:AC27)</f>
        <v>0</v>
      </c>
    </row>
    <row r="28" spans="1:30" ht="30" customHeight="1">
      <c r="A28" s="161">
        <f t="shared" si="0"/>
        <v>20</v>
      </c>
      <c r="B28" s="166">
        <v>26</v>
      </c>
      <c r="C28" s="167" t="s">
        <v>522</v>
      </c>
      <c r="D28" s="168" t="s">
        <v>248</v>
      </c>
      <c r="E28" s="169">
        <v>505.5</v>
      </c>
      <c r="F28" s="166">
        <v>2</v>
      </c>
      <c r="G28" s="162" t="str">
        <f t="shared" si="7"/>
        <v>31.9
(0.2)</v>
      </c>
      <c r="H28" s="153"/>
      <c r="I28" s="161">
        <f t="shared" si="1"/>
        <v>20</v>
      </c>
      <c r="J28" s="166">
        <v>20</v>
      </c>
      <c r="K28" s="167" t="s">
        <v>517</v>
      </c>
      <c r="L28" s="170" t="s">
        <v>247</v>
      </c>
      <c r="M28" s="169">
        <v>3402.8</v>
      </c>
      <c r="N28" s="166">
        <v>3</v>
      </c>
      <c r="O28" s="162" t="str">
        <f t="shared" si="8"/>
        <v>3:15.7
(2.1)</v>
      </c>
      <c r="Q28" s="135">
        <f t="shared" si="3"/>
        <v>31.899999999999977</v>
      </c>
      <c r="R28" s="135">
        <f t="shared" si="4"/>
        <v>195.70000000000027</v>
      </c>
      <c r="T28" s="164">
        <f t="shared" si="5"/>
        <v>31.899999999999977</v>
      </c>
      <c r="U28" s="164">
        <f t="shared" si="6"/>
        <v>315.70000000000027</v>
      </c>
      <c r="W28" s="163">
        <f t="shared" si="11"/>
        <v>0.19999999999998863</v>
      </c>
      <c r="X28" s="163">
        <f t="shared" si="12"/>
        <v>2.1000000000003638</v>
      </c>
      <c r="Z28" s="164">
        <f t="shared" si="9"/>
        <v>0.19999999999998863</v>
      </c>
      <c r="AA28" s="164">
        <f t="shared" si="10"/>
        <v>2.1000000000003638</v>
      </c>
      <c r="AC28" s="73">
        <f t="shared" si="2"/>
        <v>0</v>
      </c>
      <c r="AD28" s="73">
        <f>SUM(AC$9:AC28)</f>
        <v>0</v>
      </c>
    </row>
    <row r="29" spans="1:30" ht="30" customHeight="1">
      <c r="A29" s="161">
        <f t="shared" si="0"/>
        <v>21</v>
      </c>
      <c r="B29" s="166">
        <v>24</v>
      </c>
      <c r="C29" s="167" t="s">
        <v>520</v>
      </c>
      <c r="D29" s="168" t="s">
        <v>247</v>
      </c>
      <c r="E29" s="169">
        <v>507.9</v>
      </c>
      <c r="F29" s="166">
        <v>4</v>
      </c>
      <c r="G29" s="162" t="str">
        <f t="shared" si="7"/>
        <v>34.3
(2.4)</v>
      </c>
      <c r="H29" s="153"/>
      <c r="I29" s="161">
        <f t="shared" si="1"/>
        <v>21</v>
      </c>
      <c r="J29" s="166">
        <v>19</v>
      </c>
      <c r="K29" s="167" t="s">
        <v>516</v>
      </c>
      <c r="L29" s="170" t="s">
        <v>247</v>
      </c>
      <c r="M29" s="169">
        <v>3403.6</v>
      </c>
      <c r="N29" s="166">
        <v>4</v>
      </c>
      <c r="O29" s="162" t="str">
        <f t="shared" si="8"/>
        <v>3:16.5
(0.8)</v>
      </c>
      <c r="Q29" s="135">
        <f t="shared" si="3"/>
        <v>34.299999999999955</v>
      </c>
      <c r="R29" s="135">
        <f t="shared" si="4"/>
        <v>196.5</v>
      </c>
      <c r="T29" s="164">
        <f t="shared" si="5"/>
        <v>34.299999999999955</v>
      </c>
      <c r="U29" s="164">
        <f t="shared" si="6"/>
        <v>316.5</v>
      </c>
      <c r="W29" s="163">
        <f t="shared" si="11"/>
        <v>2.3999999999999773</v>
      </c>
      <c r="X29" s="163">
        <f t="shared" si="12"/>
        <v>0.79999999999972715</v>
      </c>
      <c r="Z29" s="164">
        <f t="shared" si="9"/>
        <v>2.3999999999999773</v>
      </c>
      <c r="AA29" s="164">
        <f t="shared" si="10"/>
        <v>0.79999999999972715</v>
      </c>
      <c r="AC29" s="73">
        <f t="shared" si="2"/>
        <v>0</v>
      </c>
      <c r="AD29" s="73">
        <f>SUM(AC$9:AC29)</f>
        <v>0</v>
      </c>
    </row>
    <row r="30" spans="1:30" ht="30" customHeight="1">
      <c r="A30" s="161">
        <f t="shared" si="0"/>
        <v>22</v>
      </c>
      <c r="B30" s="166">
        <v>19</v>
      </c>
      <c r="C30" s="167" t="s">
        <v>516</v>
      </c>
      <c r="D30" s="168" t="s">
        <v>247</v>
      </c>
      <c r="E30" s="169">
        <v>508.4</v>
      </c>
      <c r="F30" s="166">
        <v>5</v>
      </c>
      <c r="G30" s="162" t="str">
        <f t="shared" si="7"/>
        <v>34.8
(0.5)</v>
      </c>
      <c r="H30" s="153"/>
      <c r="I30" s="161">
        <f t="shared" si="1"/>
        <v>22</v>
      </c>
      <c r="J30" s="166">
        <v>24</v>
      </c>
      <c r="K30" s="167" t="s">
        <v>520</v>
      </c>
      <c r="L30" s="170" t="s">
        <v>247</v>
      </c>
      <c r="M30" s="169">
        <v>3406</v>
      </c>
      <c r="N30" s="166">
        <v>5</v>
      </c>
      <c r="O30" s="162" t="str">
        <f t="shared" si="8"/>
        <v>3:18.9
(2.4)</v>
      </c>
      <c r="Q30" s="135">
        <f t="shared" si="3"/>
        <v>34.799999999999955</v>
      </c>
      <c r="R30" s="135">
        <f t="shared" si="4"/>
        <v>198.90000000000009</v>
      </c>
      <c r="T30" s="164">
        <f t="shared" si="5"/>
        <v>34.799999999999955</v>
      </c>
      <c r="U30" s="164">
        <f t="shared" si="6"/>
        <v>318.90000000000009</v>
      </c>
      <c r="W30" s="163">
        <f t="shared" si="11"/>
        <v>0.5</v>
      </c>
      <c r="X30" s="163">
        <f t="shared" si="12"/>
        <v>2.4000000000000909</v>
      </c>
      <c r="Z30" s="164">
        <f t="shared" si="9"/>
        <v>0.5</v>
      </c>
      <c r="AA30" s="164">
        <f t="shared" si="10"/>
        <v>2.4000000000000909</v>
      </c>
      <c r="AC30" s="73">
        <f t="shared" si="2"/>
        <v>0</v>
      </c>
      <c r="AD30" s="73">
        <f>SUM(AC$9:AC30)</f>
        <v>0</v>
      </c>
    </row>
    <row r="31" spans="1:30" ht="30" customHeight="1">
      <c r="A31" s="161">
        <f t="shared" si="0"/>
        <v>23</v>
      </c>
      <c r="B31" s="166">
        <v>58</v>
      </c>
      <c r="C31" s="167" t="s">
        <v>552</v>
      </c>
      <c r="D31" s="168" t="s">
        <v>251</v>
      </c>
      <c r="E31" s="169">
        <v>509.3</v>
      </c>
      <c r="F31" s="166">
        <v>1</v>
      </c>
      <c r="G31" s="162" t="str">
        <f t="shared" si="7"/>
        <v>35.7
(0.9)</v>
      </c>
      <c r="H31" s="153"/>
      <c r="I31" s="161">
        <f t="shared" si="1"/>
        <v>23</v>
      </c>
      <c r="J31" s="166">
        <v>18</v>
      </c>
      <c r="K31" s="167" t="s">
        <v>515</v>
      </c>
      <c r="L31" s="170" t="s">
        <v>247</v>
      </c>
      <c r="M31" s="169">
        <v>3414.6</v>
      </c>
      <c r="N31" s="166">
        <v>6</v>
      </c>
      <c r="O31" s="162" t="str">
        <f t="shared" si="8"/>
        <v>3:27.5
(8.6)</v>
      </c>
      <c r="Q31" s="135">
        <f t="shared" si="3"/>
        <v>35.699999999999989</v>
      </c>
      <c r="R31" s="135">
        <f t="shared" si="4"/>
        <v>207.5</v>
      </c>
      <c r="T31" s="164">
        <f t="shared" si="5"/>
        <v>35.699999999999989</v>
      </c>
      <c r="U31" s="164">
        <f t="shared" si="6"/>
        <v>327.5</v>
      </c>
      <c r="W31" s="163">
        <f t="shared" si="11"/>
        <v>0.90000000000003411</v>
      </c>
      <c r="X31" s="163">
        <f t="shared" si="12"/>
        <v>8.5999999999999091</v>
      </c>
      <c r="Z31" s="164">
        <f t="shared" si="9"/>
        <v>0.90000000000003411</v>
      </c>
      <c r="AA31" s="164">
        <f t="shared" si="10"/>
        <v>8.5999999999999091</v>
      </c>
      <c r="AC31" s="73">
        <f t="shared" si="2"/>
        <v>0</v>
      </c>
      <c r="AD31" s="73">
        <f>SUM(AC$9:AC31)</f>
        <v>0</v>
      </c>
    </row>
    <row r="32" spans="1:30" ht="30" customHeight="1">
      <c r="A32" s="161">
        <f t="shared" si="0"/>
        <v>24</v>
      </c>
      <c r="B32" s="166">
        <v>18</v>
      </c>
      <c r="C32" s="167" t="s">
        <v>515</v>
      </c>
      <c r="D32" s="168" t="s">
        <v>247</v>
      </c>
      <c r="E32" s="169">
        <v>510.7</v>
      </c>
      <c r="F32" s="166">
        <v>6</v>
      </c>
      <c r="G32" s="162" t="str">
        <f t="shared" si="7"/>
        <v>37.1
(1.4)</v>
      </c>
      <c r="H32" s="153"/>
      <c r="I32" s="161" t="str">
        <f t="shared" si="1"/>
        <v>-</v>
      </c>
      <c r="J32" s="166">
        <v>58</v>
      </c>
      <c r="K32" s="167" t="s">
        <v>552</v>
      </c>
      <c r="L32" s="170" t="s">
        <v>251</v>
      </c>
      <c r="M32" s="169">
        <v>3418.7</v>
      </c>
      <c r="N32" s="166">
        <v>1</v>
      </c>
      <c r="O32" s="162" t="str">
        <f t="shared" si="8"/>
        <v>3:31.6
(4.1)</v>
      </c>
      <c r="Q32" s="135">
        <f t="shared" si="3"/>
        <v>37.099999999999966</v>
      </c>
      <c r="R32" s="135">
        <f t="shared" si="4"/>
        <v>211.59999999999991</v>
      </c>
      <c r="T32" s="164">
        <f t="shared" si="5"/>
        <v>37.099999999999966</v>
      </c>
      <c r="U32" s="164">
        <f t="shared" si="6"/>
        <v>331.59999999999991</v>
      </c>
      <c r="W32" s="163">
        <f t="shared" si="11"/>
        <v>1.3999999999999773</v>
      </c>
      <c r="X32" s="163">
        <f t="shared" si="12"/>
        <v>4.0999999999999091</v>
      </c>
      <c r="Z32" s="164">
        <f t="shared" si="9"/>
        <v>1.3999999999999773</v>
      </c>
      <c r="AA32" s="164">
        <f t="shared" si="10"/>
        <v>4.0999999999999091</v>
      </c>
      <c r="AC32" s="73">
        <f t="shared" si="2"/>
        <v>1</v>
      </c>
      <c r="AD32" s="73">
        <f>SUM(AC$9:AC32)</f>
        <v>1</v>
      </c>
    </row>
    <row r="33" spans="1:30" ht="30" customHeight="1">
      <c r="A33" s="161">
        <f t="shared" si="0"/>
        <v>25</v>
      </c>
      <c r="B33" s="166">
        <v>22</v>
      </c>
      <c r="C33" s="167" t="s">
        <v>571</v>
      </c>
      <c r="D33" s="168" t="s">
        <v>247</v>
      </c>
      <c r="E33" s="169">
        <v>512.6</v>
      </c>
      <c r="F33" s="166">
        <v>7</v>
      </c>
      <c r="G33" s="162" t="str">
        <f t="shared" si="7"/>
        <v>39.0
(1.9)</v>
      </c>
      <c r="H33" s="153"/>
      <c r="I33" s="161">
        <f t="shared" si="1"/>
        <v>24</v>
      </c>
      <c r="J33" s="166">
        <v>22</v>
      </c>
      <c r="K33" s="167" t="s">
        <v>571</v>
      </c>
      <c r="L33" s="170" t="s">
        <v>247</v>
      </c>
      <c r="M33" s="169">
        <v>3433.6</v>
      </c>
      <c r="N33" s="166">
        <v>7</v>
      </c>
      <c r="O33" s="162" t="str">
        <f t="shared" si="8"/>
        <v>3:46.5
(14.9)</v>
      </c>
      <c r="Q33" s="135">
        <f t="shared" si="3"/>
        <v>39</v>
      </c>
      <c r="R33" s="135">
        <f t="shared" si="4"/>
        <v>226.5</v>
      </c>
      <c r="T33" s="164">
        <f t="shared" si="5"/>
        <v>39</v>
      </c>
      <c r="U33" s="164">
        <f t="shared" si="6"/>
        <v>346.5</v>
      </c>
      <c r="W33" s="163">
        <f t="shared" si="11"/>
        <v>1.9000000000000341</v>
      </c>
      <c r="X33" s="163">
        <f t="shared" si="12"/>
        <v>14.900000000000091</v>
      </c>
      <c r="Z33" s="164">
        <f t="shared" si="9"/>
        <v>1.9000000000000341</v>
      </c>
      <c r="AA33" s="164">
        <f t="shared" si="10"/>
        <v>14.900000000000091</v>
      </c>
      <c r="AC33" s="73">
        <f t="shared" si="2"/>
        <v>0</v>
      </c>
      <c r="AD33" s="73">
        <f>SUM(AC$9:AC33)</f>
        <v>1</v>
      </c>
    </row>
    <row r="34" spans="1:30" ht="30" customHeight="1">
      <c r="A34" s="161">
        <f t="shared" si="0"/>
        <v>26</v>
      </c>
      <c r="B34" s="166">
        <v>30</v>
      </c>
      <c r="C34" s="167" t="s">
        <v>526</v>
      </c>
      <c r="D34" s="168" t="s">
        <v>248</v>
      </c>
      <c r="E34" s="169">
        <v>515.6</v>
      </c>
      <c r="F34" s="166">
        <v>3</v>
      </c>
      <c r="G34" s="162" t="str">
        <f t="shared" si="7"/>
        <v>42.0
(3.0)</v>
      </c>
      <c r="H34" s="153"/>
      <c r="I34" s="161">
        <f t="shared" si="1"/>
        <v>25</v>
      </c>
      <c r="J34" s="166">
        <v>31</v>
      </c>
      <c r="K34" s="167" t="s">
        <v>527</v>
      </c>
      <c r="L34" s="170" t="s">
        <v>248</v>
      </c>
      <c r="M34" s="169">
        <v>3443.8</v>
      </c>
      <c r="N34" s="166">
        <v>3</v>
      </c>
      <c r="O34" s="162" t="str">
        <f t="shared" si="8"/>
        <v>3:56.7
(10.2)</v>
      </c>
      <c r="Q34" s="135">
        <f t="shared" si="3"/>
        <v>42</v>
      </c>
      <c r="R34" s="135">
        <f t="shared" si="4"/>
        <v>236.70000000000027</v>
      </c>
      <c r="T34" s="164">
        <f t="shared" si="5"/>
        <v>42</v>
      </c>
      <c r="U34" s="164">
        <f t="shared" si="6"/>
        <v>356.70000000000027</v>
      </c>
      <c r="W34" s="163">
        <f t="shared" si="11"/>
        <v>3</v>
      </c>
      <c r="X34" s="163">
        <f t="shared" si="12"/>
        <v>10.200000000000273</v>
      </c>
      <c r="Z34" s="164">
        <f t="shared" si="9"/>
        <v>3</v>
      </c>
      <c r="AA34" s="164">
        <f t="shared" si="10"/>
        <v>10.200000000000273</v>
      </c>
      <c r="AC34" s="73">
        <f t="shared" si="2"/>
        <v>0</v>
      </c>
      <c r="AD34" s="73">
        <f>SUM(AC$9:AC34)</f>
        <v>1</v>
      </c>
    </row>
    <row r="35" spans="1:30" ht="30" customHeight="1">
      <c r="A35" s="161">
        <f t="shared" si="0"/>
        <v>27</v>
      </c>
      <c r="B35" s="166">
        <v>31</v>
      </c>
      <c r="C35" s="167" t="s">
        <v>527</v>
      </c>
      <c r="D35" s="168" t="s">
        <v>248</v>
      </c>
      <c r="E35" s="169">
        <v>516.20000000000005</v>
      </c>
      <c r="F35" s="166">
        <v>4</v>
      </c>
      <c r="G35" s="162" t="str">
        <f t="shared" si="7"/>
        <v>42.6
(0.6)</v>
      </c>
      <c r="H35" s="153"/>
      <c r="I35" s="161">
        <f t="shared" si="1"/>
        <v>26</v>
      </c>
      <c r="J35" s="166">
        <v>30</v>
      </c>
      <c r="K35" s="167" t="s">
        <v>526</v>
      </c>
      <c r="L35" s="170" t="s">
        <v>248</v>
      </c>
      <c r="M35" s="169">
        <v>3451.6</v>
      </c>
      <c r="N35" s="166">
        <v>4</v>
      </c>
      <c r="O35" s="162" t="str">
        <f t="shared" si="8"/>
        <v>4:04.5
(7.8)</v>
      </c>
      <c r="Q35" s="135">
        <f t="shared" si="3"/>
        <v>42.600000000000023</v>
      </c>
      <c r="R35" s="135">
        <f t="shared" si="4"/>
        <v>244.5</v>
      </c>
      <c r="T35" s="164">
        <f t="shared" si="5"/>
        <v>42.600000000000023</v>
      </c>
      <c r="U35" s="164">
        <f t="shared" si="6"/>
        <v>404.5</v>
      </c>
      <c r="W35" s="163">
        <f t="shared" si="11"/>
        <v>0.60000000000002274</v>
      </c>
      <c r="X35" s="163">
        <f t="shared" si="12"/>
        <v>7.7999999999997272</v>
      </c>
      <c r="Z35" s="164">
        <f t="shared" si="9"/>
        <v>0.60000000000002274</v>
      </c>
      <c r="AA35" s="164">
        <f t="shared" si="10"/>
        <v>7.7999999999997272</v>
      </c>
      <c r="AC35" s="73">
        <f t="shared" si="2"/>
        <v>0</v>
      </c>
      <c r="AD35" s="73">
        <f>SUM(AC$9:AC35)</f>
        <v>1</v>
      </c>
    </row>
    <row r="36" spans="1:30" ht="30" customHeight="1">
      <c r="A36" s="161">
        <f t="shared" si="0"/>
        <v>28</v>
      </c>
      <c r="B36" s="166">
        <v>29</v>
      </c>
      <c r="C36" s="167" t="s">
        <v>525</v>
      </c>
      <c r="D36" s="168" t="s">
        <v>248</v>
      </c>
      <c r="E36" s="169">
        <v>517.1</v>
      </c>
      <c r="F36" s="166">
        <v>5</v>
      </c>
      <c r="G36" s="162" t="str">
        <f t="shared" si="7"/>
        <v>43.5
(0.9)</v>
      </c>
      <c r="H36" s="153"/>
      <c r="I36" s="161">
        <f t="shared" si="1"/>
        <v>27</v>
      </c>
      <c r="J36" s="166">
        <v>29</v>
      </c>
      <c r="K36" s="167" t="s">
        <v>525</v>
      </c>
      <c r="L36" s="170" t="s">
        <v>248</v>
      </c>
      <c r="M36" s="169">
        <v>3516.7</v>
      </c>
      <c r="N36" s="166">
        <v>5</v>
      </c>
      <c r="O36" s="162" t="str">
        <f t="shared" si="8"/>
        <v>4:29.6
(25.1)</v>
      </c>
      <c r="Q36" s="135">
        <f t="shared" si="3"/>
        <v>43.5</v>
      </c>
      <c r="R36" s="135">
        <f t="shared" si="4"/>
        <v>269.59999999999991</v>
      </c>
      <c r="T36" s="164">
        <f t="shared" si="5"/>
        <v>43.5</v>
      </c>
      <c r="U36" s="164">
        <f t="shared" si="6"/>
        <v>429.59999999999991</v>
      </c>
      <c r="W36" s="163">
        <f t="shared" si="11"/>
        <v>0.89999999999997726</v>
      </c>
      <c r="X36" s="163">
        <f t="shared" si="12"/>
        <v>25.099999999999909</v>
      </c>
      <c r="Z36" s="164">
        <f t="shared" si="9"/>
        <v>0.89999999999997726</v>
      </c>
      <c r="AA36" s="164">
        <f t="shared" si="10"/>
        <v>25.099999999999909</v>
      </c>
      <c r="AC36" s="73">
        <f t="shared" si="2"/>
        <v>0</v>
      </c>
      <c r="AD36" s="73">
        <f>SUM(AC$9:AC36)</f>
        <v>1</v>
      </c>
    </row>
    <row r="37" spans="1:30" ht="30" customHeight="1">
      <c r="A37" s="161">
        <f t="shared" si="0"/>
        <v>29</v>
      </c>
      <c r="B37" s="166">
        <v>36</v>
      </c>
      <c r="C37" s="167" t="s">
        <v>532</v>
      </c>
      <c r="D37" s="168" t="s">
        <v>249</v>
      </c>
      <c r="E37" s="169">
        <v>517.9</v>
      </c>
      <c r="F37" s="166">
        <v>1</v>
      </c>
      <c r="G37" s="162" t="str">
        <f t="shared" si="7"/>
        <v>44.3
(0.8)</v>
      </c>
      <c r="H37" s="153"/>
      <c r="I37" s="161">
        <f t="shared" si="1"/>
        <v>28</v>
      </c>
      <c r="J37" s="166">
        <v>32</v>
      </c>
      <c r="K37" s="167" t="s">
        <v>528</v>
      </c>
      <c r="L37" s="170" t="s">
        <v>249</v>
      </c>
      <c r="M37" s="169">
        <v>3525.2</v>
      </c>
      <c r="N37" s="166">
        <v>1</v>
      </c>
      <c r="O37" s="162" t="str">
        <f t="shared" si="8"/>
        <v>4:38.1
(8.5)</v>
      </c>
      <c r="Q37" s="135">
        <f t="shared" si="3"/>
        <v>44.299999999999955</v>
      </c>
      <c r="R37" s="135">
        <f t="shared" si="4"/>
        <v>278.09999999999991</v>
      </c>
      <c r="T37" s="164">
        <f t="shared" si="5"/>
        <v>44.299999999999955</v>
      </c>
      <c r="U37" s="164">
        <f t="shared" si="6"/>
        <v>438.09999999999991</v>
      </c>
      <c r="W37" s="163">
        <f t="shared" si="11"/>
        <v>0.79999999999995453</v>
      </c>
      <c r="X37" s="163">
        <f t="shared" si="12"/>
        <v>8.5</v>
      </c>
      <c r="Z37" s="164">
        <f t="shared" si="9"/>
        <v>0.79999999999995453</v>
      </c>
      <c r="AA37" s="164">
        <f t="shared" si="10"/>
        <v>8.5</v>
      </c>
      <c r="AC37" s="73">
        <f t="shared" si="2"/>
        <v>0</v>
      </c>
      <c r="AD37" s="73">
        <f>SUM(AC$9:AC37)</f>
        <v>1</v>
      </c>
    </row>
    <row r="38" spans="1:30" ht="30" customHeight="1">
      <c r="A38" s="161">
        <f t="shared" si="0"/>
        <v>30</v>
      </c>
      <c r="B38" s="166">
        <v>32</v>
      </c>
      <c r="C38" s="167" t="s">
        <v>528</v>
      </c>
      <c r="D38" s="168" t="s">
        <v>249</v>
      </c>
      <c r="E38" s="169">
        <v>518.5</v>
      </c>
      <c r="F38" s="166">
        <v>2</v>
      </c>
      <c r="G38" s="162" t="str">
        <f t="shared" si="7"/>
        <v>44.9
(0.6)</v>
      </c>
      <c r="H38" s="153"/>
      <c r="I38" s="161">
        <f t="shared" si="1"/>
        <v>29</v>
      </c>
      <c r="J38" s="166">
        <v>33</v>
      </c>
      <c r="K38" s="167" t="s">
        <v>529</v>
      </c>
      <c r="L38" s="170" t="s">
        <v>249</v>
      </c>
      <c r="M38" s="169">
        <v>3525.7</v>
      </c>
      <c r="N38" s="166">
        <v>2</v>
      </c>
      <c r="O38" s="162" t="str">
        <f t="shared" si="8"/>
        <v>4:38.6
(0.5)</v>
      </c>
      <c r="Q38" s="135">
        <f t="shared" si="3"/>
        <v>44.899999999999977</v>
      </c>
      <c r="R38" s="135">
        <f t="shared" si="4"/>
        <v>278.59999999999991</v>
      </c>
      <c r="T38" s="164">
        <f t="shared" si="5"/>
        <v>44.899999999999977</v>
      </c>
      <c r="U38" s="164">
        <f t="shared" si="6"/>
        <v>438.59999999999991</v>
      </c>
      <c r="W38" s="163">
        <f t="shared" si="11"/>
        <v>0.60000000000002274</v>
      </c>
      <c r="X38" s="163">
        <f t="shared" si="12"/>
        <v>0.5</v>
      </c>
      <c r="Z38" s="164">
        <f t="shared" si="9"/>
        <v>0.60000000000002274</v>
      </c>
      <c r="AA38" s="164">
        <f t="shared" si="10"/>
        <v>0.5</v>
      </c>
      <c r="AC38" s="73">
        <f t="shared" si="2"/>
        <v>0</v>
      </c>
      <c r="AD38" s="73">
        <f>SUM(AC$9:AC38)</f>
        <v>1</v>
      </c>
    </row>
    <row r="39" spans="1:30" ht="30" customHeight="1">
      <c r="A39" s="161">
        <f t="shared" si="0"/>
        <v>31</v>
      </c>
      <c r="B39" s="166">
        <v>33</v>
      </c>
      <c r="C39" s="167" t="s">
        <v>529</v>
      </c>
      <c r="D39" s="168" t="s">
        <v>249</v>
      </c>
      <c r="E39" s="169">
        <v>518.70000000000005</v>
      </c>
      <c r="F39" s="166">
        <v>3</v>
      </c>
      <c r="G39" s="162" t="str">
        <f t="shared" si="7"/>
        <v>45.1
(0.2)</v>
      </c>
      <c r="H39" s="153"/>
      <c r="I39" s="161" t="str">
        <f t="shared" si="1"/>
        <v>-</v>
      </c>
      <c r="J39" s="166">
        <v>60</v>
      </c>
      <c r="K39" s="167" t="s">
        <v>554</v>
      </c>
      <c r="L39" s="170" t="s">
        <v>251</v>
      </c>
      <c r="M39" s="169">
        <v>3526.4</v>
      </c>
      <c r="N39" s="166">
        <v>2</v>
      </c>
      <c r="O39" s="162" t="str">
        <f t="shared" si="8"/>
        <v>4:39.3
(0.7)</v>
      </c>
      <c r="Q39" s="135">
        <f t="shared" si="3"/>
        <v>45.100000000000023</v>
      </c>
      <c r="R39" s="135">
        <f t="shared" si="4"/>
        <v>279.30000000000018</v>
      </c>
      <c r="T39" s="164">
        <f t="shared" si="5"/>
        <v>45.100000000000023</v>
      </c>
      <c r="U39" s="164">
        <f t="shared" si="6"/>
        <v>439.30000000000018</v>
      </c>
      <c r="W39" s="163">
        <f t="shared" si="11"/>
        <v>0.20000000000004547</v>
      </c>
      <c r="X39" s="163">
        <f t="shared" si="12"/>
        <v>0.70000000000027285</v>
      </c>
      <c r="Z39" s="164">
        <f t="shared" si="9"/>
        <v>0.20000000000004547</v>
      </c>
      <c r="AA39" s="164">
        <f t="shared" si="10"/>
        <v>0.70000000000027285</v>
      </c>
      <c r="AC39" s="73">
        <f t="shared" si="2"/>
        <v>1</v>
      </c>
      <c r="AD39" s="73">
        <f>SUM(AC$9:AC39)</f>
        <v>2</v>
      </c>
    </row>
    <row r="40" spans="1:30" ht="30" customHeight="1">
      <c r="A40" s="161">
        <f t="shared" si="0"/>
        <v>32</v>
      </c>
      <c r="B40" s="166">
        <v>60</v>
      </c>
      <c r="C40" s="167" t="s">
        <v>554</v>
      </c>
      <c r="D40" s="168" t="s">
        <v>251</v>
      </c>
      <c r="E40" s="169">
        <v>520.1</v>
      </c>
      <c r="F40" s="166">
        <v>2</v>
      </c>
      <c r="G40" s="162" t="str">
        <f t="shared" si="7"/>
        <v>46.5
(1.4)</v>
      </c>
      <c r="H40" s="153"/>
      <c r="I40" s="161">
        <f t="shared" si="1"/>
        <v>30</v>
      </c>
      <c r="J40" s="166">
        <v>28</v>
      </c>
      <c r="K40" s="167" t="s">
        <v>524</v>
      </c>
      <c r="L40" s="170" t="s">
        <v>248</v>
      </c>
      <c r="M40" s="169">
        <v>3531.3</v>
      </c>
      <c r="N40" s="166">
        <v>6</v>
      </c>
      <c r="O40" s="162" t="str">
        <f t="shared" si="8"/>
        <v>4:44.2
(4.9)</v>
      </c>
      <c r="Q40" s="135">
        <f t="shared" si="3"/>
        <v>46.5</v>
      </c>
      <c r="R40" s="135">
        <f t="shared" si="4"/>
        <v>284.20000000000027</v>
      </c>
      <c r="T40" s="164">
        <f t="shared" si="5"/>
        <v>46.5</v>
      </c>
      <c r="U40" s="164">
        <f t="shared" si="6"/>
        <v>444.20000000000027</v>
      </c>
      <c r="W40" s="163">
        <f t="shared" si="11"/>
        <v>1.3999999999999773</v>
      </c>
      <c r="X40" s="163">
        <f t="shared" si="12"/>
        <v>4.9000000000000909</v>
      </c>
      <c r="Z40" s="164">
        <f t="shared" si="9"/>
        <v>1.3999999999999773</v>
      </c>
      <c r="AA40" s="164">
        <f t="shared" si="10"/>
        <v>4.9000000000000909</v>
      </c>
      <c r="AC40" s="73">
        <f t="shared" si="2"/>
        <v>0</v>
      </c>
      <c r="AD40" s="73">
        <f>SUM(AC$9:AC40)</f>
        <v>2</v>
      </c>
    </row>
    <row r="41" spans="1:30" ht="30" customHeight="1">
      <c r="A41" s="161">
        <f t="shared" ref="A41:A72" si="13">IF(E41&lt;&gt;"",RANK(E41,E$9:E$98,1),"")</f>
        <v>33</v>
      </c>
      <c r="B41" s="166">
        <v>28</v>
      </c>
      <c r="C41" s="167" t="s">
        <v>524</v>
      </c>
      <c r="D41" s="168" t="s">
        <v>248</v>
      </c>
      <c r="E41" s="169">
        <v>521.79999999999995</v>
      </c>
      <c r="F41" s="166">
        <v>6</v>
      </c>
      <c r="G41" s="162" t="str">
        <f t="shared" si="7"/>
        <v>48.2
(1.7)</v>
      </c>
      <c r="H41" s="153"/>
      <c r="I41" s="161">
        <f t="shared" ref="I41:I72" si="14">IF(M41&lt;&gt;"",IF(MID(L41,1,2)=AC$8,RANK(M41,M$9:M$98,1)-AD41,"-"),"")</f>
        <v>31</v>
      </c>
      <c r="J41" s="166">
        <v>36</v>
      </c>
      <c r="K41" s="167" t="s">
        <v>532</v>
      </c>
      <c r="L41" s="170" t="s">
        <v>249</v>
      </c>
      <c r="M41" s="169">
        <v>3540.6</v>
      </c>
      <c r="N41" s="166">
        <v>3</v>
      </c>
      <c r="O41" s="162" t="str">
        <f t="shared" si="8"/>
        <v>4:53.5
(9.3)</v>
      </c>
      <c r="Q41" s="135">
        <f t="shared" si="3"/>
        <v>48.199999999999932</v>
      </c>
      <c r="R41" s="135">
        <f t="shared" si="4"/>
        <v>293.5</v>
      </c>
      <c r="T41" s="164">
        <f t="shared" si="5"/>
        <v>48.199999999999932</v>
      </c>
      <c r="U41" s="164">
        <f t="shared" si="6"/>
        <v>453.5</v>
      </c>
      <c r="W41" s="163">
        <f t="shared" si="11"/>
        <v>1.6999999999999318</v>
      </c>
      <c r="X41" s="163">
        <f t="shared" si="12"/>
        <v>9.2999999999997272</v>
      </c>
      <c r="Z41" s="164">
        <f t="shared" si="9"/>
        <v>1.6999999999999318</v>
      </c>
      <c r="AA41" s="164">
        <f t="shared" si="10"/>
        <v>9.2999999999997272</v>
      </c>
      <c r="AC41" s="73">
        <f t="shared" ref="AC41:AC72" si="15">IF(L41&lt;&gt;"",IF(MID(L41,1,2)=AC$8,0,1),0)</f>
        <v>0</v>
      </c>
      <c r="AD41" s="73">
        <f>SUM(AC$9:AC41)</f>
        <v>2</v>
      </c>
    </row>
    <row r="42" spans="1:30" ht="30" customHeight="1">
      <c r="A42" s="161">
        <f t="shared" si="13"/>
        <v>34</v>
      </c>
      <c r="B42" s="166">
        <v>34</v>
      </c>
      <c r="C42" s="167" t="s">
        <v>530</v>
      </c>
      <c r="D42" s="168" t="s">
        <v>249</v>
      </c>
      <c r="E42" s="169">
        <v>522.5</v>
      </c>
      <c r="F42" s="166">
        <v>4</v>
      </c>
      <c r="G42" s="162" t="str">
        <f t="shared" si="7"/>
        <v>48.9
(0.7)</v>
      </c>
      <c r="H42" s="153"/>
      <c r="I42" s="161">
        <f t="shared" si="14"/>
        <v>32</v>
      </c>
      <c r="J42" s="166">
        <v>34</v>
      </c>
      <c r="K42" s="167" t="s">
        <v>530</v>
      </c>
      <c r="L42" s="170" t="s">
        <v>249</v>
      </c>
      <c r="M42" s="169">
        <v>3601.5</v>
      </c>
      <c r="N42" s="166">
        <v>4</v>
      </c>
      <c r="O42" s="162" t="str">
        <f t="shared" si="8"/>
        <v>5:14.4
(20.9)</v>
      </c>
      <c r="Q42" s="135">
        <f t="shared" ref="Q42:Q73" si="16">IF(AND(E$9&lt;&gt;"",E42&lt;&gt;""),(INT(E42/10000)*3600+INT(MOD(E42,10000)/100)*60+MOD(E42,100))-(INT(E$9/10000)*3600+INT(MOD(E$9,10000)/100)*60+MOD(E$9,100)),"")</f>
        <v>48.899999999999977</v>
      </c>
      <c r="R42" s="135">
        <f t="shared" ref="R42:R73" si="17">IF(AND(M$9&lt;&gt;"",M42&lt;&gt;""),(INT(M42/10000)*3600+INT(MOD(M42,10000)/100)*60+MOD(M42,100))-(INT(M$9/10000)*3600+INT(MOD(M$9,10000)/100)*60+MOD(M$9,100)),"")</f>
        <v>314.40000000000009</v>
      </c>
      <c r="T42" s="164">
        <f t="shared" ref="T42:T73" si="18">IF(Q42&lt;&gt;"",INT(Q42/3600)*10000+INT(MOD(Q42,3600)/60)*100+MOD(Q42,60),"")</f>
        <v>48.899999999999977</v>
      </c>
      <c r="U42" s="164">
        <f t="shared" ref="U42:U73" si="19">IF(R42&lt;&gt;"",INT(R42/3600)*10000+INT(MOD(R42,3600)/60)*100+MOD(R42,60),"")</f>
        <v>514.40000000000009</v>
      </c>
      <c r="W42" s="163">
        <f t="shared" si="11"/>
        <v>0.70000000000004547</v>
      </c>
      <c r="X42" s="163">
        <f t="shared" si="12"/>
        <v>20.900000000000091</v>
      </c>
      <c r="Z42" s="164">
        <f t="shared" si="9"/>
        <v>0.70000000000004547</v>
      </c>
      <c r="AA42" s="164">
        <f t="shared" si="10"/>
        <v>20.900000000000091</v>
      </c>
      <c r="AC42" s="73">
        <f t="shared" si="15"/>
        <v>0</v>
      </c>
      <c r="AD42" s="73">
        <f>SUM(AC$9:AC42)</f>
        <v>2</v>
      </c>
    </row>
    <row r="43" spans="1:30" ht="30" customHeight="1">
      <c r="A43" s="161">
        <f t="shared" si="13"/>
        <v>35</v>
      </c>
      <c r="B43" s="166">
        <v>25</v>
      </c>
      <c r="C43" s="167" t="s">
        <v>521</v>
      </c>
      <c r="D43" s="168" t="s">
        <v>247</v>
      </c>
      <c r="E43" s="169">
        <v>527.29999999999995</v>
      </c>
      <c r="F43" s="166">
        <v>8</v>
      </c>
      <c r="G43" s="162" t="str">
        <f t="shared" ref="G43:G74" si="20">IF(T43&lt;&gt;"",TEXT(T43,"[&lt;100]#0.0;[&lt;10000]#0"":""00.0;0"":""00"":""00.0")&amp;CHAR(10)&amp;"("&amp;TEXT(Z43,"[&lt;100]#0.0;[&lt;10000]#0"":""00.0;0"":""00"":""00.0")&amp;")","")</f>
        <v>53.7
(4.8)</v>
      </c>
      <c r="H43" s="153"/>
      <c r="I43" s="161">
        <f t="shared" si="14"/>
        <v>33</v>
      </c>
      <c r="J43" s="166">
        <v>48</v>
      </c>
      <c r="K43" s="167" t="s">
        <v>543</v>
      </c>
      <c r="L43" s="170" t="s">
        <v>250</v>
      </c>
      <c r="M43" s="169">
        <v>3624.5</v>
      </c>
      <c r="N43" s="166">
        <v>1</v>
      </c>
      <c r="O43" s="162" t="str">
        <f t="shared" ref="O43:O74" si="21">IF(U43&lt;&gt;"",TEXT(U43,"[&lt;100]#0.0;[&lt;10000]#0"":""00.0;0"":""00"":""00.0")&amp;CHAR(10)&amp;"("&amp;TEXT(AA43,"[&lt;100]#0.0;[&lt;10000]#0"":""00.0;0"":""00"":""00.0")&amp;")","")</f>
        <v>5:37.4
(23.0)</v>
      </c>
      <c r="Q43" s="135">
        <f t="shared" si="16"/>
        <v>53.699999999999932</v>
      </c>
      <c r="R43" s="135">
        <f t="shared" si="17"/>
        <v>337.40000000000009</v>
      </c>
      <c r="T43" s="164">
        <f t="shared" si="18"/>
        <v>53.699999999999932</v>
      </c>
      <c r="U43" s="164">
        <f t="shared" si="19"/>
        <v>537.40000000000009</v>
      </c>
      <c r="W43" s="163">
        <f t="shared" si="11"/>
        <v>4.7999999999999545</v>
      </c>
      <c r="X43" s="163">
        <f t="shared" si="12"/>
        <v>23</v>
      </c>
      <c r="Z43" s="164">
        <f t="shared" ref="Z43:Z74" si="22">IF(W43&lt;&gt;"",INT(W43/3600)*10000+INT(MOD(W43,3600)/60)*100+MOD(W43,60),"")</f>
        <v>4.7999999999999545</v>
      </c>
      <c r="AA43" s="164">
        <f t="shared" ref="AA43:AA74" si="23">IF(X43&lt;&gt;"",INT(X43/3600)*10000+INT(MOD(X43,3600)/60)*100+MOD(X43,60),"")</f>
        <v>23</v>
      </c>
      <c r="AC43" s="73">
        <f t="shared" si="15"/>
        <v>0</v>
      </c>
      <c r="AD43" s="73">
        <f>SUM(AC$9:AC43)</f>
        <v>2</v>
      </c>
    </row>
    <row r="44" spans="1:30" ht="30" customHeight="1">
      <c r="A44" s="161">
        <f t="shared" si="13"/>
        <v>36</v>
      </c>
      <c r="B44" s="166">
        <v>41</v>
      </c>
      <c r="C44" s="167" t="s">
        <v>537</v>
      </c>
      <c r="D44" s="168" t="s">
        <v>249</v>
      </c>
      <c r="E44" s="169">
        <v>527.4</v>
      </c>
      <c r="F44" s="166">
        <v>5</v>
      </c>
      <c r="G44" s="162" t="str">
        <f t="shared" si="20"/>
        <v>53.8
(0.1)</v>
      </c>
      <c r="H44" s="153"/>
      <c r="I44" s="161">
        <f t="shared" si="14"/>
        <v>34</v>
      </c>
      <c r="J44" s="166">
        <v>35</v>
      </c>
      <c r="K44" s="167" t="s">
        <v>531</v>
      </c>
      <c r="L44" s="170" t="s">
        <v>249</v>
      </c>
      <c r="M44" s="169">
        <v>3633.7</v>
      </c>
      <c r="N44" s="166">
        <v>5</v>
      </c>
      <c r="O44" s="162" t="str">
        <f t="shared" si="21"/>
        <v>5:46.6
(9.2)</v>
      </c>
      <c r="Q44" s="135">
        <f t="shared" si="16"/>
        <v>53.799999999999955</v>
      </c>
      <c r="R44" s="135">
        <f t="shared" si="17"/>
        <v>346.59999999999991</v>
      </c>
      <c r="T44" s="164">
        <f t="shared" si="18"/>
        <v>53.799999999999955</v>
      </c>
      <c r="U44" s="164">
        <f t="shared" si="19"/>
        <v>546.59999999999991</v>
      </c>
      <c r="W44" s="163">
        <f t="shared" ref="W44:W75" si="24">IF(AND(Q44&lt;&gt;"",Q43&lt;&gt;""),IF(Q44-Q43&lt;&gt;0,Q44-Q43,W43),"")</f>
        <v>0.10000000000002274</v>
      </c>
      <c r="X44" s="163">
        <f t="shared" ref="X44:X75" si="25">IF(AND(R44&lt;&gt;"",R43&lt;&gt;""),IF(R44-R43&lt;&gt;0,R44-R43,X43),"")</f>
        <v>9.1999999999998181</v>
      </c>
      <c r="Z44" s="164">
        <f t="shared" si="22"/>
        <v>0.10000000000002274</v>
      </c>
      <c r="AA44" s="164">
        <f t="shared" si="23"/>
        <v>9.1999999999998181</v>
      </c>
      <c r="AC44" s="73">
        <f t="shared" si="15"/>
        <v>0</v>
      </c>
      <c r="AD44" s="73">
        <f>SUM(AC$9:AC44)</f>
        <v>2</v>
      </c>
    </row>
    <row r="45" spans="1:30" ht="30" customHeight="1">
      <c r="A45" s="161">
        <f t="shared" si="13"/>
        <v>37</v>
      </c>
      <c r="B45" s="166">
        <v>35</v>
      </c>
      <c r="C45" s="167" t="s">
        <v>531</v>
      </c>
      <c r="D45" s="168" t="s">
        <v>249</v>
      </c>
      <c r="E45" s="169">
        <v>528.5</v>
      </c>
      <c r="F45" s="166">
        <v>6</v>
      </c>
      <c r="G45" s="162" t="str">
        <f t="shared" si="20"/>
        <v>54.9
(1.1)</v>
      </c>
      <c r="H45" s="153"/>
      <c r="I45" s="161" t="str">
        <f t="shared" si="14"/>
        <v>-</v>
      </c>
      <c r="J45" s="166">
        <v>63</v>
      </c>
      <c r="K45" s="167" t="s">
        <v>557</v>
      </c>
      <c r="L45" s="170" t="s">
        <v>252</v>
      </c>
      <c r="M45" s="169">
        <v>3636.6</v>
      </c>
      <c r="N45" s="166">
        <v>1</v>
      </c>
      <c r="O45" s="162" t="str">
        <f t="shared" si="21"/>
        <v>5:49.5
(2.9)</v>
      </c>
      <c r="Q45" s="135">
        <f t="shared" si="16"/>
        <v>54.899999999999977</v>
      </c>
      <c r="R45" s="135">
        <f t="shared" si="17"/>
        <v>349.5</v>
      </c>
      <c r="T45" s="164">
        <f t="shared" si="18"/>
        <v>54.899999999999977</v>
      </c>
      <c r="U45" s="164">
        <f t="shared" si="19"/>
        <v>549.5</v>
      </c>
      <c r="W45" s="163">
        <f t="shared" si="24"/>
        <v>1.1000000000000227</v>
      </c>
      <c r="X45" s="163">
        <f t="shared" si="25"/>
        <v>2.9000000000000909</v>
      </c>
      <c r="Z45" s="164">
        <f t="shared" si="22"/>
        <v>1.1000000000000227</v>
      </c>
      <c r="AA45" s="164">
        <f t="shared" si="23"/>
        <v>2.9000000000000909</v>
      </c>
      <c r="AC45" s="73">
        <f t="shared" si="15"/>
        <v>1</v>
      </c>
      <c r="AD45" s="73">
        <f>SUM(AC$9:AC45)</f>
        <v>3</v>
      </c>
    </row>
    <row r="46" spans="1:30" ht="30" customHeight="1">
      <c r="A46" s="161">
        <f t="shared" si="13"/>
        <v>38</v>
      </c>
      <c r="B46" s="166">
        <v>48</v>
      </c>
      <c r="C46" s="167" t="s">
        <v>543</v>
      </c>
      <c r="D46" s="168" t="s">
        <v>250</v>
      </c>
      <c r="E46" s="169">
        <v>528.9</v>
      </c>
      <c r="F46" s="166">
        <v>1</v>
      </c>
      <c r="G46" s="162" t="str">
        <f t="shared" si="20"/>
        <v>55.3
(0.4)</v>
      </c>
      <c r="H46" s="153"/>
      <c r="I46" s="161">
        <f t="shared" si="14"/>
        <v>35</v>
      </c>
      <c r="J46" s="166">
        <v>23</v>
      </c>
      <c r="K46" s="167" t="s">
        <v>519</v>
      </c>
      <c r="L46" s="170" t="s">
        <v>247</v>
      </c>
      <c r="M46" s="169">
        <v>3640.8</v>
      </c>
      <c r="N46" s="166">
        <v>8</v>
      </c>
      <c r="O46" s="162" t="str">
        <f t="shared" si="21"/>
        <v>5:53.7
(4.2)</v>
      </c>
      <c r="Q46" s="135">
        <f t="shared" si="16"/>
        <v>55.299999999999955</v>
      </c>
      <c r="R46" s="135">
        <f t="shared" si="17"/>
        <v>353.70000000000027</v>
      </c>
      <c r="T46" s="164">
        <f t="shared" si="18"/>
        <v>55.299999999999955</v>
      </c>
      <c r="U46" s="164">
        <f t="shared" si="19"/>
        <v>553.70000000000027</v>
      </c>
      <c r="W46" s="163">
        <f t="shared" si="24"/>
        <v>0.39999999999997726</v>
      </c>
      <c r="X46" s="163">
        <f t="shared" si="25"/>
        <v>4.2000000000002728</v>
      </c>
      <c r="Z46" s="164">
        <f t="shared" si="22"/>
        <v>0.39999999999997726</v>
      </c>
      <c r="AA46" s="164">
        <f t="shared" si="23"/>
        <v>4.2000000000002728</v>
      </c>
      <c r="AC46" s="73">
        <f t="shared" si="15"/>
        <v>0</v>
      </c>
      <c r="AD46" s="73">
        <f>SUM(AC$9:AC46)</f>
        <v>3</v>
      </c>
    </row>
    <row r="47" spans="1:30" ht="30" customHeight="1">
      <c r="A47" s="161">
        <f t="shared" si="13"/>
        <v>39</v>
      </c>
      <c r="B47" s="166">
        <v>70</v>
      </c>
      <c r="C47" s="167" t="s">
        <v>563</v>
      </c>
      <c r="D47" s="168" t="s">
        <v>252</v>
      </c>
      <c r="E47" s="169">
        <v>530.79999999999995</v>
      </c>
      <c r="F47" s="166">
        <v>1</v>
      </c>
      <c r="G47" s="162" t="str">
        <f t="shared" si="20"/>
        <v>57.2
(1.9)</v>
      </c>
      <c r="H47" s="153"/>
      <c r="I47" s="161">
        <f t="shared" si="14"/>
        <v>36</v>
      </c>
      <c r="J47" s="166">
        <v>25</v>
      </c>
      <c r="K47" s="167" t="s">
        <v>521</v>
      </c>
      <c r="L47" s="170" t="s">
        <v>247</v>
      </c>
      <c r="M47" s="169">
        <v>3649.2</v>
      </c>
      <c r="N47" s="166">
        <v>9</v>
      </c>
      <c r="O47" s="162" t="str">
        <f t="shared" si="21"/>
        <v>6:02.1
(8.4)</v>
      </c>
      <c r="Q47" s="135">
        <f t="shared" si="16"/>
        <v>57.199999999999932</v>
      </c>
      <c r="R47" s="135">
        <f t="shared" si="17"/>
        <v>362.09999999999991</v>
      </c>
      <c r="T47" s="164">
        <f t="shared" si="18"/>
        <v>57.199999999999932</v>
      </c>
      <c r="U47" s="164">
        <f t="shared" si="19"/>
        <v>602.09999999999991</v>
      </c>
      <c r="W47" s="163">
        <f t="shared" si="24"/>
        <v>1.8999999999999773</v>
      </c>
      <c r="X47" s="163">
        <f t="shared" si="25"/>
        <v>8.3999999999996362</v>
      </c>
      <c r="Z47" s="164">
        <f t="shared" si="22"/>
        <v>1.8999999999999773</v>
      </c>
      <c r="AA47" s="164">
        <f t="shared" si="23"/>
        <v>8.3999999999996362</v>
      </c>
      <c r="AC47" s="73">
        <f t="shared" si="15"/>
        <v>0</v>
      </c>
      <c r="AD47" s="73">
        <f>SUM(AC$9:AC47)</f>
        <v>3</v>
      </c>
    </row>
    <row r="48" spans="1:30" ht="30" customHeight="1">
      <c r="A48" s="161">
        <f t="shared" si="13"/>
        <v>40</v>
      </c>
      <c r="B48" s="166">
        <v>37</v>
      </c>
      <c r="C48" s="167" t="s">
        <v>533</v>
      </c>
      <c r="D48" s="168" t="s">
        <v>249</v>
      </c>
      <c r="E48" s="169">
        <v>531.1</v>
      </c>
      <c r="F48" s="166">
        <v>7</v>
      </c>
      <c r="G48" s="162" t="str">
        <f t="shared" si="20"/>
        <v>57.5
(0.3)</v>
      </c>
      <c r="H48" s="153"/>
      <c r="I48" s="161">
        <f t="shared" si="14"/>
        <v>37</v>
      </c>
      <c r="J48" s="166">
        <v>37</v>
      </c>
      <c r="K48" s="167" t="s">
        <v>533</v>
      </c>
      <c r="L48" s="170" t="s">
        <v>249</v>
      </c>
      <c r="M48" s="169">
        <v>3658.4</v>
      </c>
      <c r="N48" s="166">
        <v>6</v>
      </c>
      <c r="O48" s="162" t="str">
        <f t="shared" si="21"/>
        <v>6:11.3
(9.2)</v>
      </c>
      <c r="Q48" s="135">
        <f t="shared" si="16"/>
        <v>57.5</v>
      </c>
      <c r="R48" s="135">
        <f t="shared" si="17"/>
        <v>371.30000000000018</v>
      </c>
      <c r="T48" s="164">
        <f t="shared" si="18"/>
        <v>57.5</v>
      </c>
      <c r="U48" s="164">
        <f t="shared" si="19"/>
        <v>611.30000000000018</v>
      </c>
      <c r="W48" s="163">
        <f t="shared" si="24"/>
        <v>0.30000000000006821</v>
      </c>
      <c r="X48" s="163">
        <f t="shared" si="25"/>
        <v>9.2000000000002728</v>
      </c>
      <c r="Z48" s="164">
        <f t="shared" si="22"/>
        <v>0.30000000000006821</v>
      </c>
      <c r="AA48" s="164">
        <f t="shared" si="23"/>
        <v>9.2000000000002728</v>
      </c>
      <c r="AC48" s="73">
        <f t="shared" si="15"/>
        <v>0</v>
      </c>
      <c r="AD48" s="73">
        <f>SUM(AC$9:AC48)</f>
        <v>3</v>
      </c>
    </row>
    <row r="49" spans="1:30" ht="30" customHeight="1">
      <c r="A49" s="302">
        <f t="shared" si="13"/>
        <v>40</v>
      </c>
      <c r="B49" s="166">
        <v>63</v>
      </c>
      <c r="C49" s="167" t="s">
        <v>557</v>
      </c>
      <c r="D49" s="168" t="s">
        <v>252</v>
      </c>
      <c r="E49" s="169">
        <v>531.1</v>
      </c>
      <c r="F49" s="166">
        <v>2</v>
      </c>
      <c r="G49" s="162" t="str">
        <f t="shared" si="20"/>
        <v>57.5
(0.3)</v>
      </c>
      <c r="H49" s="153"/>
      <c r="I49" s="161" t="str">
        <f t="shared" si="14"/>
        <v>-</v>
      </c>
      <c r="J49" s="166">
        <v>70</v>
      </c>
      <c r="K49" s="167" t="s">
        <v>563</v>
      </c>
      <c r="L49" s="170" t="s">
        <v>252</v>
      </c>
      <c r="M49" s="169">
        <v>3701</v>
      </c>
      <c r="N49" s="166">
        <v>2</v>
      </c>
      <c r="O49" s="162" t="str">
        <f t="shared" si="21"/>
        <v>6:13.9
(2.6)</v>
      </c>
      <c r="Q49" s="135">
        <f t="shared" si="16"/>
        <v>57.5</v>
      </c>
      <c r="R49" s="135">
        <f t="shared" si="17"/>
        <v>373.90000000000009</v>
      </c>
      <c r="T49" s="164">
        <f t="shared" si="18"/>
        <v>57.5</v>
      </c>
      <c r="U49" s="164">
        <f t="shared" si="19"/>
        <v>613.90000000000009</v>
      </c>
      <c r="W49" s="163">
        <f t="shared" si="24"/>
        <v>0.30000000000006821</v>
      </c>
      <c r="X49" s="163">
        <f t="shared" si="25"/>
        <v>2.5999999999999091</v>
      </c>
      <c r="Z49" s="164">
        <f t="shared" si="22"/>
        <v>0.30000000000006821</v>
      </c>
      <c r="AA49" s="164">
        <f t="shared" si="23"/>
        <v>2.5999999999999091</v>
      </c>
      <c r="AC49" s="73">
        <f t="shared" si="15"/>
        <v>1</v>
      </c>
      <c r="AD49" s="73">
        <f>SUM(AC$9:AC49)</f>
        <v>4</v>
      </c>
    </row>
    <row r="50" spans="1:30" ht="30" customHeight="1">
      <c r="A50" s="161">
        <f t="shared" si="13"/>
        <v>42</v>
      </c>
      <c r="B50" s="166">
        <v>23</v>
      </c>
      <c r="C50" s="167" t="s">
        <v>519</v>
      </c>
      <c r="D50" s="168" t="s">
        <v>247</v>
      </c>
      <c r="E50" s="169">
        <v>533.20000000000005</v>
      </c>
      <c r="F50" s="166">
        <v>9</v>
      </c>
      <c r="G50" s="162" t="str">
        <f t="shared" si="20"/>
        <v>59.6
(2.1)</v>
      </c>
      <c r="H50" s="153"/>
      <c r="I50" s="161">
        <f t="shared" si="14"/>
        <v>38</v>
      </c>
      <c r="J50" s="166">
        <v>44</v>
      </c>
      <c r="K50" s="167" t="s">
        <v>540</v>
      </c>
      <c r="L50" s="170" t="s">
        <v>249</v>
      </c>
      <c r="M50" s="169">
        <v>3710.8</v>
      </c>
      <c r="N50" s="166">
        <v>7</v>
      </c>
      <c r="O50" s="162" t="str">
        <f t="shared" si="21"/>
        <v>6:23.7
(9.8)</v>
      </c>
      <c r="Q50" s="135">
        <f t="shared" si="16"/>
        <v>59.600000000000023</v>
      </c>
      <c r="R50" s="135">
        <f t="shared" si="17"/>
        <v>383.70000000000027</v>
      </c>
      <c r="T50" s="164">
        <f t="shared" si="18"/>
        <v>59.600000000000023</v>
      </c>
      <c r="U50" s="164">
        <f t="shared" si="19"/>
        <v>623.70000000000027</v>
      </c>
      <c r="W50" s="163">
        <f t="shared" si="24"/>
        <v>2.1000000000000227</v>
      </c>
      <c r="X50" s="163">
        <f t="shared" si="25"/>
        <v>9.8000000000001819</v>
      </c>
      <c r="Z50" s="164">
        <f t="shared" si="22"/>
        <v>2.1000000000000227</v>
      </c>
      <c r="AA50" s="164">
        <f t="shared" si="23"/>
        <v>9.8000000000001819</v>
      </c>
      <c r="AC50" s="73">
        <f t="shared" si="15"/>
        <v>0</v>
      </c>
      <c r="AD50" s="73">
        <f>SUM(AC$9:AC50)</f>
        <v>4</v>
      </c>
    </row>
    <row r="51" spans="1:30" ht="30" customHeight="1">
      <c r="A51" s="161">
        <f t="shared" si="13"/>
        <v>43</v>
      </c>
      <c r="B51" s="166">
        <v>61</v>
      </c>
      <c r="C51" s="167" t="s">
        <v>555</v>
      </c>
      <c r="D51" s="168" t="s">
        <v>251</v>
      </c>
      <c r="E51" s="169">
        <v>533.9</v>
      </c>
      <c r="F51" s="166">
        <v>3</v>
      </c>
      <c r="G51" s="162" t="str">
        <f t="shared" si="20"/>
        <v>1:00.3
(0.7)</v>
      </c>
      <c r="H51" s="153"/>
      <c r="I51" s="161">
        <f t="shared" si="14"/>
        <v>39</v>
      </c>
      <c r="J51" s="166">
        <v>6</v>
      </c>
      <c r="K51" s="167" t="s">
        <v>503</v>
      </c>
      <c r="L51" s="170" t="s">
        <v>245</v>
      </c>
      <c r="M51" s="169">
        <v>3715.3</v>
      </c>
      <c r="N51" s="166">
        <v>10</v>
      </c>
      <c r="O51" s="162" t="str">
        <f t="shared" si="21"/>
        <v>6:28.2
(4.5)</v>
      </c>
      <c r="Q51" s="135">
        <f t="shared" si="16"/>
        <v>60.299999999999955</v>
      </c>
      <c r="R51" s="135">
        <f t="shared" si="17"/>
        <v>388.20000000000027</v>
      </c>
      <c r="T51" s="164">
        <f t="shared" si="18"/>
        <v>100.29999999999995</v>
      </c>
      <c r="U51" s="164">
        <f t="shared" si="19"/>
        <v>628.20000000000027</v>
      </c>
      <c r="W51" s="163">
        <f t="shared" si="24"/>
        <v>0.69999999999993179</v>
      </c>
      <c r="X51" s="163">
        <f t="shared" si="25"/>
        <v>4.5</v>
      </c>
      <c r="Z51" s="164">
        <f t="shared" si="22"/>
        <v>0.69999999999993179</v>
      </c>
      <c r="AA51" s="164">
        <f t="shared" si="23"/>
        <v>4.5</v>
      </c>
      <c r="AC51" s="73">
        <f t="shared" si="15"/>
        <v>0</v>
      </c>
      <c r="AD51" s="73">
        <f>SUM(AC$9:AC51)</f>
        <v>4</v>
      </c>
    </row>
    <row r="52" spans="1:30" ht="30" customHeight="1">
      <c r="A52" s="161">
        <f t="shared" si="13"/>
        <v>44</v>
      </c>
      <c r="B52" s="166">
        <v>64</v>
      </c>
      <c r="C52" s="167" t="s">
        <v>558</v>
      </c>
      <c r="D52" s="168" t="s">
        <v>252</v>
      </c>
      <c r="E52" s="169">
        <v>535.20000000000005</v>
      </c>
      <c r="F52" s="166">
        <v>3</v>
      </c>
      <c r="G52" s="162" t="str">
        <f t="shared" si="20"/>
        <v>1:01.6
(1.3)</v>
      </c>
      <c r="H52" s="153"/>
      <c r="I52" s="161">
        <f t="shared" si="14"/>
        <v>40</v>
      </c>
      <c r="J52" s="166">
        <v>49</v>
      </c>
      <c r="K52" s="167" t="s">
        <v>544</v>
      </c>
      <c r="L52" s="170" t="s">
        <v>250</v>
      </c>
      <c r="M52" s="169">
        <v>3717.7</v>
      </c>
      <c r="N52" s="166">
        <v>2</v>
      </c>
      <c r="O52" s="162" t="str">
        <f t="shared" si="21"/>
        <v>6:30.6
(2.4)</v>
      </c>
      <c r="Q52" s="135">
        <f t="shared" si="16"/>
        <v>61.600000000000023</v>
      </c>
      <c r="R52" s="135">
        <f t="shared" si="17"/>
        <v>390.59999999999991</v>
      </c>
      <c r="T52" s="164">
        <f t="shared" si="18"/>
        <v>101.60000000000002</v>
      </c>
      <c r="U52" s="164">
        <f t="shared" si="19"/>
        <v>630.59999999999991</v>
      </c>
      <c r="W52" s="163">
        <f t="shared" si="24"/>
        <v>1.3000000000000682</v>
      </c>
      <c r="X52" s="163">
        <f t="shared" si="25"/>
        <v>2.3999999999996362</v>
      </c>
      <c r="Z52" s="164">
        <f t="shared" si="22"/>
        <v>1.3000000000000682</v>
      </c>
      <c r="AA52" s="164">
        <f t="shared" si="23"/>
        <v>2.3999999999996362</v>
      </c>
      <c r="AC52" s="73">
        <f t="shared" si="15"/>
        <v>0</v>
      </c>
      <c r="AD52" s="73">
        <f>SUM(AC$9:AC52)</f>
        <v>4</v>
      </c>
    </row>
    <row r="53" spans="1:30" ht="30" customHeight="1">
      <c r="A53" s="161">
        <f t="shared" si="13"/>
        <v>45</v>
      </c>
      <c r="B53" s="166">
        <v>59</v>
      </c>
      <c r="C53" s="167" t="s">
        <v>553</v>
      </c>
      <c r="D53" s="168" t="s">
        <v>251</v>
      </c>
      <c r="E53" s="169">
        <v>536.29999999999995</v>
      </c>
      <c r="F53" s="166">
        <v>4</v>
      </c>
      <c r="G53" s="162" t="str">
        <f t="shared" si="20"/>
        <v>1:02.7
(1.1)</v>
      </c>
      <c r="H53" s="153"/>
      <c r="I53" s="161" t="str">
        <f t="shared" si="14"/>
        <v>-</v>
      </c>
      <c r="J53" s="166">
        <v>59</v>
      </c>
      <c r="K53" s="167" t="s">
        <v>553</v>
      </c>
      <c r="L53" s="170" t="s">
        <v>251</v>
      </c>
      <c r="M53" s="169">
        <v>3721</v>
      </c>
      <c r="N53" s="166">
        <v>3</v>
      </c>
      <c r="O53" s="162" t="str">
        <f t="shared" si="21"/>
        <v>6:33.9
(3.3)</v>
      </c>
      <c r="Q53" s="135">
        <f t="shared" si="16"/>
        <v>62.699999999999932</v>
      </c>
      <c r="R53" s="135">
        <f t="shared" si="17"/>
        <v>393.90000000000009</v>
      </c>
      <c r="T53" s="164">
        <f t="shared" si="18"/>
        <v>102.69999999999993</v>
      </c>
      <c r="U53" s="164">
        <f t="shared" si="19"/>
        <v>633.90000000000009</v>
      </c>
      <c r="W53" s="163">
        <f t="shared" si="24"/>
        <v>1.0999999999999091</v>
      </c>
      <c r="X53" s="163">
        <f t="shared" si="25"/>
        <v>3.3000000000001819</v>
      </c>
      <c r="Z53" s="164">
        <f t="shared" si="22"/>
        <v>1.0999999999999091</v>
      </c>
      <c r="AA53" s="164">
        <f t="shared" si="23"/>
        <v>3.3000000000001819</v>
      </c>
      <c r="AC53" s="73">
        <f t="shared" si="15"/>
        <v>1</v>
      </c>
      <c r="AD53" s="73">
        <f>SUM(AC$9:AC53)</f>
        <v>5</v>
      </c>
    </row>
    <row r="54" spans="1:30" ht="30" customHeight="1">
      <c r="A54" s="161">
        <f t="shared" si="13"/>
        <v>46</v>
      </c>
      <c r="B54" s="166">
        <v>44</v>
      </c>
      <c r="C54" s="167" t="s">
        <v>540</v>
      </c>
      <c r="D54" s="168" t="s">
        <v>249</v>
      </c>
      <c r="E54" s="169">
        <v>536.5</v>
      </c>
      <c r="F54" s="166">
        <v>8</v>
      </c>
      <c r="G54" s="162" t="str">
        <f t="shared" si="20"/>
        <v>1:02.9
(0.2)</v>
      </c>
      <c r="H54" s="153"/>
      <c r="I54" s="161">
        <f t="shared" si="14"/>
        <v>41</v>
      </c>
      <c r="J54" s="166">
        <v>41</v>
      </c>
      <c r="K54" s="167" t="s">
        <v>537</v>
      </c>
      <c r="L54" s="170" t="s">
        <v>249</v>
      </c>
      <c r="M54" s="169">
        <v>3722.7</v>
      </c>
      <c r="N54" s="166">
        <v>8</v>
      </c>
      <c r="O54" s="162" t="str">
        <f t="shared" si="21"/>
        <v>6:35.6
(1.7)</v>
      </c>
      <c r="Q54" s="135">
        <f t="shared" si="16"/>
        <v>62.899999999999977</v>
      </c>
      <c r="R54" s="135">
        <f t="shared" si="17"/>
        <v>395.59999999999991</v>
      </c>
      <c r="T54" s="164">
        <f t="shared" si="18"/>
        <v>102.89999999999998</v>
      </c>
      <c r="U54" s="164">
        <f t="shared" si="19"/>
        <v>635.59999999999991</v>
      </c>
      <c r="W54" s="163">
        <f t="shared" si="24"/>
        <v>0.20000000000004547</v>
      </c>
      <c r="X54" s="163">
        <f t="shared" si="25"/>
        <v>1.6999999999998181</v>
      </c>
      <c r="Z54" s="164">
        <f t="shared" si="22"/>
        <v>0.20000000000004547</v>
      </c>
      <c r="AA54" s="164">
        <f t="shared" si="23"/>
        <v>1.6999999999998181</v>
      </c>
      <c r="AC54" s="73">
        <f t="shared" si="15"/>
        <v>0</v>
      </c>
      <c r="AD54" s="73">
        <f>SUM(AC$9:AC54)</f>
        <v>5</v>
      </c>
    </row>
    <row r="55" spans="1:30" ht="30" customHeight="1">
      <c r="A55" s="161">
        <f t="shared" si="13"/>
        <v>47</v>
      </c>
      <c r="B55" s="166">
        <v>49</v>
      </c>
      <c r="C55" s="167" t="s">
        <v>544</v>
      </c>
      <c r="D55" s="168" t="s">
        <v>250</v>
      </c>
      <c r="E55" s="169">
        <v>537.29999999999995</v>
      </c>
      <c r="F55" s="166">
        <v>2</v>
      </c>
      <c r="G55" s="162" t="str">
        <f t="shared" si="20"/>
        <v>1:03.7
(0.8)</v>
      </c>
      <c r="H55" s="153"/>
      <c r="I55" s="161" t="str">
        <f t="shared" si="14"/>
        <v>-</v>
      </c>
      <c r="J55" s="166">
        <v>64</v>
      </c>
      <c r="K55" s="167" t="s">
        <v>558</v>
      </c>
      <c r="L55" s="170" t="s">
        <v>252</v>
      </c>
      <c r="M55" s="169">
        <v>3730.4</v>
      </c>
      <c r="N55" s="166">
        <v>3</v>
      </c>
      <c r="O55" s="162" t="str">
        <f t="shared" si="21"/>
        <v>6:43.3
(7.7)</v>
      </c>
      <c r="Q55" s="135">
        <f t="shared" si="16"/>
        <v>63.699999999999932</v>
      </c>
      <c r="R55" s="135">
        <f t="shared" si="17"/>
        <v>403.30000000000018</v>
      </c>
      <c r="T55" s="164">
        <f t="shared" si="18"/>
        <v>103.69999999999993</v>
      </c>
      <c r="U55" s="164">
        <f t="shared" si="19"/>
        <v>643.30000000000018</v>
      </c>
      <c r="W55" s="163">
        <f t="shared" si="24"/>
        <v>0.79999999999995453</v>
      </c>
      <c r="X55" s="163">
        <f t="shared" si="25"/>
        <v>7.7000000000002728</v>
      </c>
      <c r="Z55" s="164">
        <f t="shared" si="22"/>
        <v>0.79999999999995453</v>
      </c>
      <c r="AA55" s="164">
        <f t="shared" si="23"/>
        <v>7.7000000000002728</v>
      </c>
      <c r="AC55" s="73">
        <f t="shared" si="15"/>
        <v>1</v>
      </c>
      <c r="AD55" s="73">
        <f>SUM(AC$9:AC55)</f>
        <v>6</v>
      </c>
    </row>
    <row r="56" spans="1:30" ht="30" customHeight="1">
      <c r="A56" s="161">
        <f t="shared" si="13"/>
        <v>48</v>
      </c>
      <c r="B56" s="166">
        <v>43</v>
      </c>
      <c r="C56" s="167" t="s">
        <v>539</v>
      </c>
      <c r="D56" s="168" t="s">
        <v>249</v>
      </c>
      <c r="E56" s="169">
        <v>538.29999999999995</v>
      </c>
      <c r="F56" s="166">
        <v>9</v>
      </c>
      <c r="G56" s="162" t="str">
        <f t="shared" si="20"/>
        <v>1:04.7
(1.0)</v>
      </c>
      <c r="H56" s="153"/>
      <c r="I56" s="161">
        <f t="shared" si="14"/>
        <v>42</v>
      </c>
      <c r="J56" s="166">
        <v>43</v>
      </c>
      <c r="K56" s="167" t="s">
        <v>539</v>
      </c>
      <c r="L56" s="170" t="s">
        <v>249</v>
      </c>
      <c r="M56" s="169">
        <v>3747.4</v>
      </c>
      <c r="N56" s="166">
        <v>9</v>
      </c>
      <c r="O56" s="162" t="str">
        <f t="shared" si="21"/>
        <v>7:00.3
(17.0)</v>
      </c>
      <c r="Q56" s="135">
        <f t="shared" si="16"/>
        <v>64.699999999999932</v>
      </c>
      <c r="R56" s="135">
        <f t="shared" si="17"/>
        <v>420.30000000000018</v>
      </c>
      <c r="T56" s="164">
        <f t="shared" si="18"/>
        <v>104.69999999999993</v>
      </c>
      <c r="U56" s="164">
        <f t="shared" si="19"/>
        <v>700.30000000000018</v>
      </c>
      <c r="W56" s="163">
        <f t="shared" si="24"/>
        <v>1</v>
      </c>
      <c r="X56" s="163">
        <f t="shared" si="25"/>
        <v>17</v>
      </c>
      <c r="Z56" s="164">
        <f t="shared" si="22"/>
        <v>1</v>
      </c>
      <c r="AA56" s="164">
        <f t="shared" si="23"/>
        <v>17</v>
      </c>
      <c r="AC56" s="73">
        <f t="shared" si="15"/>
        <v>0</v>
      </c>
      <c r="AD56" s="73">
        <f>SUM(AC$9:AC56)</f>
        <v>6</v>
      </c>
    </row>
    <row r="57" spans="1:30" ht="30" customHeight="1">
      <c r="A57" s="161">
        <f t="shared" si="13"/>
        <v>49</v>
      </c>
      <c r="B57" s="166">
        <v>42</v>
      </c>
      <c r="C57" s="167" t="s">
        <v>538</v>
      </c>
      <c r="D57" s="168" t="s">
        <v>249</v>
      </c>
      <c r="E57" s="169">
        <v>542.79999999999995</v>
      </c>
      <c r="F57" s="166">
        <v>10</v>
      </c>
      <c r="G57" s="162" t="str">
        <f t="shared" si="20"/>
        <v>1:09.2
(4.5)</v>
      </c>
      <c r="H57" s="153"/>
      <c r="I57" s="161">
        <f t="shared" si="14"/>
        <v>43</v>
      </c>
      <c r="J57" s="166">
        <v>51</v>
      </c>
      <c r="K57" s="167" t="s">
        <v>546</v>
      </c>
      <c r="L57" s="170" t="s">
        <v>250</v>
      </c>
      <c r="M57" s="169">
        <v>3802.8</v>
      </c>
      <c r="N57" s="166">
        <v>3</v>
      </c>
      <c r="O57" s="162" t="str">
        <f t="shared" si="21"/>
        <v>7:15.7
(15.4)</v>
      </c>
      <c r="Q57" s="135">
        <f t="shared" si="16"/>
        <v>69.199999999999932</v>
      </c>
      <c r="R57" s="135">
        <f t="shared" si="17"/>
        <v>435.70000000000027</v>
      </c>
      <c r="T57" s="164">
        <f t="shared" si="18"/>
        <v>109.19999999999993</v>
      </c>
      <c r="U57" s="164">
        <f t="shared" si="19"/>
        <v>715.70000000000027</v>
      </c>
      <c r="W57" s="163">
        <f t="shared" si="24"/>
        <v>4.5</v>
      </c>
      <c r="X57" s="163">
        <f t="shared" si="25"/>
        <v>15.400000000000091</v>
      </c>
      <c r="Z57" s="164">
        <f t="shared" si="22"/>
        <v>4.5</v>
      </c>
      <c r="AA57" s="164">
        <f t="shared" si="23"/>
        <v>15.400000000000091</v>
      </c>
      <c r="AC57" s="73">
        <f t="shared" si="15"/>
        <v>0</v>
      </c>
      <c r="AD57" s="73">
        <f>SUM(AC$9:AC57)</f>
        <v>6</v>
      </c>
    </row>
    <row r="58" spans="1:30" ht="30" customHeight="1">
      <c r="A58" s="161">
        <f t="shared" si="13"/>
        <v>50</v>
      </c>
      <c r="B58" s="166">
        <v>38</v>
      </c>
      <c r="C58" s="167" t="s">
        <v>534</v>
      </c>
      <c r="D58" s="168" t="s">
        <v>249</v>
      </c>
      <c r="E58" s="169">
        <v>544</v>
      </c>
      <c r="F58" s="166">
        <v>11</v>
      </c>
      <c r="G58" s="162" t="str">
        <f t="shared" si="20"/>
        <v>1:10.4
(1.2)</v>
      </c>
      <c r="H58" s="153"/>
      <c r="I58" s="161">
        <f t="shared" si="14"/>
        <v>44</v>
      </c>
      <c r="J58" s="166">
        <v>42</v>
      </c>
      <c r="K58" s="167" t="s">
        <v>538</v>
      </c>
      <c r="L58" s="170" t="s">
        <v>249</v>
      </c>
      <c r="M58" s="169">
        <v>3804.2</v>
      </c>
      <c r="N58" s="166">
        <v>10</v>
      </c>
      <c r="O58" s="162" t="str">
        <f t="shared" si="21"/>
        <v>7:17.1
(1.4)</v>
      </c>
      <c r="Q58" s="135">
        <f t="shared" si="16"/>
        <v>70.399999999999977</v>
      </c>
      <c r="R58" s="135">
        <f t="shared" si="17"/>
        <v>437.09999999999991</v>
      </c>
      <c r="T58" s="164">
        <f t="shared" si="18"/>
        <v>110.39999999999998</v>
      </c>
      <c r="U58" s="164">
        <f t="shared" si="19"/>
        <v>717.09999999999991</v>
      </c>
      <c r="W58" s="163">
        <f t="shared" si="24"/>
        <v>1.2000000000000455</v>
      </c>
      <c r="X58" s="163">
        <f t="shared" si="25"/>
        <v>1.3999999999996362</v>
      </c>
      <c r="Z58" s="164">
        <f t="shared" si="22"/>
        <v>1.2000000000000455</v>
      </c>
      <c r="AA58" s="164">
        <f t="shared" si="23"/>
        <v>1.3999999999996362</v>
      </c>
      <c r="AC58" s="73">
        <f t="shared" si="15"/>
        <v>0</v>
      </c>
      <c r="AD58" s="73">
        <f>SUM(AC$9:AC58)</f>
        <v>6</v>
      </c>
    </row>
    <row r="59" spans="1:30" ht="30" customHeight="1">
      <c r="A59" s="161">
        <f t="shared" si="13"/>
        <v>51</v>
      </c>
      <c r="B59" s="166">
        <v>39</v>
      </c>
      <c r="C59" s="167" t="s">
        <v>535</v>
      </c>
      <c r="D59" s="168" t="s">
        <v>249</v>
      </c>
      <c r="E59" s="169">
        <v>545</v>
      </c>
      <c r="F59" s="166">
        <v>12</v>
      </c>
      <c r="G59" s="162" t="str">
        <f t="shared" si="20"/>
        <v>1:11.4
(1.0)</v>
      </c>
      <c r="H59" s="153"/>
      <c r="I59" s="161">
        <f t="shared" si="14"/>
        <v>45</v>
      </c>
      <c r="J59" s="166">
        <v>47</v>
      </c>
      <c r="K59" s="167" t="s">
        <v>542</v>
      </c>
      <c r="L59" s="170" t="s">
        <v>249</v>
      </c>
      <c r="M59" s="169">
        <v>3818.6</v>
      </c>
      <c r="N59" s="166">
        <v>11</v>
      </c>
      <c r="O59" s="162" t="str">
        <f t="shared" si="21"/>
        <v>7:31.5
(14.4)</v>
      </c>
      <c r="Q59" s="135">
        <f t="shared" si="16"/>
        <v>71.399999999999977</v>
      </c>
      <c r="R59" s="135">
        <f t="shared" si="17"/>
        <v>451.5</v>
      </c>
      <c r="T59" s="164">
        <f t="shared" si="18"/>
        <v>111.39999999999998</v>
      </c>
      <c r="U59" s="164">
        <f t="shared" si="19"/>
        <v>731.5</v>
      </c>
      <c r="W59" s="163">
        <f t="shared" si="24"/>
        <v>1</v>
      </c>
      <c r="X59" s="163">
        <f t="shared" si="25"/>
        <v>14.400000000000091</v>
      </c>
      <c r="Z59" s="164">
        <f t="shared" si="22"/>
        <v>1</v>
      </c>
      <c r="AA59" s="164">
        <f t="shared" si="23"/>
        <v>14.400000000000091</v>
      </c>
      <c r="AC59" s="73">
        <f t="shared" si="15"/>
        <v>0</v>
      </c>
      <c r="AD59" s="73">
        <f>SUM(AC$9:AC59)</f>
        <v>6</v>
      </c>
    </row>
    <row r="60" spans="1:30" ht="30" customHeight="1">
      <c r="A60" s="161">
        <f t="shared" si="13"/>
        <v>52</v>
      </c>
      <c r="B60" s="166">
        <v>51</v>
      </c>
      <c r="C60" s="167" t="s">
        <v>546</v>
      </c>
      <c r="D60" s="168" t="s">
        <v>250</v>
      </c>
      <c r="E60" s="169">
        <v>546</v>
      </c>
      <c r="F60" s="166">
        <v>3</v>
      </c>
      <c r="G60" s="162" t="str">
        <f t="shared" si="20"/>
        <v>1:12.4
(1.0)</v>
      </c>
      <c r="H60" s="153"/>
      <c r="I60" s="161">
        <f t="shared" si="14"/>
        <v>46</v>
      </c>
      <c r="J60" s="166">
        <v>39</v>
      </c>
      <c r="K60" s="167" t="s">
        <v>535</v>
      </c>
      <c r="L60" s="170" t="s">
        <v>249</v>
      </c>
      <c r="M60" s="169">
        <v>3826.9</v>
      </c>
      <c r="N60" s="166">
        <v>12</v>
      </c>
      <c r="O60" s="162" t="str">
        <f t="shared" si="21"/>
        <v>7:39.8
(8.3)</v>
      </c>
      <c r="Q60" s="135">
        <f t="shared" si="16"/>
        <v>72.399999999999977</v>
      </c>
      <c r="R60" s="135">
        <f t="shared" si="17"/>
        <v>459.80000000000018</v>
      </c>
      <c r="T60" s="164">
        <f t="shared" si="18"/>
        <v>112.39999999999998</v>
      </c>
      <c r="U60" s="164">
        <f t="shared" si="19"/>
        <v>739.80000000000018</v>
      </c>
      <c r="W60" s="163">
        <f t="shared" si="24"/>
        <v>1</v>
      </c>
      <c r="X60" s="163">
        <f t="shared" si="25"/>
        <v>8.3000000000001819</v>
      </c>
      <c r="Z60" s="164">
        <f t="shared" si="22"/>
        <v>1</v>
      </c>
      <c r="AA60" s="164">
        <f t="shared" si="23"/>
        <v>8.3000000000001819</v>
      </c>
      <c r="AC60" s="73">
        <f t="shared" si="15"/>
        <v>0</v>
      </c>
      <c r="AD60" s="73">
        <f>SUM(AC$9:AC60)</f>
        <v>6</v>
      </c>
    </row>
    <row r="61" spans="1:30" ht="30" customHeight="1">
      <c r="A61" s="161">
        <f t="shared" si="13"/>
        <v>53</v>
      </c>
      <c r="B61" s="166">
        <v>71</v>
      </c>
      <c r="C61" s="167" t="s">
        <v>564</v>
      </c>
      <c r="D61" s="168" t="s">
        <v>252</v>
      </c>
      <c r="E61" s="169">
        <v>547.9</v>
      </c>
      <c r="F61" s="166">
        <v>4</v>
      </c>
      <c r="G61" s="162" t="str">
        <f t="shared" si="20"/>
        <v>1:14.3
(1.9)</v>
      </c>
      <c r="H61" s="153"/>
      <c r="I61" s="161" t="str">
        <f t="shared" si="14"/>
        <v>-</v>
      </c>
      <c r="J61" s="166">
        <v>61</v>
      </c>
      <c r="K61" s="167" t="s">
        <v>555</v>
      </c>
      <c r="L61" s="170" t="s">
        <v>251</v>
      </c>
      <c r="M61" s="169">
        <v>3827.2</v>
      </c>
      <c r="N61" s="166">
        <v>4</v>
      </c>
      <c r="O61" s="162" t="str">
        <f t="shared" si="21"/>
        <v>7:40.1
(0.3)</v>
      </c>
      <c r="Q61" s="135">
        <f t="shared" si="16"/>
        <v>74.299999999999955</v>
      </c>
      <c r="R61" s="135">
        <f t="shared" si="17"/>
        <v>460.09999999999991</v>
      </c>
      <c r="T61" s="164">
        <f t="shared" si="18"/>
        <v>114.29999999999995</v>
      </c>
      <c r="U61" s="164">
        <f t="shared" si="19"/>
        <v>740.09999999999991</v>
      </c>
      <c r="W61" s="163">
        <f t="shared" si="24"/>
        <v>1.8999999999999773</v>
      </c>
      <c r="X61" s="163">
        <f t="shared" si="25"/>
        <v>0.29999999999972715</v>
      </c>
      <c r="Z61" s="164">
        <f t="shared" si="22"/>
        <v>1.8999999999999773</v>
      </c>
      <c r="AA61" s="164">
        <f t="shared" si="23"/>
        <v>0.29999999999972715</v>
      </c>
      <c r="AC61" s="73">
        <f t="shared" si="15"/>
        <v>1</v>
      </c>
      <c r="AD61" s="73">
        <f>SUM(AC$9:AC61)</f>
        <v>7</v>
      </c>
    </row>
    <row r="62" spans="1:30" ht="30" customHeight="1">
      <c r="A62" s="161">
        <f t="shared" si="13"/>
        <v>54</v>
      </c>
      <c r="B62" s="166">
        <v>6</v>
      </c>
      <c r="C62" s="167" t="s">
        <v>503</v>
      </c>
      <c r="D62" s="168" t="s">
        <v>245</v>
      </c>
      <c r="E62" s="169">
        <v>548.1</v>
      </c>
      <c r="F62" s="166">
        <v>10</v>
      </c>
      <c r="G62" s="162" t="str">
        <f t="shared" si="20"/>
        <v>1:14.5
(0.2)</v>
      </c>
      <c r="H62" s="153"/>
      <c r="I62" s="161">
        <f t="shared" si="14"/>
        <v>47</v>
      </c>
      <c r="J62" s="166">
        <v>38</v>
      </c>
      <c r="K62" s="167" t="s">
        <v>534</v>
      </c>
      <c r="L62" s="170" t="s">
        <v>249</v>
      </c>
      <c r="M62" s="169">
        <v>3843.1</v>
      </c>
      <c r="N62" s="166">
        <v>13</v>
      </c>
      <c r="O62" s="162" t="str">
        <f t="shared" si="21"/>
        <v>7:56.0
(15.9)</v>
      </c>
      <c r="Q62" s="135">
        <f t="shared" si="16"/>
        <v>74.5</v>
      </c>
      <c r="R62" s="135">
        <f t="shared" si="17"/>
        <v>476</v>
      </c>
      <c r="T62" s="164">
        <f t="shared" si="18"/>
        <v>114.5</v>
      </c>
      <c r="U62" s="164">
        <f t="shared" si="19"/>
        <v>756</v>
      </c>
      <c r="W62" s="163">
        <f t="shared" si="24"/>
        <v>0.20000000000004547</v>
      </c>
      <c r="X62" s="163">
        <f t="shared" si="25"/>
        <v>15.900000000000091</v>
      </c>
      <c r="Z62" s="164">
        <f t="shared" si="22"/>
        <v>0.20000000000004547</v>
      </c>
      <c r="AA62" s="164">
        <f t="shared" si="23"/>
        <v>15.900000000000091</v>
      </c>
      <c r="AC62" s="73">
        <f t="shared" si="15"/>
        <v>0</v>
      </c>
      <c r="AD62" s="73">
        <f>SUM(AC$9:AC62)</f>
        <v>7</v>
      </c>
    </row>
    <row r="63" spans="1:30" ht="30" customHeight="1">
      <c r="A63" s="161">
        <f t="shared" si="13"/>
        <v>55</v>
      </c>
      <c r="B63" s="166">
        <v>47</v>
      </c>
      <c r="C63" s="167" t="s">
        <v>542</v>
      </c>
      <c r="D63" s="168" t="s">
        <v>249</v>
      </c>
      <c r="E63" s="169">
        <v>549.5</v>
      </c>
      <c r="F63" s="166">
        <v>13</v>
      </c>
      <c r="G63" s="162" t="str">
        <f t="shared" si="20"/>
        <v>1:15.9
(1.4)</v>
      </c>
      <c r="H63" s="153"/>
      <c r="I63" s="161">
        <f t="shared" si="14"/>
        <v>48</v>
      </c>
      <c r="J63" s="166">
        <v>40</v>
      </c>
      <c r="K63" s="167" t="s">
        <v>536</v>
      </c>
      <c r="L63" s="170" t="s">
        <v>249</v>
      </c>
      <c r="M63" s="169">
        <v>3902.8</v>
      </c>
      <c r="N63" s="166">
        <v>14</v>
      </c>
      <c r="O63" s="162" t="str">
        <f t="shared" si="21"/>
        <v>8:15.7
(19.7)</v>
      </c>
      <c r="Q63" s="135">
        <f t="shared" si="16"/>
        <v>75.899999999999977</v>
      </c>
      <c r="R63" s="135">
        <f t="shared" si="17"/>
        <v>495.70000000000027</v>
      </c>
      <c r="T63" s="164">
        <f t="shared" si="18"/>
        <v>115.89999999999998</v>
      </c>
      <c r="U63" s="164">
        <f t="shared" si="19"/>
        <v>815.70000000000027</v>
      </c>
      <c r="W63" s="163">
        <f t="shared" si="24"/>
        <v>1.3999999999999773</v>
      </c>
      <c r="X63" s="163">
        <f t="shared" si="25"/>
        <v>19.700000000000273</v>
      </c>
      <c r="Z63" s="164">
        <f t="shared" si="22"/>
        <v>1.3999999999999773</v>
      </c>
      <c r="AA63" s="164">
        <f t="shared" si="23"/>
        <v>19.700000000000273</v>
      </c>
      <c r="AC63" s="73">
        <f t="shared" si="15"/>
        <v>0</v>
      </c>
      <c r="AD63" s="73">
        <f>SUM(AC$9:AC63)</f>
        <v>7</v>
      </c>
    </row>
    <row r="64" spans="1:30" ht="30" customHeight="1">
      <c r="A64" s="161">
        <f t="shared" si="13"/>
        <v>56</v>
      </c>
      <c r="B64" s="166">
        <v>62</v>
      </c>
      <c r="C64" s="167" t="s">
        <v>556</v>
      </c>
      <c r="D64" s="168" t="s">
        <v>251</v>
      </c>
      <c r="E64" s="169">
        <v>551.79999999999995</v>
      </c>
      <c r="F64" s="166">
        <v>5</v>
      </c>
      <c r="G64" s="162" t="str">
        <f t="shared" si="20"/>
        <v>1:18.2
(2.3)</v>
      </c>
      <c r="H64" s="153"/>
      <c r="I64" s="161" t="str">
        <f t="shared" si="14"/>
        <v>-</v>
      </c>
      <c r="J64" s="166">
        <v>71</v>
      </c>
      <c r="K64" s="167" t="s">
        <v>564</v>
      </c>
      <c r="L64" s="170" t="s">
        <v>252</v>
      </c>
      <c r="M64" s="169">
        <v>3903</v>
      </c>
      <c r="N64" s="166">
        <v>4</v>
      </c>
      <c r="O64" s="162" t="str">
        <f t="shared" si="21"/>
        <v>8:15.9
(0.2)</v>
      </c>
      <c r="Q64" s="135">
        <f t="shared" si="16"/>
        <v>78.199999999999932</v>
      </c>
      <c r="R64" s="135">
        <f t="shared" si="17"/>
        <v>495.90000000000009</v>
      </c>
      <c r="T64" s="164">
        <f t="shared" si="18"/>
        <v>118.19999999999993</v>
      </c>
      <c r="U64" s="164">
        <f t="shared" si="19"/>
        <v>815.90000000000009</v>
      </c>
      <c r="W64" s="163">
        <f t="shared" si="24"/>
        <v>2.2999999999999545</v>
      </c>
      <c r="X64" s="163">
        <f t="shared" si="25"/>
        <v>0.1999999999998181</v>
      </c>
      <c r="Z64" s="164">
        <f t="shared" si="22"/>
        <v>2.2999999999999545</v>
      </c>
      <c r="AA64" s="164">
        <f t="shared" si="23"/>
        <v>0.1999999999998181</v>
      </c>
      <c r="AC64" s="73">
        <f t="shared" si="15"/>
        <v>1</v>
      </c>
      <c r="AD64" s="73">
        <f>SUM(AC$9:AC64)</f>
        <v>8</v>
      </c>
    </row>
    <row r="65" spans="1:30" ht="30" customHeight="1">
      <c r="A65" s="161">
        <f t="shared" si="13"/>
        <v>57</v>
      </c>
      <c r="B65" s="166">
        <v>40</v>
      </c>
      <c r="C65" s="167" t="s">
        <v>536</v>
      </c>
      <c r="D65" s="168" t="s">
        <v>249</v>
      </c>
      <c r="E65" s="169">
        <v>552.1</v>
      </c>
      <c r="F65" s="166">
        <v>14</v>
      </c>
      <c r="G65" s="162" t="str">
        <f t="shared" si="20"/>
        <v>1:18.5
(0.3)</v>
      </c>
      <c r="H65" s="153"/>
      <c r="I65" s="161">
        <f t="shared" si="14"/>
        <v>49</v>
      </c>
      <c r="J65" s="166">
        <v>52</v>
      </c>
      <c r="K65" s="167" t="s">
        <v>547</v>
      </c>
      <c r="L65" s="170" t="s">
        <v>250</v>
      </c>
      <c r="M65" s="169">
        <v>3938.4</v>
      </c>
      <c r="N65" s="166">
        <v>4</v>
      </c>
      <c r="O65" s="162" t="str">
        <f t="shared" si="21"/>
        <v>8:51.3
(35.4)</v>
      </c>
      <c r="Q65" s="135">
        <f t="shared" si="16"/>
        <v>78.5</v>
      </c>
      <c r="R65" s="135">
        <f t="shared" si="17"/>
        <v>531.30000000000018</v>
      </c>
      <c r="T65" s="164">
        <f t="shared" si="18"/>
        <v>118.5</v>
      </c>
      <c r="U65" s="164">
        <f t="shared" si="19"/>
        <v>851.30000000000018</v>
      </c>
      <c r="W65" s="163">
        <f t="shared" si="24"/>
        <v>0.30000000000006821</v>
      </c>
      <c r="X65" s="163">
        <f t="shared" si="25"/>
        <v>35.400000000000091</v>
      </c>
      <c r="Z65" s="164">
        <f t="shared" si="22"/>
        <v>0.30000000000006821</v>
      </c>
      <c r="AA65" s="164">
        <f t="shared" si="23"/>
        <v>35.400000000000091</v>
      </c>
      <c r="AC65" s="73">
        <f t="shared" si="15"/>
        <v>0</v>
      </c>
      <c r="AD65" s="73">
        <f>SUM(AC$9:AC65)</f>
        <v>8</v>
      </c>
    </row>
    <row r="66" spans="1:30" ht="30" customHeight="1">
      <c r="A66" s="161">
        <f t="shared" si="13"/>
        <v>58</v>
      </c>
      <c r="B66" s="166">
        <v>55</v>
      </c>
      <c r="C66" s="167" t="s">
        <v>550</v>
      </c>
      <c r="D66" s="168" t="s">
        <v>250</v>
      </c>
      <c r="E66" s="169">
        <v>554.6</v>
      </c>
      <c r="F66" s="166">
        <v>4</v>
      </c>
      <c r="G66" s="162" t="str">
        <f t="shared" si="20"/>
        <v>1:21.0
(2.5)</v>
      </c>
      <c r="H66" s="153"/>
      <c r="I66" s="161">
        <f t="shared" si="14"/>
        <v>50</v>
      </c>
      <c r="J66" s="166">
        <v>50</v>
      </c>
      <c r="K66" s="167" t="s">
        <v>545</v>
      </c>
      <c r="L66" s="170" t="s">
        <v>250</v>
      </c>
      <c r="M66" s="169">
        <v>3938.8</v>
      </c>
      <c r="N66" s="166">
        <v>5</v>
      </c>
      <c r="O66" s="162" t="str">
        <f t="shared" si="21"/>
        <v>8:51.7
(0.4)</v>
      </c>
      <c r="Q66" s="135">
        <f t="shared" si="16"/>
        <v>81</v>
      </c>
      <c r="R66" s="135">
        <f t="shared" si="17"/>
        <v>531.70000000000027</v>
      </c>
      <c r="T66" s="164">
        <f t="shared" si="18"/>
        <v>121</v>
      </c>
      <c r="U66" s="164">
        <f t="shared" si="19"/>
        <v>851.70000000000027</v>
      </c>
      <c r="W66" s="163">
        <f t="shared" si="24"/>
        <v>2.5</v>
      </c>
      <c r="X66" s="163">
        <f t="shared" si="25"/>
        <v>0.40000000000009095</v>
      </c>
      <c r="Z66" s="164">
        <f t="shared" si="22"/>
        <v>2.5</v>
      </c>
      <c r="AA66" s="164">
        <f t="shared" si="23"/>
        <v>0.40000000000009095</v>
      </c>
      <c r="AC66" s="73">
        <f t="shared" si="15"/>
        <v>0</v>
      </c>
      <c r="AD66" s="73">
        <f>SUM(AC$9:AC66)</f>
        <v>8</v>
      </c>
    </row>
    <row r="67" spans="1:30" ht="30" customHeight="1">
      <c r="A67" s="161">
        <f t="shared" si="13"/>
        <v>59</v>
      </c>
      <c r="B67" s="166">
        <v>50</v>
      </c>
      <c r="C67" s="167" t="s">
        <v>545</v>
      </c>
      <c r="D67" s="168" t="s">
        <v>250</v>
      </c>
      <c r="E67" s="169">
        <v>555.1</v>
      </c>
      <c r="F67" s="166">
        <v>5</v>
      </c>
      <c r="G67" s="162" t="str">
        <f t="shared" si="20"/>
        <v>1:21.5
(0.5)</v>
      </c>
      <c r="H67" s="153"/>
      <c r="I67" s="161" t="str">
        <f t="shared" si="14"/>
        <v>-</v>
      </c>
      <c r="J67" s="166">
        <v>62</v>
      </c>
      <c r="K67" s="167" t="s">
        <v>556</v>
      </c>
      <c r="L67" s="170" t="s">
        <v>251</v>
      </c>
      <c r="M67" s="169">
        <v>3940.2</v>
      </c>
      <c r="N67" s="166">
        <v>5</v>
      </c>
      <c r="O67" s="162" t="str">
        <f t="shared" si="21"/>
        <v>8:53.1
(1.4)</v>
      </c>
      <c r="Q67" s="135">
        <f t="shared" si="16"/>
        <v>81.5</v>
      </c>
      <c r="R67" s="135">
        <f t="shared" si="17"/>
        <v>533.09999999999991</v>
      </c>
      <c r="T67" s="164">
        <f t="shared" si="18"/>
        <v>121.5</v>
      </c>
      <c r="U67" s="164">
        <f t="shared" si="19"/>
        <v>853.09999999999991</v>
      </c>
      <c r="W67" s="163">
        <f t="shared" si="24"/>
        <v>0.5</v>
      </c>
      <c r="X67" s="163">
        <f t="shared" si="25"/>
        <v>1.3999999999996362</v>
      </c>
      <c r="Z67" s="164">
        <f t="shared" si="22"/>
        <v>0.5</v>
      </c>
      <c r="AA67" s="164">
        <f t="shared" si="23"/>
        <v>1.3999999999996362</v>
      </c>
      <c r="AC67" s="73">
        <f t="shared" si="15"/>
        <v>1</v>
      </c>
      <c r="AD67" s="73">
        <f>SUM(AC$9:AC67)</f>
        <v>9</v>
      </c>
    </row>
    <row r="68" spans="1:30" ht="30" customHeight="1">
      <c r="A68" s="302">
        <f t="shared" si="13"/>
        <v>59</v>
      </c>
      <c r="B68" s="166">
        <v>65</v>
      </c>
      <c r="C68" s="167" t="s">
        <v>559</v>
      </c>
      <c r="D68" s="168" t="s">
        <v>252</v>
      </c>
      <c r="E68" s="169">
        <v>555.1</v>
      </c>
      <c r="F68" s="166">
        <v>5</v>
      </c>
      <c r="G68" s="162" t="str">
        <f t="shared" si="20"/>
        <v>1:21.5
(0.5)</v>
      </c>
      <c r="H68" s="153"/>
      <c r="I68" s="161">
        <f t="shared" si="14"/>
        <v>51</v>
      </c>
      <c r="J68" s="166">
        <v>55</v>
      </c>
      <c r="K68" s="167" t="s">
        <v>550</v>
      </c>
      <c r="L68" s="170" t="s">
        <v>250</v>
      </c>
      <c r="M68" s="169">
        <v>3948.5</v>
      </c>
      <c r="N68" s="166">
        <v>6</v>
      </c>
      <c r="O68" s="162" t="str">
        <f t="shared" si="21"/>
        <v>9:01.4
(8.3)</v>
      </c>
      <c r="Q68" s="135">
        <f t="shared" si="16"/>
        <v>81.5</v>
      </c>
      <c r="R68" s="135">
        <f t="shared" si="17"/>
        <v>541.40000000000009</v>
      </c>
      <c r="T68" s="164">
        <f t="shared" si="18"/>
        <v>121.5</v>
      </c>
      <c r="U68" s="164">
        <f t="shared" si="19"/>
        <v>901.40000000000009</v>
      </c>
      <c r="W68" s="163">
        <f t="shared" si="24"/>
        <v>0.5</v>
      </c>
      <c r="X68" s="163">
        <f t="shared" si="25"/>
        <v>8.3000000000001819</v>
      </c>
      <c r="Z68" s="164">
        <f t="shared" si="22"/>
        <v>0.5</v>
      </c>
      <c r="AA68" s="164">
        <f t="shared" si="23"/>
        <v>8.3000000000001819</v>
      </c>
      <c r="AC68" s="73">
        <f t="shared" si="15"/>
        <v>0</v>
      </c>
      <c r="AD68" s="73">
        <f>SUM(AC$9:AC68)</f>
        <v>9</v>
      </c>
    </row>
    <row r="69" spans="1:30" ht="30" customHeight="1">
      <c r="A69" s="161">
        <f t="shared" si="13"/>
        <v>61</v>
      </c>
      <c r="B69" s="166">
        <v>52</v>
      </c>
      <c r="C69" s="167" t="s">
        <v>547</v>
      </c>
      <c r="D69" s="168" t="s">
        <v>250</v>
      </c>
      <c r="E69" s="169">
        <v>558.9</v>
      </c>
      <c r="F69" s="166">
        <v>6</v>
      </c>
      <c r="G69" s="162" t="str">
        <f t="shared" si="20"/>
        <v>1:25.3
(3.8)</v>
      </c>
      <c r="H69" s="153"/>
      <c r="I69" s="161" t="str">
        <f t="shared" si="14"/>
        <v>-</v>
      </c>
      <c r="J69" s="166">
        <v>65</v>
      </c>
      <c r="K69" s="167" t="s">
        <v>559</v>
      </c>
      <c r="L69" s="170" t="s">
        <v>252</v>
      </c>
      <c r="M69" s="169">
        <v>3954.1</v>
      </c>
      <c r="N69" s="166">
        <v>5</v>
      </c>
      <c r="O69" s="162" t="str">
        <f t="shared" si="21"/>
        <v>9:07.0
(5.6)</v>
      </c>
      <c r="Q69" s="135">
        <f t="shared" si="16"/>
        <v>85.299999999999955</v>
      </c>
      <c r="R69" s="135">
        <f t="shared" si="17"/>
        <v>547</v>
      </c>
      <c r="T69" s="164">
        <f t="shared" si="18"/>
        <v>125.29999999999995</v>
      </c>
      <c r="U69" s="164">
        <f t="shared" si="19"/>
        <v>907</v>
      </c>
      <c r="W69" s="163">
        <f t="shared" si="24"/>
        <v>3.7999999999999545</v>
      </c>
      <c r="X69" s="163">
        <f t="shared" si="25"/>
        <v>5.5999999999999091</v>
      </c>
      <c r="Z69" s="164">
        <f t="shared" si="22"/>
        <v>3.7999999999999545</v>
      </c>
      <c r="AA69" s="164">
        <f t="shared" si="23"/>
        <v>5.5999999999999091</v>
      </c>
      <c r="AC69" s="73">
        <f t="shared" si="15"/>
        <v>1</v>
      </c>
      <c r="AD69" s="73">
        <f>SUM(AC$9:AC69)</f>
        <v>10</v>
      </c>
    </row>
    <row r="70" spans="1:30" ht="30" customHeight="1">
      <c r="A70" s="161">
        <f t="shared" si="13"/>
        <v>62</v>
      </c>
      <c r="B70" s="166">
        <v>67</v>
      </c>
      <c r="C70" s="167" t="s">
        <v>572</v>
      </c>
      <c r="D70" s="168" t="s">
        <v>252</v>
      </c>
      <c r="E70" s="169">
        <v>603.20000000000005</v>
      </c>
      <c r="F70" s="166">
        <v>6</v>
      </c>
      <c r="G70" s="162" t="str">
        <f t="shared" si="20"/>
        <v>1:29.6
(4.3)</v>
      </c>
      <c r="H70" s="153"/>
      <c r="I70" s="161" t="str">
        <f t="shared" si="14"/>
        <v>-</v>
      </c>
      <c r="J70" s="166">
        <v>66</v>
      </c>
      <c r="K70" s="167" t="s">
        <v>560</v>
      </c>
      <c r="L70" s="170" t="s">
        <v>252</v>
      </c>
      <c r="M70" s="169">
        <v>4021.3</v>
      </c>
      <c r="N70" s="166">
        <v>6</v>
      </c>
      <c r="O70" s="162" t="str">
        <f t="shared" si="21"/>
        <v>9:34.2
(27.2)</v>
      </c>
      <c r="Q70" s="135">
        <f t="shared" si="16"/>
        <v>89.600000000000023</v>
      </c>
      <c r="R70" s="135">
        <f t="shared" si="17"/>
        <v>574.20000000000027</v>
      </c>
      <c r="T70" s="164">
        <f t="shared" si="18"/>
        <v>129.60000000000002</v>
      </c>
      <c r="U70" s="164">
        <f t="shared" si="19"/>
        <v>934.20000000000027</v>
      </c>
      <c r="W70" s="163">
        <f t="shared" si="24"/>
        <v>4.3000000000000682</v>
      </c>
      <c r="X70" s="163">
        <f t="shared" si="25"/>
        <v>27.200000000000273</v>
      </c>
      <c r="Z70" s="164">
        <f t="shared" si="22"/>
        <v>4.3000000000000682</v>
      </c>
      <c r="AA70" s="164">
        <f t="shared" si="23"/>
        <v>27.200000000000273</v>
      </c>
      <c r="AC70" s="73">
        <f t="shared" si="15"/>
        <v>1</v>
      </c>
      <c r="AD70" s="73">
        <f>SUM(AC$9:AC70)</f>
        <v>11</v>
      </c>
    </row>
    <row r="71" spans="1:30" ht="30" customHeight="1">
      <c r="A71" s="161">
        <f t="shared" si="13"/>
        <v>63</v>
      </c>
      <c r="B71" s="166">
        <v>66</v>
      </c>
      <c r="C71" s="167" t="s">
        <v>560</v>
      </c>
      <c r="D71" s="168" t="s">
        <v>252</v>
      </c>
      <c r="E71" s="169">
        <v>605.4</v>
      </c>
      <c r="F71" s="166">
        <v>7</v>
      </c>
      <c r="G71" s="162" t="str">
        <f t="shared" si="20"/>
        <v>1:31.8
(2.2)</v>
      </c>
      <c r="H71" s="153"/>
      <c r="I71" s="161" t="str">
        <f t="shared" si="14"/>
        <v>-</v>
      </c>
      <c r="J71" s="166">
        <v>68</v>
      </c>
      <c r="K71" s="167" t="s">
        <v>561</v>
      </c>
      <c r="L71" s="170" t="s">
        <v>252</v>
      </c>
      <c r="M71" s="169">
        <v>4054.3</v>
      </c>
      <c r="N71" s="166">
        <v>7</v>
      </c>
      <c r="O71" s="162" t="str">
        <f t="shared" si="21"/>
        <v>10:07.2
(33.0)</v>
      </c>
      <c r="Q71" s="135">
        <f t="shared" si="16"/>
        <v>91.799999999999955</v>
      </c>
      <c r="R71" s="135">
        <f t="shared" si="17"/>
        <v>607.20000000000027</v>
      </c>
      <c r="T71" s="164">
        <f t="shared" si="18"/>
        <v>131.79999999999995</v>
      </c>
      <c r="U71" s="164">
        <f t="shared" si="19"/>
        <v>1007.2000000000003</v>
      </c>
      <c r="W71" s="163">
        <f t="shared" si="24"/>
        <v>2.1999999999999318</v>
      </c>
      <c r="X71" s="163">
        <f t="shared" si="25"/>
        <v>33</v>
      </c>
      <c r="Z71" s="164">
        <f t="shared" si="22"/>
        <v>2.1999999999999318</v>
      </c>
      <c r="AA71" s="164">
        <f t="shared" si="23"/>
        <v>33</v>
      </c>
      <c r="AC71" s="73">
        <f t="shared" si="15"/>
        <v>1</v>
      </c>
      <c r="AD71" s="73">
        <f>SUM(AC$9:AC71)</f>
        <v>12</v>
      </c>
    </row>
    <row r="72" spans="1:30" ht="30" customHeight="1">
      <c r="A72" s="161">
        <f t="shared" si="13"/>
        <v>64</v>
      </c>
      <c r="B72" s="166">
        <v>68</v>
      </c>
      <c r="C72" s="167" t="s">
        <v>561</v>
      </c>
      <c r="D72" s="168" t="s">
        <v>252</v>
      </c>
      <c r="E72" s="169">
        <v>607</v>
      </c>
      <c r="F72" s="166">
        <v>8</v>
      </c>
      <c r="G72" s="162" t="str">
        <f t="shared" si="20"/>
        <v>1:33.4
(1.6)</v>
      </c>
      <c r="H72" s="153"/>
      <c r="I72" s="161">
        <f t="shared" si="14"/>
        <v>52</v>
      </c>
      <c r="J72" s="166">
        <v>53</v>
      </c>
      <c r="K72" s="167" t="s">
        <v>548</v>
      </c>
      <c r="L72" s="170" t="s">
        <v>250</v>
      </c>
      <c r="M72" s="169">
        <v>4130.3</v>
      </c>
      <c r="N72" s="166">
        <v>7</v>
      </c>
      <c r="O72" s="162" t="str">
        <f t="shared" si="21"/>
        <v>10:43.2
(36.0)</v>
      </c>
      <c r="Q72" s="135">
        <f t="shared" si="16"/>
        <v>93.399999999999977</v>
      </c>
      <c r="R72" s="135">
        <f t="shared" si="17"/>
        <v>643.20000000000027</v>
      </c>
      <c r="T72" s="164">
        <f t="shared" si="18"/>
        <v>133.39999999999998</v>
      </c>
      <c r="U72" s="164">
        <f t="shared" si="19"/>
        <v>1043.2000000000003</v>
      </c>
      <c r="W72" s="163">
        <f t="shared" si="24"/>
        <v>1.6000000000000227</v>
      </c>
      <c r="X72" s="163">
        <f t="shared" si="25"/>
        <v>36</v>
      </c>
      <c r="Z72" s="164">
        <f t="shared" si="22"/>
        <v>1.6000000000000227</v>
      </c>
      <c r="AA72" s="164">
        <f t="shared" si="23"/>
        <v>36</v>
      </c>
      <c r="AC72" s="73">
        <f t="shared" si="15"/>
        <v>0</v>
      </c>
      <c r="AD72" s="73">
        <f>SUM(AC$9:AC72)</f>
        <v>12</v>
      </c>
    </row>
    <row r="73" spans="1:30" ht="30" customHeight="1">
      <c r="A73" s="161">
        <f t="shared" ref="A73:A98" si="26">IF(E73&lt;&gt;"",RANK(E73,E$9:E$98,1),"")</f>
        <v>65</v>
      </c>
      <c r="B73" s="166">
        <v>53</v>
      </c>
      <c r="C73" s="167" t="s">
        <v>548</v>
      </c>
      <c r="D73" s="168" t="s">
        <v>250</v>
      </c>
      <c r="E73" s="169">
        <v>607.20000000000005</v>
      </c>
      <c r="F73" s="166">
        <v>7</v>
      </c>
      <c r="G73" s="162" t="str">
        <f t="shared" si="20"/>
        <v>1:33.6
(0.2)</v>
      </c>
      <c r="H73" s="153"/>
      <c r="I73" s="161">
        <f t="shared" ref="I73:I98" si="27">IF(M73&lt;&gt;"",IF(MID(L73,1,2)=AC$8,RANK(M73,M$9:M$98,1)-AD73,"-"),"")</f>
        <v>53</v>
      </c>
      <c r="J73" s="166">
        <v>54</v>
      </c>
      <c r="K73" s="167" t="s">
        <v>549</v>
      </c>
      <c r="L73" s="170" t="s">
        <v>250</v>
      </c>
      <c r="M73" s="169">
        <v>4140.1000000000004</v>
      </c>
      <c r="N73" s="166">
        <v>8</v>
      </c>
      <c r="O73" s="162" t="str">
        <f t="shared" si="21"/>
        <v>10:53.0
(9.8)</v>
      </c>
      <c r="Q73" s="135">
        <f t="shared" si="16"/>
        <v>93.600000000000023</v>
      </c>
      <c r="R73" s="135">
        <f t="shared" si="17"/>
        <v>653.00000000000045</v>
      </c>
      <c r="T73" s="164">
        <f t="shared" si="18"/>
        <v>133.60000000000002</v>
      </c>
      <c r="U73" s="164">
        <f t="shared" si="19"/>
        <v>1053.0000000000005</v>
      </c>
      <c r="W73" s="163">
        <f t="shared" si="24"/>
        <v>0.20000000000004547</v>
      </c>
      <c r="X73" s="163">
        <f t="shared" si="25"/>
        <v>9.8000000000001819</v>
      </c>
      <c r="Z73" s="164">
        <f t="shared" si="22"/>
        <v>0.20000000000004547</v>
      </c>
      <c r="AA73" s="164">
        <f t="shared" si="23"/>
        <v>9.8000000000001819</v>
      </c>
      <c r="AC73" s="73">
        <f t="shared" ref="AC73:AC98" si="28">IF(L73&lt;&gt;"",IF(MID(L73,1,2)=AC$8,0,1),0)</f>
        <v>0</v>
      </c>
      <c r="AD73" s="73">
        <f>SUM(AC$9:AC73)</f>
        <v>12</v>
      </c>
    </row>
    <row r="74" spans="1:30" ht="30" customHeight="1">
      <c r="A74" s="161">
        <f t="shared" si="26"/>
        <v>66</v>
      </c>
      <c r="B74" s="166">
        <v>56</v>
      </c>
      <c r="C74" s="167" t="s">
        <v>551</v>
      </c>
      <c r="D74" s="168" t="s">
        <v>250</v>
      </c>
      <c r="E74" s="169">
        <v>607.70000000000005</v>
      </c>
      <c r="F74" s="166">
        <v>8</v>
      </c>
      <c r="G74" s="162" t="str">
        <f t="shared" si="20"/>
        <v>1:34.1
(0.5)</v>
      </c>
      <c r="H74" s="153"/>
      <c r="I74" s="161" t="str">
        <f t="shared" si="27"/>
        <v>-</v>
      </c>
      <c r="J74" s="166">
        <v>69</v>
      </c>
      <c r="K74" s="167" t="s">
        <v>562</v>
      </c>
      <c r="L74" s="170" t="s">
        <v>252</v>
      </c>
      <c r="M74" s="169">
        <v>4142.7</v>
      </c>
      <c r="N74" s="166">
        <v>8</v>
      </c>
      <c r="O74" s="162" t="str">
        <f t="shared" si="21"/>
        <v>10:55.6
(2.6)</v>
      </c>
      <c r="Q74" s="135">
        <f t="shared" ref="Q74:Q98" si="29">IF(AND(E$9&lt;&gt;"",E74&lt;&gt;""),(INT(E74/10000)*3600+INT(MOD(E74,10000)/100)*60+MOD(E74,100))-(INT(E$9/10000)*3600+INT(MOD(E$9,10000)/100)*60+MOD(E$9,100)),"")</f>
        <v>94.100000000000023</v>
      </c>
      <c r="R74" s="135">
        <f t="shared" ref="R74:R98" si="30">IF(AND(M$9&lt;&gt;"",M74&lt;&gt;""),(INT(M74/10000)*3600+INT(MOD(M74,10000)/100)*60+MOD(M74,100))-(INT(M$9/10000)*3600+INT(MOD(M$9,10000)/100)*60+MOD(M$9,100)),"")</f>
        <v>655.59999999999991</v>
      </c>
      <c r="T74" s="164">
        <f t="shared" ref="T74:T98" si="31">IF(Q74&lt;&gt;"",INT(Q74/3600)*10000+INT(MOD(Q74,3600)/60)*100+MOD(Q74,60),"")</f>
        <v>134.10000000000002</v>
      </c>
      <c r="U74" s="164">
        <f t="shared" ref="U74:U98" si="32">IF(R74&lt;&gt;"",INT(R74/3600)*10000+INT(MOD(R74,3600)/60)*100+MOD(R74,60),"")</f>
        <v>1055.5999999999999</v>
      </c>
      <c r="W74" s="163">
        <f t="shared" si="24"/>
        <v>0.5</v>
      </c>
      <c r="X74" s="163">
        <f t="shared" si="25"/>
        <v>2.5999999999994543</v>
      </c>
      <c r="Z74" s="164">
        <f t="shared" si="22"/>
        <v>0.5</v>
      </c>
      <c r="AA74" s="164">
        <f t="shared" si="23"/>
        <v>2.5999999999994543</v>
      </c>
      <c r="AC74" s="73">
        <f t="shared" si="28"/>
        <v>1</v>
      </c>
      <c r="AD74" s="73">
        <f>SUM(AC$9:AC74)</f>
        <v>13</v>
      </c>
    </row>
    <row r="75" spans="1:30" ht="30" customHeight="1">
      <c r="A75" s="161">
        <f t="shared" si="26"/>
        <v>67</v>
      </c>
      <c r="B75" s="166">
        <v>69</v>
      </c>
      <c r="C75" s="167" t="s">
        <v>562</v>
      </c>
      <c r="D75" s="168" t="s">
        <v>252</v>
      </c>
      <c r="E75" s="169">
        <v>611</v>
      </c>
      <c r="F75" s="166">
        <v>9</v>
      </c>
      <c r="G75" s="162" t="str">
        <f t="shared" ref="G75:G98" si="33">IF(T75&lt;&gt;"",TEXT(T75,"[&lt;100]#0.0;[&lt;10000]#0"":""00.0;0"":""00"":""00.0")&amp;CHAR(10)&amp;"("&amp;TEXT(Z75,"[&lt;100]#0.0;[&lt;10000]#0"":""00.0;0"":""00"":""00.0")&amp;")","")</f>
        <v>1:37.4
(3.3)</v>
      </c>
      <c r="H75" s="153"/>
      <c r="I75" s="161" t="str">
        <f t="shared" si="27"/>
        <v>-</v>
      </c>
      <c r="J75" s="166">
        <v>74</v>
      </c>
      <c r="K75" s="167" t="s">
        <v>566</v>
      </c>
      <c r="L75" s="170" t="s">
        <v>252</v>
      </c>
      <c r="M75" s="169">
        <v>4303.7</v>
      </c>
      <c r="N75" s="166">
        <v>9</v>
      </c>
      <c r="O75" s="162" t="str">
        <f t="shared" ref="O75:O98" si="34">IF(U75&lt;&gt;"",TEXT(U75,"[&lt;100]#0.0;[&lt;10000]#0"":""00.0;0"":""00"":""00.0")&amp;CHAR(10)&amp;"("&amp;TEXT(AA75,"[&lt;100]#0.0;[&lt;10000]#0"":""00.0;0"":""00"":""00.0")&amp;")","")</f>
        <v>12:16.6
(1:21.0)</v>
      </c>
      <c r="Q75" s="135">
        <f t="shared" si="29"/>
        <v>97.399999999999977</v>
      </c>
      <c r="R75" s="135">
        <f t="shared" si="30"/>
        <v>736.59999999999991</v>
      </c>
      <c r="T75" s="164">
        <f t="shared" si="31"/>
        <v>137.39999999999998</v>
      </c>
      <c r="U75" s="164">
        <f t="shared" si="32"/>
        <v>1216.5999999999999</v>
      </c>
      <c r="W75" s="163">
        <f t="shared" si="24"/>
        <v>3.2999999999999545</v>
      </c>
      <c r="X75" s="163">
        <f t="shared" si="25"/>
        <v>81</v>
      </c>
      <c r="Z75" s="164">
        <f t="shared" ref="Z75:Z98" si="35">IF(W75&lt;&gt;"",INT(W75/3600)*10000+INT(MOD(W75,3600)/60)*100+MOD(W75,60),"")</f>
        <v>3.2999999999999545</v>
      </c>
      <c r="AA75" s="164">
        <f t="shared" ref="AA75:AA98" si="36">IF(X75&lt;&gt;"",INT(X75/3600)*10000+INT(MOD(X75,3600)/60)*100+MOD(X75,60),"")</f>
        <v>121</v>
      </c>
      <c r="AC75" s="73">
        <f t="shared" si="28"/>
        <v>1</v>
      </c>
      <c r="AD75" s="73">
        <f>SUM(AC$9:AC75)</f>
        <v>14</v>
      </c>
    </row>
    <row r="76" spans="1:30" ht="30" customHeight="1">
      <c r="A76" s="161">
        <f t="shared" si="26"/>
        <v>68</v>
      </c>
      <c r="B76" s="166">
        <v>54</v>
      </c>
      <c r="C76" s="167" t="s">
        <v>549</v>
      </c>
      <c r="D76" s="168" t="s">
        <v>250</v>
      </c>
      <c r="E76" s="169">
        <v>613.4</v>
      </c>
      <c r="F76" s="166">
        <v>9</v>
      </c>
      <c r="G76" s="162" t="str">
        <f t="shared" si="33"/>
        <v>1:39.8
(2.4)</v>
      </c>
      <c r="H76" s="153"/>
      <c r="I76" s="161">
        <f t="shared" si="27"/>
        <v>54</v>
      </c>
      <c r="J76" s="166">
        <v>56</v>
      </c>
      <c r="K76" s="167" t="s">
        <v>551</v>
      </c>
      <c r="L76" s="170" t="s">
        <v>250</v>
      </c>
      <c r="M76" s="169">
        <v>4305.3</v>
      </c>
      <c r="N76" s="166">
        <v>9</v>
      </c>
      <c r="O76" s="162" t="str">
        <f t="shared" si="34"/>
        <v>12:18.2
(1.6)</v>
      </c>
      <c r="Q76" s="135">
        <f t="shared" si="29"/>
        <v>99.799999999999955</v>
      </c>
      <c r="R76" s="135">
        <f t="shared" si="30"/>
        <v>738.20000000000027</v>
      </c>
      <c r="T76" s="164">
        <f t="shared" si="31"/>
        <v>139.79999999999995</v>
      </c>
      <c r="U76" s="164">
        <f t="shared" si="32"/>
        <v>1218.2000000000003</v>
      </c>
      <c r="W76" s="163">
        <f t="shared" ref="W76:W98" si="37">IF(AND(Q76&lt;&gt;"",Q75&lt;&gt;""),IF(Q76-Q75&lt;&gt;0,Q76-Q75,W75),"")</f>
        <v>2.3999999999999773</v>
      </c>
      <c r="X76" s="163">
        <f t="shared" ref="X76:X98" si="38">IF(AND(R76&lt;&gt;"",R75&lt;&gt;""),IF(R76-R75&lt;&gt;0,R76-R75,X75),"")</f>
        <v>1.6000000000003638</v>
      </c>
      <c r="Z76" s="164">
        <f t="shared" si="35"/>
        <v>2.3999999999999773</v>
      </c>
      <c r="AA76" s="164">
        <f t="shared" si="36"/>
        <v>1.6000000000003638</v>
      </c>
      <c r="AC76" s="73">
        <f t="shared" si="28"/>
        <v>0</v>
      </c>
      <c r="AD76" s="73">
        <f>SUM(AC$9:AC76)</f>
        <v>14</v>
      </c>
    </row>
    <row r="77" spans="1:30" ht="30" customHeight="1">
      <c r="A77" s="161">
        <f t="shared" si="26"/>
        <v>69</v>
      </c>
      <c r="B77" s="166">
        <v>74</v>
      </c>
      <c r="C77" s="167" t="s">
        <v>566</v>
      </c>
      <c r="D77" s="168" t="s">
        <v>252</v>
      </c>
      <c r="E77" s="169">
        <v>629.70000000000005</v>
      </c>
      <c r="F77" s="166">
        <v>10</v>
      </c>
      <c r="G77" s="162" t="str">
        <f t="shared" si="33"/>
        <v>1:56.1
(16.3)</v>
      </c>
      <c r="H77" s="153"/>
      <c r="I77" s="161" t="str">
        <f t="shared" si="27"/>
        <v>-</v>
      </c>
      <c r="J77" s="166">
        <v>67</v>
      </c>
      <c r="K77" s="167" t="s">
        <v>572</v>
      </c>
      <c r="L77" s="170" t="s">
        <v>252</v>
      </c>
      <c r="M77" s="169">
        <v>4306.3</v>
      </c>
      <c r="N77" s="166">
        <v>10</v>
      </c>
      <c r="O77" s="162" t="str">
        <f t="shared" si="34"/>
        <v>12:19.2
(1.0)</v>
      </c>
      <c r="Q77" s="135">
        <f t="shared" si="29"/>
        <v>116.10000000000002</v>
      </c>
      <c r="R77" s="135">
        <f t="shared" si="30"/>
        <v>739.20000000000027</v>
      </c>
      <c r="T77" s="164">
        <f t="shared" si="31"/>
        <v>156.10000000000002</v>
      </c>
      <c r="U77" s="164">
        <f t="shared" si="32"/>
        <v>1219.2000000000003</v>
      </c>
      <c r="W77" s="163">
        <f t="shared" si="37"/>
        <v>16.300000000000068</v>
      </c>
      <c r="X77" s="163">
        <f t="shared" si="38"/>
        <v>1</v>
      </c>
      <c r="Z77" s="164">
        <f t="shared" si="35"/>
        <v>16.300000000000068</v>
      </c>
      <c r="AA77" s="164">
        <f t="shared" si="36"/>
        <v>1</v>
      </c>
      <c r="AC77" s="73">
        <f t="shared" si="28"/>
        <v>1</v>
      </c>
      <c r="AD77" s="73">
        <f>SUM(AC$9:AC77)</f>
        <v>15</v>
      </c>
    </row>
    <row r="78" spans="1:30" ht="30" customHeight="1">
      <c r="A78" s="161">
        <f t="shared" si="26"/>
        <v>70</v>
      </c>
      <c r="B78" s="166">
        <v>76</v>
      </c>
      <c r="C78" s="167" t="s">
        <v>568</v>
      </c>
      <c r="D78" s="168" t="s">
        <v>252</v>
      </c>
      <c r="E78" s="169">
        <v>642.5</v>
      </c>
      <c r="F78" s="166">
        <v>11</v>
      </c>
      <c r="G78" s="162" t="str">
        <f t="shared" si="33"/>
        <v>2:08.9
(12.8)</v>
      </c>
      <c r="H78" s="153"/>
      <c r="I78" s="161" t="str">
        <f t="shared" si="27"/>
        <v>-</v>
      </c>
      <c r="J78" s="166">
        <v>76</v>
      </c>
      <c r="K78" s="167" t="s">
        <v>568</v>
      </c>
      <c r="L78" s="170" t="s">
        <v>252</v>
      </c>
      <c r="M78" s="169">
        <v>4432.5</v>
      </c>
      <c r="N78" s="166">
        <v>11</v>
      </c>
      <c r="O78" s="162" t="str">
        <f t="shared" si="34"/>
        <v>13:45.4
(1:26.2)</v>
      </c>
      <c r="Q78" s="135">
        <f t="shared" si="29"/>
        <v>128.89999999999998</v>
      </c>
      <c r="R78" s="135">
        <f t="shared" si="30"/>
        <v>825.40000000000009</v>
      </c>
      <c r="T78" s="164">
        <f t="shared" si="31"/>
        <v>208.89999999999998</v>
      </c>
      <c r="U78" s="164">
        <f t="shared" si="32"/>
        <v>1345.4</v>
      </c>
      <c r="W78" s="163">
        <f t="shared" si="37"/>
        <v>12.799999999999955</v>
      </c>
      <c r="X78" s="163">
        <f t="shared" si="38"/>
        <v>86.199999999999818</v>
      </c>
      <c r="Z78" s="164">
        <f t="shared" si="35"/>
        <v>12.799999999999955</v>
      </c>
      <c r="AA78" s="164">
        <f t="shared" si="36"/>
        <v>126.19999999999982</v>
      </c>
      <c r="AC78" s="73">
        <f t="shared" si="28"/>
        <v>1</v>
      </c>
      <c r="AD78" s="73">
        <f>SUM(AC$9:AC78)</f>
        <v>16</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16</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16</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16</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16</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16</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16</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16</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16</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16</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16</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16</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16</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16</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16</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16</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16</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16</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16</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16</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16</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C92"/>
  <sheetViews>
    <sheetView workbookViewId="0">
      <selection activeCell="A2" sqref="A2"/>
    </sheetView>
  </sheetViews>
  <sheetFormatPr baseColWidth="10" defaultColWidth="9" defaultRowHeight="14"/>
  <cols>
    <col min="1" max="1" width="4.5" style="73" bestFit="1" customWidth="1"/>
    <col min="2" max="2" width="34.33203125" style="74" bestFit="1" customWidth="1"/>
    <col min="3" max="3" width="9" style="73"/>
    <col min="4" max="16384" width="9" style="75"/>
  </cols>
  <sheetData>
    <row r="1" spans="1:3" s="72" customFormat="1" ht="27" customHeight="1">
      <c r="A1" s="70" t="s">
        <v>19</v>
      </c>
      <c r="B1" s="71" t="s">
        <v>27</v>
      </c>
      <c r="C1" s="70" t="s">
        <v>44</v>
      </c>
    </row>
    <row r="2" spans="1:3" ht="27" customHeight="1">
      <c r="A2" s="73">
        <f>IF(ent!E2&lt;&gt;"",ent!D2,"")</f>
        <v>1</v>
      </c>
      <c r="B2" s="74" t="str">
        <f>IF(ent!E2&lt;&gt;"",ent!E2&amp;"/"&amp;ent!F2&amp;CHAR(10)&amp;ent!G2,"")</f>
        <v>Heikki Kovalainen/北川 紗衣
AICELLOラックDL速心FABIA</v>
      </c>
      <c r="C2" s="73" t="str">
        <f>IF(ent!E2&lt;&gt;"",ent!H2,"")</f>
        <v>JN-1</v>
      </c>
    </row>
    <row r="3" spans="1:3" ht="27" customHeight="1">
      <c r="A3" s="73">
        <f>IF(ent!E3&lt;&gt;"",ent!D3,"")</f>
        <v>2</v>
      </c>
      <c r="B3" s="74" t="str">
        <f>IF(ent!E3&lt;&gt;"",ent!E3&amp;"/"&amp;ent!F3&amp;CHAR(10)&amp;ent!G3,"")</f>
        <v>勝田 範彦/木村 裕介
GR YARIS JP4－Rally2</v>
      </c>
      <c r="C3" s="73" t="str">
        <f>IF(ent!E3&lt;&gt;"",ent!H3,"")</f>
        <v>JN-1</v>
      </c>
    </row>
    <row r="4" spans="1:3" ht="27" customHeight="1">
      <c r="A4" s="73">
        <f>IF(ent!E4&lt;&gt;"",ent!D4,"")</f>
        <v>3</v>
      </c>
      <c r="B4" s="74" t="str">
        <f>IF(ent!E4&lt;&gt;"",ent!E4&amp;"/"&amp;ent!F4&amp;CHAR(10)&amp;ent!G4,"")</f>
        <v>福永 修/齊田 美早子
アサヒ☆カナックOSAMU555ファビア</v>
      </c>
      <c r="C4" s="73" t="str">
        <f>IF(ent!E4&lt;&gt;"",ent!H4,"")</f>
        <v>JN-1</v>
      </c>
    </row>
    <row r="5" spans="1:3" ht="27" customHeight="1">
      <c r="A5" s="73">
        <f>IF(ent!E5&lt;&gt;"",ent!D5,"")</f>
        <v>4</v>
      </c>
      <c r="B5" s="74" t="str">
        <f>IF(ent!E5&lt;&gt;"",ent!E5&amp;"/"&amp;ent!F5&amp;CHAR(10)&amp;ent!G5,"")</f>
        <v>新井 敏弘/保井 隆宏
SUBARU WRX S4</v>
      </c>
      <c r="C5" s="73" t="str">
        <f>IF(ent!E5&lt;&gt;"",ent!H5,"")</f>
        <v>JN-1</v>
      </c>
    </row>
    <row r="6" spans="1:3" ht="27" customHeight="1">
      <c r="A6" s="73">
        <f>IF(ent!E6&lt;&gt;"",ent!D6,"")</f>
        <v>5</v>
      </c>
      <c r="B6" s="74" t="str">
        <f>IF(ent!E6&lt;&gt;"",ent!E6&amp;"/"&amp;ent!F6&amp;CHAR(10)&amp;ent!G6,"")</f>
        <v>新井 大輝/金岡 基成
Ahead プジョー 208 ラリー4</v>
      </c>
      <c r="C6" s="73" t="str">
        <f>IF(ent!E6&lt;&gt;"",ent!H6,"")</f>
        <v>JN-1</v>
      </c>
    </row>
    <row r="7" spans="1:3" ht="27" customHeight="1">
      <c r="A7" s="73">
        <f>IF(ent!E7&lt;&gt;"",ent!D7,"")</f>
        <v>6</v>
      </c>
      <c r="B7" s="74" t="str">
        <f>IF(ent!E7&lt;&gt;"",ent!E7&amp;"/"&amp;ent!F7&amp;CHAR(10)&amp;ent!G7,"")</f>
        <v>金岡 義樹/朴木 博則
大阪冷研 ファビア</v>
      </c>
      <c r="C7" s="73" t="str">
        <f>IF(ent!E7&lt;&gt;"",ent!H7,"")</f>
        <v>JN-1</v>
      </c>
    </row>
    <row r="8" spans="1:3" ht="27" customHeight="1">
      <c r="A8" s="73">
        <f>IF(ent!E8&lt;&gt;"",ent!D8,"")</f>
        <v>7</v>
      </c>
      <c r="B8" s="74" t="str">
        <f>IF(ent!E8&lt;&gt;"",ent!E8&amp;"/"&amp;ent!F8&amp;CHAR(10)&amp;ent!G8,"")</f>
        <v>眞貝 知志/安藤 裕一
GR YARIS GR4RallyDA</v>
      </c>
      <c r="C8" s="73" t="str">
        <f>IF(ent!E8&lt;&gt;"",ent!H8,"")</f>
        <v>JN-1</v>
      </c>
    </row>
    <row r="9" spans="1:3" ht="27" customHeight="1">
      <c r="A9" s="73">
        <f>IF(ent!E9&lt;&gt;"",ent!D9,"")</f>
        <v>8</v>
      </c>
      <c r="B9" s="74" t="str">
        <f>IF(ent!E9&lt;&gt;"",ent!E9&amp;"/"&amp;ent!F9&amp;CHAR(10)&amp;ent!G9,"")</f>
        <v>松岡 孝典/北田 稔
ラックDLモビリティ東名古屋GRカローラ</v>
      </c>
      <c r="C9" s="73" t="str">
        <f>IF(ent!E9&lt;&gt;"",ent!H9,"")</f>
        <v>JN-1</v>
      </c>
    </row>
    <row r="10" spans="1:3" ht="27" customHeight="1">
      <c r="A10" s="73">
        <f>IF(ent!E10&lt;&gt;"",ent!D10,"")</f>
        <v>9</v>
      </c>
      <c r="B10" s="74" t="str">
        <f>IF(ent!E10&lt;&gt;"",ent!E10&amp;"/"&amp;ent!F10&amp;CHAR(10)&amp;ent!G10,"")</f>
        <v>今井 聡/高橋 芙悠
AKM･MOTORSPORTS･C3R5</v>
      </c>
      <c r="C10" s="73" t="str">
        <f>IF(ent!E10&lt;&gt;"",ent!H10,"")</f>
        <v>JN-1</v>
      </c>
    </row>
    <row r="11" spans="1:3" ht="27" customHeight="1">
      <c r="A11" s="73">
        <f>IF(ent!E11&lt;&gt;"",ent!D11,"")</f>
        <v>10</v>
      </c>
      <c r="B11" s="74" t="str">
        <f>IF(ent!E11&lt;&gt;"",ent!E11&amp;"/"&amp;ent!F11&amp;CHAR(10)&amp;ent!G11,"")</f>
        <v>柳澤 宏至/竹下 紀子
MATEX－AQTEC DL GRヤリス</v>
      </c>
      <c r="C11" s="73" t="str">
        <f>IF(ent!E11&lt;&gt;"",ent!H11,"")</f>
        <v>JN-1</v>
      </c>
    </row>
    <row r="12" spans="1:3" ht="27" customHeight="1">
      <c r="A12" s="73">
        <f>IF(ent!E12&lt;&gt;"",ent!D12,"")</f>
        <v>11</v>
      </c>
      <c r="B12" s="74" t="str">
        <f>IF(ent!E12&lt;&gt;"",ent!E12&amp;"/"&amp;ent!F12&amp;CHAR(10)&amp;ent!G12,"")</f>
        <v>奴田原 文雄/東 駿吾
ADVAN カヤバ KTMS GRヤリス</v>
      </c>
      <c r="C12" s="73" t="str">
        <f>IF(ent!E12&lt;&gt;"",ent!H12,"")</f>
        <v>JN-2</v>
      </c>
    </row>
    <row r="13" spans="1:3" ht="27" customHeight="1">
      <c r="A13" s="73">
        <f>IF(ent!E13&lt;&gt;"",ent!D13,"")</f>
        <v>12</v>
      </c>
      <c r="B13" s="74" t="str">
        <f>IF(ent!E13&lt;&gt;"",ent!E13&amp;"/"&amp;ent!F13&amp;CHAR(10)&amp;ent!G13,"")</f>
        <v>三枝 聖弥/船木 一祥
名古屋スバル ラック DL WRX</v>
      </c>
      <c r="C13" s="73" t="str">
        <f>IF(ent!E13&lt;&gt;"",ent!H13,"")</f>
        <v>JN-2</v>
      </c>
    </row>
    <row r="14" spans="1:3" ht="27" customHeight="1">
      <c r="A14" s="73">
        <f>IF(ent!E14&lt;&gt;"",ent!D14,"")</f>
        <v>13</v>
      </c>
      <c r="B14" s="74" t="str">
        <f>IF(ent!E14&lt;&gt;"",ent!E14&amp;"/"&amp;ent!F14&amp;CHAR(10)&amp;ent!G14,"")</f>
        <v>川名 賢/前川 冨哉
クスコ DL WM KZF TL ヤリス</v>
      </c>
      <c r="C14" s="73" t="str">
        <f>IF(ent!E14&lt;&gt;"",ent!H14,"")</f>
        <v>JN-2</v>
      </c>
    </row>
    <row r="15" spans="1:3" ht="27" customHeight="1">
      <c r="A15" s="73">
        <f>IF(ent!E15&lt;&gt;"",ent!D15,"")</f>
        <v>14</v>
      </c>
      <c r="B15" s="74" t="str">
        <f>IF(ent!E15&lt;&gt;"",ent!E15&amp;"/"&amp;ent!F15&amp;CHAR(10)&amp;ent!G15,"")</f>
        <v>横尾 芳則/穴井 謙志郎
カヤバ GRヤリス</v>
      </c>
      <c r="C15" s="73" t="str">
        <f>IF(ent!E15&lt;&gt;"",ent!H15,"")</f>
        <v>JN-2</v>
      </c>
    </row>
    <row r="16" spans="1:3" ht="27" customHeight="1">
      <c r="A16" s="73">
        <f>IF(ent!E16&lt;&gt;"",ent!D16,"")</f>
        <v>15</v>
      </c>
      <c r="B16" s="74" t="str">
        <f>IF(ent!E16&lt;&gt;"",ent!E16&amp;"/"&amp;ent!F16&amp;CHAR(10)&amp;ent!G16,"")</f>
        <v>小泉 敏志/加勢 直毅
若甦DLドリームドライブGRヤリス</v>
      </c>
      <c r="C16" s="73" t="str">
        <f>IF(ent!E16&lt;&gt;"",ent!H16,"")</f>
        <v>JN-2</v>
      </c>
    </row>
    <row r="17" spans="1:3" ht="27" customHeight="1">
      <c r="A17" s="73">
        <f>IF(ent!E17&lt;&gt;"",ent!D17,"")</f>
        <v>16</v>
      </c>
      <c r="B17" s="74" t="str">
        <f>IF(ent!E17&lt;&gt;"",ent!E17&amp;"/"&amp;ent!F17&amp;CHAR(10)&amp;ent!G17,"")</f>
        <v>石川 昌平/大倉 瞳
ARTAオートバックスGRヤリス</v>
      </c>
      <c r="C17" s="73" t="str">
        <f>IF(ent!E17&lt;&gt;"",ent!H17,"")</f>
        <v>JN-2</v>
      </c>
    </row>
    <row r="18" spans="1:3" ht="27" customHeight="1">
      <c r="A18" s="73">
        <f>IF(ent!E18&lt;&gt;"",ent!D18,"")</f>
        <v>17</v>
      </c>
      <c r="B18" s="74" t="str">
        <f>IF(ent!E18&lt;&gt;"",ent!E18&amp;"/"&amp;ent!F18&amp;CHAR(10)&amp;ent!G18,"")</f>
        <v>山本 悠太/立久井 和子
SammyK－oneルブロスYHGR86</v>
      </c>
      <c r="C18" s="73" t="str">
        <f>IF(ent!E18&lt;&gt;"",ent!H18,"")</f>
        <v>JN-3</v>
      </c>
    </row>
    <row r="19" spans="1:3" ht="27" customHeight="1">
      <c r="A19" s="73">
        <f>IF(ent!E19&lt;&gt;"",ent!D19,"")</f>
        <v>18</v>
      </c>
      <c r="B19" s="74" t="str">
        <f>IF(ent!E19&lt;&gt;"",ent!E19&amp;"/"&amp;ent!F19&amp;CHAR(10)&amp;ent!G19,"")</f>
        <v>上原 淳/漆戸 あゆみ
メディトランセDLシャフトカヤバBRZ</v>
      </c>
      <c r="C19" s="73" t="str">
        <f>IF(ent!E19&lt;&gt;"",ent!H19,"")</f>
        <v>JN-3</v>
      </c>
    </row>
    <row r="20" spans="1:3" ht="27" customHeight="1">
      <c r="A20" s="73">
        <f>IF(ent!E20&lt;&gt;"",ent!D20,"")</f>
        <v>19</v>
      </c>
      <c r="B20" s="74" t="str">
        <f>IF(ent!E20&lt;&gt;"",ent!E20&amp;"/"&amp;ent!F20&amp;CHAR(10)&amp;ent!G20,"")</f>
        <v>曽根 崇仁/石田 一輝
P.MU☆DL☆SPM☆INGING86</v>
      </c>
      <c r="C20" s="73" t="str">
        <f>IF(ent!E20&lt;&gt;"",ent!H20,"")</f>
        <v>JN-3</v>
      </c>
    </row>
    <row r="21" spans="1:3" ht="27" customHeight="1">
      <c r="A21" s="73">
        <f>IF(ent!E21&lt;&gt;"",ent!D21,"")</f>
        <v>20</v>
      </c>
      <c r="B21" s="74" t="str">
        <f>IF(ent!E21&lt;&gt;"",ent!E21&amp;"/"&amp;ent!F21&amp;CHAR(10)&amp;ent!G21,"")</f>
        <v>山口 清司/澤田 耕一
エナペタルADVAN久與GR86</v>
      </c>
      <c r="C21" s="73" t="str">
        <f>IF(ent!E21&lt;&gt;"",ent!H21,"")</f>
        <v>JN-3</v>
      </c>
    </row>
    <row r="22" spans="1:3" ht="27" customHeight="1">
      <c r="A22" s="73">
        <f>IF(ent!E22&lt;&gt;"",ent!D22,"")</f>
        <v>21</v>
      </c>
      <c r="B22" s="74" t="str">
        <f>IF(ent!E22&lt;&gt;"",ent!E22&amp;"/"&amp;ent!F22&amp;CHAR(10)&amp;ent!G22,"")</f>
        <v>長﨑 雅志/大矢 啓太
NTP NAVUL GR86</v>
      </c>
      <c r="C22" s="73" t="str">
        <f>IF(ent!E22&lt;&gt;"",ent!H22,"")</f>
        <v>JN-3</v>
      </c>
    </row>
    <row r="23" spans="1:3" ht="27" customHeight="1">
      <c r="A23" s="73">
        <f>IF(ent!E23&lt;&gt;"",ent!D23,"")</f>
        <v>22</v>
      </c>
      <c r="B23" s="74" t="str">
        <f>IF(ent!E23&lt;&gt;"",ent!E23&amp;"/"&amp;ent!F23&amp;CHAR(10)&amp;ent!G23,"")</f>
        <v>鈴木 尚/遠藤 彰
スマッシュDL itzzコマツBRZ</v>
      </c>
      <c r="C23" s="73" t="str">
        <f>IF(ent!E23&lt;&gt;"",ent!H23,"")</f>
        <v>JN-3</v>
      </c>
    </row>
    <row r="24" spans="1:3" ht="27" customHeight="1">
      <c r="A24" s="73">
        <f>IF(ent!E24&lt;&gt;"",ent!D24,"")</f>
        <v>23</v>
      </c>
      <c r="B24" s="74" t="str">
        <f>IF(ent!E24&lt;&gt;"",ent!E24&amp;"/"&amp;ent!F24&amp;CHAR(10)&amp;ent!G24,"")</f>
        <v>若井 貴之/藪本 啓介
RIGIDラリーテックワークスYH86</v>
      </c>
      <c r="C24" s="73" t="str">
        <f>IF(ent!E24&lt;&gt;"",ent!H24,"")</f>
        <v>JN-3</v>
      </c>
    </row>
    <row r="25" spans="1:3" ht="27" customHeight="1">
      <c r="A25" s="73">
        <f>IF(ent!E25&lt;&gt;"",ent!D25,"")</f>
        <v>24</v>
      </c>
      <c r="B25" s="74" t="str">
        <f>IF(ent!E25&lt;&gt;"",ent!E25&amp;"/"&amp;ent!F25&amp;CHAR(10)&amp;ent!G25,"")</f>
        <v>貝原 聖也/西﨑 佳代子
ADVICS多賀製作所K1GR86YH</v>
      </c>
      <c r="C25" s="73" t="str">
        <f>IF(ent!E25&lt;&gt;"",ent!H25,"")</f>
        <v>JN-3</v>
      </c>
    </row>
    <row r="26" spans="1:3" ht="27" customHeight="1">
      <c r="A26" s="73">
        <f>IF(ent!E26&lt;&gt;"",ent!D26,"")</f>
        <v>25</v>
      </c>
      <c r="B26" s="74" t="str">
        <f>IF(ent!E26&lt;&gt;"",ent!E26&amp;"/"&amp;ent!F26&amp;CHAR(10)&amp;ent!G26,"")</f>
        <v>大橋 渡/内田 園美
PRS＆オカザえもんR★DL86</v>
      </c>
      <c r="C26" s="73" t="str">
        <f>IF(ent!E26&lt;&gt;"",ent!H26,"")</f>
        <v>JN-3</v>
      </c>
    </row>
    <row r="27" spans="1:3" ht="27" customHeight="1">
      <c r="A27" s="73">
        <f>IF(ent!E27&lt;&gt;"",ent!D27,"")</f>
        <v>26</v>
      </c>
      <c r="B27" s="74" t="str">
        <f>IF(ent!E27&lt;&gt;"",ent!E27&amp;"/"&amp;ent!F27&amp;CHAR(10)&amp;ent!G27,"")</f>
        <v>西川 真太郎/本橋 貴司
スマッシュDLモンスターitzzスイフト</v>
      </c>
      <c r="C27" s="73" t="str">
        <f>IF(ent!E27&lt;&gt;"",ent!H27,"")</f>
        <v>JN-4</v>
      </c>
    </row>
    <row r="28" spans="1:3" ht="27" customHeight="1">
      <c r="A28" s="73">
        <f>IF(ent!E28&lt;&gt;"",ent!D28,"")</f>
        <v>27</v>
      </c>
      <c r="B28" s="74" t="str">
        <f>IF(ent!E28&lt;&gt;"",ent!E28&amp;"/"&amp;ent!F28&amp;CHAR(10)&amp;ent!G28,"")</f>
        <v>内藤 学武/大高 徹也
YHアーリット スイフト</v>
      </c>
      <c r="C28" s="73" t="str">
        <f>IF(ent!E28&lt;&gt;"",ent!H28,"")</f>
        <v>JN-4</v>
      </c>
    </row>
    <row r="29" spans="1:3" ht="27" customHeight="1">
      <c r="A29" s="73">
        <f>IF(ent!E29&lt;&gt;"",ent!D29,"")</f>
        <v>28</v>
      </c>
      <c r="B29" s="74" t="str">
        <f>IF(ent!E29&lt;&gt;"",ent!E29&amp;"/"&amp;ent!F29&amp;CHAR(10)&amp;ent!G29,"")</f>
        <v>鮫島 大湖/船木 佐知子
el･DL･正和･ANIKI スイフト</v>
      </c>
      <c r="C29" s="73" t="str">
        <f>IF(ent!E29&lt;&gt;"",ent!H29,"")</f>
        <v>JN-4</v>
      </c>
    </row>
    <row r="30" spans="1:3" ht="27" customHeight="1">
      <c r="A30" s="73">
        <f>IF(ent!E30&lt;&gt;"",ent!D30,"")</f>
        <v>29</v>
      </c>
      <c r="B30" s="74" t="str">
        <f>IF(ent!E30&lt;&gt;"",ent!E30&amp;"/"&amp;ent!F30&amp;CHAR(10)&amp;ent!G30,"")</f>
        <v>兼松 由奈/槻島 もも
大東建託WinmaXクスコDLスイフト</v>
      </c>
      <c r="C30" s="73" t="str">
        <f>IF(ent!E30&lt;&gt;"",ent!H30,"")</f>
        <v>JN-4</v>
      </c>
    </row>
    <row r="31" spans="1:3" ht="27" customHeight="1">
      <c r="A31" s="73">
        <f>IF(ent!E31&lt;&gt;"",ent!D31,"")</f>
        <v>30</v>
      </c>
      <c r="B31" s="74" t="str">
        <f>IF(ent!E31&lt;&gt;"",ent!E31&amp;"/"&amp;ent!F31&amp;CHAR(10)&amp;ent!G31,"")</f>
        <v>黒原 康仁/松葉 謙介
itzzYHリズミックスANスイフト</v>
      </c>
      <c r="C31" s="73" t="str">
        <f>IF(ent!E31&lt;&gt;"",ent!H31,"")</f>
        <v>JN-4</v>
      </c>
    </row>
    <row r="32" spans="1:3" ht="27" customHeight="1">
      <c r="A32" s="73">
        <f>IF(ent!E32&lt;&gt;"",ent!D32,"")</f>
        <v>31</v>
      </c>
      <c r="B32" s="74" t="str">
        <f>IF(ent!E32&lt;&gt;"",ent!E32&amp;"/"&amp;ent!F32&amp;CHAR(10)&amp;ent!G32,"")</f>
        <v>奥村 大地/山本 祐也
クスコ･WM･IRS･ラッシュスイフト</v>
      </c>
      <c r="C32" s="73" t="str">
        <f>IF(ent!E32&lt;&gt;"",ent!H32,"")</f>
        <v>JN-4</v>
      </c>
    </row>
    <row r="33" spans="1:3" ht="27" customHeight="1">
      <c r="A33" s="73">
        <f>IF(ent!E33&lt;&gt;"",ent!D33,"")</f>
        <v>32</v>
      </c>
      <c r="B33" s="74" t="str">
        <f>IF(ent!E33&lt;&gt;"",ent!E33&amp;"/"&amp;ent!F33&amp;CHAR(10)&amp;ent!G33,"")</f>
        <v>松倉 拓郎/山田 真記子
DL☆あらたや鹿ソニックLOVCAヤリス</v>
      </c>
      <c r="C33" s="73" t="str">
        <f>IF(ent!E33&lt;&gt;"",ent!H33,"")</f>
        <v>JN-5</v>
      </c>
    </row>
    <row r="34" spans="1:3" ht="27" customHeight="1">
      <c r="A34" s="73">
        <f>IF(ent!E34&lt;&gt;"",ent!D34,"")</f>
        <v>33</v>
      </c>
      <c r="B34" s="74" t="str">
        <f>IF(ent!E34&lt;&gt;"",ent!E34&amp;"/"&amp;ent!F34&amp;CHAR(10)&amp;ent!G34,"")</f>
        <v>大倉 聡/豊田 耕司
AISIN GR Yaris CVT</v>
      </c>
      <c r="C34" s="73" t="str">
        <f>IF(ent!E34&lt;&gt;"",ent!H34,"")</f>
        <v>JN-5</v>
      </c>
    </row>
    <row r="35" spans="1:3" ht="27" customHeight="1">
      <c r="A35" s="73">
        <f>IF(ent!E35&lt;&gt;"",ent!D35,"")</f>
        <v>34</v>
      </c>
      <c r="B35" s="74" t="str">
        <f>IF(ent!E35&lt;&gt;"",ent!E35&amp;"/"&amp;ent!F35&amp;CHAR(10)&amp;ent!G35,"")</f>
        <v>小川 剛/藤田 めぐみ
itzz DL BRIDE AN ヤリス</v>
      </c>
      <c r="C35" s="73" t="str">
        <f>IF(ent!E35&lt;&gt;"",ent!H35,"")</f>
        <v>JN-5</v>
      </c>
    </row>
    <row r="36" spans="1:3" ht="27" customHeight="1">
      <c r="A36" s="73">
        <f>IF(ent!E36&lt;&gt;"",ent!D36,"")</f>
        <v>35</v>
      </c>
      <c r="B36" s="74" t="str">
        <f>IF(ent!E36&lt;&gt;"",ent!E36&amp;"/"&amp;ent!F36&amp;CHAR(10)&amp;ent!G36,"")</f>
        <v>鎌野 賢志/蔭山 恵
テイクスDLワコーズBRIGヤリス</v>
      </c>
      <c r="C36" s="73" t="str">
        <f>IF(ent!E36&lt;&gt;"",ent!H36,"")</f>
        <v>JN-5</v>
      </c>
    </row>
    <row r="37" spans="1:3" ht="27" customHeight="1">
      <c r="A37" s="73">
        <f>IF(ent!E37&lt;&gt;"",ent!D37,"")</f>
        <v>36</v>
      </c>
      <c r="B37" s="74" t="str">
        <f>IF(ent!E37&lt;&gt;"",ent!E37&amp;"/"&amp;ent!F37&amp;CHAR(10)&amp;ent!G37,"")</f>
        <v>河本 拓哉/有川 大輔
DL･クスコ･WM･TWR･OTSデミオ</v>
      </c>
      <c r="C37" s="73" t="str">
        <f>IF(ent!E37&lt;&gt;"",ent!H37,"")</f>
        <v>JN-5</v>
      </c>
    </row>
    <row r="38" spans="1:3" ht="27" customHeight="1">
      <c r="A38" s="73">
        <f>IF(ent!E38&lt;&gt;"",ent!D38,"")</f>
        <v>37</v>
      </c>
      <c r="B38" s="74" t="str">
        <f>IF(ent!E38&lt;&gt;"",ent!E38&amp;"/"&amp;ent!F38&amp;CHAR(10)&amp;ent!G38,"")</f>
        <v>冨本 諒/里中 謙太
ARTAオートバックスヤリスCVT</v>
      </c>
      <c r="C38" s="73" t="str">
        <f>IF(ent!E38&lt;&gt;"",ent!H38,"")</f>
        <v>JN-5</v>
      </c>
    </row>
    <row r="39" spans="1:3" ht="27" customHeight="1">
      <c r="A39" s="73">
        <f>IF(ent!E39&lt;&gt;"",ent!D39,"")</f>
        <v>38</v>
      </c>
      <c r="B39" s="74" t="str">
        <f>IF(ent!E39&lt;&gt;"",ent!E39&amp;"/"&amp;ent!F39&amp;CHAR(10)&amp;ent!G39,"")</f>
        <v>鶴岡 雄次/山岸 典将
あずさ ヤリス</v>
      </c>
      <c r="C39" s="73" t="str">
        <f>IF(ent!E39&lt;&gt;"",ent!H39,"")</f>
        <v>JN-5</v>
      </c>
    </row>
    <row r="40" spans="1:3" ht="27" customHeight="1">
      <c r="A40" s="73">
        <f>IF(ent!E40&lt;&gt;"",ent!D40,"")</f>
        <v>39</v>
      </c>
      <c r="B40" s="74" t="str">
        <f>IF(ent!E40&lt;&gt;"",ent!E40&amp;"/"&amp;ent!F40&amp;CHAR(10)&amp;ent!G40,"")</f>
        <v>島根 剛/山崎 広喜
ADVICS 新興 K1 YH ヤリス</v>
      </c>
      <c r="C40" s="73" t="str">
        <f>IF(ent!E40&lt;&gt;"",ent!H40,"")</f>
        <v>JN-5</v>
      </c>
    </row>
    <row r="41" spans="1:3" ht="27" customHeight="1">
      <c r="A41" s="73">
        <f>IF(ent!E41&lt;&gt;"",ent!D41,"")</f>
        <v>40</v>
      </c>
      <c r="B41" s="74" t="str">
        <f>IF(ent!E41&lt;&gt;"",ent!E41&amp;"/"&amp;ent!F41&amp;CHAR(10)&amp;ent!G41,"")</f>
        <v>吉田 知史/高田 幸治
TOFたちばな運輸ヤリスCVT</v>
      </c>
      <c r="C41" s="73" t="str">
        <f>IF(ent!E41&lt;&gt;"",ent!H41,"")</f>
        <v>JN-5</v>
      </c>
    </row>
    <row r="42" spans="1:3" ht="27" customHeight="1">
      <c r="A42" s="73">
        <f>IF(ent!E42&lt;&gt;"",ent!D42,"")</f>
        <v>41</v>
      </c>
      <c r="B42" s="74" t="str">
        <f>IF(ent!E42&lt;&gt;"",ent!E42&amp;"/"&amp;ent!F42&amp;CHAR(10)&amp;ent!G42,"")</f>
        <v>平川 真子/佐々木 裕一
TWR ヤリス BRIDE DL</v>
      </c>
      <c r="C42" s="73" t="str">
        <f>IF(ent!E42&lt;&gt;"",ent!H42,"")</f>
        <v>JN-5</v>
      </c>
    </row>
    <row r="43" spans="1:3" ht="27" customHeight="1">
      <c r="A43" s="73">
        <f>IF(ent!E43&lt;&gt;"",ent!D43,"")</f>
        <v>42</v>
      </c>
      <c r="B43" s="74" t="str">
        <f>IF(ent!E43&lt;&gt;"",ent!E43&amp;"/"&amp;ent!F43&amp;CHAR(10)&amp;ent!G43,"")</f>
        <v>本名 修也/湊 比呂美
AMAZEMENT∞DLヤリス</v>
      </c>
      <c r="C43" s="73" t="str">
        <f>IF(ent!E43&lt;&gt;"",ent!H43,"")</f>
        <v>JN-5</v>
      </c>
    </row>
    <row r="44" spans="1:3" ht="27" customHeight="1">
      <c r="A44" s="73">
        <f>IF(ent!E44&lt;&gt;"",ent!D44,"")</f>
        <v>43</v>
      </c>
      <c r="B44" s="74" t="str">
        <f>IF(ent!E44&lt;&gt;"",ent!E44&amp;"/"&amp;ent!F44&amp;CHAR(10)&amp;ent!G44,"")</f>
        <v>Rina Ito/松浦 俊朗
エムスポーツデミオ</v>
      </c>
      <c r="C44" s="73" t="str">
        <f>IF(ent!E44&lt;&gt;"",ent!H44,"")</f>
        <v>JN-5</v>
      </c>
    </row>
    <row r="45" spans="1:3" ht="27" customHeight="1">
      <c r="A45" s="73">
        <f>IF(ent!E45&lt;&gt;"",ent!D45,"")</f>
        <v>44</v>
      </c>
      <c r="B45" s="74" t="str">
        <f>IF(ent!E45&lt;&gt;"",ent!E45&amp;"/"&amp;ent!F45&amp;CHAR(10)&amp;ent!G45,"")</f>
        <v>石黒 一暢/田中 直哉
カヤバ WedsSportヤリス</v>
      </c>
      <c r="C45" s="73" t="str">
        <f>IF(ent!E45&lt;&gt;"",ent!H45,"")</f>
        <v>JN-5</v>
      </c>
    </row>
    <row r="46" spans="1:3" ht="27" customHeight="1">
      <c r="A46" s="73">
        <f>IF(ent!E46&lt;&gt;"",ent!D46,"")</f>
        <v>45</v>
      </c>
      <c r="B46" s="74" t="str">
        <f>IF(ent!E46&lt;&gt;"",ent!E46&amp;"/"&amp;ent!F46&amp;CHAR(10)&amp;ent!G46,"")</f>
        <v>いりえもん/萌抜 浩史
まかいの牧場 サンウロコデミオ</v>
      </c>
      <c r="C46" s="73" t="str">
        <f>IF(ent!E46&lt;&gt;"",ent!H46,"")</f>
        <v>JN-5</v>
      </c>
    </row>
    <row r="47" spans="1:3" ht="27" customHeight="1">
      <c r="A47" s="73">
        <f>IF(ent!E47&lt;&gt;"",ent!D47,"")</f>
        <v>46</v>
      </c>
      <c r="B47" s="74" t="str">
        <f>IF(ent!E47&lt;&gt;"",ent!E47&amp;"/"&amp;ent!F47&amp;CHAR(10)&amp;ent!G47,"")</f>
        <v>新井 理之/田巻 明宏
NRS マーチ ニスモ</v>
      </c>
      <c r="C47" s="73" t="str">
        <f>IF(ent!E47&lt;&gt;"",ent!H47,"")</f>
        <v>JN-5</v>
      </c>
    </row>
    <row r="48" spans="1:3" ht="27" customHeight="1">
      <c r="A48" s="73">
        <f>IF(ent!E48&lt;&gt;"",ent!D48,"")</f>
        <v>47</v>
      </c>
      <c r="B48" s="74" t="str">
        <f>IF(ent!E48&lt;&gt;"",ent!E48&amp;"/"&amp;ent!F48&amp;CHAR(10)&amp;ent!G48,"")</f>
        <v>清水 宏保/美野 友紀
エムリットヤリス</v>
      </c>
      <c r="C48" s="73" t="str">
        <f>IF(ent!E48&lt;&gt;"",ent!H48,"")</f>
        <v>JN-5</v>
      </c>
    </row>
    <row r="49" spans="1:3" ht="27" customHeight="1">
      <c r="A49" s="73">
        <f>IF(ent!E49&lt;&gt;"",ent!D49,"")</f>
        <v>48</v>
      </c>
      <c r="B49" s="74" t="str">
        <f>IF(ent!E49&lt;&gt;"",ent!E49&amp;"/"&amp;ent!F49&amp;CHAR(10)&amp;ent!G49,"")</f>
        <v>天野 智之/井上 裕紀子
豊田自動織機･DLアクアGR SPORT</v>
      </c>
      <c r="C49" s="73" t="str">
        <f>IF(ent!E49&lt;&gt;"",ent!H49,"")</f>
        <v>JN-6</v>
      </c>
    </row>
    <row r="50" spans="1:3" ht="27" customHeight="1">
      <c r="A50" s="73">
        <f>IF(ent!E50&lt;&gt;"",ent!D50,"")</f>
        <v>49</v>
      </c>
      <c r="B50" s="74" t="str">
        <f>IF(ent!E50&lt;&gt;"",ent!E50&amp;"/"&amp;ent!F50&amp;CHAR(10)&amp;ent!G50,"")</f>
        <v>海老原 孝敬/河西 晴雄
スマッシュ DL itzz フィット</v>
      </c>
      <c r="C50" s="73" t="str">
        <f>IF(ent!E50&lt;&gt;"",ent!H50,"")</f>
        <v>JN-6</v>
      </c>
    </row>
    <row r="51" spans="1:3" ht="27" customHeight="1">
      <c r="A51" s="73">
        <f>IF(ent!E51&lt;&gt;"",ent!D51,"")</f>
        <v>50</v>
      </c>
      <c r="B51" s="74" t="str">
        <f>IF(ent!E51&lt;&gt;"",ent!E51&amp;"/"&amp;ent!F51&amp;CHAR(10)&amp;ent!G51,"")</f>
        <v>中西 昌人/山村 浩三
YH･WM･KYB･ORマクゼスCR－Z</v>
      </c>
      <c r="C51" s="73" t="str">
        <f>IF(ent!E51&lt;&gt;"",ent!H51,"")</f>
        <v>JN-6</v>
      </c>
    </row>
    <row r="52" spans="1:3" ht="27" customHeight="1">
      <c r="A52" s="73">
        <f>IF(ent!E52&lt;&gt;"",ent!D52,"")</f>
        <v>51</v>
      </c>
      <c r="B52" s="74" t="str">
        <f>IF(ent!E52&lt;&gt;"",ent!E52&amp;"/"&amp;ent!F52&amp;CHAR(10)&amp;ent!G52,"")</f>
        <v>清水 和夫/山本 磨美
SYE YARIS HEV</v>
      </c>
      <c r="C52" s="73" t="str">
        <f>IF(ent!E52&lt;&gt;"",ent!H52,"")</f>
        <v>JN-6</v>
      </c>
    </row>
    <row r="53" spans="1:3" ht="27" customHeight="1">
      <c r="A53" s="73">
        <f>IF(ent!E53&lt;&gt;"",ent!D53,"")</f>
        <v>52</v>
      </c>
      <c r="B53" s="74" t="str">
        <f>IF(ent!E53&lt;&gt;"",ent!E53&amp;"/"&amp;ent!F53&amp;CHAR(10)&amp;ent!G53,"")</f>
        <v>鷲尾 俊一/鈴木 隆司
ダンロップワコーイッツアストラルCRZ</v>
      </c>
      <c r="C53" s="73" t="str">
        <f>IF(ent!E53&lt;&gt;"",ent!H53,"")</f>
        <v>JN-6</v>
      </c>
    </row>
    <row r="54" spans="1:3" ht="27" customHeight="1">
      <c r="A54" s="73">
        <f>IF(ent!E54&lt;&gt;"",ent!D54,"")</f>
        <v>53</v>
      </c>
      <c r="B54" s="74" t="str">
        <f>IF(ent!E54&lt;&gt;"",ent!E54&amp;"/"&amp;ent!F54&amp;CHAR(10)&amp;ent!G54,"")</f>
        <v>福島 賢大郞/新井 正和
SMaSH クスコ DL WM Gアクア</v>
      </c>
      <c r="C54" s="73" t="str">
        <f>IF(ent!E54&lt;&gt;"",ent!H54,"")</f>
        <v>JN-6</v>
      </c>
    </row>
    <row r="55" spans="1:3" ht="27" customHeight="1">
      <c r="A55" s="73">
        <f>IF(ent!E55&lt;&gt;"",ent!D55,"")</f>
        <v>54</v>
      </c>
      <c r="B55" s="74" t="str">
        <f>IF(ent!E55&lt;&gt;"",ent!E55&amp;"/"&amp;ent!F55&amp;CHAR(10)&amp;ent!G55,"")</f>
        <v>奥田 道裕/阿部 琢哉
ディクセル ヤリス ハイブリッド</v>
      </c>
      <c r="C55" s="73" t="str">
        <f>IF(ent!E55&lt;&gt;"",ent!H55,"")</f>
        <v>JN-6</v>
      </c>
    </row>
    <row r="56" spans="1:3" ht="27" customHeight="1">
      <c r="A56" s="73">
        <f>IF(ent!E56&lt;&gt;"",ent!D56,"")</f>
        <v>55</v>
      </c>
      <c r="B56" s="74" t="str">
        <f>IF(ent!E56&lt;&gt;"",ent!E56&amp;"/"&amp;ent!F56&amp;CHAR(10)&amp;ent!G56,"")</f>
        <v>吉原 將大/小藤 桂一
カヤバ DUNLOP UPG アクア</v>
      </c>
      <c r="C56" s="73" t="str">
        <f>IF(ent!E56&lt;&gt;"",ent!H56,"")</f>
        <v>JN-6</v>
      </c>
    </row>
    <row r="57" spans="1:3" ht="27" customHeight="1">
      <c r="A57" s="73">
        <f>IF(ent!E57&lt;&gt;"",ent!D57,"")</f>
        <v>56</v>
      </c>
      <c r="B57" s="74" t="str">
        <f>IF(ent!E57&lt;&gt;"",ent!E57&amp;"/"&amp;ent!F57&amp;CHAR(10)&amp;ent!G57,"")</f>
        <v>洪 銘蔚/坂井 智幸
G－EYES.LD.CVTアクア.DL</v>
      </c>
      <c r="C57" s="73" t="str">
        <f>IF(ent!E57&lt;&gt;"",ent!H57,"")</f>
        <v>JN-6</v>
      </c>
    </row>
    <row r="58" spans="1:3" ht="27" customHeight="1">
      <c r="A58" s="73">
        <f>IF(ent!E58&lt;&gt;"",ent!D58,"")</f>
        <v>57</v>
      </c>
      <c r="B58" s="74" t="str">
        <f>IF(ent!E58&lt;&gt;"",ent!E58&amp;"/"&amp;ent!F58&amp;CHAR(10)&amp;ent!G58,"")</f>
        <v>上原 利宏/佐瀬 拓野
三菱ランサーエボリューションしち</v>
      </c>
      <c r="C58" s="73" t="str">
        <f>IF(ent!E58&lt;&gt;"",ent!H58,"")</f>
        <v>OP-2</v>
      </c>
    </row>
    <row r="59" spans="1:3" ht="27" customHeight="1">
      <c r="A59" s="73">
        <f>IF(ent!E59&lt;&gt;"",ent!D59,"")</f>
        <v>58</v>
      </c>
      <c r="B59" s="74" t="str">
        <f>IF(ent!E59&lt;&gt;"",ent!E59&amp;"/"&amp;ent!F59&amp;CHAR(10)&amp;ent!G59,"")</f>
        <v>濱井 義郎/田辺 紘一
Rasch Lancer EvoⅧ YH</v>
      </c>
      <c r="C59" s="73" t="str">
        <f>IF(ent!E59&lt;&gt;"",ent!H59,"")</f>
        <v>OP-2</v>
      </c>
    </row>
    <row r="60" spans="1:3" ht="27" customHeight="1">
      <c r="A60" s="73">
        <f>IF(ent!E60&lt;&gt;"",ent!D60,"")</f>
        <v>59</v>
      </c>
      <c r="B60" s="74" t="str">
        <f>IF(ent!E60&lt;&gt;"",ent!E60&amp;"/"&amp;ent!F60&amp;CHAR(10)&amp;ent!G60,"")</f>
        <v>村上 克彦/多比羅 二三男
VAB MURAKAMI</v>
      </c>
      <c r="C60" s="73" t="str">
        <f>IF(ent!E60&lt;&gt;"",ent!H60,"")</f>
        <v>OP-2</v>
      </c>
    </row>
    <row r="61" spans="1:3" ht="27" customHeight="1">
      <c r="A61" s="73">
        <f>IF(ent!E61&lt;&gt;"",ent!D61,"")</f>
        <v>60</v>
      </c>
      <c r="B61" s="74" t="str">
        <f>IF(ent!E61&lt;&gt;"",ent!E61&amp;"/"&amp;ent!F61&amp;CHAR(10)&amp;ent!G61,"")</f>
        <v>板倉 麻美/木原 雅彦
CAST Racingマルトクヤリス</v>
      </c>
      <c r="C61" s="73" t="str">
        <f>IF(ent!E61&lt;&gt;"",ent!H61,"")</f>
        <v>OP-2</v>
      </c>
    </row>
    <row r="62" spans="1:3" ht="27" customHeight="1">
      <c r="A62" s="73">
        <f>IF(ent!E62&lt;&gt;"",ent!D62,"")</f>
        <v>61</v>
      </c>
      <c r="B62" s="74" t="str">
        <f>IF(ent!E62&lt;&gt;"",ent!E62&amp;"/"&amp;ent!F62&amp;CHAR(10)&amp;ent!G62,"")</f>
        <v>松波 登/草加 浩平
日本ヴューテック ダンロップ GRヤリス</v>
      </c>
      <c r="C62" s="73" t="str">
        <f>IF(ent!E62&lt;&gt;"",ent!H62,"")</f>
        <v>OP-2</v>
      </c>
    </row>
    <row r="63" spans="1:3" ht="27" customHeight="1">
      <c r="A63" s="73">
        <f>IF(ent!E63&lt;&gt;"",ent!D63,"")</f>
        <v>62</v>
      </c>
      <c r="B63" s="74" t="str">
        <f>IF(ent!E63&lt;&gt;"",ent!E63&amp;"/"&amp;ent!F63&amp;CHAR(10)&amp;ent!G63,"")</f>
        <v>池田 雅彦/河田 秀司
SRS ランサーエボ2 RAM</v>
      </c>
      <c r="C63" s="73" t="str">
        <f>IF(ent!E63&lt;&gt;"",ent!H63,"")</f>
        <v>OP-2</v>
      </c>
    </row>
    <row r="64" spans="1:3" ht="27" customHeight="1">
      <c r="A64" s="73">
        <f>IF(ent!E64&lt;&gt;"",ent!D64,"")</f>
        <v>63</v>
      </c>
      <c r="B64" s="74" t="str">
        <f>IF(ent!E64&lt;&gt;"",ent!E64&amp;"/"&amp;ent!F64&amp;CHAR(10)&amp;ent!G64,"")</f>
        <v>清 竜也/明治 慎太郎
DokyoRacing86／ACCR</v>
      </c>
      <c r="C64" s="73" t="str">
        <f>IF(ent!E64&lt;&gt;"",ent!H64,"")</f>
        <v>OP-1</v>
      </c>
    </row>
    <row r="65" spans="1:3" ht="27" customHeight="1">
      <c r="A65" s="73">
        <f>IF(ent!E65&lt;&gt;"",ent!D65,"")</f>
        <v>64</v>
      </c>
      <c r="B65" s="74" t="str">
        <f>IF(ent!E65&lt;&gt;"",ent!E65&amp;"/"&amp;ent!F65&amp;CHAR(10)&amp;ent!G65,"")</f>
        <v>阪口 知洋/毛受 広子
MidlandMegaLifeDLマーチ</v>
      </c>
      <c r="C65" s="73" t="str">
        <f>IF(ent!E65&lt;&gt;"",ent!H65,"")</f>
        <v>OP-1</v>
      </c>
    </row>
    <row r="66" spans="1:3" ht="27" customHeight="1">
      <c r="A66" s="73">
        <f>IF(ent!E66&lt;&gt;"",ent!D66,"")</f>
        <v>65</v>
      </c>
      <c r="B66" s="74" t="str">
        <f>IF(ent!E66&lt;&gt;"",ent!E66&amp;"/"&amp;ent!F66&amp;CHAR(10)&amp;ent!G66,"")</f>
        <v>吉野 政浩/鍋倉 正彦
STREETLIFE MAC ヤリス</v>
      </c>
      <c r="C66" s="73" t="str">
        <f>IF(ent!E66&lt;&gt;"",ent!H66,"")</f>
        <v>OP-1</v>
      </c>
    </row>
    <row r="67" spans="1:3" ht="27" customHeight="1">
      <c r="A67" s="73">
        <f>IF(ent!E67&lt;&gt;"",ent!D67,"")</f>
        <v>66</v>
      </c>
      <c r="B67" s="74" t="str">
        <f>IF(ent!E67&lt;&gt;"",ent!E67&amp;"/"&amp;ent!F67&amp;CHAR(10)&amp;ent!G67,"")</f>
        <v>喜多見 孝弘/植草 浩昌
CAST Racingサンコーハイエース</v>
      </c>
      <c r="C67" s="73" t="str">
        <f>IF(ent!E67&lt;&gt;"",ent!H67,"")</f>
        <v>OP-1</v>
      </c>
    </row>
    <row r="68" spans="1:3" ht="27" customHeight="1">
      <c r="A68" s="73">
        <f>IF(ent!E68&lt;&gt;"",ent!D68,"")</f>
        <v>67</v>
      </c>
      <c r="B68" s="74" t="str">
        <f>IF(ent!E68&lt;&gt;"",ent!E68&amp;"/"&amp;ent!F68&amp;CHAR(10)&amp;ent!G68,"")</f>
        <v>塩田 卓史/柿津 健一郎
豊田自動織機 DL ヴィッツGR</v>
      </c>
      <c r="C68" s="73" t="str">
        <f>IF(ent!E68&lt;&gt;"",ent!H68,"")</f>
        <v>OP-1</v>
      </c>
    </row>
    <row r="69" spans="1:3" ht="27" customHeight="1">
      <c r="A69" s="73">
        <f>IF(ent!E69&lt;&gt;"",ent!D69,"")</f>
        <v>68</v>
      </c>
      <c r="B69" s="74" t="str">
        <f>IF(ent!E69&lt;&gt;"",ent!E69&amp;"/"&amp;ent!F69&amp;CHAR(10)&amp;ent!G69,"")</f>
        <v>石田 貴之/田中 佑樹
ACCR911</v>
      </c>
      <c r="C69" s="73" t="str">
        <f>IF(ent!E69&lt;&gt;"",ent!H69,"")</f>
        <v>OP-1</v>
      </c>
    </row>
    <row r="70" spans="1:3" ht="27" customHeight="1">
      <c r="A70" s="73">
        <f>IF(ent!E70&lt;&gt;"",ent!D70,"")</f>
        <v>69</v>
      </c>
      <c r="B70" s="74" t="str">
        <f>IF(ent!E70&lt;&gt;"",ent!E70&amp;"/"&amp;ent!F70&amp;CHAR(10)&amp;ent!G70,"")</f>
        <v>秋浜 鉱治/福田 智治
CAST Racingマルトクハイエース</v>
      </c>
      <c r="C70" s="73" t="str">
        <f>IF(ent!E70&lt;&gt;"",ent!H70,"")</f>
        <v>OP-1</v>
      </c>
    </row>
    <row r="71" spans="1:3" ht="27" customHeight="1">
      <c r="A71" s="73">
        <f>IF(ent!E71&lt;&gt;"",ent!D71,"")</f>
        <v>70</v>
      </c>
      <c r="B71" s="74" t="str">
        <f>IF(ent!E71&lt;&gt;"",ent!E71&amp;"/"&amp;ent!F71&amp;CHAR(10)&amp;ent!G71,"")</f>
        <v>小林 佑輝/鶴巻 駿介
ラッシュスポーツ IRS BRZ</v>
      </c>
      <c r="C71" s="73" t="str">
        <f>IF(ent!E71&lt;&gt;"",ent!H71,"")</f>
        <v>OP-1</v>
      </c>
    </row>
    <row r="72" spans="1:3" ht="27" customHeight="1">
      <c r="A72" s="73">
        <f>IF(ent!E72&lt;&gt;"",ent!D72,"")</f>
        <v>71</v>
      </c>
      <c r="B72" s="74" t="str">
        <f>IF(ent!E72&lt;&gt;"",ent!E72&amp;"/"&amp;ent!F72&amp;CHAR(10)&amp;ent!G72,"")</f>
        <v>氣谷 忍/氣谷 寛子
HRCR Mini(1)</v>
      </c>
      <c r="C72" s="73" t="str">
        <f>IF(ent!E72&lt;&gt;"",ent!H72,"")</f>
        <v>OP-1</v>
      </c>
    </row>
    <row r="73" spans="1:3" ht="27" customHeight="1">
      <c r="A73" s="73">
        <f>IF(ent!E73&lt;&gt;"",ent!D73,"")</f>
        <v>72</v>
      </c>
      <c r="B73" s="74" t="str">
        <f>IF(ent!E73&lt;&gt;"",ent!E73&amp;"/"&amp;ent!F73&amp;CHAR(10)&amp;ent!G73,"")</f>
        <v>大弥 保憲/佐々木 翔
Kist☆金沢科学技術大学校☆Yaris</v>
      </c>
      <c r="C73" s="73" t="str">
        <f>IF(ent!E73&lt;&gt;"",ent!H73,"")</f>
        <v>OP-1</v>
      </c>
    </row>
    <row r="74" spans="1:3" ht="27" customHeight="1">
      <c r="A74" s="73">
        <f>IF(ent!E74&lt;&gt;"",ent!D74,"")</f>
        <v>73</v>
      </c>
      <c r="B74" s="74" t="str">
        <f>IF(ent!E74&lt;&gt;"",ent!E74&amp;"/"&amp;ent!F74&amp;CHAR(10)&amp;ent!G74,"")</f>
        <v>加治 秀一/郷右近 孝雄
project blue シビック</v>
      </c>
      <c r="C74" s="73" t="str">
        <f>IF(ent!E74&lt;&gt;"",ent!H74,"")</f>
        <v>OP-1</v>
      </c>
    </row>
    <row r="75" spans="1:3" ht="27" customHeight="1">
      <c r="A75" s="73">
        <f>IF(ent!E75&lt;&gt;"",ent!D75,"")</f>
        <v>74</v>
      </c>
      <c r="B75" s="74" t="str">
        <f>IF(ent!E75&lt;&gt;"",ent!E75&amp;"/"&amp;ent!F75&amp;CHAR(10)&amp;ent!G75,"")</f>
        <v>伊藤 はづき/奥 翔子
ラリー車乙女号レビンちゃん</v>
      </c>
      <c r="C75" s="73" t="str">
        <f>IF(ent!E75&lt;&gt;"",ent!H75,"")</f>
        <v>OP-1</v>
      </c>
    </row>
    <row r="76" spans="1:3" ht="27" customHeight="1">
      <c r="A76" s="73">
        <f>IF(ent!E76&lt;&gt;"",ent!D76,"")</f>
        <v>75</v>
      </c>
      <c r="B76" s="74" t="str">
        <f>IF(ent!E76&lt;&gt;"",ent!E76&amp;"/"&amp;ent!F76&amp;CHAR(10)&amp;ent!G76,"")</f>
        <v>隅田 修/保阪 利幸
MINI MarkⅡ</v>
      </c>
      <c r="C76" s="73" t="str">
        <f>IF(ent!E76&lt;&gt;"",ent!H76,"")</f>
        <v>OP-1</v>
      </c>
    </row>
    <row r="77" spans="1:3" ht="27" customHeight="1">
      <c r="A77" s="73">
        <f>IF(ent!E77&lt;&gt;"",ent!D77,"")</f>
        <v>76</v>
      </c>
      <c r="B77" s="74" t="str">
        <f>IF(ent!E77&lt;&gt;"",ent!E77&amp;"/"&amp;ent!F77&amp;CHAR(10)&amp;ent!G77,"")</f>
        <v>山本 泰士/加藤 昭文
HRCR Mini(5)</v>
      </c>
      <c r="C77" s="73" t="str">
        <f>IF(ent!E77&lt;&gt;"",ent!H77,"")</f>
        <v>OP-1</v>
      </c>
    </row>
    <row r="78" spans="1:3" ht="27" customHeight="1">
      <c r="A78" s="73">
        <f>IF(ent!E78&lt;&gt;"",ent!D78,"")</f>
        <v>77</v>
      </c>
      <c r="B78" s="74" t="str">
        <f>IF(ent!E78&lt;&gt;"",ent!E78&amp;"/"&amp;ent!F78&amp;CHAR(10)&amp;ent!G78,"")</f>
        <v>赤鹿 保生/宇野 哲也
ACCRエスコート</v>
      </c>
      <c r="C78" s="73" t="str">
        <f>IF(ent!E78&lt;&gt;"",ent!H78,"")</f>
        <v>OP-1</v>
      </c>
    </row>
    <row r="79" spans="1:3" ht="27" customHeight="1">
      <c r="A79" s="73" t="str">
        <f>IF(ent!E79&lt;&gt;"",ent!D79,"")</f>
        <v/>
      </c>
      <c r="B79" s="74" t="str">
        <f>IF(ent!E79&lt;&gt;"",ent!E79&amp;"/"&amp;ent!F79&amp;CHAR(10)&amp;ent!G79,"")</f>
        <v/>
      </c>
      <c r="C79" s="73" t="str">
        <f>IF(ent!E79&lt;&gt;"",ent!H79,"")</f>
        <v/>
      </c>
    </row>
    <row r="80" spans="1:3" ht="27" customHeight="1">
      <c r="A80" s="73" t="str">
        <f>IF(ent!E80&lt;&gt;"",ent!D80,"")</f>
        <v/>
      </c>
      <c r="B80" s="74" t="str">
        <f>IF(ent!E80&lt;&gt;"",ent!E80&amp;"/"&amp;ent!F80&amp;CHAR(10)&amp;ent!G80,"")</f>
        <v/>
      </c>
      <c r="C80" s="73" t="str">
        <f>IF(ent!E80&lt;&gt;"",ent!H80,"")</f>
        <v/>
      </c>
    </row>
    <row r="81" spans="1:3" ht="27" customHeight="1">
      <c r="A81" s="73" t="str">
        <f>IF(ent!E81&lt;&gt;"",ent!D81,"")</f>
        <v/>
      </c>
      <c r="B81" s="74" t="str">
        <f>IF(ent!E81&lt;&gt;"",ent!E81&amp;"/"&amp;ent!F81&amp;CHAR(10)&amp;ent!G81,"")</f>
        <v/>
      </c>
      <c r="C81" s="73" t="str">
        <f>IF(ent!E81&lt;&gt;"",ent!H81,"")</f>
        <v/>
      </c>
    </row>
    <row r="82" spans="1:3" ht="27" customHeight="1">
      <c r="A82" s="73" t="str">
        <f>IF(ent!E82&lt;&gt;"",ent!D82,"")</f>
        <v/>
      </c>
      <c r="B82" s="74" t="str">
        <f>IF(ent!E82&lt;&gt;"",ent!E82&amp;"/"&amp;ent!F82&amp;CHAR(10)&amp;ent!G82,"")</f>
        <v/>
      </c>
      <c r="C82" s="73" t="str">
        <f>IF(ent!E82&lt;&gt;"",ent!H82,"")</f>
        <v/>
      </c>
    </row>
    <row r="83" spans="1:3" ht="27" customHeight="1">
      <c r="A83" s="73" t="str">
        <f>IF(ent!E83&lt;&gt;"",ent!D83,"")</f>
        <v/>
      </c>
      <c r="B83" s="74" t="str">
        <f>IF(ent!E83&lt;&gt;"",ent!E83&amp;"/"&amp;ent!F83&amp;CHAR(10)&amp;ent!G83,"")</f>
        <v/>
      </c>
      <c r="C83" s="73" t="str">
        <f>IF(ent!E83&lt;&gt;"",ent!H83,"")</f>
        <v/>
      </c>
    </row>
    <row r="84" spans="1:3" ht="27" customHeight="1">
      <c r="A84" s="73" t="str">
        <f>IF(ent!E84&lt;&gt;"",ent!D84,"")</f>
        <v/>
      </c>
      <c r="B84" s="74" t="str">
        <f>IF(ent!E84&lt;&gt;"",ent!E84&amp;"/"&amp;ent!F84&amp;CHAR(10)&amp;ent!G84,"")</f>
        <v/>
      </c>
      <c r="C84" s="73" t="str">
        <f>IF(ent!E84&lt;&gt;"",ent!H84,"")</f>
        <v/>
      </c>
    </row>
    <row r="85" spans="1:3" ht="27" customHeight="1">
      <c r="A85" s="73" t="str">
        <f>IF(ent!E85&lt;&gt;"",ent!D85,"")</f>
        <v/>
      </c>
      <c r="B85" s="74" t="str">
        <f>IF(ent!E85&lt;&gt;"",ent!E85&amp;"/"&amp;ent!F85&amp;CHAR(10)&amp;ent!G85,"")</f>
        <v/>
      </c>
      <c r="C85" s="73" t="str">
        <f>IF(ent!E85&lt;&gt;"",ent!H85,"")</f>
        <v/>
      </c>
    </row>
    <row r="86" spans="1:3" ht="27" customHeight="1">
      <c r="A86" s="73" t="str">
        <f>IF(ent!E86&lt;&gt;"",ent!D86,"")</f>
        <v/>
      </c>
      <c r="B86" s="74" t="str">
        <f>IF(ent!E86&lt;&gt;"",ent!E86&amp;"/"&amp;ent!F86&amp;CHAR(10)&amp;ent!G86,"")</f>
        <v/>
      </c>
      <c r="C86" s="73" t="str">
        <f>IF(ent!E86&lt;&gt;"",ent!H86,"")</f>
        <v/>
      </c>
    </row>
    <row r="87" spans="1:3" ht="27" customHeight="1">
      <c r="A87" s="73" t="str">
        <f>IF(ent!E87&lt;&gt;"",ent!D87,"")</f>
        <v/>
      </c>
      <c r="B87" s="74" t="str">
        <f>IF(ent!E87&lt;&gt;"",ent!E87&amp;"/"&amp;ent!F87&amp;CHAR(10)&amp;ent!G87,"")</f>
        <v/>
      </c>
      <c r="C87" s="73" t="str">
        <f>IF(ent!E87&lt;&gt;"",ent!H87,"")</f>
        <v/>
      </c>
    </row>
    <row r="88" spans="1:3" ht="27" customHeight="1">
      <c r="A88" s="73" t="str">
        <f>IF(ent!E88&lt;&gt;"",ent!D88,"")</f>
        <v/>
      </c>
      <c r="B88" s="74" t="str">
        <f>IF(ent!E88&lt;&gt;"",ent!E88&amp;"/"&amp;ent!F88&amp;CHAR(10)&amp;ent!G88,"")</f>
        <v/>
      </c>
      <c r="C88" s="73" t="str">
        <f>IF(ent!E88&lt;&gt;"",ent!H88,"")</f>
        <v/>
      </c>
    </row>
    <row r="89" spans="1:3" ht="27" customHeight="1">
      <c r="A89" s="73" t="str">
        <f>IF(ent!E89&lt;&gt;"",ent!D89,"")</f>
        <v/>
      </c>
      <c r="B89" s="74" t="str">
        <f>IF(ent!E89&lt;&gt;"",ent!E89&amp;"/"&amp;ent!F89&amp;CHAR(10)&amp;ent!G89,"")</f>
        <v/>
      </c>
      <c r="C89" s="73" t="str">
        <f>IF(ent!E89&lt;&gt;"",ent!H89,"")</f>
        <v/>
      </c>
    </row>
    <row r="90" spans="1:3" ht="27" customHeight="1">
      <c r="A90" s="73" t="str">
        <f>IF(ent!E90&lt;&gt;"",ent!D90,"")</f>
        <v/>
      </c>
      <c r="B90" s="74" t="str">
        <f>IF(ent!E90&lt;&gt;"",ent!E90&amp;"/"&amp;ent!F90&amp;CHAR(10)&amp;ent!G90,"")</f>
        <v/>
      </c>
      <c r="C90" s="73" t="str">
        <f>IF(ent!E90&lt;&gt;"",ent!H90,"")</f>
        <v/>
      </c>
    </row>
    <row r="91" spans="1:3" ht="27" customHeight="1">
      <c r="A91" s="73" t="str">
        <f>IF(ent!E91&lt;&gt;"",ent!D91,"")</f>
        <v/>
      </c>
      <c r="B91" s="74" t="str">
        <f>IF(ent!E91&lt;&gt;"",ent!E91&amp;"/"&amp;ent!F91&amp;CHAR(10)&amp;ent!G91,"")</f>
        <v/>
      </c>
      <c r="C91" s="73" t="str">
        <f>IF(ent!E91&lt;&gt;"",ent!H91,"")</f>
        <v/>
      </c>
    </row>
    <row r="92" spans="1:3">
      <c r="A92" s="73">
        <f>COUNT(A2:A91)</f>
        <v>77</v>
      </c>
    </row>
  </sheetData>
  <sheetProtection password="EB2E" sheet="1" objects="1" scenarios="1"/>
  <phoneticPr fontId="2"/>
  <pageMargins left="0.78700000000000003" right="0.78700000000000003" top="0.98399999999999999" bottom="0.98399999999999999" header="0.51200000000000001" footer="0.51200000000000001"/>
  <pageSetup paperSize="9" orientation="portrait" horizontalDpi="0" verticalDpi="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indexed="42"/>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"SS"&amp;ent!J8&amp;"  "&amp;ent!K8&amp;" = "&amp;TEXT(ent!L8,"0.00")&amp;"KM"</f>
        <v>SS7  駄吉下り1 = 6.24KM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f t="shared" ref="A9:A40" si="0">IF(E9&lt;&gt;"",RANK(E9,E$9:E$98,1),"")</f>
        <v>1</v>
      </c>
      <c r="B9" s="166">
        <v>3</v>
      </c>
      <c r="C9" s="167" t="s">
        <v>500</v>
      </c>
      <c r="D9" s="168" t="s">
        <v>245</v>
      </c>
      <c r="E9" s="169">
        <v>507.4</v>
      </c>
      <c r="F9" s="166">
        <v>1</v>
      </c>
      <c r="G9" s="162"/>
      <c r="H9" s="153"/>
      <c r="I9" s="161">
        <f t="shared" ref="I9:I40" si="1">IF(M9&lt;&gt;"",IF(MID(L9,1,2)=AC$8,RANK(M9,M$9:M$98,1)-AD9,"-"),"")</f>
        <v>1</v>
      </c>
      <c r="J9" s="166">
        <v>1</v>
      </c>
      <c r="K9" s="167" t="s">
        <v>498</v>
      </c>
      <c r="L9" s="170" t="s">
        <v>245</v>
      </c>
      <c r="M9" s="169">
        <v>3604</v>
      </c>
      <c r="N9" s="166">
        <v>1</v>
      </c>
      <c r="O9" s="162"/>
      <c r="W9" s="163"/>
      <c r="X9" s="163"/>
      <c r="Z9" s="164"/>
      <c r="AA9" s="164"/>
      <c r="AC9" s="73">
        <f t="shared" ref="AC9:AC40" si="2">IF(L9&lt;&gt;"",IF(MID(L9,1,2)=AC$8,0,1),0)</f>
        <v>0</v>
      </c>
      <c r="AD9" s="73">
        <f>SUM(AC9)</f>
        <v>0</v>
      </c>
    </row>
    <row r="10" spans="1:30" ht="30" customHeight="1">
      <c r="A10" s="161">
        <f t="shared" si="0"/>
        <v>2</v>
      </c>
      <c r="B10" s="166">
        <v>2</v>
      </c>
      <c r="C10" s="167" t="s">
        <v>499</v>
      </c>
      <c r="D10" s="168" t="s">
        <v>245</v>
      </c>
      <c r="E10" s="169">
        <v>513.6</v>
      </c>
      <c r="F10" s="166">
        <v>2</v>
      </c>
      <c r="G10" s="162" t="str">
        <f>IF(T10&lt;&gt;"",TEXT(T10,"[&lt;100]#0.0;[&lt;10000]#0"":""00.0;0"":""00"":""00.0"),"")</f>
        <v>6.2</v>
      </c>
      <c r="H10" s="153"/>
      <c r="I10" s="161">
        <f t="shared" si="1"/>
        <v>2</v>
      </c>
      <c r="J10" s="166">
        <v>2</v>
      </c>
      <c r="K10" s="167" t="s">
        <v>499</v>
      </c>
      <c r="L10" s="170" t="s">
        <v>245</v>
      </c>
      <c r="M10" s="169">
        <v>3605.9</v>
      </c>
      <c r="N10" s="166">
        <v>2</v>
      </c>
      <c r="O10" s="162" t="str">
        <f>IF(U10&lt;&gt;"",TEXT(U10,"[&lt;100]#0.0;[&lt;10000]#0"":""00.0;0"":""00"":""00.0"),"")</f>
        <v>1.9</v>
      </c>
      <c r="Q10" s="135">
        <f t="shared" ref="Q10:Q41" si="3">IF(AND(E$9&lt;&gt;"",E10&lt;&gt;""),(INT(E10/10000)*3600+INT(MOD(E10,10000)/100)*60+MOD(E10,100))-(INT(E$9/10000)*3600+INT(MOD(E$9,10000)/100)*60+MOD(E$9,100)),"")</f>
        <v>6.2000000000000455</v>
      </c>
      <c r="R10" s="135">
        <f t="shared" ref="R10:R41" si="4">IF(AND(M$9&lt;&gt;"",M10&lt;&gt;""),(INT(M10/10000)*3600+INT(MOD(M10,10000)/100)*60+MOD(M10,100))-(INT(M$9/10000)*3600+INT(MOD(M$9,10000)/100)*60+MOD(M$9,100)),"")</f>
        <v>1.9000000000000909</v>
      </c>
      <c r="T10" s="164">
        <f t="shared" ref="T10:T41" si="5">IF(Q10&lt;&gt;"",INT(Q10/3600)*10000+INT(MOD(Q10,3600)/60)*100+MOD(Q10,60),"")</f>
        <v>6.2000000000000455</v>
      </c>
      <c r="U10" s="164">
        <f t="shared" ref="U10:U41" si="6">IF(R10&lt;&gt;"",INT(R10/3600)*10000+INT(MOD(R10,3600)/60)*100+MOD(R10,60),"")</f>
        <v>1.9000000000000909</v>
      </c>
      <c r="W10" s="163"/>
      <c r="X10" s="163"/>
      <c r="Z10" s="164"/>
      <c r="AA10" s="164"/>
      <c r="AC10" s="73">
        <f t="shared" si="2"/>
        <v>0</v>
      </c>
      <c r="AD10" s="73">
        <f>SUM(AC$9:AC10)</f>
        <v>0</v>
      </c>
    </row>
    <row r="11" spans="1:30" ht="30" customHeight="1">
      <c r="A11" s="161">
        <f t="shared" si="0"/>
        <v>3</v>
      </c>
      <c r="B11" s="166">
        <v>7</v>
      </c>
      <c r="C11" s="167" t="s">
        <v>504</v>
      </c>
      <c r="D11" s="168" t="s">
        <v>245</v>
      </c>
      <c r="E11" s="169">
        <v>514.5</v>
      </c>
      <c r="F11" s="166">
        <v>3</v>
      </c>
      <c r="G11" s="162" t="str">
        <f t="shared" ref="G11:G42" si="7">IF(T11&lt;&gt;"",TEXT(T11,"[&lt;100]#0.0;[&lt;10000]#0"":""00.0;0"":""00"":""00.0")&amp;CHAR(10)&amp;"("&amp;TEXT(Z11,"[&lt;100]#0.0;[&lt;10000]#0"":""00.0;0"":""00"":""00.0")&amp;")","")</f>
        <v>7.1
(0.9)</v>
      </c>
      <c r="H11" s="153"/>
      <c r="I11" s="161">
        <f t="shared" si="1"/>
        <v>3</v>
      </c>
      <c r="J11" s="166">
        <v>3</v>
      </c>
      <c r="K11" s="167" t="s">
        <v>500</v>
      </c>
      <c r="L11" s="170" t="s">
        <v>245</v>
      </c>
      <c r="M11" s="169">
        <v>3640</v>
      </c>
      <c r="N11" s="166">
        <v>3</v>
      </c>
      <c r="O11" s="162" t="str">
        <f t="shared" ref="O11:O42" si="8">IF(U11&lt;&gt;"",TEXT(U11,"[&lt;100]#0.0;[&lt;10000]#0"":""00.0;0"":""00"":""00.0")&amp;CHAR(10)&amp;"("&amp;TEXT(AA11,"[&lt;100]#0.0;[&lt;10000]#0"":""00.0;0"":""00"":""00.0")&amp;")","")</f>
        <v>36.0
(34.1)</v>
      </c>
      <c r="Q11" s="135">
        <f t="shared" si="3"/>
        <v>7.1000000000000227</v>
      </c>
      <c r="R11" s="135">
        <f t="shared" si="4"/>
        <v>36</v>
      </c>
      <c r="T11" s="164">
        <f t="shared" si="5"/>
        <v>7.1000000000000227</v>
      </c>
      <c r="U11" s="164">
        <f t="shared" si="6"/>
        <v>36</v>
      </c>
      <c r="W11" s="163">
        <f>IF(AND(Q11&lt;&gt;"",Q10&lt;&gt;""),IF(Q11-Q10&lt;&gt;0,Q11-Q10,Q10),"")</f>
        <v>0.89999999999997726</v>
      </c>
      <c r="X11" s="163">
        <f>IF(AND(R11&lt;&gt;"",R10&lt;&gt;""),IF(R11-R10&lt;&gt;0,R11-R10,R10),"")</f>
        <v>34.099999999999909</v>
      </c>
      <c r="Z11" s="164">
        <f t="shared" ref="Z11:Z42" si="9">IF(W11&lt;&gt;"",INT(W11/3600)*10000+INT(MOD(W11,3600)/60)*100+MOD(W11,60),"")</f>
        <v>0.89999999999997726</v>
      </c>
      <c r="AA11" s="164">
        <f t="shared" ref="AA11:AA42" si="10">IF(X11&lt;&gt;"",INT(X11/3600)*10000+INT(MOD(X11,3600)/60)*100+MOD(X11,60),"")</f>
        <v>34.099999999999909</v>
      </c>
      <c r="AC11" s="73">
        <f t="shared" si="2"/>
        <v>0</v>
      </c>
      <c r="AD11" s="73">
        <f>SUM(AC$9:AC11)</f>
        <v>0</v>
      </c>
    </row>
    <row r="12" spans="1:30" ht="30" customHeight="1">
      <c r="A12" s="161">
        <f t="shared" si="0"/>
        <v>4</v>
      </c>
      <c r="B12" s="166">
        <v>1</v>
      </c>
      <c r="C12" s="167" t="s">
        <v>498</v>
      </c>
      <c r="D12" s="168" t="s">
        <v>245</v>
      </c>
      <c r="E12" s="169">
        <v>516.9</v>
      </c>
      <c r="F12" s="166">
        <v>4</v>
      </c>
      <c r="G12" s="162" t="str">
        <f t="shared" si="7"/>
        <v>9.5
(2.4)</v>
      </c>
      <c r="H12" s="153"/>
      <c r="I12" s="161">
        <f t="shared" si="1"/>
        <v>4</v>
      </c>
      <c r="J12" s="166">
        <v>11</v>
      </c>
      <c r="K12" s="167" t="s">
        <v>508</v>
      </c>
      <c r="L12" s="170" t="s">
        <v>246</v>
      </c>
      <c r="M12" s="169">
        <v>3651.2</v>
      </c>
      <c r="N12" s="166">
        <v>1</v>
      </c>
      <c r="O12" s="162" t="str">
        <f t="shared" si="8"/>
        <v>47.2
(11.2)</v>
      </c>
      <c r="Q12" s="135">
        <f t="shared" si="3"/>
        <v>9.5</v>
      </c>
      <c r="R12" s="135">
        <f t="shared" si="4"/>
        <v>47.199999999999818</v>
      </c>
      <c r="T12" s="164">
        <f t="shared" si="5"/>
        <v>9.5</v>
      </c>
      <c r="U12" s="164">
        <f t="shared" si="6"/>
        <v>47.199999999999818</v>
      </c>
      <c r="W12" s="163">
        <f t="shared" ref="W12:W43" si="11">IF(AND(Q12&lt;&gt;"",Q11&lt;&gt;""),IF(Q12-Q11&lt;&gt;0,Q12-Q11,W11),"")</f>
        <v>2.3999999999999773</v>
      </c>
      <c r="X12" s="163">
        <f t="shared" ref="X12:X43" si="12">IF(AND(R12&lt;&gt;"",R11&lt;&gt;""),IF(R12-R11&lt;&gt;0,R12-R11,X11),"")</f>
        <v>11.199999999999818</v>
      </c>
      <c r="Z12" s="164">
        <f t="shared" si="9"/>
        <v>2.3999999999999773</v>
      </c>
      <c r="AA12" s="164">
        <f t="shared" si="10"/>
        <v>11.199999999999818</v>
      </c>
      <c r="AC12" s="73">
        <f t="shared" si="2"/>
        <v>0</v>
      </c>
      <c r="AD12" s="73">
        <f>SUM(AC$9:AC12)</f>
        <v>0</v>
      </c>
    </row>
    <row r="13" spans="1:30" ht="30" customHeight="1">
      <c r="A13" s="161">
        <f t="shared" si="0"/>
        <v>5</v>
      </c>
      <c r="B13" s="166">
        <v>26</v>
      </c>
      <c r="C13" s="167" t="s">
        <v>522</v>
      </c>
      <c r="D13" s="168" t="s">
        <v>248</v>
      </c>
      <c r="E13" s="169">
        <v>518.1</v>
      </c>
      <c r="F13" s="166">
        <v>1</v>
      </c>
      <c r="G13" s="162" t="str">
        <f t="shared" si="7"/>
        <v>10.7
(1.2)</v>
      </c>
      <c r="H13" s="153"/>
      <c r="I13" s="161">
        <f t="shared" si="1"/>
        <v>5</v>
      </c>
      <c r="J13" s="166">
        <v>4</v>
      </c>
      <c r="K13" s="167" t="s">
        <v>501</v>
      </c>
      <c r="L13" s="170" t="s">
        <v>245</v>
      </c>
      <c r="M13" s="169">
        <v>3729.2</v>
      </c>
      <c r="N13" s="166">
        <v>4</v>
      </c>
      <c r="O13" s="162" t="str">
        <f t="shared" si="8"/>
        <v>1:25.2
(38.0)</v>
      </c>
      <c r="Q13" s="135">
        <f t="shared" si="3"/>
        <v>10.700000000000045</v>
      </c>
      <c r="R13" s="135">
        <f t="shared" si="4"/>
        <v>85.199999999999818</v>
      </c>
      <c r="T13" s="164">
        <f t="shared" si="5"/>
        <v>10.700000000000045</v>
      </c>
      <c r="U13" s="164">
        <f t="shared" si="6"/>
        <v>125.19999999999982</v>
      </c>
      <c r="W13" s="163">
        <f t="shared" si="11"/>
        <v>1.2000000000000455</v>
      </c>
      <c r="X13" s="163">
        <f t="shared" si="12"/>
        <v>38</v>
      </c>
      <c r="Z13" s="164">
        <f t="shared" si="9"/>
        <v>1.2000000000000455</v>
      </c>
      <c r="AA13" s="164">
        <f t="shared" si="10"/>
        <v>38</v>
      </c>
      <c r="AC13" s="73">
        <f t="shared" si="2"/>
        <v>0</v>
      </c>
      <c r="AD13" s="73">
        <f>SUM(AC$9:AC13)</f>
        <v>0</v>
      </c>
    </row>
    <row r="14" spans="1:30" ht="30" customHeight="1">
      <c r="A14" s="161">
        <f t="shared" si="0"/>
        <v>6</v>
      </c>
      <c r="B14" s="166">
        <v>11</v>
      </c>
      <c r="C14" s="167" t="s">
        <v>508</v>
      </c>
      <c r="D14" s="168" t="s">
        <v>246</v>
      </c>
      <c r="E14" s="169">
        <v>518.5</v>
      </c>
      <c r="F14" s="166">
        <v>1</v>
      </c>
      <c r="G14" s="162" t="str">
        <f t="shared" si="7"/>
        <v>11.1
(0.4)</v>
      </c>
      <c r="H14" s="153"/>
      <c r="I14" s="161">
        <f t="shared" si="1"/>
        <v>6</v>
      </c>
      <c r="J14" s="166">
        <v>5</v>
      </c>
      <c r="K14" s="167" t="s">
        <v>502</v>
      </c>
      <c r="L14" s="170" t="s">
        <v>245</v>
      </c>
      <c r="M14" s="169">
        <v>3732.7</v>
      </c>
      <c r="N14" s="166">
        <v>5</v>
      </c>
      <c r="O14" s="162" t="str">
        <f t="shared" si="8"/>
        <v>1:28.7
(3.5)</v>
      </c>
      <c r="Q14" s="135">
        <f t="shared" si="3"/>
        <v>11.100000000000023</v>
      </c>
      <c r="R14" s="135">
        <f t="shared" si="4"/>
        <v>88.699999999999818</v>
      </c>
      <c r="T14" s="164">
        <f t="shared" si="5"/>
        <v>11.100000000000023</v>
      </c>
      <c r="U14" s="164">
        <f t="shared" si="6"/>
        <v>128.69999999999982</v>
      </c>
      <c r="W14" s="163">
        <f t="shared" si="11"/>
        <v>0.39999999999997726</v>
      </c>
      <c r="X14" s="163">
        <f t="shared" si="12"/>
        <v>3.5</v>
      </c>
      <c r="Z14" s="164">
        <f t="shared" si="9"/>
        <v>0.39999999999997726</v>
      </c>
      <c r="AA14" s="164">
        <f t="shared" si="10"/>
        <v>3.5</v>
      </c>
      <c r="AC14" s="73">
        <f t="shared" si="2"/>
        <v>0</v>
      </c>
      <c r="AD14" s="73">
        <f>SUM(AC$9:AC14)</f>
        <v>0</v>
      </c>
    </row>
    <row r="15" spans="1:30" ht="30" customHeight="1">
      <c r="A15" s="161">
        <f t="shared" si="0"/>
        <v>7</v>
      </c>
      <c r="B15" s="166">
        <v>13</v>
      </c>
      <c r="C15" s="167" t="s">
        <v>510</v>
      </c>
      <c r="D15" s="168" t="s">
        <v>246</v>
      </c>
      <c r="E15" s="169">
        <v>519.20000000000005</v>
      </c>
      <c r="F15" s="166">
        <v>2</v>
      </c>
      <c r="G15" s="162" t="str">
        <f t="shared" si="7"/>
        <v>11.8
(0.7)</v>
      </c>
      <c r="H15" s="153"/>
      <c r="I15" s="161">
        <f t="shared" si="1"/>
        <v>7</v>
      </c>
      <c r="J15" s="166">
        <v>7</v>
      </c>
      <c r="K15" s="167" t="s">
        <v>504</v>
      </c>
      <c r="L15" s="170" t="s">
        <v>245</v>
      </c>
      <c r="M15" s="169">
        <v>3746</v>
      </c>
      <c r="N15" s="166">
        <v>6</v>
      </c>
      <c r="O15" s="162" t="str">
        <f t="shared" si="8"/>
        <v>1:42.0
(13.3)</v>
      </c>
      <c r="Q15" s="135">
        <f t="shared" si="3"/>
        <v>11.800000000000068</v>
      </c>
      <c r="R15" s="135">
        <f t="shared" si="4"/>
        <v>102</v>
      </c>
      <c r="T15" s="164">
        <f t="shared" si="5"/>
        <v>11.800000000000068</v>
      </c>
      <c r="U15" s="164">
        <f t="shared" si="6"/>
        <v>142</v>
      </c>
      <c r="W15" s="163">
        <f t="shared" si="11"/>
        <v>0.70000000000004547</v>
      </c>
      <c r="X15" s="163">
        <f t="shared" si="12"/>
        <v>13.300000000000182</v>
      </c>
      <c r="Z15" s="164">
        <f t="shared" si="9"/>
        <v>0.70000000000004547</v>
      </c>
      <c r="AA15" s="164">
        <f t="shared" si="10"/>
        <v>13.300000000000182</v>
      </c>
      <c r="AC15" s="73">
        <f t="shared" si="2"/>
        <v>0</v>
      </c>
      <c r="AD15" s="73">
        <f>SUM(AC$9:AC15)</f>
        <v>0</v>
      </c>
    </row>
    <row r="16" spans="1:30" ht="30" customHeight="1">
      <c r="A16" s="161">
        <f t="shared" si="0"/>
        <v>8</v>
      </c>
      <c r="B16" s="166">
        <v>4</v>
      </c>
      <c r="C16" s="167" t="s">
        <v>501</v>
      </c>
      <c r="D16" s="168" t="s">
        <v>245</v>
      </c>
      <c r="E16" s="169">
        <v>521.29999999999995</v>
      </c>
      <c r="F16" s="166">
        <v>5</v>
      </c>
      <c r="G16" s="162" t="str">
        <f t="shared" si="7"/>
        <v>13.9
(2.1)</v>
      </c>
      <c r="H16" s="153"/>
      <c r="I16" s="161">
        <f t="shared" si="1"/>
        <v>8</v>
      </c>
      <c r="J16" s="166">
        <v>14</v>
      </c>
      <c r="K16" s="167" t="s">
        <v>511</v>
      </c>
      <c r="L16" s="170" t="s">
        <v>246</v>
      </c>
      <c r="M16" s="169">
        <v>3749.8</v>
      </c>
      <c r="N16" s="166">
        <v>2</v>
      </c>
      <c r="O16" s="162" t="str">
        <f t="shared" si="8"/>
        <v>1:45.8
(3.8)</v>
      </c>
      <c r="Q16" s="135">
        <f t="shared" si="3"/>
        <v>13.899999999999977</v>
      </c>
      <c r="R16" s="135">
        <f t="shared" si="4"/>
        <v>105.80000000000018</v>
      </c>
      <c r="T16" s="164">
        <f t="shared" si="5"/>
        <v>13.899999999999977</v>
      </c>
      <c r="U16" s="164">
        <f t="shared" si="6"/>
        <v>145.80000000000018</v>
      </c>
      <c r="W16" s="163">
        <f t="shared" si="11"/>
        <v>2.0999999999999091</v>
      </c>
      <c r="X16" s="163">
        <f t="shared" si="12"/>
        <v>3.8000000000001819</v>
      </c>
      <c r="Z16" s="164">
        <f t="shared" si="9"/>
        <v>2.0999999999999091</v>
      </c>
      <c r="AA16" s="164">
        <f t="shared" si="10"/>
        <v>3.8000000000001819</v>
      </c>
      <c r="AC16" s="73">
        <f t="shared" si="2"/>
        <v>0</v>
      </c>
      <c r="AD16" s="73">
        <f>SUM(AC$9:AC16)</f>
        <v>0</v>
      </c>
    </row>
    <row r="17" spans="1:30" ht="30" customHeight="1">
      <c r="A17" s="161">
        <f t="shared" si="0"/>
        <v>9</v>
      </c>
      <c r="B17" s="166">
        <v>22</v>
      </c>
      <c r="C17" s="167" t="s">
        <v>571</v>
      </c>
      <c r="D17" s="168" t="s">
        <v>247</v>
      </c>
      <c r="E17" s="169">
        <v>523.5</v>
      </c>
      <c r="F17" s="166">
        <v>1</v>
      </c>
      <c r="G17" s="162" t="str">
        <f t="shared" si="7"/>
        <v>16.1
(2.2)</v>
      </c>
      <c r="H17" s="153"/>
      <c r="I17" s="161">
        <f t="shared" si="1"/>
        <v>9</v>
      </c>
      <c r="J17" s="166">
        <v>13</v>
      </c>
      <c r="K17" s="167" t="s">
        <v>510</v>
      </c>
      <c r="L17" s="170" t="s">
        <v>246</v>
      </c>
      <c r="M17" s="169">
        <v>3755.4</v>
      </c>
      <c r="N17" s="166">
        <v>3</v>
      </c>
      <c r="O17" s="162" t="str">
        <f t="shared" si="8"/>
        <v>1:51.4
(5.6)</v>
      </c>
      <c r="Q17" s="135">
        <f t="shared" si="3"/>
        <v>16.100000000000023</v>
      </c>
      <c r="R17" s="135">
        <f t="shared" si="4"/>
        <v>111.40000000000009</v>
      </c>
      <c r="T17" s="164">
        <f t="shared" si="5"/>
        <v>16.100000000000023</v>
      </c>
      <c r="U17" s="164">
        <f t="shared" si="6"/>
        <v>151.40000000000009</v>
      </c>
      <c r="W17" s="163">
        <f t="shared" si="11"/>
        <v>2.2000000000000455</v>
      </c>
      <c r="X17" s="163">
        <f t="shared" si="12"/>
        <v>5.5999999999999091</v>
      </c>
      <c r="Z17" s="164">
        <f t="shared" si="9"/>
        <v>2.2000000000000455</v>
      </c>
      <c r="AA17" s="164">
        <f t="shared" si="10"/>
        <v>5.5999999999999091</v>
      </c>
      <c r="AC17" s="73">
        <f t="shared" si="2"/>
        <v>0</v>
      </c>
      <c r="AD17" s="73">
        <f>SUM(AC$9:AC17)</f>
        <v>0</v>
      </c>
    </row>
    <row r="18" spans="1:30" ht="30" customHeight="1">
      <c r="A18" s="161">
        <f t="shared" si="0"/>
        <v>10</v>
      </c>
      <c r="B18" s="166">
        <v>10</v>
      </c>
      <c r="C18" s="167" t="s">
        <v>507</v>
      </c>
      <c r="D18" s="168" t="s">
        <v>245</v>
      </c>
      <c r="E18" s="169">
        <v>524</v>
      </c>
      <c r="F18" s="166">
        <v>6</v>
      </c>
      <c r="G18" s="162" t="str">
        <f t="shared" si="7"/>
        <v>16.6
(0.5)</v>
      </c>
      <c r="H18" s="153"/>
      <c r="I18" s="161">
        <f t="shared" si="1"/>
        <v>10</v>
      </c>
      <c r="J18" s="166">
        <v>10</v>
      </c>
      <c r="K18" s="167" t="s">
        <v>507</v>
      </c>
      <c r="L18" s="170" t="s">
        <v>245</v>
      </c>
      <c r="M18" s="169">
        <v>3802.1</v>
      </c>
      <c r="N18" s="166">
        <v>7</v>
      </c>
      <c r="O18" s="162" t="str">
        <f t="shared" si="8"/>
        <v>1:58.1
(6.7)</v>
      </c>
      <c r="Q18" s="135">
        <f t="shared" si="3"/>
        <v>16.600000000000023</v>
      </c>
      <c r="R18" s="135">
        <f t="shared" si="4"/>
        <v>118.09999999999991</v>
      </c>
      <c r="T18" s="164">
        <f t="shared" si="5"/>
        <v>16.600000000000023</v>
      </c>
      <c r="U18" s="164">
        <f t="shared" si="6"/>
        <v>158.09999999999991</v>
      </c>
      <c r="W18" s="163">
        <f t="shared" si="11"/>
        <v>0.5</v>
      </c>
      <c r="X18" s="163">
        <f t="shared" si="12"/>
        <v>6.6999999999998181</v>
      </c>
      <c r="Z18" s="164">
        <f t="shared" si="9"/>
        <v>0.5</v>
      </c>
      <c r="AA18" s="164">
        <f t="shared" si="10"/>
        <v>6.6999999999998181</v>
      </c>
      <c r="AC18" s="73">
        <f t="shared" si="2"/>
        <v>0</v>
      </c>
      <c r="AD18" s="73">
        <f>SUM(AC$9:AC18)</f>
        <v>0</v>
      </c>
    </row>
    <row r="19" spans="1:30" ht="30" customHeight="1">
      <c r="A19" s="161">
        <f t="shared" si="0"/>
        <v>11</v>
      </c>
      <c r="B19" s="166">
        <v>12</v>
      </c>
      <c r="C19" s="167" t="s">
        <v>509</v>
      </c>
      <c r="D19" s="168" t="s">
        <v>246</v>
      </c>
      <c r="E19" s="169">
        <v>525.6</v>
      </c>
      <c r="F19" s="166">
        <v>3</v>
      </c>
      <c r="G19" s="162" t="str">
        <f t="shared" si="7"/>
        <v>18.2
(1.6)</v>
      </c>
      <c r="H19" s="153"/>
      <c r="I19" s="161">
        <f t="shared" si="1"/>
        <v>11</v>
      </c>
      <c r="J19" s="166">
        <v>15</v>
      </c>
      <c r="K19" s="167" t="s">
        <v>512</v>
      </c>
      <c r="L19" s="170" t="s">
        <v>246</v>
      </c>
      <c r="M19" s="169">
        <v>3809.2</v>
      </c>
      <c r="N19" s="166">
        <v>4</v>
      </c>
      <c r="O19" s="162" t="str">
        <f t="shared" si="8"/>
        <v>2:05.2
(7.1)</v>
      </c>
      <c r="Q19" s="135">
        <f t="shared" si="3"/>
        <v>18.200000000000045</v>
      </c>
      <c r="R19" s="135">
        <f t="shared" si="4"/>
        <v>125.19999999999982</v>
      </c>
      <c r="T19" s="164">
        <f t="shared" si="5"/>
        <v>18.200000000000045</v>
      </c>
      <c r="U19" s="164">
        <f t="shared" si="6"/>
        <v>205.19999999999982</v>
      </c>
      <c r="W19" s="163">
        <f t="shared" si="11"/>
        <v>1.6000000000000227</v>
      </c>
      <c r="X19" s="163">
        <f t="shared" si="12"/>
        <v>7.0999999999999091</v>
      </c>
      <c r="Z19" s="164">
        <f t="shared" si="9"/>
        <v>1.6000000000000227</v>
      </c>
      <c r="AA19" s="164">
        <f t="shared" si="10"/>
        <v>7.0999999999999091</v>
      </c>
      <c r="AC19" s="73">
        <f t="shared" si="2"/>
        <v>0</v>
      </c>
      <c r="AD19" s="73">
        <f>SUM(AC$9:AC19)</f>
        <v>0</v>
      </c>
    </row>
    <row r="20" spans="1:30" ht="30" customHeight="1">
      <c r="A20" s="302">
        <f t="shared" si="0"/>
        <v>11</v>
      </c>
      <c r="B20" s="166">
        <v>32</v>
      </c>
      <c r="C20" s="167" t="s">
        <v>528</v>
      </c>
      <c r="D20" s="168" t="s">
        <v>249</v>
      </c>
      <c r="E20" s="169">
        <v>525.6</v>
      </c>
      <c r="F20" s="166">
        <v>1</v>
      </c>
      <c r="G20" s="162" t="str">
        <f t="shared" si="7"/>
        <v>18.2
(1.6)</v>
      </c>
      <c r="H20" s="153"/>
      <c r="I20" s="161">
        <f t="shared" si="1"/>
        <v>12</v>
      </c>
      <c r="J20" s="166">
        <v>12</v>
      </c>
      <c r="K20" s="167" t="s">
        <v>509</v>
      </c>
      <c r="L20" s="170" t="s">
        <v>246</v>
      </c>
      <c r="M20" s="169">
        <v>3820.7</v>
      </c>
      <c r="N20" s="166">
        <v>5</v>
      </c>
      <c r="O20" s="162" t="str">
        <f t="shared" si="8"/>
        <v>2:16.7
(11.5)</v>
      </c>
      <c r="Q20" s="135">
        <f t="shared" si="3"/>
        <v>18.200000000000045</v>
      </c>
      <c r="R20" s="135">
        <f t="shared" si="4"/>
        <v>136.69999999999982</v>
      </c>
      <c r="T20" s="164">
        <f t="shared" si="5"/>
        <v>18.200000000000045</v>
      </c>
      <c r="U20" s="164">
        <f t="shared" si="6"/>
        <v>216.69999999999982</v>
      </c>
      <c r="W20" s="163">
        <f t="shared" si="11"/>
        <v>1.6000000000000227</v>
      </c>
      <c r="X20" s="163">
        <f t="shared" si="12"/>
        <v>11.5</v>
      </c>
      <c r="Z20" s="164">
        <f t="shared" si="9"/>
        <v>1.6000000000000227</v>
      </c>
      <c r="AA20" s="164">
        <f t="shared" si="10"/>
        <v>11.5</v>
      </c>
      <c r="AC20" s="73">
        <f t="shared" si="2"/>
        <v>0</v>
      </c>
      <c r="AD20" s="73">
        <f>SUM(AC$9:AC20)</f>
        <v>0</v>
      </c>
    </row>
    <row r="21" spans="1:30" ht="30" customHeight="1">
      <c r="A21" s="161">
        <f t="shared" si="0"/>
        <v>13</v>
      </c>
      <c r="B21" s="166">
        <v>15</v>
      </c>
      <c r="C21" s="167" t="s">
        <v>512</v>
      </c>
      <c r="D21" s="168" t="s">
        <v>246</v>
      </c>
      <c r="E21" s="169">
        <v>525.70000000000005</v>
      </c>
      <c r="F21" s="166">
        <v>4</v>
      </c>
      <c r="G21" s="162" t="str">
        <f t="shared" si="7"/>
        <v>18.3
(0.1)</v>
      </c>
      <c r="H21" s="153"/>
      <c r="I21" s="161">
        <f t="shared" si="1"/>
        <v>13</v>
      </c>
      <c r="J21" s="166">
        <v>16</v>
      </c>
      <c r="K21" s="167" t="s">
        <v>513</v>
      </c>
      <c r="L21" s="170" t="s">
        <v>246</v>
      </c>
      <c r="M21" s="169">
        <v>3837.4</v>
      </c>
      <c r="N21" s="166">
        <v>6</v>
      </c>
      <c r="O21" s="162" t="str">
        <f t="shared" si="8"/>
        <v>2:33.4
(16.7)</v>
      </c>
      <c r="Q21" s="135">
        <f t="shared" si="3"/>
        <v>18.300000000000068</v>
      </c>
      <c r="R21" s="135">
        <f t="shared" si="4"/>
        <v>153.40000000000009</v>
      </c>
      <c r="T21" s="164">
        <f t="shared" si="5"/>
        <v>18.300000000000068</v>
      </c>
      <c r="U21" s="164">
        <f t="shared" si="6"/>
        <v>233.40000000000009</v>
      </c>
      <c r="W21" s="163">
        <f t="shared" si="11"/>
        <v>0.10000000000002274</v>
      </c>
      <c r="X21" s="163">
        <f t="shared" si="12"/>
        <v>16.700000000000273</v>
      </c>
      <c r="Z21" s="164">
        <f t="shared" si="9"/>
        <v>0.10000000000002274</v>
      </c>
      <c r="AA21" s="164">
        <f t="shared" si="10"/>
        <v>16.700000000000273</v>
      </c>
      <c r="AC21" s="73">
        <f t="shared" si="2"/>
        <v>0</v>
      </c>
      <c r="AD21" s="73">
        <f>SUM(AC$9:AC21)</f>
        <v>0</v>
      </c>
    </row>
    <row r="22" spans="1:30" ht="30" customHeight="1">
      <c r="A22" s="161">
        <f t="shared" si="0"/>
        <v>14</v>
      </c>
      <c r="B22" s="166">
        <v>8</v>
      </c>
      <c r="C22" s="167" t="s">
        <v>505</v>
      </c>
      <c r="D22" s="168" t="s">
        <v>245</v>
      </c>
      <c r="E22" s="169">
        <v>526.4</v>
      </c>
      <c r="F22" s="166">
        <v>7</v>
      </c>
      <c r="G22" s="162" t="str">
        <f t="shared" si="7"/>
        <v>19.0
(0.7)</v>
      </c>
      <c r="H22" s="153"/>
      <c r="I22" s="161">
        <f t="shared" si="1"/>
        <v>14</v>
      </c>
      <c r="J22" s="166">
        <v>9</v>
      </c>
      <c r="K22" s="167" t="s">
        <v>506</v>
      </c>
      <c r="L22" s="170" t="s">
        <v>245</v>
      </c>
      <c r="M22" s="169">
        <v>3845.9</v>
      </c>
      <c r="N22" s="166">
        <v>8</v>
      </c>
      <c r="O22" s="162" t="str">
        <f t="shared" si="8"/>
        <v>2:41.9
(8.5)</v>
      </c>
      <c r="Q22" s="135">
        <f t="shared" si="3"/>
        <v>19</v>
      </c>
      <c r="R22" s="135">
        <f t="shared" si="4"/>
        <v>161.90000000000009</v>
      </c>
      <c r="T22" s="164">
        <f t="shared" si="5"/>
        <v>19</v>
      </c>
      <c r="U22" s="164">
        <f t="shared" si="6"/>
        <v>241.90000000000009</v>
      </c>
      <c r="W22" s="163">
        <f t="shared" si="11"/>
        <v>0.69999999999993179</v>
      </c>
      <c r="X22" s="163">
        <f t="shared" si="12"/>
        <v>8.5</v>
      </c>
      <c r="Z22" s="164">
        <f t="shared" si="9"/>
        <v>0.69999999999993179</v>
      </c>
      <c r="AA22" s="164">
        <f t="shared" si="10"/>
        <v>8.5</v>
      </c>
      <c r="AC22" s="73">
        <f t="shared" si="2"/>
        <v>0</v>
      </c>
      <c r="AD22" s="73">
        <f>SUM(AC$9:AC22)</f>
        <v>0</v>
      </c>
    </row>
    <row r="23" spans="1:30" ht="30" customHeight="1">
      <c r="A23" s="161">
        <f t="shared" si="0"/>
        <v>15</v>
      </c>
      <c r="B23" s="166">
        <v>5</v>
      </c>
      <c r="C23" s="167" t="s">
        <v>502</v>
      </c>
      <c r="D23" s="168" t="s">
        <v>245</v>
      </c>
      <c r="E23" s="169">
        <v>526.5</v>
      </c>
      <c r="F23" s="166">
        <v>8</v>
      </c>
      <c r="G23" s="162" t="str">
        <f t="shared" si="7"/>
        <v>19.1
(0.1)</v>
      </c>
      <c r="H23" s="153"/>
      <c r="I23" s="161">
        <f t="shared" si="1"/>
        <v>15</v>
      </c>
      <c r="J23" s="166">
        <v>8</v>
      </c>
      <c r="K23" s="167" t="s">
        <v>505</v>
      </c>
      <c r="L23" s="170" t="s">
        <v>245</v>
      </c>
      <c r="M23" s="169">
        <v>3910.3</v>
      </c>
      <c r="N23" s="166">
        <v>9</v>
      </c>
      <c r="O23" s="162" t="str">
        <f t="shared" si="8"/>
        <v>3:06.3
(24.4)</v>
      </c>
      <c r="Q23" s="135">
        <f t="shared" si="3"/>
        <v>19.100000000000023</v>
      </c>
      <c r="R23" s="135">
        <f t="shared" si="4"/>
        <v>186.30000000000018</v>
      </c>
      <c r="T23" s="164">
        <f t="shared" si="5"/>
        <v>19.100000000000023</v>
      </c>
      <c r="U23" s="164">
        <f t="shared" si="6"/>
        <v>306.30000000000018</v>
      </c>
      <c r="W23" s="163">
        <f t="shared" si="11"/>
        <v>0.10000000000002274</v>
      </c>
      <c r="X23" s="163">
        <f t="shared" si="12"/>
        <v>24.400000000000091</v>
      </c>
      <c r="Z23" s="164">
        <f t="shared" si="9"/>
        <v>0.10000000000002274</v>
      </c>
      <c r="AA23" s="164">
        <f t="shared" si="10"/>
        <v>24.400000000000091</v>
      </c>
      <c r="AC23" s="73">
        <f t="shared" si="2"/>
        <v>0</v>
      </c>
      <c r="AD23" s="73">
        <f>SUM(AC$9:AC23)</f>
        <v>0</v>
      </c>
    </row>
    <row r="24" spans="1:30" ht="30" customHeight="1">
      <c r="A24" s="161">
        <f t="shared" si="0"/>
        <v>16</v>
      </c>
      <c r="B24" s="166">
        <v>27</v>
      </c>
      <c r="C24" s="167" t="s">
        <v>523</v>
      </c>
      <c r="D24" s="168" t="s">
        <v>248</v>
      </c>
      <c r="E24" s="169">
        <v>527.20000000000005</v>
      </c>
      <c r="F24" s="166">
        <v>2</v>
      </c>
      <c r="G24" s="162" t="str">
        <f t="shared" si="7"/>
        <v>19.8
(0.7)</v>
      </c>
      <c r="H24" s="153"/>
      <c r="I24" s="161">
        <f t="shared" si="1"/>
        <v>16</v>
      </c>
      <c r="J24" s="166">
        <v>21</v>
      </c>
      <c r="K24" s="167" t="s">
        <v>518</v>
      </c>
      <c r="L24" s="170" t="s">
        <v>247</v>
      </c>
      <c r="M24" s="169">
        <v>3915.5</v>
      </c>
      <c r="N24" s="166">
        <v>1</v>
      </c>
      <c r="O24" s="162" t="str">
        <f t="shared" si="8"/>
        <v>3:11.5
(5.2)</v>
      </c>
      <c r="Q24" s="135">
        <f t="shared" si="3"/>
        <v>19.800000000000068</v>
      </c>
      <c r="R24" s="135">
        <f t="shared" si="4"/>
        <v>191.5</v>
      </c>
      <c r="T24" s="164">
        <f t="shared" si="5"/>
        <v>19.800000000000068</v>
      </c>
      <c r="U24" s="164">
        <f t="shared" si="6"/>
        <v>311.5</v>
      </c>
      <c r="W24" s="163">
        <f t="shared" si="11"/>
        <v>0.70000000000004547</v>
      </c>
      <c r="X24" s="163">
        <f t="shared" si="12"/>
        <v>5.1999999999998181</v>
      </c>
      <c r="Z24" s="164">
        <f t="shared" si="9"/>
        <v>0.70000000000004547</v>
      </c>
      <c r="AA24" s="164">
        <f t="shared" si="10"/>
        <v>5.1999999999998181</v>
      </c>
      <c r="AC24" s="73">
        <f t="shared" si="2"/>
        <v>0</v>
      </c>
      <c r="AD24" s="73">
        <f>SUM(AC$9:AC24)</f>
        <v>0</v>
      </c>
    </row>
    <row r="25" spans="1:30" ht="30" customHeight="1">
      <c r="A25" s="302">
        <f t="shared" si="0"/>
        <v>16</v>
      </c>
      <c r="B25" s="166">
        <v>33</v>
      </c>
      <c r="C25" s="167" t="s">
        <v>529</v>
      </c>
      <c r="D25" s="168" t="s">
        <v>249</v>
      </c>
      <c r="E25" s="169">
        <v>527.20000000000005</v>
      </c>
      <c r="F25" s="166">
        <v>2</v>
      </c>
      <c r="G25" s="162" t="str">
        <f t="shared" si="7"/>
        <v>19.8
(0.7)</v>
      </c>
      <c r="H25" s="153"/>
      <c r="I25" s="161">
        <f t="shared" si="1"/>
        <v>17</v>
      </c>
      <c r="J25" s="166">
        <v>26</v>
      </c>
      <c r="K25" s="167" t="s">
        <v>522</v>
      </c>
      <c r="L25" s="170" t="s">
        <v>248</v>
      </c>
      <c r="M25" s="169">
        <v>3918.8</v>
      </c>
      <c r="N25" s="166">
        <v>1</v>
      </c>
      <c r="O25" s="162" t="str">
        <f t="shared" si="8"/>
        <v>3:14.8
(3.3)</v>
      </c>
      <c r="Q25" s="135">
        <f t="shared" si="3"/>
        <v>19.800000000000068</v>
      </c>
      <c r="R25" s="135">
        <f t="shared" si="4"/>
        <v>194.80000000000018</v>
      </c>
      <c r="T25" s="164">
        <f t="shared" si="5"/>
        <v>19.800000000000068</v>
      </c>
      <c r="U25" s="164">
        <f t="shared" si="6"/>
        <v>314.80000000000018</v>
      </c>
      <c r="W25" s="163">
        <f t="shared" si="11"/>
        <v>0.70000000000004547</v>
      </c>
      <c r="X25" s="163">
        <f t="shared" si="12"/>
        <v>3.3000000000001819</v>
      </c>
      <c r="Z25" s="164">
        <f t="shared" si="9"/>
        <v>0.70000000000004547</v>
      </c>
      <c r="AA25" s="164">
        <f t="shared" si="10"/>
        <v>3.3000000000001819</v>
      </c>
      <c r="AC25" s="73">
        <f t="shared" si="2"/>
        <v>0</v>
      </c>
      <c r="AD25" s="73">
        <f>SUM(AC$9:AC25)</f>
        <v>0</v>
      </c>
    </row>
    <row r="26" spans="1:30" ht="30" customHeight="1">
      <c r="A26" s="161">
        <f t="shared" si="0"/>
        <v>18</v>
      </c>
      <c r="B26" s="166">
        <v>21</v>
      </c>
      <c r="C26" s="167" t="s">
        <v>518</v>
      </c>
      <c r="D26" s="168" t="s">
        <v>247</v>
      </c>
      <c r="E26" s="169">
        <v>530.1</v>
      </c>
      <c r="F26" s="166">
        <v>2</v>
      </c>
      <c r="G26" s="162" t="str">
        <f t="shared" si="7"/>
        <v>22.7
(2.9)</v>
      </c>
      <c r="H26" s="153"/>
      <c r="I26" s="161">
        <f t="shared" si="1"/>
        <v>18</v>
      </c>
      <c r="J26" s="166">
        <v>27</v>
      </c>
      <c r="K26" s="167" t="s">
        <v>523</v>
      </c>
      <c r="L26" s="170" t="s">
        <v>248</v>
      </c>
      <c r="M26" s="169">
        <v>3919</v>
      </c>
      <c r="N26" s="166">
        <v>2</v>
      </c>
      <c r="O26" s="162" t="str">
        <f t="shared" si="8"/>
        <v>3:15.0
(0.2)</v>
      </c>
      <c r="Q26" s="135">
        <f t="shared" si="3"/>
        <v>22.700000000000045</v>
      </c>
      <c r="R26" s="135">
        <f t="shared" si="4"/>
        <v>195</v>
      </c>
      <c r="T26" s="164">
        <f t="shared" si="5"/>
        <v>22.700000000000045</v>
      </c>
      <c r="U26" s="164">
        <f t="shared" si="6"/>
        <v>315</v>
      </c>
      <c r="W26" s="163">
        <f t="shared" si="11"/>
        <v>2.8999999999999773</v>
      </c>
      <c r="X26" s="163">
        <f t="shared" si="12"/>
        <v>0.1999999999998181</v>
      </c>
      <c r="Z26" s="164">
        <f t="shared" si="9"/>
        <v>2.8999999999999773</v>
      </c>
      <c r="AA26" s="164">
        <f t="shared" si="10"/>
        <v>0.1999999999998181</v>
      </c>
      <c r="AC26" s="73">
        <f t="shared" si="2"/>
        <v>0</v>
      </c>
      <c r="AD26" s="73">
        <f>SUM(AC$9:AC26)</f>
        <v>0</v>
      </c>
    </row>
    <row r="27" spans="1:30" ht="30" customHeight="1">
      <c r="A27" s="161">
        <f t="shared" si="0"/>
        <v>19</v>
      </c>
      <c r="B27" s="166">
        <v>14</v>
      </c>
      <c r="C27" s="167" t="s">
        <v>511</v>
      </c>
      <c r="D27" s="168" t="s">
        <v>246</v>
      </c>
      <c r="E27" s="169">
        <v>530.6</v>
      </c>
      <c r="F27" s="166">
        <v>5</v>
      </c>
      <c r="G27" s="162" t="str">
        <f t="shared" si="7"/>
        <v>23.2
(0.5)</v>
      </c>
      <c r="H27" s="153"/>
      <c r="I27" s="161">
        <f t="shared" si="1"/>
        <v>19</v>
      </c>
      <c r="J27" s="166">
        <v>19</v>
      </c>
      <c r="K27" s="167" t="s">
        <v>516</v>
      </c>
      <c r="L27" s="170" t="s">
        <v>247</v>
      </c>
      <c r="M27" s="169">
        <v>3934.6</v>
      </c>
      <c r="N27" s="166">
        <v>2</v>
      </c>
      <c r="O27" s="162" t="str">
        <f t="shared" si="8"/>
        <v>3:30.6
(15.6)</v>
      </c>
      <c r="Q27" s="135">
        <f t="shared" si="3"/>
        <v>23.200000000000045</v>
      </c>
      <c r="R27" s="135">
        <f t="shared" si="4"/>
        <v>210.59999999999991</v>
      </c>
      <c r="T27" s="164">
        <f t="shared" si="5"/>
        <v>23.200000000000045</v>
      </c>
      <c r="U27" s="164">
        <f t="shared" si="6"/>
        <v>330.59999999999991</v>
      </c>
      <c r="W27" s="163">
        <f t="shared" si="11"/>
        <v>0.5</v>
      </c>
      <c r="X27" s="163">
        <f t="shared" si="12"/>
        <v>15.599999999999909</v>
      </c>
      <c r="Z27" s="164">
        <f t="shared" si="9"/>
        <v>0.5</v>
      </c>
      <c r="AA27" s="164">
        <f t="shared" si="10"/>
        <v>15.599999999999909</v>
      </c>
      <c r="AC27" s="73">
        <f t="shared" si="2"/>
        <v>0</v>
      </c>
      <c r="AD27" s="73">
        <f>SUM(AC$9:AC27)</f>
        <v>0</v>
      </c>
    </row>
    <row r="28" spans="1:30" ht="30" customHeight="1">
      <c r="A28" s="161">
        <f t="shared" si="0"/>
        <v>20</v>
      </c>
      <c r="B28" s="166">
        <v>19</v>
      </c>
      <c r="C28" s="167" t="s">
        <v>516</v>
      </c>
      <c r="D28" s="168" t="s">
        <v>247</v>
      </c>
      <c r="E28" s="169">
        <v>531</v>
      </c>
      <c r="F28" s="166">
        <v>3</v>
      </c>
      <c r="G28" s="162" t="str">
        <f t="shared" si="7"/>
        <v>23.6
(0.4)</v>
      </c>
      <c r="H28" s="153"/>
      <c r="I28" s="302">
        <f t="shared" si="1"/>
        <v>19</v>
      </c>
      <c r="J28" s="166">
        <v>17</v>
      </c>
      <c r="K28" s="167" t="s">
        <v>514</v>
      </c>
      <c r="L28" s="170" t="s">
        <v>247</v>
      </c>
      <c r="M28" s="169">
        <v>3934.6</v>
      </c>
      <c r="N28" s="166">
        <v>3</v>
      </c>
      <c r="O28" s="162" t="str">
        <f t="shared" si="8"/>
        <v>3:30.6
(15.6)</v>
      </c>
      <c r="Q28" s="135">
        <f t="shared" si="3"/>
        <v>23.600000000000023</v>
      </c>
      <c r="R28" s="135">
        <f t="shared" si="4"/>
        <v>210.59999999999991</v>
      </c>
      <c r="T28" s="164">
        <f t="shared" si="5"/>
        <v>23.600000000000023</v>
      </c>
      <c r="U28" s="164">
        <f t="shared" si="6"/>
        <v>330.59999999999991</v>
      </c>
      <c r="W28" s="163">
        <f t="shared" si="11"/>
        <v>0.39999999999997726</v>
      </c>
      <c r="X28" s="163">
        <f t="shared" si="12"/>
        <v>15.599999999999909</v>
      </c>
      <c r="Z28" s="164">
        <f t="shared" si="9"/>
        <v>0.39999999999997726</v>
      </c>
      <c r="AA28" s="164">
        <f t="shared" si="10"/>
        <v>15.599999999999909</v>
      </c>
      <c r="AC28" s="73">
        <f t="shared" si="2"/>
        <v>0</v>
      </c>
      <c r="AD28" s="73">
        <f>SUM(AC$9:AC28)</f>
        <v>0</v>
      </c>
    </row>
    <row r="29" spans="1:30" ht="30" customHeight="1">
      <c r="A29" s="161">
        <f t="shared" si="0"/>
        <v>21</v>
      </c>
      <c r="B29" s="166">
        <v>24</v>
      </c>
      <c r="C29" s="167" t="s">
        <v>520</v>
      </c>
      <c r="D29" s="168" t="s">
        <v>247</v>
      </c>
      <c r="E29" s="169">
        <v>535.5</v>
      </c>
      <c r="F29" s="166">
        <v>4</v>
      </c>
      <c r="G29" s="162" t="str">
        <f t="shared" si="7"/>
        <v>28.1
(4.5)</v>
      </c>
      <c r="H29" s="153"/>
      <c r="I29" s="161">
        <f t="shared" si="1"/>
        <v>21</v>
      </c>
      <c r="J29" s="166">
        <v>20</v>
      </c>
      <c r="K29" s="167" t="s">
        <v>517</v>
      </c>
      <c r="L29" s="170" t="s">
        <v>247</v>
      </c>
      <c r="M29" s="169">
        <v>3939.8</v>
      </c>
      <c r="N29" s="166">
        <v>4</v>
      </c>
      <c r="O29" s="162" t="str">
        <f t="shared" si="8"/>
        <v>3:35.8
(5.2)</v>
      </c>
      <c r="Q29" s="135">
        <f t="shared" si="3"/>
        <v>28.100000000000023</v>
      </c>
      <c r="R29" s="135">
        <f t="shared" si="4"/>
        <v>215.80000000000018</v>
      </c>
      <c r="T29" s="164">
        <f t="shared" si="5"/>
        <v>28.100000000000023</v>
      </c>
      <c r="U29" s="164">
        <f t="shared" si="6"/>
        <v>335.80000000000018</v>
      </c>
      <c r="W29" s="163">
        <f t="shared" si="11"/>
        <v>4.5</v>
      </c>
      <c r="X29" s="163">
        <f t="shared" si="12"/>
        <v>5.2000000000002728</v>
      </c>
      <c r="Z29" s="164">
        <f t="shared" si="9"/>
        <v>4.5</v>
      </c>
      <c r="AA29" s="164">
        <f t="shared" si="10"/>
        <v>5.2000000000002728</v>
      </c>
      <c r="AC29" s="73">
        <f t="shared" si="2"/>
        <v>0</v>
      </c>
      <c r="AD29" s="73">
        <f>SUM(AC$9:AC29)</f>
        <v>0</v>
      </c>
    </row>
    <row r="30" spans="1:30" ht="30" customHeight="1">
      <c r="A30" s="161">
        <f t="shared" si="0"/>
        <v>22</v>
      </c>
      <c r="B30" s="166">
        <v>58</v>
      </c>
      <c r="C30" s="167" t="s">
        <v>552</v>
      </c>
      <c r="D30" s="168" t="s">
        <v>251</v>
      </c>
      <c r="E30" s="169">
        <v>536</v>
      </c>
      <c r="F30" s="166">
        <v>1</v>
      </c>
      <c r="G30" s="162" t="str">
        <f t="shared" si="7"/>
        <v>28.6
(0.5)</v>
      </c>
      <c r="H30" s="153"/>
      <c r="I30" s="161">
        <f t="shared" si="1"/>
        <v>22</v>
      </c>
      <c r="J30" s="166">
        <v>24</v>
      </c>
      <c r="K30" s="167" t="s">
        <v>520</v>
      </c>
      <c r="L30" s="170" t="s">
        <v>247</v>
      </c>
      <c r="M30" s="169">
        <v>3941.5</v>
      </c>
      <c r="N30" s="166">
        <v>5</v>
      </c>
      <c r="O30" s="162" t="str">
        <f t="shared" si="8"/>
        <v>3:37.5
(1.7)</v>
      </c>
      <c r="Q30" s="135">
        <f t="shared" si="3"/>
        <v>28.600000000000023</v>
      </c>
      <c r="R30" s="135">
        <f t="shared" si="4"/>
        <v>217.5</v>
      </c>
      <c r="T30" s="164">
        <f t="shared" si="5"/>
        <v>28.600000000000023</v>
      </c>
      <c r="U30" s="164">
        <f t="shared" si="6"/>
        <v>337.5</v>
      </c>
      <c r="W30" s="163">
        <f t="shared" si="11"/>
        <v>0.5</v>
      </c>
      <c r="X30" s="163">
        <f t="shared" si="12"/>
        <v>1.6999999999998181</v>
      </c>
      <c r="Z30" s="164">
        <f t="shared" si="9"/>
        <v>0.5</v>
      </c>
      <c r="AA30" s="164">
        <f t="shared" si="10"/>
        <v>1.6999999999998181</v>
      </c>
      <c r="AC30" s="73">
        <f t="shared" si="2"/>
        <v>0</v>
      </c>
      <c r="AD30" s="73">
        <f>SUM(AC$9:AC30)</f>
        <v>0</v>
      </c>
    </row>
    <row r="31" spans="1:30" ht="30" customHeight="1">
      <c r="A31" s="161">
        <f t="shared" si="0"/>
        <v>23</v>
      </c>
      <c r="B31" s="166">
        <v>20</v>
      </c>
      <c r="C31" s="167" t="s">
        <v>517</v>
      </c>
      <c r="D31" s="168" t="s">
        <v>247</v>
      </c>
      <c r="E31" s="169">
        <v>537</v>
      </c>
      <c r="F31" s="166">
        <v>5</v>
      </c>
      <c r="G31" s="162" t="str">
        <f t="shared" si="7"/>
        <v>29.6
(1.0)</v>
      </c>
      <c r="H31" s="153"/>
      <c r="I31" s="161">
        <f t="shared" si="1"/>
        <v>23</v>
      </c>
      <c r="J31" s="166">
        <v>18</v>
      </c>
      <c r="K31" s="167" t="s">
        <v>515</v>
      </c>
      <c r="L31" s="170" t="s">
        <v>247</v>
      </c>
      <c r="M31" s="169">
        <v>3952.2</v>
      </c>
      <c r="N31" s="166">
        <v>6</v>
      </c>
      <c r="O31" s="162" t="str">
        <f t="shared" si="8"/>
        <v>3:48.2
(10.7)</v>
      </c>
      <c r="Q31" s="135">
        <f t="shared" si="3"/>
        <v>29.600000000000023</v>
      </c>
      <c r="R31" s="135">
        <f t="shared" si="4"/>
        <v>228.19999999999982</v>
      </c>
      <c r="T31" s="164">
        <f t="shared" si="5"/>
        <v>29.600000000000023</v>
      </c>
      <c r="U31" s="164">
        <f t="shared" si="6"/>
        <v>348.19999999999982</v>
      </c>
      <c r="W31" s="163">
        <f t="shared" si="11"/>
        <v>1</v>
      </c>
      <c r="X31" s="163">
        <f t="shared" si="12"/>
        <v>10.699999999999818</v>
      </c>
      <c r="Z31" s="164">
        <f t="shared" si="9"/>
        <v>1</v>
      </c>
      <c r="AA31" s="164">
        <f t="shared" si="10"/>
        <v>10.699999999999818</v>
      </c>
      <c r="AC31" s="73">
        <f t="shared" si="2"/>
        <v>0</v>
      </c>
      <c r="AD31" s="73">
        <f>SUM(AC$9:AC31)</f>
        <v>0</v>
      </c>
    </row>
    <row r="32" spans="1:30" ht="30" customHeight="1">
      <c r="A32" s="161">
        <f t="shared" si="0"/>
        <v>24</v>
      </c>
      <c r="B32" s="166">
        <v>49</v>
      </c>
      <c r="C32" s="167" t="s">
        <v>544</v>
      </c>
      <c r="D32" s="168" t="s">
        <v>250</v>
      </c>
      <c r="E32" s="169">
        <v>537.20000000000005</v>
      </c>
      <c r="F32" s="166">
        <v>1</v>
      </c>
      <c r="G32" s="162" t="str">
        <f t="shared" si="7"/>
        <v>29.8
(0.2)</v>
      </c>
      <c r="H32" s="153"/>
      <c r="I32" s="161" t="str">
        <f t="shared" si="1"/>
        <v>-</v>
      </c>
      <c r="J32" s="166">
        <v>58</v>
      </c>
      <c r="K32" s="167" t="s">
        <v>552</v>
      </c>
      <c r="L32" s="170" t="s">
        <v>251</v>
      </c>
      <c r="M32" s="169">
        <v>3954.7</v>
      </c>
      <c r="N32" s="166">
        <v>1</v>
      </c>
      <c r="O32" s="162" t="str">
        <f t="shared" si="8"/>
        <v>3:50.7
(2.5)</v>
      </c>
      <c r="Q32" s="135">
        <f t="shared" si="3"/>
        <v>29.800000000000068</v>
      </c>
      <c r="R32" s="135">
        <f t="shared" si="4"/>
        <v>230.69999999999982</v>
      </c>
      <c r="T32" s="164">
        <f t="shared" si="5"/>
        <v>29.800000000000068</v>
      </c>
      <c r="U32" s="164">
        <f t="shared" si="6"/>
        <v>350.69999999999982</v>
      </c>
      <c r="W32" s="163">
        <f t="shared" si="11"/>
        <v>0.20000000000004547</v>
      </c>
      <c r="X32" s="163">
        <f t="shared" si="12"/>
        <v>2.5</v>
      </c>
      <c r="Z32" s="164">
        <f t="shared" si="9"/>
        <v>0.20000000000004547</v>
      </c>
      <c r="AA32" s="164">
        <f t="shared" si="10"/>
        <v>2.5</v>
      </c>
      <c r="AC32" s="73">
        <f t="shared" si="2"/>
        <v>1</v>
      </c>
      <c r="AD32" s="73">
        <f>SUM(AC$9:AC32)</f>
        <v>1</v>
      </c>
    </row>
    <row r="33" spans="1:30" ht="30" customHeight="1">
      <c r="A33" s="161">
        <f t="shared" si="0"/>
        <v>25</v>
      </c>
      <c r="B33" s="166">
        <v>18</v>
      </c>
      <c r="C33" s="167" t="s">
        <v>515</v>
      </c>
      <c r="D33" s="168" t="s">
        <v>247</v>
      </c>
      <c r="E33" s="169">
        <v>537.6</v>
      </c>
      <c r="F33" s="166">
        <v>6</v>
      </c>
      <c r="G33" s="162" t="str">
        <f t="shared" si="7"/>
        <v>30.2
(0.4)</v>
      </c>
      <c r="H33" s="153"/>
      <c r="I33" s="161">
        <f t="shared" si="1"/>
        <v>24</v>
      </c>
      <c r="J33" s="166">
        <v>22</v>
      </c>
      <c r="K33" s="167" t="s">
        <v>571</v>
      </c>
      <c r="L33" s="170" t="s">
        <v>247</v>
      </c>
      <c r="M33" s="169">
        <v>3957.1</v>
      </c>
      <c r="N33" s="166">
        <v>7</v>
      </c>
      <c r="O33" s="162" t="str">
        <f t="shared" si="8"/>
        <v>3:53.1
(2.4)</v>
      </c>
      <c r="Q33" s="135">
        <f t="shared" si="3"/>
        <v>30.200000000000045</v>
      </c>
      <c r="R33" s="135">
        <f t="shared" si="4"/>
        <v>233.09999999999991</v>
      </c>
      <c r="T33" s="164">
        <f t="shared" si="5"/>
        <v>30.200000000000045</v>
      </c>
      <c r="U33" s="164">
        <f t="shared" si="6"/>
        <v>353.09999999999991</v>
      </c>
      <c r="W33" s="163">
        <f t="shared" si="11"/>
        <v>0.39999999999997726</v>
      </c>
      <c r="X33" s="163">
        <f t="shared" si="12"/>
        <v>2.4000000000000909</v>
      </c>
      <c r="Z33" s="164">
        <f t="shared" si="9"/>
        <v>0.39999999999997726</v>
      </c>
      <c r="AA33" s="164">
        <f t="shared" si="10"/>
        <v>2.4000000000000909</v>
      </c>
      <c r="AC33" s="73">
        <f t="shared" si="2"/>
        <v>0</v>
      </c>
      <c r="AD33" s="73">
        <f>SUM(AC$9:AC33)</f>
        <v>1</v>
      </c>
    </row>
    <row r="34" spans="1:30" ht="30" customHeight="1">
      <c r="A34" s="161">
        <f t="shared" si="0"/>
        <v>26</v>
      </c>
      <c r="B34" s="166">
        <v>29</v>
      </c>
      <c r="C34" s="167" t="s">
        <v>525</v>
      </c>
      <c r="D34" s="168" t="s">
        <v>248</v>
      </c>
      <c r="E34" s="169">
        <v>538.1</v>
      </c>
      <c r="F34" s="166">
        <v>3</v>
      </c>
      <c r="G34" s="162" t="str">
        <f t="shared" si="7"/>
        <v>30.7
(0.5)</v>
      </c>
      <c r="H34" s="153"/>
      <c r="I34" s="161">
        <f t="shared" si="1"/>
        <v>25</v>
      </c>
      <c r="J34" s="166">
        <v>31</v>
      </c>
      <c r="K34" s="167" t="s">
        <v>527</v>
      </c>
      <c r="L34" s="170" t="s">
        <v>248</v>
      </c>
      <c r="M34" s="169">
        <v>4033.5</v>
      </c>
      <c r="N34" s="166">
        <v>3</v>
      </c>
      <c r="O34" s="162" t="str">
        <f t="shared" si="8"/>
        <v>4:29.5
(36.4)</v>
      </c>
      <c r="Q34" s="135">
        <f t="shared" si="3"/>
        <v>30.700000000000045</v>
      </c>
      <c r="R34" s="135">
        <f t="shared" si="4"/>
        <v>269.5</v>
      </c>
      <c r="T34" s="164">
        <f t="shared" si="5"/>
        <v>30.700000000000045</v>
      </c>
      <c r="U34" s="164">
        <f t="shared" si="6"/>
        <v>429.5</v>
      </c>
      <c r="W34" s="163">
        <f t="shared" si="11"/>
        <v>0.5</v>
      </c>
      <c r="X34" s="163">
        <f t="shared" si="12"/>
        <v>36.400000000000091</v>
      </c>
      <c r="Z34" s="164">
        <f t="shared" si="9"/>
        <v>0.5</v>
      </c>
      <c r="AA34" s="164">
        <f t="shared" si="10"/>
        <v>36.400000000000091</v>
      </c>
      <c r="AC34" s="73">
        <f t="shared" si="2"/>
        <v>0</v>
      </c>
      <c r="AD34" s="73">
        <f>SUM(AC$9:AC34)</f>
        <v>1</v>
      </c>
    </row>
    <row r="35" spans="1:30" ht="30" customHeight="1">
      <c r="A35" s="161">
        <f t="shared" si="0"/>
        <v>27</v>
      </c>
      <c r="B35" s="166">
        <v>16</v>
      </c>
      <c r="C35" s="167" t="s">
        <v>513</v>
      </c>
      <c r="D35" s="168" t="s">
        <v>246</v>
      </c>
      <c r="E35" s="169">
        <v>538.5</v>
      </c>
      <c r="F35" s="166">
        <v>6</v>
      </c>
      <c r="G35" s="162" t="str">
        <f t="shared" si="7"/>
        <v>31.1
(0.4)</v>
      </c>
      <c r="H35" s="153"/>
      <c r="I35" s="161">
        <f t="shared" si="1"/>
        <v>26</v>
      </c>
      <c r="J35" s="166">
        <v>30</v>
      </c>
      <c r="K35" s="167" t="s">
        <v>526</v>
      </c>
      <c r="L35" s="170" t="s">
        <v>248</v>
      </c>
      <c r="M35" s="169">
        <v>4035.5</v>
      </c>
      <c r="N35" s="166">
        <v>4</v>
      </c>
      <c r="O35" s="162" t="str">
        <f t="shared" si="8"/>
        <v>4:31.5
(2.0)</v>
      </c>
      <c r="Q35" s="135">
        <f t="shared" si="3"/>
        <v>31.100000000000023</v>
      </c>
      <c r="R35" s="135">
        <f t="shared" si="4"/>
        <v>271.5</v>
      </c>
      <c r="T35" s="164">
        <f t="shared" si="5"/>
        <v>31.100000000000023</v>
      </c>
      <c r="U35" s="164">
        <f t="shared" si="6"/>
        <v>431.5</v>
      </c>
      <c r="W35" s="163">
        <f t="shared" si="11"/>
        <v>0.39999999999997726</v>
      </c>
      <c r="X35" s="163">
        <f t="shared" si="12"/>
        <v>2</v>
      </c>
      <c r="Z35" s="164">
        <f t="shared" si="9"/>
        <v>0.39999999999997726</v>
      </c>
      <c r="AA35" s="164">
        <f t="shared" si="10"/>
        <v>2</v>
      </c>
      <c r="AC35" s="73">
        <f t="shared" si="2"/>
        <v>0</v>
      </c>
      <c r="AD35" s="73">
        <f>SUM(AC$9:AC35)</f>
        <v>1</v>
      </c>
    </row>
    <row r="36" spans="1:30" ht="30" customHeight="1">
      <c r="A36" s="161">
        <f t="shared" si="0"/>
        <v>28</v>
      </c>
      <c r="B36" s="166">
        <v>34</v>
      </c>
      <c r="C36" s="167" t="s">
        <v>530</v>
      </c>
      <c r="D36" s="168" t="s">
        <v>249</v>
      </c>
      <c r="E36" s="169">
        <v>538.70000000000005</v>
      </c>
      <c r="F36" s="166">
        <v>3</v>
      </c>
      <c r="G36" s="162" t="str">
        <f t="shared" si="7"/>
        <v>31.3
(0.2)</v>
      </c>
      <c r="H36" s="153"/>
      <c r="I36" s="161">
        <f t="shared" si="1"/>
        <v>27</v>
      </c>
      <c r="J36" s="166">
        <v>32</v>
      </c>
      <c r="K36" s="167" t="s">
        <v>528</v>
      </c>
      <c r="L36" s="170" t="s">
        <v>249</v>
      </c>
      <c r="M36" s="169">
        <v>4050.8</v>
      </c>
      <c r="N36" s="166">
        <v>1</v>
      </c>
      <c r="O36" s="162" t="str">
        <f t="shared" si="8"/>
        <v>4:46.8
(15.3)</v>
      </c>
      <c r="Q36" s="135">
        <f t="shared" si="3"/>
        <v>31.300000000000068</v>
      </c>
      <c r="R36" s="135">
        <f t="shared" si="4"/>
        <v>286.80000000000018</v>
      </c>
      <c r="T36" s="164">
        <f t="shared" si="5"/>
        <v>31.300000000000068</v>
      </c>
      <c r="U36" s="164">
        <f t="shared" si="6"/>
        <v>446.80000000000018</v>
      </c>
      <c r="W36" s="163">
        <f t="shared" si="11"/>
        <v>0.20000000000004547</v>
      </c>
      <c r="X36" s="163">
        <f t="shared" si="12"/>
        <v>15.300000000000182</v>
      </c>
      <c r="Z36" s="164">
        <f t="shared" si="9"/>
        <v>0.20000000000004547</v>
      </c>
      <c r="AA36" s="164">
        <f t="shared" si="10"/>
        <v>15.300000000000182</v>
      </c>
      <c r="AC36" s="73">
        <f t="shared" si="2"/>
        <v>0</v>
      </c>
      <c r="AD36" s="73">
        <f>SUM(AC$9:AC36)</f>
        <v>1</v>
      </c>
    </row>
    <row r="37" spans="1:30" ht="30" customHeight="1">
      <c r="A37" s="161">
        <f t="shared" si="0"/>
        <v>29</v>
      </c>
      <c r="B37" s="166">
        <v>36</v>
      </c>
      <c r="C37" s="167" t="s">
        <v>532</v>
      </c>
      <c r="D37" s="168" t="s">
        <v>249</v>
      </c>
      <c r="E37" s="169">
        <v>540.6</v>
      </c>
      <c r="F37" s="166">
        <v>4</v>
      </c>
      <c r="G37" s="162" t="str">
        <f t="shared" si="7"/>
        <v>33.2
(1.9)</v>
      </c>
      <c r="H37" s="153"/>
      <c r="I37" s="161">
        <f t="shared" si="1"/>
        <v>28</v>
      </c>
      <c r="J37" s="166">
        <v>33</v>
      </c>
      <c r="K37" s="167" t="s">
        <v>529</v>
      </c>
      <c r="L37" s="170" t="s">
        <v>249</v>
      </c>
      <c r="M37" s="169">
        <v>4052.9</v>
      </c>
      <c r="N37" s="166">
        <v>2</v>
      </c>
      <c r="O37" s="162" t="str">
        <f t="shared" si="8"/>
        <v>4:48.9
(2.1)</v>
      </c>
      <c r="Q37" s="135">
        <f t="shared" si="3"/>
        <v>33.200000000000045</v>
      </c>
      <c r="R37" s="135">
        <f t="shared" si="4"/>
        <v>288.90000000000009</v>
      </c>
      <c r="T37" s="164">
        <f t="shared" si="5"/>
        <v>33.200000000000045</v>
      </c>
      <c r="U37" s="164">
        <f t="shared" si="6"/>
        <v>448.90000000000009</v>
      </c>
      <c r="W37" s="163">
        <f t="shared" si="11"/>
        <v>1.8999999999999773</v>
      </c>
      <c r="X37" s="163">
        <f t="shared" si="12"/>
        <v>2.0999999999999091</v>
      </c>
      <c r="Z37" s="164">
        <f t="shared" si="9"/>
        <v>1.8999999999999773</v>
      </c>
      <c r="AA37" s="164">
        <f t="shared" si="10"/>
        <v>2.0999999999999091</v>
      </c>
      <c r="AC37" s="73">
        <f t="shared" si="2"/>
        <v>0</v>
      </c>
      <c r="AD37" s="73">
        <f>SUM(AC$9:AC37)</f>
        <v>1</v>
      </c>
    </row>
    <row r="38" spans="1:30" ht="30" customHeight="1">
      <c r="A38" s="161">
        <f t="shared" si="0"/>
        <v>30</v>
      </c>
      <c r="B38" s="166">
        <v>17</v>
      </c>
      <c r="C38" s="167" t="s">
        <v>514</v>
      </c>
      <c r="D38" s="168" t="s">
        <v>247</v>
      </c>
      <c r="E38" s="169">
        <v>542</v>
      </c>
      <c r="F38" s="166">
        <v>7</v>
      </c>
      <c r="G38" s="162" t="str">
        <f t="shared" si="7"/>
        <v>34.6
(1.4)</v>
      </c>
      <c r="H38" s="153"/>
      <c r="I38" s="161">
        <f t="shared" si="1"/>
        <v>29</v>
      </c>
      <c r="J38" s="166">
        <v>29</v>
      </c>
      <c r="K38" s="167" t="s">
        <v>525</v>
      </c>
      <c r="L38" s="170" t="s">
        <v>248</v>
      </c>
      <c r="M38" s="169">
        <v>4054.8</v>
      </c>
      <c r="N38" s="166">
        <v>5</v>
      </c>
      <c r="O38" s="162" t="str">
        <f t="shared" si="8"/>
        <v>4:50.8
(1.9)</v>
      </c>
      <c r="Q38" s="135">
        <f t="shared" si="3"/>
        <v>34.600000000000023</v>
      </c>
      <c r="R38" s="135">
        <f t="shared" si="4"/>
        <v>290.80000000000018</v>
      </c>
      <c r="T38" s="164">
        <f t="shared" si="5"/>
        <v>34.600000000000023</v>
      </c>
      <c r="U38" s="164">
        <f t="shared" si="6"/>
        <v>450.80000000000018</v>
      </c>
      <c r="W38" s="163">
        <f t="shared" si="11"/>
        <v>1.3999999999999773</v>
      </c>
      <c r="X38" s="163">
        <f t="shared" si="12"/>
        <v>1.9000000000000909</v>
      </c>
      <c r="Z38" s="164">
        <f t="shared" si="9"/>
        <v>1.3999999999999773</v>
      </c>
      <c r="AA38" s="164">
        <f t="shared" si="10"/>
        <v>1.9000000000000909</v>
      </c>
      <c r="AC38" s="73">
        <f t="shared" si="2"/>
        <v>0</v>
      </c>
      <c r="AD38" s="73">
        <f>SUM(AC$9:AC38)</f>
        <v>1</v>
      </c>
    </row>
    <row r="39" spans="1:30" ht="30" customHeight="1">
      <c r="A39" s="161">
        <f t="shared" si="0"/>
        <v>31</v>
      </c>
      <c r="B39" s="166">
        <v>30</v>
      </c>
      <c r="C39" s="167" t="s">
        <v>526</v>
      </c>
      <c r="D39" s="168" t="s">
        <v>248</v>
      </c>
      <c r="E39" s="169">
        <v>543.9</v>
      </c>
      <c r="F39" s="166">
        <v>4</v>
      </c>
      <c r="G39" s="162" t="str">
        <f t="shared" si="7"/>
        <v>36.5
(1.9)</v>
      </c>
      <c r="H39" s="153"/>
      <c r="I39" s="161" t="str">
        <f t="shared" si="1"/>
        <v>-</v>
      </c>
      <c r="J39" s="166">
        <v>60</v>
      </c>
      <c r="K39" s="167" t="s">
        <v>554</v>
      </c>
      <c r="L39" s="170" t="s">
        <v>251</v>
      </c>
      <c r="M39" s="169">
        <v>4117.5</v>
      </c>
      <c r="N39" s="166">
        <v>2</v>
      </c>
      <c r="O39" s="162" t="str">
        <f t="shared" si="8"/>
        <v>5:13.5
(22.7)</v>
      </c>
      <c r="Q39" s="135">
        <f t="shared" si="3"/>
        <v>36.5</v>
      </c>
      <c r="R39" s="135">
        <f t="shared" si="4"/>
        <v>313.5</v>
      </c>
      <c r="T39" s="164">
        <f t="shared" si="5"/>
        <v>36.5</v>
      </c>
      <c r="U39" s="164">
        <f t="shared" si="6"/>
        <v>513.5</v>
      </c>
      <c r="W39" s="163">
        <f t="shared" si="11"/>
        <v>1.8999999999999773</v>
      </c>
      <c r="X39" s="163">
        <f t="shared" si="12"/>
        <v>22.699999999999818</v>
      </c>
      <c r="Z39" s="164">
        <f t="shared" si="9"/>
        <v>1.8999999999999773</v>
      </c>
      <c r="AA39" s="164">
        <f t="shared" si="10"/>
        <v>22.699999999999818</v>
      </c>
      <c r="AC39" s="73">
        <f t="shared" si="2"/>
        <v>1</v>
      </c>
      <c r="AD39" s="73">
        <f>SUM(AC$9:AC39)</f>
        <v>2</v>
      </c>
    </row>
    <row r="40" spans="1:30" ht="30" customHeight="1">
      <c r="A40" s="161">
        <f t="shared" si="0"/>
        <v>32</v>
      </c>
      <c r="B40" s="166">
        <v>9</v>
      </c>
      <c r="C40" s="167" t="s">
        <v>506</v>
      </c>
      <c r="D40" s="168" t="s">
        <v>245</v>
      </c>
      <c r="E40" s="169">
        <v>544.1</v>
      </c>
      <c r="F40" s="166">
        <v>9</v>
      </c>
      <c r="G40" s="162" t="str">
        <f t="shared" si="7"/>
        <v>36.7
(0.2)</v>
      </c>
      <c r="H40" s="153"/>
      <c r="I40" s="161">
        <f t="shared" si="1"/>
        <v>30</v>
      </c>
      <c r="J40" s="166">
        <v>28</v>
      </c>
      <c r="K40" s="167" t="s">
        <v>524</v>
      </c>
      <c r="L40" s="170" t="s">
        <v>248</v>
      </c>
      <c r="M40" s="169">
        <v>4120.2</v>
      </c>
      <c r="N40" s="166">
        <v>6</v>
      </c>
      <c r="O40" s="162" t="str">
        <f t="shared" si="8"/>
        <v>5:16.2
(2.7)</v>
      </c>
      <c r="Q40" s="135">
        <f t="shared" si="3"/>
        <v>36.700000000000045</v>
      </c>
      <c r="R40" s="135">
        <f t="shared" si="4"/>
        <v>316.19999999999982</v>
      </c>
      <c r="T40" s="164">
        <f t="shared" si="5"/>
        <v>36.700000000000045</v>
      </c>
      <c r="U40" s="164">
        <f t="shared" si="6"/>
        <v>516.19999999999982</v>
      </c>
      <c r="W40" s="163">
        <f t="shared" si="11"/>
        <v>0.20000000000004547</v>
      </c>
      <c r="X40" s="163">
        <f t="shared" si="12"/>
        <v>2.6999999999998181</v>
      </c>
      <c r="Z40" s="164">
        <f t="shared" si="9"/>
        <v>0.20000000000004547</v>
      </c>
      <c r="AA40" s="164">
        <f t="shared" si="10"/>
        <v>2.6999999999998181</v>
      </c>
      <c r="AC40" s="73">
        <f t="shared" si="2"/>
        <v>0</v>
      </c>
      <c r="AD40" s="73">
        <f>SUM(AC$9:AC40)</f>
        <v>2</v>
      </c>
    </row>
    <row r="41" spans="1:30" ht="30" customHeight="1">
      <c r="A41" s="161">
        <f t="shared" ref="A41:A72" si="13">IF(E41&lt;&gt;"",RANK(E41,E$9:E$98,1),"")</f>
        <v>33</v>
      </c>
      <c r="B41" s="166">
        <v>48</v>
      </c>
      <c r="C41" s="167" t="s">
        <v>543</v>
      </c>
      <c r="D41" s="168" t="s">
        <v>250</v>
      </c>
      <c r="E41" s="169">
        <v>546</v>
      </c>
      <c r="F41" s="166">
        <v>2</v>
      </c>
      <c r="G41" s="162" t="str">
        <f t="shared" si="7"/>
        <v>38.6
(1.9)</v>
      </c>
      <c r="H41" s="153"/>
      <c r="I41" s="161">
        <f t="shared" ref="I41:I72" si="14">IF(M41&lt;&gt;"",IF(MID(L41,1,2)=AC$8,RANK(M41,M$9:M$98,1)-AD41,"-"),"")</f>
        <v>31</v>
      </c>
      <c r="J41" s="166">
        <v>36</v>
      </c>
      <c r="K41" s="167" t="s">
        <v>532</v>
      </c>
      <c r="L41" s="170" t="s">
        <v>249</v>
      </c>
      <c r="M41" s="169">
        <v>4121.2</v>
      </c>
      <c r="N41" s="166">
        <v>3</v>
      </c>
      <c r="O41" s="162" t="str">
        <f t="shared" si="8"/>
        <v>5:17.2
(1.0)</v>
      </c>
      <c r="Q41" s="135">
        <f t="shared" si="3"/>
        <v>38.600000000000023</v>
      </c>
      <c r="R41" s="135">
        <f t="shared" si="4"/>
        <v>317.19999999999982</v>
      </c>
      <c r="T41" s="164">
        <f t="shared" si="5"/>
        <v>38.600000000000023</v>
      </c>
      <c r="U41" s="164">
        <f t="shared" si="6"/>
        <v>517.19999999999982</v>
      </c>
      <c r="W41" s="163">
        <f t="shared" si="11"/>
        <v>1.8999999999999773</v>
      </c>
      <c r="X41" s="163">
        <f t="shared" si="12"/>
        <v>1</v>
      </c>
      <c r="Z41" s="164">
        <f t="shared" si="9"/>
        <v>1.8999999999999773</v>
      </c>
      <c r="AA41" s="164">
        <f t="shared" si="10"/>
        <v>1</v>
      </c>
      <c r="AC41" s="73">
        <f t="shared" ref="AC41:AC72" si="15">IF(L41&lt;&gt;"",IF(MID(L41,1,2)=AC$8,0,1),0)</f>
        <v>0</v>
      </c>
      <c r="AD41" s="73">
        <f>SUM(AC$9:AC41)</f>
        <v>2</v>
      </c>
    </row>
    <row r="42" spans="1:30" ht="30" customHeight="1">
      <c r="A42" s="161">
        <f t="shared" si="13"/>
        <v>34</v>
      </c>
      <c r="B42" s="166">
        <v>28</v>
      </c>
      <c r="C42" s="167" t="s">
        <v>524</v>
      </c>
      <c r="D42" s="168" t="s">
        <v>248</v>
      </c>
      <c r="E42" s="169">
        <v>548.9</v>
      </c>
      <c r="F42" s="166">
        <v>5</v>
      </c>
      <c r="G42" s="162" t="str">
        <f t="shared" si="7"/>
        <v>41.5
(2.9)</v>
      </c>
      <c r="H42" s="153"/>
      <c r="I42" s="161">
        <f t="shared" si="14"/>
        <v>32</v>
      </c>
      <c r="J42" s="166">
        <v>34</v>
      </c>
      <c r="K42" s="167" t="s">
        <v>530</v>
      </c>
      <c r="L42" s="170" t="s">
        <v>249</v>
      </c>
      <c r="M42" s="169">
        <v>4140.2</v>
      </c>
      <c r="N42" s="166">
        <v>4</v>
      </c>
      <c r="O42" s="162" t="str">
        <f t="shared" si="8"/>
        <v>5:36.2
(19.0)</v>
      </c>
      <c r="Q42" s="135">
        <f t="shared" ref="Q42:Q73" si="16">IF(AND(E$9&lt;&gt;"",E42&lt;&gt;""),(INT(E42/10000)*3600+INT(MOD(E42,10000)/100)*60+MOD(E42,100))-(INT(E$9/10000)*3600+INT(MOD(E$9,10000)/100)*60+MOD(E$9,100)),"")</f>
        <v>41.5</v>
      </c>
      <c r="R42" s="135">
        <f t="shared" ref="R42:R73" si="17">IF(AND(M$9&lt;&gt;"",M42&lt;&gt;""),(INT(M42/10000)*3600+INT(MOD(M42,10000)/100)*60+MOD(M42,100))-(INT(M$9/10000)*3600+INT(MOD(M$9,10000)/100)*60+MOD(M$9,100)),"")</f>
        <v>336.19999999999982</v>
      </c>
      <c r="T42" s="164">
        <f t="shared" ref="T42:T73" si="18">IF(Q42&lt;&gt;"",INT(Q42/3600)*10000+INT(MOD(Q42,3600)/60)*100+MOD(Q42,60),"")</f>
        <v>41.5</v>
      </c>
      <c r="U42" s="164">
        <f t="shared" ref="U42:U73" si="19">IF(R42&lt;&gt;"",INT(R42/3600)*10000+INT(MOD(R42,3600)/60)*100+MOD(R42,60),"")</f>
        <v>536.19999999999982</v>
      </c>
      <c r="W42" s="163">
        <f t="shared" si="11"/>
        <v>2.8999999999999773</v>
      </c>
      <c r="X42" s="163">
        <f t="shared" si="12"/>
        <v>19</v>
      </c>
      <c r="Z42" s="164">
        <f t="shared" si="9"/>
        <v>2.8999999999999773</v>
      </c>
      <c r="AA42" s="164">
        <f t="shared" si="10"/>
        <v>19</v>
      </c>
      <c r="AC42" s="73">
        <f t="shared" si="15"/>
        <v>0</v>
      </c>
      <c r="AD42" s="73">
        <f>SUM(AC$9:AC42)</f>
        <v>2</v>
      </c>
    </row>
    <row r="43" spans="1:30" ht="30" customHeight="1">
      <c r="A43" s="161">
        <f t="shared" si="13"/>
        <v>35</v>
      </c>
      <c r="B43" s="166">
        <v>31</v>
      </c>
      <c r="C43" s="167" t="s">
        <v>527</v>
      </c>
      <c r="D43" s="168" t="s">
        <v>248</v>
      </c>
      <c r="E43" s="169">
        <v>549.70000000000005</v>
      </c>
      <c r="F43" s="166">
        <v>6</v>
      </c>
      <c r="G43" s="162" t="str">
        <f t="shared" ref="G43:G74" si="20">IF(T43&lt;&gt;"",TEXT(T43,"[&lt;100]#0.0;[&lt;10000]#0"":""00.0;0"":""00"":""00.0")&amp;CHAR(10)&amp;"("&amp;TEXT(Z43,"[&lt;100]#0.0;[&lt;10000]#0"":""00.0;0"":""00"":""00.0")&amp;")","")</f>
        <v>42.3
(0.8)</v>
      </c>
      <c r="H43" s="153"/>
      <c r="I43" s="161">
        <f t="shared" si="14"/>
        <v>33</v>
      </c>
      <c r="J43" s="166">
        <v>48</v>
      </c>
      <c r="K43" s="167" t="s">
        <v>543</v>
      </c>
      <c r="L43" s="170" t="s">
        <v>250</v>
      </c>
      <c r="M43" s="169">
        <v>4210.5</v>
      </c>
      <c r="N43" s="166">
        <v>1</v>
      </c>
      <c r="O43" s="162" t="str">
        <f t="shared" ref="O43:O74" si="21">IF(U43&lt;&gt;"",TEXT(U43,"[&lt;100]#0.0;[&lt;10000]#0"":""00.0;0"":""00"":""00.0")&amp;CHAR(10)&amp;"("&amp;TEXT(AA43,"[&lt;100]#0.0;[&lt;10000]#0"":""00.0;0"":""00"":""00.0")&amp;")","")</f>
        <v>6:06.5
(30.3)</v>
      </c>
      <c r="Q43" s="135">
        <f t="shared" si="16"/>
        <v>42.300000000000068</v>
      </c>
      <c r="R43" s="135">
        <f t="shared" si="17"/>
        <v>366.5</v>
      </c>
      <c r="T43" s="164">
        <f t="shared" si="18"/>
        <v>42.300000000000068</v>
      </c>
      <c r="U43" s="164">
        <f t="shared" si="19"/>
        <v>606.5</v>
      </c>
      <c r="W43" s="163">
        <f t="shared" si="11"/>
        <v>0.80000000000006821</v>
      </c>
      <c r="X43" s="163">
        <f t="shared" si="12"/>
        <v>30.300000000000182</v>
      </c>
      <c r="Z43" s="164">
        <f t="shared" ref="Z43:Z74" si="22">IF(W43&lt;&gt;"",INT(W43/3600)*10000+INT(MOD(W43,3600)/60)*100+MOD(W43,60),"")</f>
        <v>0.80000000000006821</v>
      </c>
      <c r="AA43" s="164">
        <f t="shared" ref="AA43:AA74" si="23">IF(X43&lt;&gt;"",INT(X43/3600)*10000+INT(MOD(X43,3600)/60)*100+MOD(X43,60),"")</f>
        <v>30.300000000000182</v>
      </c>
      <c r="AC43" s="73">
        <f t="shared" si="15"/>
        <v>0</v>
      </c>
      <c r="AD43" s="73">
        <f>SUM(AC$9:AC43)</f>
        <v>2</v>
      </c>
    </row>
    <row r="44" spans="1:30" ht="30" customHeight="1">
      <c r="A44" s="161">
        <f t="shared" si="13"/>
        <v>36</v>
      </c>
      <c r="B44" s="166">
        <v>44</v>
      </c>
      <c r="C44" s="167" t="s">
        <v>540</v>
      </c>
      <c r="D44" s="168" t="s">
        <v>249</v>
      </c>
      <c r="E44" s="169">
        <v>550.1</v>
      </c>
      <c r="F44" s="166">
        <v>5</v>
      </c>
      <c r="G44" s="162" t="str">
        <f t="shared" si="20"/>
        <v>42.7
(0.4)</v>
      </c>
      <c r="H44" s="153"/>
      <c r="I44" s="161" t="str">
        <f t="shared" si="14"/>
        <v>-</v>
      </c>
      <c r="J44" s="166">
        <v>63</v>
      </c>
      <c r="K44" s="167" t="s">
        <v>557</v>
      </c>
      <c r="L44" s="170" t="s">
        <v>252</v>
      </c>
      <c r="M44" s="169">
        <v>4226.7</v>
      </c>
      <c r="N44" s="166">
        <v>1</v>
      </c>
      <c r="O44" s="162" t="str">
        <f t="shared" si="21"/>
        <v>6:22.7
(16.2)</v>
      </c>
      <c r="Q44" s="135">
        <f t="shared" si="16"/>
        <v>42.700000000000045</v>
      </c>
      <c r="R44" s="135">
        <f t="shared" si="17"/>
        <v>382.69999999999982</v>
      </c>
      <c r="T44" s="164">
        <f t="shared" si="18"/>
        <v>42.700000000000045</v>
      </c>
      <c r="U44" s="164">
        <f t="shared" si="19"/>
        <v>622.69999999999982</v>
      </c>
      <c r="W44" s="163">
        <f t="shared" ref="W44:W75" si="24">IF(AND(Q44&lt;&gt;"",Q43&lt;&gt;""),IF(Q44-Q43&lt;&gt;0,Q44-Q43,W43),"")</f>
        <v>0.39999999999997726</v>
      </c>
      <c r="X44" s="163">
        <f t="shared" ref="X44:X75" si="25">IF(AND(R44&lt;&gt;"",R43&lt;&gt;""),IF(R44-R43&lt;&gt;0,R44-R43,X43),"")</f>
        <v>16.199999999999818</v>
      </c>
      <c r="Z44" s="164">
        <f t="shared" si="22"/>
        <v>0.39999999999997726</v>
      </c>
      <c r="AA44" s="164">
        <f t="shared" si="23"/>
        <v>16.199999999999818</v>
      </c>
      <c r="AC44" s="73">
        <f t="shared" si="15"/>
        <v>1</v>
      </c>
      <c r="AD44" s="73">
        <f>SUM(AC$9:AC44)</f>
        <v>3</v>
      </c>
    </row>
    <row r="45" spans="1:30" ht="30" customHeight="1">
      <c r="A45" s="302">
        <f t="shared" si="13"/>
        <v>36</v>
      </c>
      <c r="B45" s="166">
        <v>63</v>
      </c>
      <c r="C45" s="167" t="s">
        <v>557</v>
      </c>
      <c r="D45" s="168" t="s">
        <v>252</v>
      </c>
      <c r="E45" s="169">
        <v>550.1</v>
      </c>
      <c r="F45" s="166">
        <v>1</v>
      </c>
      <c r="G45" s="162" t="str">
        <f t="shared" si="20"/>
        <v>42.7
(0.4)</v>
      </c>
      <c r="H45" s="153"/>
      <c r="I45" s="161">
        <f t="shared" si="14"/>
        <v>34</v>
      </c>
      <c r="J45" s="166">
        <v>35</v>
      </c>
      <c r="K45" s="167" t="s">
        <v>531</v>
      </c>
      <c r="L45" s="170" t="s">
        <v>249</v>
      </c>
      <c r="M45" s="169">
        <v>4227.8</v>
      </c>
      <c r="N45" s="166">
        <v>5</v>
      </c>
      <c r="O45" s="162" t="str">
        <f t="shared" si="21"/>
        <v>6:23.8
(1.1)</v>
      </c>
      <c r="Q45" s="135">
        <f t="shared" si="16"/>
        <v>42.700000000000045</v>
      </c>
      <c r="R45" s="135">
        <f t="shared" si="17"/>
        <v>383.80000000000018</v>
      </c>
      <c r="T45" s="164">
        <f t="shared" si="18"/>
        <v>42.700000000000045</v>
      </c>
      <c r="U45" s="164">
        <f t="shared" si="19"/>
        <v>623.80000000000018</v>
      </c>
      <c r="W45" s="163">
        <f t="shared" si="24"/>
        <v>0.39999999999997726</v>
      </c>
      <c r="X45" s="163">
        <f t="shared" si="25"/>
        <v>1.1000000000003638</v>
      </c>
      <c r="Z45" s="164">
        <f t="shared" si="22"/>
        <v>0.39999999999997726</v>
      </c>
      <c r="AA45" s="164">
        <f t="shared" si="23"/>
        <v>1.1000000000003638</v>
      </c>
      <c r="AC45" s="73">
        <f t="shared" si="15"/>
        <v>0</v>
      </c>
      <c r="AD45" s="73">
        <f>SUM(AC$9:AC45)</f>
        <v>3</v>
      </c>
    </row>
    <row r="46" spans="1:30" ht="30" customHeight="1">
      <c r="A46" s="161">
        <f t="shared" si="13"/>
        <v>38</v>
      </c>
      <c r="B46" s="166">
        <v>60</v>
      </c>
      <c r="C46" s="167" t="s">
        <v>554</v>
      </c>
      <c r="D46" s="168" t="s">
        <v>251</v>
      </c>
      <c r="E46" s="169">
        <v>551.1</v>
      </c>
      <c r="F46" s="166">
        <v>2</v>
      </c>
      <c r="G46" s="162" t="str">
        <f t="shared" si="20"/>
        <v>43.7
(1.0)</v>
      </c>
      <c r="H46" s="153"/>
      <c r="I46" s="161">
        <f t="shared" si="14"/>
        <v>35</v>
      </c>
      <c r="J46" s="166">
        <v>23</v>
      </c>
      <c r="K46" s="167" t="s">
        <v>519</v>
      </c>
      <c r="L46" s="170" t="s">
        <v>247</v>
      </c>
      <c r="M46" s="169">
        <v>4244</v>
      </c>
      <c r="N46" s="166">
        <v>8</v>
      </c>
      <c r="O46" s="162" t="str">
        <f t="shared" si="21"/>
        <v>6:40.0
(16.2)</v>
      </c>
      <c r="Q46" s="135">
        <f t="shared" si="16"/>
        <v>43.700000000000045</v>
      </c>
      <c r="R46" s="135">
        <f t="shared" si="17"/>
        <v>400</v>
      </c>
      <c r="T46" s="164">
        <f t="shared" si="18"/>
        <v>43.700000000000045</v>
      </c>
      <c r="U46" s="164">
        <f t="shared" si="19"/>
        <v>640</v>
      </c>
      <c r="W46" s="163">
        <f t="shared" si="24"/>
        <v>1</v>
      </c>
      <c r="X46" s="163">
        <f t="shared" si="25"/>
        <v>16.199999999999818</v>
      </c>
      <c r="Z46" s="164">
        <f t="shared" si="22"/>
        <v>1</v>
      </c>
      <c r="AA46" s="164">
        <f t="shared" si="23"/>
        <v>16.199999999999818</v>
      </c>
      <c r="AC46" s="73">
        <f t="shared" si="15"/>
        <v>0</v>
      </c>
      <c r="AD46" s="73">
        <f>SUM(AC$9:AC46)</f>
        <v>3</v>
      </c>
    </row>
    <row r="47" spans="1:30" ht="30" customHeight="1">
      <c r="A47" s="161">
        <f t="shared" si="13"/>
        <v>39</v>
      </c>
      <c r="B47" s="166">
        <v>37</v>
      </c>
      <c r="C47" s="167" t="s">
        <v>533</v>
      </c>
      <c r="D47" s="168" t="s">
        <v>249</v>
      </c>
      <c r="E47" s="169">
        <v>552.20000000000005</v>
      </c>
      <c r="F47" s="166">
        <v>6</v>
      </c>
      <c r="G47" s="162" t="str">
        <f t="shared" si="20"/>
        <v>44.8
(1.1)</v>
      </c>
      <c r="H47" s="153"/>
      <c r="I47" s="161">
        <f t="shared" si="14"/>
        <v>36</v>
      </c>
      <c r="J47" s="166">
        <v>37</v>
      </c>
      <c r="K47" s="167" t="s">
        <v>533</v>
      </c>
      <c r="L47" s="170" t="s">
        <v>249</v>
      </c>
      <c r="M47" s="169">
        <v>4250.6000000000004</v>
      </c>
      <c r="N47" s="166">
        <v>6</v>
      </c>
      <c r="O47" s="162" t="str">
        <f t="shared" si="21"/>
        <v>6:46.6
(6.6)</v>
      </c>
      <c r="Q47" s="135">
        <f t="shared" si="16"/>
        <v>44.800000000000068</v>
      </c>
      <c r="R47" s="135">
        <f t="shared" si="17"/>
        <v>406.60000000000036</v>
      </c>
      <c r="T47" s="164">
        <f t="shared" si="18"/>
        <v>44.800000000000068</v>
      </c>
      <c r="U47" s="164">
        <f t="shared" si="19"/>
        <v>646.60000000000036</v>
      </c>
      <c r="W47" s="163">
        <f t="shared" si="24"/>
        <v>1.1000000000000227</v>
      </c>
      <c r="X47" s="163">
        <f t="shared" si="25"/>
        <v>6.6000000000003638</v>
      </c>
      <c r="Z47" s="164">
        <f t="shared" si="22"/>
        <v>1.1000000000000227</v>
      </c>
      <c r="AA47" s="164">
        <f t="shared" si="23"/>
        <v>6.6000000000003638</v>
      </c>
      <c r="AC47" s="73">
        <f t="shared" si="15"/>
        <v>0</v>
      </c>
      <c r="AD47" s="73">
        <f>SUM(AC$9:AC47)</f>
        <v>3</v>
      </c>
    </row>
    <row r="48" spans="1:30" ht="30" customHeight="1">
      <c r="A48" s="161">
        <f t="shared" si="13"/>
        <v>40</v>
      </c>
      <c r="B48" s="166">
        <v>42</v>
      </c>
      <c r="C48" s="167" t="s">
        <v>538</v>
      </c>
      <c r="D48" s="168" t="s">
        <v>249</v>
      </c>
      <c r="E48" s="169">
        <v>552.9</v>
      </c>
      <c r="F48" s="166">
        <v>7</v>
      </c>
      <c r="G48" s="162" t="str">
        <f t="shared" si="20"/>
        <v>45.5
(0.7)</v>
      </c>
      <c r="H48" s="153"/>
      <c r="I48" s="161">
        <f t="shared" si="14"/>
        <v>37</v>
      </c>
      <c r="J48" s="166">
        <v>49</v>
      </c>
      <c r="K48" s="167" t="s">
        <v>544</v>
      </c>
      <c r="L48" s="170" t="s">
        <v>250</v>
      </c>
      <c r="M48" s="169">
        <v>4254.8999999999996</v>
      </c>
      <c r="N48" s="166">
        <v>2</v>
      </c>
      <c r="O48" s="162" t="str">
        <f t="shared" si="21"/>
        <v>6:50.9
(4.3)</v>
      </c>
      <c r="Q48" s="135">
        <f t="shared" si="16"/>
        <v>45.5</v>
      </c>
      <c r="R48" s="135">
        <f t="shared" si="17"/>
        <v>410.89999999999964</v>
      </c>
      <c r="T48" s="164">
        <f t="shared" si="18"/>
        <v>45.5</v>
      </c>
      <c r="U48" s="164">
        <f t="shared" si="19"/>
        <v>650.89999999999964</v>
      </c>
      <c r="W48" s="163">
        <f t="shared" si="24"/>
        <v>0.69999999999993179</v>
      </c>
      <c r="X48" s="163">
        <f t="shared" si="25"/>
        <v>4.2999999999992724</v>
      </c>
      <c r="Z48" s="164">
        <f t="shared" si="22"/>
        <v>0.69999999999993179</v>
      </c>
      <c r="AA48" s="164">
        <f t="shared" si="23"/>
        <v>4.2999999999992724</v>
      </c>
      <c r="AC48" s="73">
        <f t="shared" si="15"/>
        <v>0</v>
      </c>
      <c r="AD48" s="73">
        <f>SUM(AC$9:AC48)</f>
        <v>3</v>
      </c>
    </row>
    <row r="49" spans="1:30" ht="30" customHeight="1">
      <c r="A49" s="161">
        <f t="shared" si="13"/>
        <v>41</v>
      </c>
      <c r="B49" s="166">
        <v>35</v>
      </c>
      <c r="C49" s="167" t="s">
        <v>531</v>
      </c>
      <c r="D49" s="168" t="s">
        <v>249</v>
      </c>
      <c r="E49" s="169">
        <v>554.1</v>
      </c>
      <c r="F49" s="166">
        <v>8</v>
      </c>
      <c r="G49" s="162" t="str">
        <f t="shared" si="20"/>
        <v>46.7
(1.2)</v>
      </c>
      <c r="H49" s="153"/>
      <c r="I49" s="161">
        <f t="shared" si="14"/>
        <v>38</v>
      </c>
      <c r="J49" s="166">
        <v>25</v>
      </c>
      <c r="K49" s="167" t="s">
        <v>521</v>
      </c>
      <c r="L49" s="170" t="s">
        <v>247</v>
      </c>
      <c r="M49" s="169">
        <v>4258.3999999999996</v>
      </c>
      <c r="N49" s="166">
        <v>9</v>
      </c>
      <c r="O49" s="162" t="str">
        <f t="shared" si="21"/>
        <v>6:54.4
(3.5)</v>
      </c>
      <c r="Q49" s="135">
        <f t="shared" si="16"/>
        <v>46.700000000000045</v>
      </c>
      <c r="R49" s="135">
        <f t="shared" si="17"/>
        <v>414.39999999999964</v>
      </c>
      <c r="T49" s="164">
        <f t="shared" si="18"/>
        <v>46.700000000000045</v>
      </c>
      <c r="U49" s="164">
        <f t="shared" si="19"/>
        <v>654.39999999999964</v>
      </c>
      <c r="W49" s="163">
        <f t="shared" si="24"/>
        <v>1.2000000000000455</v>
      </c>
      <c r="X49" s="163">
        <f t="shared" si="25"/>
        <v>3.5</v>
      </c>
      <c r="Z49" s="164">
        <f t="shared" si="22"/>
        <v>1.2000000000000455</v>
      </c>
      <c r="AA49" s="164">
        <f t="shared" si="23"/>
        <v>3.5</v>
      </c>
      <c r="AC49" s="73">
        <f t="shared" si="15"/>
        <v>0</v>
      </c>
      <c r="AD49" s="73">
        <f>SUM(AC$9:AC49)</f>
        <v>3</v>
      </c>
    </row>
    <row r="50" spans="1:30" ht="30" customHeight="1">
      <c r="A50" s="161">
        <f t="shared" si="13"/>
        <v>42</v>
      </c>
      <c r="B50" s="166">
        <v>51</v>
      </c>
      <c r="C50" s="167" t="s">
        <v>546</v>
      </c>
      <c r="D50" s="168" t="s">
        <v>250</v>
      </c>
      <c r="E50" s="169">
        <v>554.9</v>
      </c>
      <c r="F50" s="166">
        <v>3</v>
      </c>
      <c r="G50" s="162" t="str">
        <f t="shared" si="20"/>
        <v>47.5
(0.8)</v>
      </c>
      <c r="H50" s="153"/>
      <c r="I50" s="161">
        <f t="shared" si="14"/>
        <v>39</v>
      </c>
      <c r="J50" s="166">
        <v>44</v>
      </c>
      <c r="K50" s="167" t="s">
        <v>540</v>
      </c>
      <c r="L50" s="170" t="s">
        <v>249</v>
      </c>
      <c r="M50" s="169">
        <v>4300.8999999999996</v>
      </c>
      <c r="N50" s="166">
        <v>7</v>
      </c>
      <c r="O50" s="162" t="str">
        <f t="shared" si="21"/>
        <v>6:56.9
(2.5)</v>
      </c>
      <c r="Q50" s="135">
        <f t="shared" si="16"/>
        <v>47.5</v>
      </c>
      <c r="R50" s="135">
        <f t="shared" si="17"/>
        <v>416.89999999999964</v>
      </c>
      <c r="T50" s="164">
        <f t="shared" si="18"/>
        <v>47.5</v>
      </c>
      <c r="U50" s="164">
        <f t="shared" si="19"/>
        <v>656.89999999999964</v>
      </c>
      <c r="W50" s="163">
        <f t="shared" si="24"/>
        <v>0.79999999999995453</v>
      </c>
      <c r="X50" s="163">
        <f t="shared" si="25"/>
        <v>2.5</v>
      </c>
      <c r="Z50" s="164">
        <f t="shared" si="22"/>
        <v>0.79999999999995453</v>
      </c>
      <c r="AA50" s="164">
        <f t="shared" si="23"/>
        <v>2.5</v>
      </c>
      <c r="AC50" s="73">
        <f t="shared" si="15"/>
        <v>0</v>
      </c>
      <c r="AD50" s="73">
        <f>SUM(AC$9:AC50)</f>
        <v>3</v>
      </c>
    </row>
    <row r="51" spans="1:30" ht="30" customHeight="1">
      <c r="A51" s="161">
        <f t="shared" si="13"/>
        <v>43</v>
      </c>
      <c r="B51" s="166">
        <v>41</v>
      </c>
      <c r="C51" s="167" t="s">
        <v>537</v>
      </c>
      <c r="D51" s="168" t="s">
        <v>249</v>
      </c>
      <c r="E51" s="169">
        <v>555.9</v>
      </c>
      <c r="F51" s="166">
        <v>9</v>
      </c>
      <c r="G51" s="162" t="str">
        <f t="shared" si="20"/>
        <v>48.5
(1.0)</v>
      </c>
      <c r="H51" s="153"/>
      <c r="I51" s="161" t="str">
        <f t="shared" si="14"/>
        <v>-</v>
      </c>
      <c r="J51" s="166">
        <v>70</v>
      </c>
      <c r="K51" s="167" t="s">
        <v>563</v>
      </c>
      <c r="L51" s="170" t="s">
        <v>252</v>
      </c>
      <c r="M51" s="169">
        <v>4314</v>
      </c>
      <c r="N51" s="166">
        <v>2</v>
      </c>
      <c r="O51" s="162" t="str">
        <f t="shared" si="21"/>
        <v>7:10.0
(13.1)</v>
      </c>
      <c r="Q51" s="135">
        <f t="shared" si="16"/>
        <v>48.5</v>
      </c>
      <c r="R51" s="135">
        <f t="shared" si="17"/>
        <v>430</v>
      </c>
      <c r="T51" s="164">
        <f t="shared" si="18"/>
        <v>48.5</v>
      </c>
      <c r="U51" s="164">
        <f t="shared" si="19"/>
        <v>710</v>
      </c>
      <c r="W51" s="163">
        <f t="shared" si="24"/>
        <v>1</v>
      </c>
      <c r="X51" s="163">
        <f t="shared" si="25"/>
        <v>13.100000000000364</v>
      </c>
      <c r="Z51" s="164">
        <f t="shared" si="22"/>
        <v>1</v>
      </c>
      <c r="AA51" s="164">
        <f t="shared" si="23"/>
        <v>13.100000000000364</v>
      </c>
      <c r="AC51" s="73">
        <f t="shared" si="15"/>
        <v>1</v>
      </c>
      <c r="AD51" s="73">
        <f>SUM(AC$9:AC51)</f>
        <v>4</v>
      </c>
    </row>
    <row r="52" spans="1:30" ht="30" customHeight="1">
      <c r="A52" s="161">
        <f t="shared" si="13"/>
        <v>44</v>
      </c>
      <c r="B52" s="166">
        <v>6</v>
      </c>
      <c r="C52" s="167" t="s">
        <v>503</v>
      </c>
      <c r="D52" s="168" t="s">
        <v>245</v>
      </c>
      <c r="E52" s="169">
        <v>559.4</v>
      </c>
      <c r="F52" s="166">
        <v>10</v>
      </c>
      <c r="G52" s="162" t="str">
        <f t="shared" si="20"/>
        <v>52.0
(3.5)</v>
      </c>
      <c r="H52" s="153"/>
      <c r="I52" s="161">
        <f t="shared" si="14"/>
        <v>40</v>
      </c>
      <c r="J52" s="166">
        <v>6</v>
      </c>
      <c r="K52" s="167" t="s">
        <v>503</v>
      </c>
      <c r="L52" s="170" t="s">
        <v>245</v>
      </c>
      <c r="M52" s="169">
        <v>4314.7</v>
      </c>
      <c r="N52" s="166">
        <v>10</v>
      </c>
      <c r="O52" s="162" t="str">
        <f t="shared" si="21"/>
        <v>7:10.7
(0.7)</v>
      </c>
      <c r="Q52" s="135">
        <f t="shared" si="16"/>
        <v>52</v>
      </c>
      <c r="R52" s="135">
        <f t="shared" si="17"/>
        <v>430.69999999999982</v>
      </c>
      <c r="T52" s="164">
        <f t="shared" si="18"/>
        <v>52</v>
      </c>
      <c r="U52" s="164">
        <f t="shared" si="19"/>
        <v>710.69999999999982</v>
      </c>
      <c r="W52" s="163">
        <f t="shared" si="24"/>
        <v>3.5</v>
      </c>
      <c r="X52" s="163">
        <f t="shared" si="25"/>
        <v>0.6999999999998181</v>
      </c>
      <c r="Z52" s="164">
        <f t="shared" si="22"/>
        <v>3.5</v>
      </c>
      <c r="AA52" s="164">
        <f t="shared" si="23"/>
        <v>0.6999999999998181</v>
      </c>
      <c r="AC52" s="73">
        <f t="shared" si="15"/>
        <v>0</v>
      </c>
      <c r="AD52" s="73">
        <f>SUM(AC$9:AC52)</f>
        <v>4</v>
      </c>
    </row>
    <row r="53" spans="1:30" ht="30" customHeight="1">
      <c r="A53" s="161">
        <f t="shared" si="13"/>
        <v>45</v>
      </c>
      <c r="B53" s="166">
        <v>55</v>
      </c>
      <c r="C53" s="167" t="s">
        <v>550</v>
      </c>
      <c r="D53" s="168" t="s">
        <v>250</v>
      </c>
      <c r="E53" s="169">
        <v>601.20000000000005</v>
      </c>
      <c r="F53" s="166">
        <v>4</v>
      </c>
      <c r="G53" s="162" t="str">
        <f t="shared" si="20"/>
        <v>53.8
(1.8)</v>
      </c>
      <c r="H53" s="153"/>
      <c r="I53" s="161">
        <f t="shared" si="14"/>
        <v>41</v>
      </c>
      <c r="J53" s="166">
        <v>41</v>
      </c>
      <c r="K53" s="167" t="s">
        <v>537</v>
      </c>
      <c r="L53" s="170" t="s">
        <v>249</v>
      </c>
      <c r="M53" s="169">
        <v>4318.6000000000004</v>
      </c>
      <c r="N53" s="166">
        <v>8</v>
      </c>
      <c r="O53" s="162" t="str">
        <f t="shared" si="21"/>
        <v>7:14.6
(3.9)</v>
      </c>
      <c r="Q53" s="135">
        <f t="shared" si="16"/>
        <v>53.800000000000068</v>
      </c>
      <c r="R53" s="135">
        <f t="shared" si="17"/>
        <v>434.60000000000036</v>
      </c>
      <c r="T53" s="164">
        <f t="shared" si="18"/>
        <v>53.800000000000068</v>
      </c>
      <c r="U53" s="164">
        <f t="shared" si="19"/>
        <v>714.60000000000036</v>
      </c>
      <c r="W53" s="163">
        <f t="shared" si="24"/>
        <v>1.8000000000000682</v>
      </c>
      <c r="X53" s="163">
        <f t="shared" si="25"/>
        <v>3.9000000000005457</v>
      </c>
      <c r="Z53" s="164">
        <f t="shared" si="22"/>
        <v>1.8000000000000682</v>
      </c>
      <c r="AA53" s="164">
        <f t="shared" si="23"/>
        <v>3.9000000000005457</v>
      </c>
      <c r="AC53" s="73">
        <f t="shared" si="15"/>
        <v>0</v>
      </c>
      <c r="AD53" s="73">
        <f>SUM(AC$9:AC53)</f>
        <v>4</v>
      </c>
    </row>
    <row r="54" spans="1:30" ht="30" customHeight="1">
      <c r="A54" s="302">
        <f t="shared" si="13"/>
        <v>45</v>
      </c>
      <c r="B54" s="166">
        <v>59</v>
      </c>
      <c r="C54" s="167" t="s">
        <v>553</v>
      </c>
      <c r="D54" s="168" t="s">
        <v>251</v>
      </c>
      <c r="E54" s="169">
        <v>601.20000000000005</v>
      </c>
      <c r="F54" s="166">
        <v>3</v>
      </c>
      <c r="G54" s="162" t="str">
        <f t="shared" si="20"/>
        <v>53.8
(1.8)</v>
      </c>
      <c r="H54" s="153"/>
      <c r="I54" s="161" t="str">
        <f t="shared" si="14"/>
        <v>-</v>
      </c>
      <c r="J54" s="166">
        <v>59</v>
      </c>
      <c r="K54" s="167" t="s">
        <v>553</v>
      </c>
      <c r="L54" s="170" t="s">
        <v>251</v>
      </c>
      <c r="M54" s="169">
        <v>4322.2</v>
      </c>
      <c r="N54" s="166">
        <v>3</v>
      </c>
      <c r="O54" s="162" t="str">
        <f t="shared" si="21"/>
        <v>7:18.2
(3.6)</v>
      </c>
      <c r="Q54" s="135">
        <f t="shared" si="16"/>
        <v>53.800000000000068</v>
      </c>
      <c r="R54" s="135">
        <f t="shared" si="17"/>
        <v>438.19999999999982</v>
      </c>
      <c r="T54" s="164">
        <f t="shared" si="18"/>
        <v>53.800000000000068</v>
      </c>
      <c r="U54" s="164">
        <f t="shared" si="19"/>
        <v>718.19999999999982</v>
      </c>
      <c r="W54" s="163">
        <f t="shared" si="24"/>
        <v>1.8000000000000682</v>
      </c>
      <c r="X54" s="163">
        <f t="shared" si="25"/>
        <v>3.5999999999994543</v>
      </c>
      <c r="Z54" s="164">
        <f t="shared" si="22"/>
        <v>1.8000000000000682</v>
      </c>
      <c r="AA54" s="164">
        <f t="shared" si="23"/>
        <v>3.5999999999994543</v>
      </c>
      <c r="AC54" s="73">
        <f t="shared" si="15"/>
        <v>1</v>
      </c>
      <c r="AD54" s="73">
        <f>SUM(AC$9:AC54)</f>
        <v>5</v>
      </c>
    </row>
    <row r="55" spans="1:30" ht="30" customHeight="1">
      <c r="A55" s="161">
        <f t="shared" si="13"/>
        <v>47</v>
      </c>
      <c r="B55" s="166">
        <v>53</v>
      </c>
      <c r="C55" s="167" t="s">
        <v>548</v>
      </c>
      <c r="D55" s="168" t="s">
        <v>250</v>
      </c>
      <c r="E55" s="169">
        <v>601.29999999999995</v>
      </c>
      <c r="F55" s="166">
        <v>5</v>
      </c>
      <c r="G55" s="162" t="str">
        <f t="shared" si="20"/>
        <v>53.9
(0.1)</v>
      </c>
      <c r="H55" s="153"/>
      <c r="I55" s="161" t="str">
        <f t="shared" si="14"/>
        <v>-</v>
      </c>
      <c r="J55" s="166">
        <v>64</v>
      </c>
      <c r="K55" s="167" t="s">
        <v>558</v>
      </c>
      <c r="L55" s="170" t="s">
        <v>252</v>
      </c>
      <c r="M55" s="169">
        <v>4344.2</v>
      </c>
      <c r="N55" s="166">
        <v>3</v>
      </c>
      <c r="O55" s="162" t="str">
        <f t="shared" si="21"/>
        <v>7:40.2
(22.0)</v>
      </c>
      <c r="Q55" s="135">
        <f t="shared" si="16"/>
        <v>53.899999999999977</v>
      </c>
      <c r="R55" s="135">
        <f t="shared" si="17"/>
        <v>460.19999999999982</v>
      </c>
      <c r="T55" s="164">
        <f t="shared" si="18"/>
        <v>53.899999999999977</v>
      </c>
      <c r="U55" s="164">
        <f t="shared" si="19"/>
        <v>740.19999999999982</v>
      </c>
      <c r="W55" s="163">
        <f t="shared" si="24"/>
        <v>9.9999999999909051E-2</v>
      </c>
      <c r="X55" s="163">
        <f t="shared" si="25"/>
        <v>22</v>
      </c>
      <c r="Z55" s="164">
        <f t="shared" si="22"/>
        <v>9.9999999999909051E-2</v>
      </c>
      <c r="AA55" s="164">
        <f t="shared" si="23"/>
        <v>22</v>
      </c>
      <c r="AC55" s="73">
        <f t="shared" si="15"/>
        <v>1</v>
      </c>
      <c r="AD55" s="73">
        <f>SUM(AC$9:AC55)</f>
        <v>6</v>
      </c>
    </row>
    <row r="56" spans="1:30" ht="30" customHeight="1">
      <c r="A56" s="161">
        <f t="shared" si="13"/>
        <v>48</v>
      </c>
      <c r="B56" s="166">
        <v>23</v>
      </c>
      <c r="C56" s="167" t="s">
        <v>519</v>
      </c>
      <c r="D56" s="168" t="s">
        <v>247</v>
      </c>
      <c r="E56" s="169">
        <v>603.20000000000005</v>
      </c>
      <c r="F56" s="166">
        <v>8</v>
      </c>
      <c r="G56" s="162" t="str">
        <f t="shared" si="20"/>
        <v>55.8
(1.9)</v>
      </c>
      <c r="H56" s="153"/>
      <c r="I56" s="161">
        <f t="shared" si="14"/>
        <v>42</v>
      </c>
      <c r="J56" s="166">
        <v>43</v>
      </c>
      <c r="K56" s="167" t="s">
        <v>539</v>
      </c>
      <c r="L56" s="170" t="s">
        <v>249</v>
      </c>
      <c r="M56" s="169">
        <v>4353.6000000000004</v>
      </c>
      <c r="N56" s="166">
        <v>9</v>
      </c>
      <c r="O56" s="162" t="str">
        <f t="shared" si="21"/>
        <v>7:49.6
(9.4)</v>
      </c>
      <c r="Q56" s="135">
        <f t="shared" si="16"/>
        <v>55.800000000000068</v>
      </c>
      <c r="R56" s="135">
        <f t="shared" si="17"/>
        <v>469.60000000000036</v>
      </c>
      <c r="T56" s="164">
        <f t="shared" si="18"/>
        <v>55.800000000000068</v>
      </c>
      <c r="U56" s="164">
        <f t="shared" si="19"/>
        <v>749.60000000000036</v>
      </c>
      <c r="W56" s="163">
        <f t="shared" si="24"/>
        <v>1.9000000000000909</v>
      </c>
      <c r="X56" s="163">
        <f t="shared" si="25"/>
        <v>9.4000000000005457</v>
      </c>
      <c r="Z56" s="164">
        <f t="shared" si="22"/>
        <v>1.9000000000000909</v>
      </c>
      <c r="AA56" s="164">
        <f t="shared" si="23"/>
        <v>9.4000000000005457</v>
      </c>
      <c r="AC56" s="73">
        <f t="shared" si="15"/>
        <v>0</v>
      </c>
      <c r="AD56" s="73">
        <f>SUM(AC$9:AC56)</f>
        <v>6</v>
      </c>
    </row>
    <row r="57" spans="1:30" ht="30" customHeight="1">
      <c r="A57" s="161">
        <f t="shared" si="13"/>
        <v>49</v>
      </c>
      <c r="B57" s="166">
        <v>50</v>
      </c>
      <c r="C57" s="167" t="s">
        <v>545</v>
      </c>
      <c r="D57" s="168" t="s">
        <v>250</v>
      </c>
      <c r="E57" s="169">
        <v>604.4</v>
      </c>
      <c r="F57" s="166">
        <v>6</v>
      </c>
      <c r="G57" s="162" t="str">
        <f t="shared" si="20"/>
        <v>57.0
(1.2)</v>
      </c>
      <c r="H57" s="153"/>
      <c r="I57" s="161">
        <f t="shared" si="14"/>
        <v>43</v>
      </c>
      <c r="J57" s="166">
        <v>42</v>
      </c>
      <c r="K57" s="167" t="s">
        <v>538</v>
      </c>
      <c r="L57" s="170" t="s">
        <v>249</v>
      </c>
      <c r="M57" s="169">
        <v>4357.1000000000004</v>
      </c>
      <c r="N57" s="166">
        <v>10</v>
      </c>
      <c r="O57" s="162" t="str">
        <f t="shared" si="21"/>
        <v>7:53.1
(3.5)</v>
      </c>
      <c r="Q57" s="135">
        <f t="shared" si="16"/>
        <v>57</v>
      </c>
      <c r="R57" s="135">
        <f t="shared" si="17"/>
        <v>473.10000000000036</v>
      </c>
      <c r="T57" s="164">
        <f t="shared" si="18"/>
        <v>57</v>
      </c>
      <c r="U57" s="164">
        <f t="shared" si="19"/>
        <v>753.10000000000036</v>
      </c>
      <c r="W57" s="163">
        <f t="shared" si="24"/>
        <v>1.1999999999999318</v>
      </c>
      <c r="X57" s="163">
        <f t="shared" si="25"/>
        <v>3.5</v>
      </c>
      <c r="Z57" s="164">
        <f t="shared" si="22"/>
        <v>1.1999999999999318</v>
      </c>
      <c r="AA57" s="164">
        <f t="shared" si="23"/>
        <v>3.5</v>
      </c>
      <c r="AC57" s="73">
        <f t="shared" si="15"/>
        <v>0</v>
      </c>
      <c r="AD57" s="73">
        <f>SUM(AC$9:AC57)</f>
        <v>6</v>
      </c>
    </row>
    <row r="58" spans="1:30" ht="30" customHeight="1">
      <c r="A58" s="161">
        <f t="shared" si="13"/>
        <v>50</v>
      </c>
      <c r="B58" s="166">
        <v>39</v>
      </c>
      <c r="C58" s="167" t="s">
        <v>535</v>
      </c>
      <c r="D58" s="168" t="s">
        <v>249</v>
      </c>
      <c r="E58" s="169">
        <v>606</v>
      </c>
      <c r="F58" s="166">
        <v>10</v>
      </c>
      <c r="G58" s="162" t="str">
        <f t="shared" si="20"/>
        <v>58.6
(1.6)</v>
      </c>
      <c r="H58" s="153"/>
      <c r="I58" s="161">
        <f t="shared" si="14"/>
        <v>44</v>
      </c>
      <c r="J58" s="166">
        <v>51</v>
      </c>
      <c r="K58" s="167" t="s">
        <v>546</v>
      </c>
      <c r="L58" s="170" t="s">
        <v>250</v>
      </c>
      <c r="M58" s="169">
        <v>4357.7</v>
      </c>
      <c r="N58" s="166">
        <v>3</v>
      </c>
      <c r="O58" s="162" t="str">
        <f t="shared" si="21"/>
        <v>7:53.7
(0.6)</v>
      </c>
      <c r="Q58" s="135">
        <f t="shared" si="16"/>
        <v>58.600000000000023</v>
      </c>
      <c r="R58" s="135">
        <f t="shared" si="17"/>
        <v>473.69999999999982</v>
      </c>
      <c r="T58" s="164">
        <f t="shared" si="18"/>
        <v>58.600000000000023</v>
      </c>
      <c r="U58" s="164">
        <f t="shared" si="19"/>
        <v>753.69999999999982</v>
      </c>
      <c r="W58" s="163">
        <f t="shared" si="24"/>
        <v>1.6000000000000227</v>
      </c>
      <c r="X58" s="163">
        <f t="shared" si="25"/>
        <v>0.5999999999994543</v>
      </c>
      <c r="Z58" s="164">
        <f t="shared" si="22"/>
        <v>1.6000000000000227</v>
      </c>
      <c r="AA58" s="164">
        <f t="shared" si="23"/>
        <v>0.5999999999994543</v>
      </c>
      <c r="AC58" s="73">
        <f t="shared" si="15"/>
        <v>0</v>
      </c>
      <c r="AD58" s="73">
        <f>SUM(AC$9:AC58)</f>
        <v>6</v>
      </c>
    </row>
    <row r="59" spans="1:30" ht="30" customHeight="1">
      <c r="A59" s="161">
        <f t="shared" si="13"/>
        <v>51</v>
      </c>
      <c r="B59" s="166">
        <v>43</v>
      </c>
      <c r="C59" s="167" t="s">
        <v>539</v>
      </c>
      <c r="D59" s="168" t="s">
        <v>249</v>
      </c>
      <c r="E59" s="169">
        <v>606.20000000000005</v>
      </c>
      <c r="F59" s="166">
        <v>11</v>
      </c>
      <c r="G59" s="162" t="str">
        <f t="shared" si="20"/>
        <v>58.8
(0.2)</v>
      </c>
      <c r="H59" s="153"/>
      <c r="I59" s="161">
        <f t="shared" si="14"/>
        <v>45</v>
      </c>
      <c r="J59" s="166">
        <v>39</v>
      </c>
      <c r="K59" s="167" t="s">
        <v>535</v>
      </c>
      <c r="L59" s="170" t="s">
        <v>249</v>
      </c>
      <c r="M59" s="169">
        <v>4432.8999999999996</v>
      </c>
      <c r="N59" s="166">
        <v>11</v>
      </c>
      <c r="O59" s="162" t="str">
        <f t="shared" si="21"/>
        <v>8:28.9
(35.2)</v>
      </c>
      <c r="Q59" s="135">
        <f t="shared" si="16"/>
        <v>58.800000000000068</v>
      </c>
      <c r="R59" s="135">
        <f t="shared" si="17"/>
        <v>508.89999999999964</v>
      </c>
      <c r="T59" s="164">
        <f t="shared" si="18"/>
        <v>58.800000000000068</v>
      </c>
      <c r="U59" s="164">
        <f t="shared" si="19"/>
        <v>828.89999999999964</v>
      </c>
      <c r="W59" s="163">
        <f t="shared" si="24"/>
        <v>0.20000000000004547</v>
      </c>
      <c r="X59" s="163">
        <f t="shared" si="25"/>
        <v>35.199999999999818</v>
      </c>
      <c r="Z59" s="164">
        <f t="shared" si="22"/>
        <v>0.20000000000004547</v>
      </c>
      <c r="AA59" s="164">
        <f t="shared" si="23"/>
        <v>35.199999999999818</v>
      </c>
      <c r="AC59" s="73">
        <f t="shared" si="15"/>
        <v>0</v>
      </c>
      <c r="AD59" s="73">
        <f>SUM(AC$9:AC59)</f>
        <v>6</v>
      </c>
    </row>
    <row r="60" spans="1:30" ht="30" customHeight="1">
      <c r="A60" s="161">
        <f t="shared" si="13"/>
        <v>52</v>
      </c>
      <c r="B60" s="166">
        <v>71</v>
      </c>
      <c r="C60" s="167" t="s">
        <v>564</v>
      </c>
      <c r="D60" s="168" t="s">
        <v>252</v>
      </c>
      <c r="E60" s="169">
        <v>606.6</v>
      </c>
      <c r="F60" s="166">
        <v>2</v>
      </c>
      <c r="G60" s="162" t="str">
        <f t="shared" si="20"/>
        <v>59.2
(0.4)</v>
      </c>
      <c r="H60" s="153"/>
      <c r="I60" s="161">
        <f t="shared" si="14"/>
        <v>46</v>
      </c>
      <c r="J60" s="166">
        <v>47</v>
      </c>
      <c r="K60" s="167" t="s">
        <v>542</v>
      </c>
      <c r="L60" s="170" t="s">
        <v>249</v>
      </c>
      <c r="M60" s="169">
        <v>4435.3</v>
      </c>
      <c r="N60" s="166">
        <v>12</v>
      </c>
      <c r="O60" s="162" t="str">
        <f t="shared" si="21"/>
        <v>8:31.3
(2.4)</v>
      </c>
      <c r="Q60" s="135">
        <f t="shared" si="16"/>
        <v>59.200000000000045</v>
      </c>
      <c r="R60" s="135">
        <f t="shared" si="17"/>
        <v>511.30000000000018</v>
      </c>
      <c r="T60" s="164">
        <f t="shared" si="18"/>
        <v>59.200000000000045</v>
      </c>
      <c r="U60" s="164">
        <f t="shared" si="19"/>
        <v>831.30000000000018</v>
      </c>
      <c r="W60" s="163">
        <f t="shared" si="24"/>
        <v>0.39999999999997726</v>
      </c>
      <c r="X60" s="163">
        <f t="shared" si="25"/>
        <v>2.4000000000005457</v>
      </c>
      <c r="Z60" s="164">
        <f t="shared" si="22"/>
        <v>0.39999999999997726</v>
      </c>
      <c r="AA60" s="164">
        <f t="shared" si="23"/>
        <v>2.4000000000005457</v>
      </c>
      <c r="AC60" s="73">
        <f t="shared" si="15"/>
        <v>0</v>
      </c>
      <c r="AD60" s="73">
        <f>SUM(AC$9:AC60)</f>
        <v>6</v>
      </c>
    </row>
    <row r="61" spans="1:30" ht="30" customHeight="1">
      <c r="A61" s="161">
        <f t="shared" si="13"/>
        <v>53</v>
      </c>
      <c r="B61" s="166">
        <v>25</v>
      </c>
      <c r="C61" s="167" t="s">
        <v>521</v>
      </c>
      <c r="D61" s="168" t="s">
        <v>247</v>
      </c>
      <c r="E61" s="169">
        <v>609.20000000000005</v>
      </c>
      <c r="F61" s="166">
        <v>9</v>
      </c>
      <c r="G61" s="162" t="str">
        <f t="shared" si="20"/>
        <v>1:01.8
(2.6)</v>
      </c>
      <c r="H61" s="153"/>
      <c r="I61" s="161" t="str">
        <f t="shared" si="14"/>
        <v>-</v>
      </c>
      <c r="J61" s="166">
        <v>61</v>
      </c>
      <c r="K61" s="167" t="s">
        <v>555</v>
      </c>
      <c r="L61" s="170" t="s">
        <v>251</v>
      </c>
      <c r="M61" s="169">
        <v>4454.3999999999996</v>
      </c>
      <c r="N61" s="166">
        <v>4</v>
      </c>
      <c r="O61" s="162" t="str">
        <f t="shared" si="21"/>
        <v>8:50.4
(19.1)</v>
      </c>
      <c r="Q61" s="135">
        <f t="shared" si="16"/>
        <v>61.800000000000068</v>
      </c>
      <c r="R61" s="135">
        <f t="shared" si="17"/>
        <v>530.39999999999964</v>
      </c>
      <c r="T61" s="164">
        <f t="shared" si="18"/>
        <v>101.80000000000007</v>
      </c>
      <c r="U61" s="164">
        <f t="shared" si="19"/>
        <v>850.39999999999964</v>
      </c>
      <c r="W61" s="163">
        <f t="shared" si="24"/>
        <v>2.6000000000000227</v>
      </c>
      <c r="X61" s="163">
        <f t="shared" si="25"/>
        <v>19.099999999999454</v>
      </c>
      <c r="Z61" s="164">
        <f t="shared" si="22"/>
        <v>2.6000000000000227</v>
      </c>
      <c r="AA61" s="164">
        <f t="shared" si="23"/>
        <v>19.099999999999454</v>
      </c>
      <c r="AC61" s="73">
        <f t="shared" si="15"/>
        <v>1</v>
      </c>
      <c r="AD61" s="73">
        <f>SUM(AC$9:AC61)</f>
        <v>7</v>
      </c>
    </row>
    <row r="62" spans="1:30" ht="30" customHeight="1">
      <c r="A62" s="161">
        <f t="shared" si="13"/>
        <v>54</v>
      </c>
      <c r="B62" s="166">
        <v>52</v>
      </c>
      <c r="C62" s="167" t="s">
        <v>547</v>
      </c>
      <c r="D62" s="168" t="s">
        <v>250</v>
      </c>
      <c r="E62" s="169">
        <v>611.79999999999995</v>
      </c>
      <c r="F62" s="166">
        <v>7</v>
      </c>
      <c r="G62" s="162" t="str">
        <f t="shared" si="20"/>
        <v>1:04.4
(2.6)</v>
      </c>
      <c r="H62" s="153"/>
      <c r="I62" s="161" t="str">
        <f t="shared" si="14"/>
        <v>-</v>
      </c>
      <c r="J62" s="166">
        <v>71</v>
      </c>
      <c r="K62" s="167" t="s">
        <v>564</v>
      </c>
      <c r="L62" s="170" t="s">
        <v>252</v>
      </c>
      <c r="M62" s="169">
        <v>4509.6000000000004</v>
      </c>
      <c r="N62" s="166">
        <v>4</v>
      </c>
      <c r="O62" s="162" t="str">
        <f t="shared" si="21"/>
        <v>9:05.6
(15.2)</v>
      </c>
      <c r="Q62" s="135">
        <f t="shared" si="16"/>
        <v>64.399999999999977</v>
      </c>
      <c r="R62" s="135">
        <f t="shared" si="17"/>
        <v>545.60000000000036</v>
      </c>
      <c r="T62" s="164">
        <f t="shared" si="18"/>
        <v>104.39999999999998</v>
      </c>
      <c r="U62" s="164">
        <f t="shared" si="19"/>
        <v>905.60000000000036</v>
      </c>
      <c r="W62" s="163">
        <f t="shared" si="24"/>
        <v>2.5999999999999091</v>
      </c>
      <c r="X62" s="163">
        <f t="shared" si="25"/>
        <v>15.200000000000728</v>
      </c>
      <c r="Z62" s="164">
        <f t="shared" si="22"/>
        <v>2.5999999999999091</v>
      </c>
      <c r="AA62" s="164">
        <f t="shared" si="23"/>
        <v>15.200000000000728</v>
      </c>
      <c r="AC62" s="73">
        <f t="shared" si="15"/>
        <v>1</v>
      </c>
      <c r="AD62" s="73">
        <f>SUM(AC$9:AC62)</f>
        <v>8</v>
      </c>
    </row>
    <row r="63" spans="1:30" ht="30" customHeight="1">
      <c r="A63" s="161">
        <f t="shared" si="13"/>
        <v>55</v>
      </c>
      <c r="B63" s="166">
        <v>70</v>
      </c>
      <c r="C63" s="167" t="s">
        <v>563</v>
      </c>
      <c r="D63" s="168" t="s">
        <v>252</v>
      </c>
      <c r="E63" s="169">
        <v>613</v>
      </c>
      <c r="F63" s="166">
        <v>3</v>
      </c>
      <c r="G63" s="162" t="str">
        <f t="shared" si="20"/>
        <v>1:05.6
(1.2)</v>
      </c>
      <c r="H63" s="153"/>
      <c r="I63" s="161">
        <f t="shared" si="14"/>
        <v>47</v>
      </c>
      <c r="J63" s="166">
        <v>38</v>
      </c>
      <c r="K63" s="167" t="s">
        <v>534</v>
      </c>
      <c r="L63" s="170" t="s">
        <v>249</v>
      </c>
      <c r="M63" s="169">
        <v>4528.3999999999996</v>
      </c>
      <c r="N63" s="166">
        <v>13</v>
      </c>
      <c r="O63" s="162" t="str">
        <f t="shared" si="21"/>
        <v>9:24.4
(18.8)</v>
      </c>
      <c r="Q63" s="135">
        <f t="shared" si="16"/>
        <v>65.600000000000023</v>
      </c>
      <c r="R63" s="135">
        <f t="shared" si="17"/>
        <v>564.39999999999964</v>
      </c>
      <c r="T63" s="164">
        <f t="shared" si="18"/>
        <v>105.60000000000002</v>
      </c>
      <c r="U63" s="164">
        <f t="shared" si="19"/>
        <v>924.39999999999964</v>
      </c>
      <c r="W63" s="163">
        <f t="shared" si="24"/>
        <v>1.2000000000000455</v>
      </c>
      <c r="X63" s="163">
        <f t="shared" si="25"/>
        <v>18.799999999999272</v>
      </c>
      <c r="Z63" s="164">
        <f t="shared" si="22"/>
        <v>1.2000000000000455</v>
      </c>
      <c r="AA63" s="164">
        <f t="shared" si="23"/>
        <v>18.799999999999272</v>
      </c>
      <c r="AC63" s="73">
        <f t="shared" si="15"/>
        <v>0</v>
      </c>
      <c r="AD63" s="73">
        <f>SUM(AC$9:AC63)</f>
        <v>8</v>
      </c>
    </row>
    <row r="64" spans="1:30" ht="30" customHeight="1">
      <c r="A64" s="161">
        <f t="shared" si="13"/>
        <v>56</v>
      </c>
      <c r="B64" s="166">
        <v>64</v>
      </c>
      <c r="C64" s="167" t="s">
        <v>558</v>
      </c>
      <c r="D64" s="168" t="s">
        <v>252</v>
      </c>
      <c r="E64" s="169">
        <v>613.79999999999995</v>
      </c>
      <c r="F64" s="166">
        <v>4</v>
      </c>
      <c r="G64" s="162" t="str">
        <f t="shared" si="20"/>
        <v>1:06.4
(0.8)</v>
      </c>
      <c r="H64" s="153"/>
      <c r="I64" s="161">
        <f t="shared" si="14"/>
        <v>48</v>
      </c>
      <c r="J64" s="166">
        <v>40</v>
      </c>
      <c r="K64" s="167" t="s">
        <v>536</v>
      </c>
      <c r="L64" s="170" t="s">
        <v>249</v>
      </c>
      <c r="M64" s="169">
        <v>4535.2</v>
      </c>
      <c r="N64" s="166">
        <v>14</v>
      </c>
      <c r="O64" s="162" t="str">
        <f t="shared" si="21"/>
        <v>9:31.2
(6.8)</v>
      </c>
      <c r="Q64" s="135">
        <f t="shared" si="16"/>
        <v>66.399999999999977</v>
      </c>
      <c r="R64" s="135">
        <f t="shared" si="17"/>
        <v>571.19999999999982</v>
      </c>
      <c r="T64" s="164">
        <f t="shared" si="18"/>
        <v>106.39999999999998</v>
      </c>
      <c r="U64" s="164">
        <f t="shared" si="19"/>
        <v>931.19999999999982</v>
      </c>
      <c r="W64" s="163">
        <f t="shared" si="24"/>
        <v>0.79999999999995453</v>
      </c>
      <c r="X64" s="163">
        <f t="shared" si="25"/>
        <v>6.8000000000001819</v>
      </c>
      <c r="Z64" s="164">
        <f t="shared" si="22"/>
        <v>0.79999999999995453</v>
      </c>
      <c r="AA64" s="164">
        <f t="shared" si="23"/>
        <v>6.8000000000001819</v>
      </c>
      <c r="AC64" s="73">
        <f t="shared" si="15"/>
        <v>0</v>
      </c>
      <c r="AD64" s="73">
        <f>SUM(AC$9:AC64)</f>
        <v>8</v>
      </c>
    </row>
    <row r="65" spans="1:30" ht="30" customHeight="1">
      <c r="A65" s="161">
        <f t="shared" si="13"/>
        <v>57</v>
      </c>
      <c r="B65" s="166">
        <v>47</v>
      </c>
      <c r="C65" s="167" t="s">
        <v>542</v>
      </c>
      <c r="D65" s="168" t="s">
        <v>249</v>
      </c>
      <c r="E65" s="169">
        <v>616.70000000000005</v>
      </c>
      <c r="F65" s="166">
        <v>12</v>
      </c>
      <c r="G65" s="162" t="str">
        <f t="shared" si="20"/>
        <v>1:09.3
(2.9)</v>
      </c>
      <c r="H65" s="153"/>
      <c r="I65" s="161">
        <f t="shared" si="14"/>
        <v>49</v>
      </c>
      <c r="J65" s="166">
        <v>50</v>
      </c>
      <c r="K65" s="167" t="s">
        <v>545</v>
      </c>
      <c r="L65" s="170" t="s">
        <v>250</v>
      </c>
      <c r="M65" s="169">
        <v>4543.2</v>
      </c>
      <c r="N65" s="166">
        <v>4</v>
      </c>
      <c r="O65" s="162" t="str">
        <f t="shared" si="21"/>
        <v>9:39.2
(8.0)</v>
      </c>
      <c r="Q65" s="135">
        <f t="shared" si="16"/>
        <v>69.300000000000068</v>
      </c>
      <c r="R65" s="135">
        <f t="shared" si="17"/>
        <v>579.19999999999982</v>
      </c>
      <c r="T65" s="164">
        <f t="shared" si="18"/>
        <v>109.30000000000007</v>
      </c>
      <c r="U65" s="164">
        <f t="shared" si="19"/>
        <v>939.19999999999982</v>
      </c>
      <c r="W65" s="163">
        <f t="shared" si="24"/>
        <v>2.9000000000000909</v>
      </c>
      <c r="X65" s="163">
        <f t="shared" si="25"/>
        <v>8</v>
      </c>
      <c r="Z65" s="164">
        <f t="shared" si="22"/>
        <v>2.9000000000000909</v>
      </c>
      <c r="AA65" s="164">
        <f t="shared" si="23"/>
        <v>8</v>
      </c>
      <c r="AC65" s="73">
        <f t="shared" si="15"/>
        <v>0</v>
      </c>
      <c r="AD65" s="73">
        <f>SUM(AC$9:AC65)</f>
        <v>8</v>
      </c>
    </row>
    <row r="66" spans="1:30" ht="30" customHeight="1">
      <c r="A66" s="161">
        <f t="shared" si="13"/>
        <v>58</v>
      </c>
      <c r="B66" s="166">
        <v>69</v>
      </c>
      <c r="C66" s="167" t="s">
        <v>562</v>
      </c>
      <c r="D66" s="168" t="s">
        <v>252</v>
      </c>
      <c r="E66" s="169">
        <v>619.6</v>
      </c>
      <c r="F66" s="166">
        <v>5</v>
      </c>
      <c r="G66" s="162" t="str">
        <f t="shared" si="20"/>
        <v>1:12.2
(2.9)</v>
      </c>
      <c r="H66" s="153"/>
      <c r="I66" s="161">
        <f t="shared" si="14"/>
        <v>50</v>
      </c>
      <c r="J66" s="166">
        <v>55</v>
      </c>
      <c r="K66" s="167" t="s">
        <v>550</v>
      </c>
      <c r="L66" s="170" t="s">
        <v>250</v>
      </c>
      <c r="M66" s="169">
        <v>4549.7</v>
      </c>
      <c r="N66" s="166">
        <v>5</v>
      </c>
      <c r="O66" s="162" t="str">
        <f t="shared" si="21"/>
        <v>9:45.7
(6.5)</v>
      </c>
      <c r="Q66" s="135">
        <f t="shared" si="16"/>
        <v>72.200000000000045</v>
      </c>
      <c r="R66" s="135">
        <f t="shared" si="17"/>
        <v>585.69999999999982</v>
      </c>
      <c r="T66" s="164">
        <f t="shared" si="18"/>
        <v>112.20000000000005</v>
      </c>
      <c r="U66" s="164">
        <f t="shared" si="19"/>
        <v>945.69999999999982</v>
      </c>
      <c r="W66" s="163">
        <f t="shared" si="24"/>
        <v>2.8999999999999773</v>
      </c>
      <c r="X66" s="163">
        <f t="shared" si="25"/>
        <v>6.5</v>
      </c>
      <c r="Z66" s="164">
        <f t="shared" si="22"/>
        <v>2.8999999999999773</v>
      </c>
      <c r="AA66" s="164">
        <f t="shared" si="23"/>
        <v>6.5</v>
      </c>
      <c r="AC66" s="73">
        <f t="shared" si="15"/>
        <v>0</v>
      </c>
      <c r="AD66" s="73">
        <f>SUM(AC$9:AC66)</f>
        <v>8</v>
      </c>
    </row>
    <row r="67" spans="1:30" ht="30" customHeight="1">
      <c r="A67" s="161">
        <f t="shared" si="13"/>
        <v>59</v>
      </c>
      <c r="B67" s="166">
        <v>56</v>
      </c>
      <c r="C67" s="167" t="s">
        <v>551</v>
      </c>
      <c r="D67" s="168" t="s">
        <v>250</v>
      </c>
      <c r="E67" s="169">
        <v>619.9</v>
      </c>
      <c r="F67" s="166">
        <v>8</v>
      </c>
      <c r="G67" s="162" t="str">
        <f t="shared" si="20"/>
        <v>1:12.5
(0.3)</v>
      </c>
      <c r="H67" s="153"/>
      <c r="I67" s="161">
        <f t="shared" si="14"/>
        <v>51</v>
      </c>
      <c r="J67" s="166">
        <v>52</v>
      </c>
      <c r="K67" s="167" t="s">
        <v>547</v>
      </c>
      <c r="L67" s="170" t="s">
        <v>250</v>
      </c>
      <c r="M67" s="169">
        <v>4550.2</v>
      </c>
      <c r="N67" s="166">
        <v>6</v>
      </c>
      <c r="O67" s="162" t="str">
        <f t="shared" si="21"/>
        <v>9:46.2
(0.5)</v>
      </c>
      <c r="Q67" s="135">
        <f t="shared" si="16"/>
        <v>72.5</v>
      </c>
      <c r="R67" s="135">
        <f t="shared" si="17"/>
        <v>586.19999999999982</v>
      </c>
      <c r="T67" s="164">
        <f t="shared" si="18"/>
        <v>112.5</v>
      </c>
      <c r="U67" s="164">
        <f t="shared" si="19"/>
        <v>946.19999999999982</v>
      </c>
      <c r="W67" s="163">
        <f t="shared" si="24"/>
        <v>0.29999999999995453</v>
      </c>
      <c r="X67" s="163">
        <f t="shared" si="25"/>
        <v>0.5</v>
      </c>
      <c r="Z67" s="164">
        <f t="shared" si="22"/>
        <v>0.29999999999995453</v>
      </c>
      <c r="AA67" s="164">
        <f t="shared" si="23"/>
        <v>0.5</v>
      </c>
      <c r="AC67" s="73">
        <f t="shared" si="15"/>
        <v>0</v>
      </c>
      <c r="AD67" s="73">
        <f>SUM(AC$9:AC67)</f>
        <v>8</v>
      </c>
    </row>
    <row r="68" spans="1:30" ht="30" customHeight="1">
      <c r="A68" s="161">
        <f t="shared" si="13"/>
        <v>60</v>
      </c>
      <c r="B68" s="166">
        <v>65</v>
      </c>
      <c r="C68" s="167" t="s">
        <v>559</v>
      </c>
      <c r="D68" s="168" t="s">
        <v>252</v>
      </c>
      <c r="E68" s="169">
        <v>624.29999999999995</v>
      </c>
      <c r="F68" s="166">
        <v>6</v>
      </c>
      <c r="G68" s="162" t="str">
        <f t="shared" si="20"/>
        <v>1:16.9
(4.4)</v>
      </c>
      <c r="H68" s="153"/>
      <c r="I68" s="161" t="str">
        <f t="shared" si="14"/>
        <v>-</v>
      </c>
      <c r="J68" s="166">
        <v>62</v>
      </c>
      <c r="K68" s="167" t="s">
        <v>556</v>
      </c>
      <c r="L68" s="170" t="s">
        <v>251</v>
      </c>
      <c r="M68" s="169">
        <v>4615.3</v>
      </c>
      <c r="N68" s="166">
        <v>5</v>
      </c>
      <c r="O68" s="162" t="str">
        <f t="shared" si="21"/>
        <v>10:11.3
(25.1)</v>
      </c>
      <c r="Q68" s="135">
        <f t="shared" si="16"/>
        <v>76.899999999999977</v>
      </c>
      <c r="R68" s="135">
        <f t="shared" si="17"/>
        <v>611.30000000000018</v>
      </c>
      <c r="T68" s="164">
        <f t="shared" si="18"/>
        <v>116.89999999999998</v>
      </c>
      <c r="U68" s="164">
        <f t="shared" si="19"/>
        <v>1011.3000000000002</v>
      </c>
      <c r="W68" s="163">
        <f t="shared" si="24"/>
        <v>4.3999999999999773</v>
      </c>
      <c r="X68" s="163">
        <f t="shared" si="25"/>
        <v>25.100000000000364</v>
      </c>
      <c r="Z68" s="164">
        <f t="shared" si="22"/>
        <v>4.3999999999999773</v>
      </c>
      <c r="AA68" s="164">
        <f t="shared" si="23"/>
        <v>25.100000000000364</v>
      </c>
      <c r="AC68" s="73">
        <f t="shared" si="15"/>
        <v>1</v>
      </c>
      <c r="AD68" s="73">
        <f>SUM(AC$9:AC68)</f>
        <v>9</v>
      </c>
    </row>
    <row r="69" spans="1:30" ht="30" customHeight="1">
      <c r="A69" s="161">
        <f t="shared" si="13"/>
        <v>61</v>
      </c>
      <c r="B69" s="166">
        <v>54</v>
      </c>
      <c r="C69" s="167" t="s">
        <v>549</v>
      </c>
      <c r="D69" s="168" t="s">
        <v>250</v>
      </c>
      <c r="E69" s="169">
        <v>626.20000000000005</v>
      </c>
      <c r="F69" s="166">
        <v>9</v>
      </c>
      <c r="G69" s="162" t="str">
        <f t="shared" si="20"/>
        <v>1:18.8
(1.9)</v>
      </c>
      <c r="H69" s="153"/>
      <c r="I69" s="161" t="str">
        <f t="shared" si="14"/>
        <v>-</v>
      </c>
      <c r="J69" s="166">
        <v>65</v>
      </c>
      <c r="K69" s="167" t="s">
        <v>559</v>
      </c>
      <c r="L69" s="170" t="s">
        <v>252</v>
      </c>
      <c r="M69" s="169">
        <v>4618.3999999999996</v>
      </c>
      <c r="N69" s="166">
        <v>5</v>
      </c>
      <c r="O69" s="162" t="str">
        <f t="shared" si="21"/>
        <v>10:14.4
(3.1)</v>
      </c>
      <c r="Q69" s="135">
        <f t="shared" si="16"/>
        <v>78.800000000000068</v>
      </c>
      <c r="R69" s="135">
        <f t="shared" si="17"/>
        <v>614.39999999999964</v>
      </c>
      <c r="T69" s="164">
        <f t="shared" si="18"/>
        <v>118.80000000000007</v>
      </c>
      <c r="U69" s="164">
        <f t="shared" si="19"/>
        <v>1014.3999999999996</v>
      </c>
      <c r="W69" s="163">
        <f t="shared" si="24"/>
        <v>1.9000000000000909</v>
      </c>
      <c r="X69" s="163">
        <f t="shared" si="25"/>
        <v>3.0999999999994543</v>
      </c>
      <c r="Z69" s="164">
        <f t="shared" si="22"/>
        <v>1.9000000000000909</v>
      </c>
      <c r="AA69" s="164">
        <f t="shared" si="23"/>
        <v>3.0999999999994543</v>
      </c>
      <c r="AC69" s="73">
        <f t="shared" si="15"/>
        <v>1</v>
      </c>
      <c r="AD69" s="73">
        <f>SUM(AC$9:AC69)</f>
        <v>10</v>
      </c>
    </row>
    <row r="70" spans="1:30" ht="30" customHeight="1">
      <c r="A70" s="161">
        <f t="shared" si="13"/>
        <v>62</v>
      </c>
      <c r="B70" s="166">
        <v>61</v>
      </c>
      <c r="C70" s="167" t="s">
        <v>555</v>
      </c>
      <c r="D70" s="168" t="s">
        <v>251</v>
      </c>
      <c r="E70" s="169">
        <v>627.20000000000005</v>
      </c>
      <c r="F70" s="166">
        <v>4</v>
      </c>
      <c r="G70" s="162" t="str">
        <f t="shared" si="20"/>
        <v>1:19.8
(1.0)</v>
      </c>
      <c r="H70" s="153"/>
      <c r="I70" s="161" t="str">
        <f t="shared" si="14"/>
        <v>-</v>
      </c>
      <c r="J70" s="166">
        <v>66</v>
      </c>
      <c r="K70" s="167" t="s">
        <v>560</v>
      </c>
      <c r="L70" s="170" t="s">
        <v>252</v>
      </c>
      <c r="M70" s="169">
        <v>4713.2</v>
      </c>
      <c r="N70" s="166">
        <v>6</v>
      </c>
      <c r="O70" s="162" t="str">
        <f t="shared" si="21"/>
        <v>11:09.2
(54.8)</v>
      </c>
      <c r="Q70" s="135">
        <f t="shared" si="16"/>
        <v>79.800000000000068</v>
      </c>
      <c r="R70" s="135">
        <f t="shared" si="17"/>
        <v>669.19999999999982</v>
      </c>
      <c r="T70" s="164">
        <f t="shared" si="18"/>
        <v>119.80000000000007</v>
      </c>
      <c r="U70" s="164">
        <f t="shared" si="19"/>
        <v>1109.1999999999998</v>
      </c>
      <c r="W70" s="163">
        <f t="shared" si="24"/>
        <v>1</v>
      </c>
      <c r="X70" s="163">
        <f t="shared" si="25"/>
        <v>54.800000000000182</v>
      </c>
      <c r="Z70" s="164">
        <f t="shared" si="22"/>
        <v>1</v>
      </c>
      <c r="AA70" s="164">
        <f t="shared" si="23"/>
        <v>54.800000000000182</v>
      </c>
      <c r="AC70" s="73">
        <f t="shared" si="15"/>
        <v>1</v>
      </c>
      <c r="AD70" s="73">
        <f>SUM(AC$9:AC70)</f>
        <v>11</v>
      </c>
    </row>
    <row r="71" spans="1:30" ht="30" customHeight="1">
      <c r="A71" s="161">
        <f t="shared" si="13"/>
        <v>63</v>
      </c>
      <c r="B71" s="166">
        <v>40</v>
      </c>
      <c r="C71" s="167" t="s">
        <v>536</v>
      </c>
      <c r="D71" s="168" t="s">
        <v>249</v>
      </c>
      <c r="E71" s="169">
        <v>632.4</v>
      </c>
      <c r="F71" s="166">
        <v>13</v>
      </c>
      <c r="G71" s="162" t="str">
        <f t="shared" si="20"/>
        <v>1:25.0
(5.2)</v>
      </c>
      <c r="H71" s="153"/>
      <c r="I71" s="161">
        <f t="shared" si="14"/>
        <v>52</v>
      </c>
      <c r="J71" s="166">
        <v>53</v>
      </c>
      <c r="K71" s="167" t="s">
        <v>548</v>
      </c>
      <c r="L71" s="170" t="s">
        <v>250</v>
      </c>
      <c r="M71" s="169">
        <v>4731.6000000000004</v>
      </c>
      <c r="N71" s="166">
        <v>7</v>
      </c>
      <c r="O71" s="162" t="str">
        <f t="shared" si="21"/>
        <v>11:27.6
(18.4)</v>
      </c>
      <c r="Q71" s="135">
        <f t="shared" si="16"/>
        <v>85</v>
      </c>
      <c r="R71" s="135">
        <f t="shared" si="17"/>
        <v>687.60000000000036</v>
      </c>
      <c r="T71" s="164">
        <f t="shared" si="18"/>
        <v>125</v>
      </c>
      <c r="U71" s="164">
        <f t="shared" si="19"/>
        <v>1127.6000000000004</v>
      </c>
      <c r="W71" s="163">
        <f t="shared" si="24"/>
        <v>5.1999999999999318</v>
      </c>
      <c r="X71" s="163">
        <f t="shared" si="25"/>
        <v>18.400000000000546</v>
      </c>
      <c r="Z71" s="164">
        <f t="shared" si="22"/>
        <v>5.1999999999999318</v>
      </c>
      <c r="AA71" s="164">
        <f t="shared" si="23"/>
        <v>18.400000000000546</v>
      </c>
      <c r="AC71" s="73">
        <f t="shared" si="15"/>
        <v>0</v>
      </c>
      <c r="AD71" s="73">
        <f>SUM(AC$9:AC71)</f>
        <v>11</v>
      </c>
    </row>
    <row r="72" spans="1:30" ht="30" customHeight="1">
      <c r="A72" s="161">
        <f t="shared" si="13"/>
        <v>64</v>
      </c>
      <c r="B72" s="166">
        <v>72</v>
      </c>
      <c r="C72" s="167" t="s">
        <v>565</v>
      </c>
      <c r="D72" s="168" t="s">
        <v>252</v>
      </c>
      <c r="E72" s="169">
        <v>634</v>
      </c>
      <c r="F72" s="166">
        <v>7</v>
      </c>
      <c r="G72" s="162" t="str">
        <f t="shared" si="20"/>
        <v>1:26.6
(1.6)</v>
      </c>
      <c r="H72" s="153"/>
      <c r="I72" s="161" t="str">
        <f t="shared" si="14"/>
        <v>-</v>
      </c>
      <c r="J72" s="166">
        <v>68</v>
      </c>
      <c r="K72" s="167" t="s">
        <v>561</v>
      </c>
      <c r="L72" s="170" t="s">
        <v>252</v>
      </c>
      <c r="M72" s="169">
        <v>4742.2</v>
      </c>
      <c r="N72" s="166">
        <v>7</v>
      </c>
      <c r="O72" s="162" t="str">
        <f t="shared" si="21"/>
        <v>11:38.2
(10.6)</v>
      </c>
      <c r="Q72" s="135">
        <f t="shared" si="16"/>
        <v>86.600000000000023</v>
      </c>
      <c r="R72" s="135">
        <f t="shared" si="17"/>
        <v>698.19999999999982</v>
      </c>
      <c r="T72" s="164">
        <f t="shared" si="18"/>
        <v>126.60000000000002</v>
      </c>
      <c r="U72" s="164">
        <f t="shared" si="19"/>
        <v>1138.1999999999998</v>
      </c>
      <c r="W72" s="163">
        <f t="shared" si="24"/>
        <v>1.6000000000000227</v>
      </c>
      <c r="X72" s="163">
        <f t="shared" si="25"/>
        <v>10.599999999999454</v>
      </c>
      <c r="Z72" s="164">
        <f t="shared" si="22"/>
        <v>1.6000000000000227</v>
      </c>
      <c r="AA72" s="164">
        <f t="shared" si="23"/>
        <v>10.599999999999454</v>
      </c>
      <c r="AC72" s="73">
        <f t="shared" si="15"/>
        <v>1</v>
      </c>
      <c r="AD72" s="73">
        <f>SUM(AC$9:AC72)</f>
        <v>12</v>
      </c>
    </row>
    <row r="73" spans="1:30" ht="30" customHeight="1">
      <c r="A73" s="161">
        <f t="shared" ref="A73:A98" si="26">IF(E73&lt;&gt;"",RANK(E73,E$9:E$98,1),"")</f>
        <v>65</v>
      </c>
      <c r="B73" s="166">
        <v>62</v>
      </c>
      <c r="C73" s="167" t="s">
        <v>556</v>
      </c>
      <c r="D73" s="168" t="s">
        <v>251</v>
      </c>
      <c r="E73" s="169">
        <v>635.1</v>
      </c>
      <c r="F73" s="166">
        <v>5</v>
      </c>
      <c r="G73" s="162" t="str">
        <f t="shared" si="20"/>
        <v>1:27.7
(1.1)</v>
      </c>
      <c r="H73" s="153"/>
      <c r="I73" s="161" t="str">
        <f t="shared" ref="I73:I98" si="27">IF(M73&lt;&gt;"",IF(MID(L73,1,2)=AC$8,RANK(M73,M$9:M$98,1)-AD73,"-"),"")</f>
        <v>-</v>
      </c>
      <c r="J73" s="166">
        <v>69</v>
      </c>
      <c r="K73" s="167" t="s">
        <v>562</v>
      </c>
      <c r="L73" s="170" t="s">
        <v>252</v>
      </c>
      <c r="M73" s="169">
        <v>4802.3</v>
      </c>
      <c r="N73" s="166">
        <v>8</v>
      </c>
      <c r="O73" s="162" t="str">
        <f t="shared" si="21"/>
        <v>11:58.3
(20.1)</v>
      </c>
      <c r="Q73" s="135">
        <f t="shared" si="16"/>
        <v>87.700000000000045</v>
      </c>
      <c r="R73" s="135">
        <f t="shared" si="17"/>
        <v>718.30000000000018</v>
      </c>
      <c r="T73" s="164">
        <f t="shared" si="18"/>
        <v>127.70000000000005</v>
      </c>
      <c r="U73" s="164">
        <f t="shared" si="19"/>
        <v>1158.3000000000002</v>
      </c>
      <c r="W73" s="163">
        <f t="shared" si="24"/>
        <v>1.1000000000000227</v>
      </c>
      <c r="X73" s="163">
        <f t="shared" si="25"/>
        <v>20.100000000000364</v>
      </c>
      <c r="Z73" s="164">
        <f t="shared" si="22"/>
        <v>1.1000000000000227</v>
      </c>
      <c r="AA73" s="164">
        <f t="shared" si="23"/>
        <v>20.100000000000364</v>
      </c>
      <c r="AC73" s="73">
        <f t="shared" ref="AC73:AC98" si="28">IF(L73&lt;&gt;"",IF(MID(L73,1,2)=AC$8,0,1),0)</f>
        <v>1</v>
      </c>
      <c r="AD73" s="73">
        <f>SUM(AC$9:AC73)</f>
        <v>13</v>
      </c>
    </row>
    <row r="74" spans="1:30" ht="30" customHeight="1">
      <c r="A74" s="161">
        <f t="shared" si="26"/>
        <v>66</v>
      </c>
      <c r="B74" s="166">
        <v>38</v>
      </c>
      <c r="C74" s="167" t="s">
        <v>534</v>
      </c>
      <c r="D74" s="168" t="s">
        <v>249</v>
      </c>
      <c r="E74" s="169">
        <v>645.29999999999995</v>
      </c>
      <c r="F74" s="166">
        <v>14</v>
      </c>
      <c r="G74" s="162" t="str">
        <f t="shared" si="20"/>
        <v>1:37.9
(10.2)</v>
      </c>
      <c r="H74" s="153"/>
      <c r="I74" s="161">
        <f t="shared" si="27"/>
        <v>53</v>
      </c>
      <c r="J74" s="166">
        <v>54</v>
      </c>
      <c r="K74" s="167" t="s">
        <v>549</v>
      </c>
      <c r="L74" s="170" t="s">
        <v>250</v>
      </c>
      <c r="M74" s="169">
        <v>4806.3</v>
      </c>
      <c r="N74" s="166">
        <v>8</v>
      </c>
      <c r="O74" s="162" t="str">
        <f t="shared" si="21"/>
        <v>12:02.3
(4.0)</v>
      </c>
      <c r="Q74" s="135">
        <f t="shared" ref="Q74:Q98" si="29">IF(AND(E$9&lt;&gt;"",E74&lt;&gt;""),(INT(E74/10000)*3600+INT(MOD(E74,10000)/100)*60+MOD(E74,100))-(INT(E$9/10000)*3600+INT(MOD(E$9,10000)/100)*60+MOD(E$9,100)),"")</f>
        <v>97.899999999999977</v>
      </c>
      <c r="R74" s="135">
        <f t="shared" ref="R74:R98" si="30">IF(AND(M$9&lt;&gt;"",M74&lt;&gt;""),(INT(M74/10000)*3600+INT(MOD(M74,10000)/100)*60+MOD(M74,100))-(INT(M$9/10000)*3600+INT(MOD(M$9,10000)/100)*60+MOD(M$9,100)),"")</f>
        <v>722.30000000000018</v>
      </c>
      <c r="T74" s="164">
        <f t="shared" ref="T74:T98" si="31">IF(Q74&lt;&gt;"",INT(Q74/3600)*10000+INT(MOD(Q74,3600)/60)*100+MOD(Q74,60),"")</f>
        <v>137.89999999999998</v>
      </c>
      <c r="U74" s="164">
        <f t="shared" ref="U74:U98" si="32">IF(R74&lt;&gt;"",INT(R74/3600)*10000+INT(MOD(R74,3600)/60)*100+MOD(R74,60),"")</f>
        <v>1202.3000000000002</v>
      </c>
      <c r="W74" s="163">
        <f t="shared" si="24"/>
        <v>10.199999999999932</v>
      </c>
      <c r="X74" s="163">
        <f t="shared" si="25"/>
        <v>4</v>
      </c>
      <c r="Z74" s="164">
        <f t="shared" si="22"/>
        <v>10.199999999999932</v>
      </c>
      <c r="AA74" s="164">
        <f t="shared" si="23"/>
        <v>4</v>
      </c>
      <c r="AC74" s="73">
        <f t="shared" si="28"/>
        <v>0</v>
      </c>
      <c r="AD74" s="73">
        <f>SUM(AC$9:AC74)</f>
        <v>13</v>
      </c>
    </row>
    <row r="75" spans="1:30" ht="30" customHeight="1">
      <c r="A75" s="161">
        <f t="shared" si="26"/>
        <v>67</v>
      </c>
      <c r="B75" s="166">
        <v>68</v>
      </c>
      <c r="C75" s="167" t="s">
        <v>561</v>
      </c>
      <c r="D75" s="168" t="s">
        <v>252</v>
      </c>
      <c r="E75" s="169">
        <v>647.9</v>
      </c>
      <c r="F75" s="166">
        <v>8</v>
      </c>
      <c r="G75" s="162" t="str">
        <f t="shared" ref="G75:G98" si="33">IF(T75&lt;&gt;"",TEXT(T75,"[&lt;100]#0.0;[&lt;10000]#0"":""00.0;0"":""00"":""00.0")&amp;CHAR(10)&amp;"("&amp;TEXT(Z75,"[&lt;100]#0.0;[&lt;10000]#0"":""00.0;0"":""00"":""00.0")&amp;")","")</f>
        <v>1:40.5
(2.6)</v>
      </c>
      <c r="H75" s="153"/>
      <c r="I75" s="161">
        <f t="shared" si="27"/>
        <v>54</v>
      </c>
      <c r="J75" s="166">
        <v>56</v>
      </c>
      <c r="K75" s="167" t="s">
        <v>551</v>
      </c>
      <c r="L75" s="170" t="s">
        <v>250</v>
      </c>
      <c r="M75" s="169">
        <v>4925.2</v>
      </c>
      <c r="N75" s="166">
        <v>9</v>
      </c>
      <c r="O75" s="162" t="str">
        <f t="shared" ref="O75:O98" si="34">IF(U75&lt;&gt;"",TEXT(U75,"[&lt;100]#0.0;[&lt;10000]#0"":""00.0;0"":""00"":""00.0")&amp;CHAR(10)&amp;"("&amp;TEXT(AA75,"[&lt;100]#0.0;[&lt;10000]#0"":""00.0;0"":""00"":""00.0")&amp;")","")</f>
        <v>13:21.2
(1:18.9)</v>
      </c>
      <c r="Q75" s="135">
        <f t="shared" si="29"/>
        <v>100.5</v>
      </c>
      <c r="R75" s="135">
        <f t="shared" si="30"/>
        <v>801.19999999999982</v>
      </c>
      <c r="T75" s="164">
        <f t="shared" si="31"/>
        <v>140.5</v>
      </c>
      <c r="U75" s="164">
        <f t="shared" si="32"/>
        <v>1321.1999999999998</v>
      </c>
      <c r="W75" s="163">
        <f t="shared" si="24"/>
        <v>2.6000000000000227</v>
      </c>
      <c r="X75" s="163">
        <f t="shared" si="25"/>
        <v>78.899999999999636</v>
      </c>
      <c r="Z75" s="164">
        <f t="shared" ref="Z75:Z98" si="35">IF(W75&lt;&gt;"",INT(W75/3600)*10000+INT(MOD(W75,3600)/60)*100+MOD(W75,60),"")</f>
        <v>2.6000000000000227</v>
      </c>
      <c r="AA75" s="164">
        <f t="shared" ref="AA75:AA98" si="36">IF(X75&lt;&gt;"",INT(X75/3600)*10000+INT(MOD(X75,3600)/60)*100+MOD(X75,60),"")</f>
        <v>118.89999999999964</v>
      </c>
      <c r="AC75" s="73">
        <f t="shared" si="28"/>
        <v>0</v>
      </c>
      <c r="AD75" s="73">
        <f>SUM(AC$9:AC75)</f>
        <v>13</v>
      </c>
    </row>
    <row r="76" spans="1:30" ht="30" customHeight="1">
      <c r="A76" s="161">
        <f t="shared" si="26"/>
        <v>68</v>
      </c>
      <c r="B76" s="166">
        <v>67</v>
      </c>
      <c r="C76" s="167" t="s">
        <v>572</v>
      </c>
      <c r="D76" s="168" t="s">
        <v>252</v>
      </c>
      <c r="E76" s="169">
        <v>648.4</v>
      </c>
      <c r="F76" s="166">
        <v>9</v>
      </c>
      <c r="G76" s="162" t="str">
        <f t="shared" si="33"/>
        <v>1:41.0
(0.5)</v>
      </c>
      <c r="H76" s="153"/>
      <c r="I76" s="161" t="str">
        <f t="shared" si="27"/>
        <v>-</v>
      </c>
      <c r="J76" s="166">
        <v>67</v>
      </c>
      <c r="K76" s="167" t="s">
        <v>572</v>
      </c>
      <c r="L76" s="170" t="s">
        <v>252</v>
      </c>
      <c r="M76" s="169">
        <v>4954.7</v>
      </c>
      <c r="N76" s="166">
        <v>9</v>
      </c>
      <c r="O76" s="162" t="str">
        <f t="shared" si="34"/>
        <v>13:50.7
(29.5)</v>
      </c>
      <c r="Q76" s="135">
        <f t="shared" si="29"/>
        <v>101</v>
      </c>
      <c r="R76" s="135">
        <f t="shared" si="30"/>
        <v>830.69999999999982</v>
      </c>
      <c r="T76" s="164">
        <f t="shared" si="31"/>
        <v>141</v>
      </c>
      <c r="U76" s="164">
        <f t="shared" si="32"/>
        <v>1350.6999999999998</v>
      </c>
      <c r="W76" s="163">
        <f t="shared" ref="W76:W98" si="37">IF(AND(Q76&lt;&gt;"",Q75&lt;&gt;""),IF(Q76-Q75&lt;&gt;0,Q76-Q75,W75),"")</f>
        <v>0.5</v>
      </c>
      <c r="X76" s="163">
        <f t="shared" ref="X76:X98" si="38">IF(AND(R76&lt;&gt;"",R75&lt;&gt;""),IF(R76-R75&lt;&gt;0,R76-R75,X75),"")</f>
        <v>29.5</v>
      </c>
      <c r="Z76" s="164">
        <f t="shared" si="35"/>
        <v>0.5</v>
      </c>
      <c r="AA76" s="164">
        <f t="shared" si="36"/>
        <v>29.5</v>
      </c>
      <c r="AC76" s="73">
        <f t="shared" si="28"/>
        <v>1</v>
      </c>
      <c r="AD76" s="73">
        <f>SUM(AC$9:AC76)</f>
        <v>14</v>
      </c>
    </row>
    <row r="77" spans="1:30" ht="30" customHeight="1">
      <c r="A77" s="161">
        <f t="shared" si="26"/>
        <v>69</v>
      </c>
      <c r="B77" s="166">
        <v>75</v>
      </c>
      <c r="C77" s="167" t="s">
        <v>567</v>
      </c>
      <c r="D77" s="168" t="s">
        <v>252</v>
      </c>
      <c r="E77" s="169">
        <v>650.1</v>
      </c>
      <c r="F77" s="166">
        <v>10</v>
      </c>
      <c r="G77" s="162" t="str">
        <f t="shared" si="33"/>
        <v>1:42.7
(1.7)</v>
      </c>
      <c r="H77" s="153"/>
      <c r="I77" s="161" t="str">
        <f t="shared" si="27"/>
        <v>-</v>
      </c>
      <c r="J77" s="166">
        <v>74</v>
      </c>
      <c r="K77" s="167" t="s">
        <v>566</v>
      </c>
      <c r="L77" s="170" t="s">
        <v>252</v>
      </c>
      <c r="M77" s="169">
        <v>5009.2</v>
      </c>
      <c r="N77" s="166">
        <v>10</v>
      </c>
      <c r="O77" s="162" t="str">
        <f t="shared" si="34"/>
        <v>14:05.2
(14.5)</v>
      </c>
      <c r="Q77" s="135">
        <f t="shared" si="29"/>
        <v>102.70000000000005</v>
      </c>
      <c r="R77" s="135">
        <f t="shared" si="30"/>
        <v>845.19999999999982</v>
      </c>
      <c r="T77" s="164">
        <f t="shared" si="31"/>
        <v>142.70000000000005</v>
      </c>
      <c r="U77" s="164">
        <f t="shared" si="32"/>
        <v>1405.1999999999998</v>
      </c>
      <c r="W77" s="163">
        <f t="shared" si="37"/>
        <v>1.7000000000000455</v>
      </c>
      <c r="X77" s="163">
        <f t="shared" si="38"/>
        <v>14.5</v>
      </c>
      <c r="Z77" s="164">
        <f t="shared" si="35"/>
        <v>1.7000000000000455</v>
      </c>
      <c r="AA77" s="164">
        <f t="shared" si="36"/>
        <v>14.5</v>
      </c>
      <c r="AC77" s="73">
        <f t="shared" si="28"/>
        <v>1</v>
      </c>
      <c r="AD77" s="73">
        <f>SUM(AC$9:AC77)</f>
        <v>15</v>
      </c>
    </row>
    <row r="78" spans="1:30" ht="30" customHeight="1">
      <c r="A78" s="161">
        <f t="shared" si="26"/>
        <v>70</v>
      </c>
      <c r="B78" s="166">
        <v>66</v>
      </c>
      <c r="C78" s="167" t="s">
        <v>560</v>
      </c>
      <c r="D78" s="168" t="s">
        <v>252</v>
      </c>
      <c r="E78" s="169">
        <v>651.9</v>
      </c>
      <c r="F78" s="166">
        <v>11</v>
      </c>
      <c r="G78" s="162" t="str">
        <f t="shared" si="33"/>
        <v>1:44.5
(1.8)</v>
      </c>
      <c r="H78" s="153"/>
      <c r="I78" s="161" t="str">
        <f t="shared" si="27"/>
        <v>-</v>
      </c>
      <c r="J78" s="166">
        <v>76</v>
      </c>
      <c r="K78" s="167" t="s">
        <v>568</v>
      </c>
      <c r="L78" s="170" t="s">
        <v>252</v>
      </c>
      <c r="M78" s="169">
        <v>5202.6000000000004</v>
      </c>
      <c r="N78" s="166">
        <v>11</v>
      </c>
      <c r="O78" s="162" t="str">
        <f t="shared" si="34"/>
        <v>15:58.6
(1:53.4)</v>
      </c>
      <c r="Q78" s="135">
        <f t="shared" si="29"/>
        <v>104.5</v>
      </c>
      <c r="R78" s="135">
        <f t="shared" si="30"/>
        <v>958.60000000000036</v>
      </c>
      <c r="T78" s="164">
        <f t="shared" si="31"/>
        <v>144.5</v>
      </c>
      <c r="U78" s="164">
        <f t="shared" si="32"/>
        <v>1558.6000000000004</v>
      </c>
      <c r="W78" s="163">
        <f t="shared" si="37"/>
        <v>1.7999999999999545</v>
      </c>
      <c r="X78" s="163">
        <f t="shared" si="38"/>
        <v>113.40000000000055</v>
      </c>
      <c r="Z78" s="164">
        <f t="shared" si="35"/>
        <v>1.7999999999999545</v>
      </c>
      <c r="AA78" s="164">
        <f t="shared" si="36"/>
        <v>153.40000000000055</v>
      </c>
      <c r="AC78" s="73">
        <f t="shared" si="28"/>
        <v>1</v>
      </c>
      <c r="AD78" s="73">
        <f>SUM(AC$9:AC78)</f>
        <v>16</v>
      </c>
    </row>
    <row r="79" spans="1:30" ht="30" customHeight="1">
      <c r="A79" s="161">
        <f t="shared" si="26"/>
        <v>71</v>
      </c>
      <c r="B79" s="166">
        <v>74</v>
      </c>
      <c r="C79" s="167" t="s">
        <v>566</v>
      </c>
      <c r="D79" s="168" t="s">
        <v>252</v>
      </c>
      <c r="E79" s="169">
        <v>705.5</v>
      </c>
      <c r="F79" s="166">
        <v>12</v>
      </c>
      <c r="G79" s="162" t="str">
        <f t="shared" si="33"/>
        <v>1:58.1
(13.6)</v>
      </c>
      <c r="H79" s="153"/>
      <c r="I79" s="161" t="str">
        <f t="shared" si="27"/>
        <v/>
      </c>
      <c r="J79" s="166"/>
      <c r="K79" s="167"/>
      <c r="L79" s="170"/>
      <c r="M79" s="169"/>
      <c r="N79" s="166"/>
      <c r="O79" s="162" t="str">
        <f t="shared" si="34"/>
        <v/>
      </c>
      <c r="Q79" s="135">
        <f t="shared" si="29"/>
        <v>118.10000000000002</v>
      </c>
      <c r="R79" s="135" t="str">
        <f t="shared" si="30"/>
        <v/>
      </c>
      <c r="T79" s="164">
        <f t="shared" si="31"/>
        <v>158.10000000000002</v>
      </c>
      <c r="U79" s="164" t="str">
        <f t="shared" si="32"/>
        <v/>
      </c>
      <c r="W79" s="163">
        <f t="shared" si="37"/>
        <v>13.600000000000023</v>
      </c>
      <c r="X79" s="163" t="str">
        <f t="shared" si="38"/>
        <v/>
      </c>
      <c r="Z79" s="164">
        <f t="shared" si="35"/>
        <v>13.600000000000023</v>
      </c>
      <c r="AA79" s="164" t="str">
        <f t="shared" si="36"/>
        <v/>
      </c>
      <c r="AC79" s="73">
        <f t="shared" si="28"/>
        <v>0</v>
      </c>
      <c r="AD79" s="73">
        <f>SUM(AC$9:AC79)</f>
        <v>16</v>
      </c>
    </row>
    <row r="80" spans="1:30" ht="30" customHeight="1">
      <c r="A80" s="161">
        <f t="shared" si="26"/>
        <v>72</v>
      </c>
      <c r="B80" s="166">
        <v>76</v>
      </c>
      <c r="C80" s="167" t="s">
        <v>568</v>
      </c>
      <c r="D80" s="168" t="s">
        <v>252</v>
      </c>
      <c r="E80" s="169">
        <v>730.1</v>
      </c>
      <c r="F80" s="166">
        <v>13</v>
      </c>
      <c r="G80" s="162" t="str">
        <f t="shared" si="33"/>
        <v>2:22.7
(24.6)</v>
      </c>
      <c r="H80" s="153"/>
      <c r="I80" s="161" t="str">
        <f t="shared" si="27"/>
        <v/>
      </c>
      <c r="J80" s="166"/>
      <c r="K80" s="167"/>
      <c r="L80" s="170"/>
      <c r="M80" s="169"/>
      <c r="N80" s="166"/>
      <c r="O80" s="162" t="str">
        <f t="shared" si="34"/>
        <v/>
      </c>
      <c r="Q80" s="135">
        <f t="shared" si="29"/>
        <v>142.70000000000005</v>
      </c>
      <c r="R80" s="135" t="str">
        <f t="shared" si="30"/>
        <v/>
      </c>
      <c r="T80" s="164">
        <f t="shared" si="31"/>
        <v>222.70000000000005</v>
      </c>
      <c r="U80" s="164" t="str">
        <f t="shared" si="32"/>
        <v/>
      </c>
      <c r="W80" s="163">
        <f t="shared" si="37"/>
        <v>24.600000000000023</v>
      </c>
      <c r="X80" s="163" t="str">
        <f t="shared" si="38"/>
        <v/>
      </c>
      <c r="Z80" s="164">
        <f t="shared" si="35"/>
        <v>24.600000000000023</v>
      </c>
      <c r="AA80" s="164" t="str">
        <f t="shared" si="36"/>
        <v/>
      </c>
      <c r="AC80" s="73">
        <f t="shared" si="28"/>
        <v>0</v>
      </c>
      <c r="AD80" s="73">
        <f>SUM(AC$9:AC80)</f>
        <v>16</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16</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16</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16</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16</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16</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16</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16</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16</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16</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16</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16</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16</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16</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16</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16</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16</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16</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16</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indexed="42"/>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"SS"&amp;ent!J9&amp;"  "&amp;ent!K9&amp;" = "&amp;TEXT(ent!L9,"0.00")&amp;"KM"</f>
        <v>SS8  大山線1 = 5.11KM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f t="shared" ref="A9:A40" si="0">IF(E9&lt;&gt;"",RANK(E9,E$9:E$98,1),"")</f>
        <v>1</v>
      </c>
      <c r="B9" s="166">
        <v>3</v>
      </c>
      <c r="C9" s="167" t="s">
        <v>500</v>
      </c>
      <c r="D9" s="168" t="s">
        <v>245</v>
      </c>
      <c r="E9" s="169">
        <v>334.2</v>
      </c>
      <c r="F9" s="166">
        <v>1</v>
      </c>
      <c r="G9" s="162"/>
      <c r="H9" s="153"/>
      <c r="I9" s="161">
        <f t="shared" ref="I9:I40" si="1">IF(M9&lt;&gt;"",IF(MID(L9,1,2)=AC$8,RANK(M9,M$9:M$98,1)-AD9,"-"),"")</f>
        <v>1</v>
      </c>
      <c r="J9" s="166">
        <v>1</v>
      </c>
      <c r="K9" s="167" t="s">
        <v>498</v>
      </c>
      <c r="L9" s="170" t="s">
        <v>245</v>
      </c>
      <c r="M9" s="169">
        <v>3938.5</v>
      </c>
      <c r="N9" s="166">
        <v>1</v>
      </c>
      <c r="O9" s="162"/>
      <c r="W9" s="163"/>
      <c r="X9" s="163"/>
      <c r="Z9" s="164"/>
      <c r="AA9" s="164"/>
      <c r="AC9" s="73">
        <f t="shared" ref="AC9:AC40" si="2">IF(L9&lt;&gt;"",IF(MID(L9,1,2)=AC$8,0,1),0)</f>
        <v>0</v>
      </c>
      <c r="AD9" s="73">
        <f>SUM(AC9)</f>
        <v>0</v>
      </c>
    </row>
    <row r="10" spans="1:30" ht="30" customHeight="1">
      <c r="A10" s="161">
        <f t="shared" si="0"/>
        <v>2</v>
      </c>
      <c r="B10" s="166">
        <v>1</v>
      </c>
      <c r="C10" s="167" t="s">
        <v>498</v>
      </c>
      <c r="D10" s="168" t="s">
        <v>245</v>
      </c>
      <c r="E10" s="169">
        <v>334.5</v>
      </c>
      <c r="F10" s="166">
        <v>2</v>
      </c>
      <c r="G10" s="162" t="str">
        <f>IF(T10&lt;&gt;"",TEXT(T10,"[&lt;100]#0.0;[&lt;10000]#0"":""00.0;0"":""00"":""00.0"),"")</f>
        <v>0.3</v>
      </c>
      <c r="H10" s="153"/>
      <c r="I10" s="161">
        <f t="shared" si="1"/>
        <v>2</v>
      </c>
      <c r="J10" s="166">
        <v>2</v>
      </c>
      <c r="K10" s="167" t="s">
        <v>499</v>
      </c>
      <c r="L10" s="170" t="s">
        <v>245</v>
      </c>
      <c r="M10" s="169">
        <v>3941.1</v>
      </c>
      <c r="N10" s="166">
        <v>2</v>
      </c>
      <c r="O10" s="162" t="str">
        <f>IF(U10&lt;&gt;"",TEXT(U10,"[&lt;100]#0.0;[&lt;10000]#0"":""00.0;0"":""00"":""00.0"),"")</f>
        <v>2.6</v>
      </c>
      <c r="Q10" s="135">
        <f t="shared" ref="Q10:Q41" si="3">IF(AND(E$9&lt;&gt;"",E10&lt;&gt;""),(INT(E10/10000)*3600+INT(MOD(E10,10000)/100)*60+MOD(E10,100))-(INT(E$9/10000)*3600+INT(MOD(E$9,10000)/100)*60+MOD(E$9,100)),"")</f>
        <v>0.30000000000001137</v>
      </c>
      <c r="R10" s="135">
        <f t="shared" ref="R10:R41" si="4">IF(AND(M$9&lt;&gt;"",M10&lt;&gt;""),(INT(M10/10000)*3600+INT(MOD(M10,10000)/100)*60+MOD(M10,100))-(INT(M$9/10000)*3600+INT(MOD(M$9,10000)/100)*60+MOD(M$9,100)),"")</f>
        <v>2.5999999999999091</v>
      </c>
      <c r="T10" s="164">
        <f t="shared" ref="T10:T41" si="5">IF(Q10&lt;&gt;"",INT(Q10/3600)*10000+INT(MOD(Q10,3600)/60)*100+MOD(Q10,60),"")</f>
        <v>0.30000000000001137</v>
      </c>
      <c r="U10" s="164">
        <f t="shared" ref="U10:U41" si="6">IF(R10&lt;&gt;"",INT(R10/3600)*10000+INT(MOD(R10,3600)/60)*100+MOD(R10,60),"")</f>
        <v>2.5999999999999091</v>
      </c>
      <c r="W10" s="163"/>
      <c r="X10" s="163"/>
      <c r="Z10" s="164"/>
      <c r="AA10" s="164"/>
      <c r="AC10" s="73">
        <f t="shared" si="2"/>
        <v>0</v>
      </c>
      <c r="AD10" s="73">
        <f>SUM(AC$9:AC10)</f>
        <v>0</v>
      </c>
    </row>
    <row r="11" spans="1:30" ht="30" customHeight="1">
      <c r="A11" s="161">
        <f t="shared" si="0"/>
        <v>3</v>
      </c>
      <c r="B11" s="166">
        <v>2</v>
      </c>
      <c r="C11" s="167" t="s">
        <v>499</v>
      </c>
      <c r="D11" s="168" t="s">
        <v>245</v>
      </c>
      <c r="E11" s="169">
        <v>335.2</v>
      </c>
      <c r="F11" s="166">
        <v>3</v>
      </c>
      <c r="G11" s="162" t="str">
        <f t="shared" ref="G11:G42" si="7">IF(T11&lt;&gt;"",TEXT(T11,"[&lt;100]#0.0;[&lt;10000]#0"":""00.0;0"":""00"":""00.0")&amp;CHAR(10)&amp;"("&amp;TEXT(Z11,"[&lt;100]#0.0;[&lt;10000]#0"":""00.0;0"":""00"":""00.0")&amp;")","")</f>
        <v>1.0
(0.7)</v>
      </c>
      <c r="H11" s="153"/>
      <c r="I11" s="161">
        <f t="shared" si="1"/>
        <v>3</v>
      </c>
      <c r="J11" s="166">
        <v>3</v>
      </c>
      <c r="K11" s="167" t="s">
        <v>500</v>
      </c>
      <c r="L11" s="170" t="s">
        <v>245</v>
      </c>
      <c r="M11" s="169">
        <v>4014.2</v>
      </c>
      <c r="N11" s="166">
        <v>3</v>
      </c>
      <c r="O11" s="162" t="str">
        <f t="shared" ref="O11:O42" si="8">IF(U11&lt;&gt;"",TEXT(U11,"[&lt;100]#0.0;[&lt;10000]#0"":""00.0;0"":""00"":""00.0")&amp;CHAR(10)&amp;"("&amp;TEXT(AA11,"[&lt;100]#0.0;[&lt;10000]#0"":""00.0;0"":""00"":""00.0")&amp;")","")</f>
        <v>35.7
(33.1)</v>
      </c>
      <c r="Q11" s="135">
        <f t="shared" si="3"/>
        <v>1</v>
      </c>
      <c r="R11" s="135">
        <f t="shared" si="4"/>
        <v>35.699999999999818</v>
      </c>
      <c r="T11" s="164">
        <f t="shared" si="5"/>
        <v>1</v>
      </c>
      <c r="U11" s="164">
        <f t="shared" si="6"/>
        <v>35.699999999999818</v>
      </c>
      <c r="W11" s="163">
        <f>IF(AND(Q11&lt;&gt;"",Q10&lt;&gt;""),IF(Q11-Q10&lt;&gt;0,Q11-Q10,Q10),"")</f>
        <v>0.69999999999998863</v>
      </c>
      <c r="X11" s="163">
        <f>IF(AND(R11&lt;&gt;"",R10&lt;&gt;""),IF(R11-R10&lt;&gt;0,R11-R10,R10),"")</f>
        <v>33.099999999999909</v>
      </c>
      <c r="Z11" s="164">
        <f t="shared" ref="Z11:Z42" si="9">IF(W11&lt;&gt;"",INT(W11/3600)*10000+INT(MOD(W11,3600)/60)*100+MOD(W11,60),"")</f>
        <v>0.69999999999998863</v>
      </c>
      <c r="AA11" s="164">
        <f t="shared" ref="AA11:AA42" si="10">IF(X11&lt;&gt;"",INT(X11/3600)*10000+INT(MOD(X11,3600)/60)*100+MOD(X11,60),"")</f>
        <v>33.099999999999909</v>
      </c>
      <c r="AC11" s="73">
        <f t="shared" si="2"/>
        <v>0</v>
      </c>
      <c r="AD11" s="73">
        <f>SUM(AC$9:AC11)</f>
        <v>0</v>
      </c>
    </row>
    <row r="12" spans="1:30" ht="30" customHeight="1">
      <c r="A12" s="161">
        <f t="shared" si="0"/>
        <v>4</v>
      </c>
      <c r="B12" s="166">
        <v>7</v>
      </c>
      <c r="C12" s="167" t="s">
        <v>504</v>
      </c>
      <c r="D12" s="168" t="s">
        <v>245</v>
      </c>
      <c r="E12" s="169">
        <v>339.7</v>
      </c>
      <c r="F12" s="166">
        <v>4</v>
      </c>
      <c r="G12" s="162" t="str">
        <f t="shared" si="7"/>
        <v>5.5
(4.5)</v>
      </c>
      <c r="H12" s="153"/>
      <c r="I12" s="161">
        <f t="shared" si="1"/>
        <v>4</v>
      </c>
      <c r="J12" s="166">
        <v>11</v>
      </c>
      <c r="K12" s="167" t="s">
        <v>508</v>
      </c>
      <c r="L12" s="170" t="s">
        <v>246</v>
      </c>
      <c r="M12" s="169">
        <v>4037.3</v>
      </c>
      <c r="N12" s="166">
        <v>1</v>
      </c>
      <c r="O12" s="162" t="str">
        <f t="shared" si="8"/>
        <v>58.8
(23.1)</v>
      </c>
      <c r="Q12" s="135">
        <f t="shared" si="3"/>
        <v>5.5</v>
      </c>
      <c r="R12" s="135">
        <f t="shared" si="4"/>
        <v>58.800000000000182</v>
      </c>
      <c r="T12" s="164">
        <f t="shared" si="5"/>
        <v>5.5</v>
      </c>
      <c r="U12" s="164">
        <f t="shared" si="6"/>
        <v>58.800000000000182</v>
      </c>
      <c r="W12" s="163">
        <f t="shared" ref="W12:W43" si="11">IF(AND(Q12&lt;&gt;"",Q11&lt;&gt;""),IF(Q12-Q11&lt;&gt;0,Q12-Q11,W11),"")</f>
        <v>4.5</v>
      </c>
      <c r="X12" s="163">
        <f t="shared" ref="X12:X43" si="12">IF(AND(R12&lt;&gt;"",R11&lt;&gt;""),IF(R12-R11&lt;&gt;0,R12-R11,X11),"")</f>
        <v>23.100000000000364</v>
      </c>
      <c r="Z12" s="164">
        <f t="shared" si="9"/>
        <v>4.5</v>
      </c>
      <c r="AA12" s="164">
        <f t="shared" si="10"/>
        <v>23.100000000000364</v>
      </c>
      <c r="AC12" s="73">
        <f t="shared" si="2"/>
        <v>0</v>
      </c>
      <c r="AD12" s="73">
        <f>SUM(AC$9:AC12)</f>
        <v>0</v>
      </c>
    </row>
    <row r="13" spans="1:30" ht="30" customHeight="1">
      <c r="A13" s="161">
        <f t="shared" si="0"/>
        <v>5</v>
      </c>
      <c r="B13" s="166">
        <v>5</v>
      </c>
      <c r="C13" s="167" t="s">
        <v>502</v>
      </c>
      <c r="D13" s="168" t="s">
        <v>245</v>
      </c>
      <c r="E13" s="169">
        <v>342.2</v>
      </c>
      <c r="F13" s="166">
        <v>5</v>
      </c>
      <c r="G13" s="162" t="str">
        <f t="shared" si="7"/>
        <v>8.0
(2.5)</v>
      </c>
      <c r="H13" s="153"/>
      <c r="I13" s="161">
        <f t="shared" si="1"/>
        <v>5</v>
      </c>
      <c r="J13" s="166">
        <v>5</v>
      </c>
      <c r="K13" s="167" t="s">
        <v>502</v>
      </c>
      <c r="L13" s="170" t="s">
        <v>245</v>
      </c>
      <c r="M13" s="169">
        <v>4114.8999999999996</v>
      </c>
      <c r="N13" s="166">
        <v>4</v>
      </c>
      <c r="O13" s="162" t="str">
        <f t="shared" si="8"/>
        <v>1:36.4
(37.6)</v>
      </c>
      <c r="Q13" s="135">
        <f t="shared" si="3"/>
        <v>8</v>
      </c>
      <c r="R13" s="135">
        <f t="shared" si="4"/>
        <v>96.399999999999636</v>
      </c>
      <c r="T13" s="164">
        <f t="shared" si="5"/>
        <v>8</v>
      </c>
      <c r="U13" s="164">
        <f t="shared" si="6"/>
        <v>136.39999999999964</v>
      </c>
      <c r="W13" s="163">
        <f t="shared" si="11"/>
        <v>2.5</v>
      </c>
      <c r="X13" s="163">
        <f t="shared" si="12"/>
        <v>37.599999999999454</v>
      </c>
      <c r="Z13" s="164">
        <f t="shared" si="9"/>
        <v>2.5</v>
      </c>
      <c r="AA13" s="164">
        <f t="shared" si="10"/>
        <v>37.599999999999454</v>
      </c>
      <c r="AC13" s="73">
        <f t="shared" si="2"/>
        <v>0</v>
      </c>
      <c r="AD13" s="73">
        <f>SUM(AC$9:AC13)</f>
        <v>0</v>
      </c>
    </row>
    <row r="14" spans="1:30" ht="30" customHeight="1">
      <c r="A14" s="161">
        <f t="shared" si="0"/>
        <v>6</v>
      </c>
      <c r="B14" s="166">
        <v>10</v>
      </c>
      <c r="C14" s="167" t="s">
        <v>507</v>
      </c>
      <c r="D14" s="168" t="s">
        <v>245</v>
      </c>
      <c r="E14" s="169">
        <v>342.7</v>
      </c>
      <c r="F14" s="166">
        <v>6</v>
      </c>
      <c r="G14" s="162" t="str">
        <f t="shared" si="7"/>
        <v>8.5
(0.5)</v>
      </c>
      <c r="H14" s="153"/>
      <c r="I14" s="161">
        <f t="shared" si="1"/>
        <v>6</v>
      </c>
      <c r="J14" s="166">
        <v>4</v>
      </c>
      <c r="K14" s="167" t="s">
        <v>501</v>
      </c>
      <c r="L14" s="170" t="s">
        <v>245</v>
      </c>
      <c r="M14" s="169">
        <v>4121</v>
      </c>
      <c r="N14" s="166">
        <v>5</v>
      </c>
      <c r="O14" s="162" t="str">
        <f t="shared" si="8"/>
        <v>1:42.5
(6.1)</v>
      </c>
      <c r="Q14" s="135">
        <f t="shared" si="3"/>
        <v>8.5</v>
      </c>
      <c r="R14" s="135">
        <f t="shared" si="4"/>
        <v>102.5</v>
      </c>
      <c r="T14" s="164">
        <f t="shared" si="5"/>
        <v>8.5</v>
      </c>
      <c r="U14" s="164">
        <f t="shared" si="6"/>
        <v>142.5</v>
      </c>
      <c r="W14" s="163">
        <f t="shared" si="11"/>
        <v>0.5</v>
      </c>
      <c r="X14" s="163">
        <f t="shared" si="12"/>
        <v>6.1000000000003638</v>
      </c>
      <c r="Z14" s="164">
        <f t="shared" si="9"/>
        <v>0.5</v>
      </c>
      <c r="AA14" s="164">
        <f t="shared" si="10"/>
        <v>6.1000000000003638</v>
      </c>
      <c r="AC14" s="73">
        <f t="shared" si="2"/>
        <v>0</v>
      </c>
      <c r="AD14" s="73">
        <f>SUM(AC$9:AC14)</f>
        <v>0</v>
      </c>
    </row>
    <row r="15" spans="1:30" ht="30" customHeight="1">
      <c r="A15" s="161">
        <f t="shared" si="0"/>
        <v>7</v>
      </c>
      <c r="B15" s="166">
        <v>14</v>
      </c>
      <c r="C15" s="167" t="s">
        <v>511</v>
      </c>
      <c r="D15" s="168" t="s">
        <v>246</v>
      </c>
      <c r="E15" s="169">
        <v>345.5</v>
      </c>
      <c r="F15" s="166">
        <v>1</v>
      </c>
      <c r="G15" s="162" t="str">
        <f t="shared" si="7"/>
        <v>11.3
(2.8)</v>
      </c>
      <c r="H15" s="153"/>
      <c r="I15" s="161">
        <f t="shared" si="1"/>
        <v>7</v>
      </c>
      <c r="J15" s="166">
        <v>7</v>
      </c>
      <c r="K15" s="167" t="s">
        <v>504</v>
      </c>
      <c r="L15" s="170" t="s">
        <v>245</v>
      </c>
      <c r="M15" s="169">
        <v>4125.7</v>
      </c>
      <c r="N15" s="166">
        <v>6</v>
      </c>
      <c r="O15" s="162" t="str">
        <f t="shared" si="8"/>
        <v>1:47.2
(4.7)</v>
      </c>
      <c r="Q15" s="135">
        <f t="shared" si="3"/>
        <v>11.300000000000011</v>
      </c>
      <c r="R15" s="135">
        <f t="shared" si="4"/>
        <v>107.19999999999982</v>
      </c>
      <c r="T15" s="164">
        <f t="shared" si="5"/>
        <v>11.300000000000011</v>
      </c>
      <c r="U15" s="164">
        <f t="shared" si="6"/>
        <v>147.19999999999982</v>
      </c>
      <c r="W15" s="163">
        <f t="shared" si="11"/>
        <v>2.8000000000000114</v>
      </c>
      <c r="X15" s="163">
        <f t="shared" si="12"/>
        <v>4.6999999999998181</v>
      </c>
      <c r="Z15" s="164">
        <f t="shared" si="9"/>
        <v>2.8000000000000114</v>
      </c>
      <c r="AA15" s="164">
        <f t="shared" si="10"/>
        <v>4.6999999999998181</v>
      </c>
      <c r="AC15" s="73">
        <f t="shared" si="2"/>
        <v>0</v>
      </c>
      <c r="AD15" s="73">
        <f>SUM(AC$9:AC15)</f>
        <v>0</v>
      </c>
    </row>
    <row r="16" spans="1:30" ht="30" customHeight="1">
      <c r="A16" s="161">
        <f t="shared" si="0"/>
        <v>8</v>
      </c>
      <c r="B16" s="166">
        <v>13</v>
      </c>
      <c r="C16" s="167" t="s">
        <v>510</v>
      </c>
      <c r="D16" s="168" t="s">
        <v>246</v>
      </c>
      <c r="E16" s="169">
        <v>345.8</v>
      </c>
      <c r="F16" s="166">
        <v>2</v>
      </c>
      <c r="G16" s="162" t="str">
        <f t="shared" si="7"/>
        <v>11.6
(0.3)</v>
      </c>
      <c r="H16" s="153"/>
      <c r="I16" s="161">
        <f t="shared" si="1"/>
        <v>8</v>
      </c>
      <c r="J16" s="166">
        <v>14</v>
      </c>
      <c r="K16" s="167" t="s">
        <v>511</v>
      </c>
      <c r="L16" s="170" t="s">
        <v>246</v>
      </c>
      <c r="M16" s="169">
        <v>4135.3</v>
      </c>
      <c r="N16" s="166">
        <v>2</v>
      </c>
      <c r="O16" s="162" t="str">
        <f t="shared" si="8"/>
        <v>1:56.8
(9.6)</v>
      </c>
      <c r="Q16" s="135">
        <f t="shared" si="3"/>
        <v>11.600000000000023</v>
      </c>
      <c r="R16" s="135">
        <f t="shared" si="4"/>
        <v>116.80000000000018</v>
      </c>
      <c r="T16" s="164">
        <f t="shared" si="5"/>
        <v>11.600000000000023</v>
      </c>
      <c r="U16" s="164">
        <f t="shared" si="6"/>
        <v>156.80000000000018</v>
      </c>
      <c r="W16" s="163">
        <f t="shared" si="11"/>
        <v>0.30000000000001137</v>
      </c>
      <c r="X16" s="163">
        <f t="shared" si="12"/>
        <v>9.6000000000003638</v>
      </c>
      <c r="Z16" s="164">
        <f t="shared" si="9"/>
        <v>0.30000000000001137</v>
      </c>
      <c r="AA16" s="164">
        <f t="shared" si="10"/>
        <v>9.6000000000003638</v>
      </c>
      <c r="AC16" s="73">
        <f t="shared" si="2"/>
        <v>0</v>
      </c>
      <c r="AD16" s="73">
        <f>SUM(AC$9:AC16)</f>
        <v>0</v>
      </c>
    </row>
    <row r="17" spans="1:30" ht="30" customHeight="1">
      <c r="A17" s="161">
        <f t="shared" si="0"/>
        <v>9</v>
      </c>
      <c r="B17" s="166">
        <v>11</v>
      </c>
      <c r="C17" s="167" t="s">
        <v>508</v>
      </c>
      <c r="D17" s="168" t="s">
        <v>246</v>
      </c>
      <c r="E17" s="169">
        <v>346.1</v>
      </c>
      <c r="F17" s="166">
        <v>3</v>
      </c>
      <c r="G17" s="162" t="str">
        <f t="shared" si="7"/>
        <v>11.9
(0.3)</v>
      </c>
      <c r="H17" s="153"/>
      <c r="I17" s="161">
        <f t="shared" si="1"/>
        <v>9</v>
      </c>
      <c r="J17" s="166">
        <v>13</v>
      </c>
      <c r="K17" s="167" t="s">
        <v>510</v>
      </c>
      <c r="L17" s="170" t="s">
        <v>246</v>
      </c>
      <c r="M17" s="169">
        <v>4141.2</v>
      </c>
      <c r="N17" s="166">
        <v>3</v>
      </c>
      <c r="O17" s="162" t="str">
        <f t="shared" si="8"/>
        <v>2:02.7
(5.9)</v>
      </c>
      <c r="Q17" s="135">
        <f t="shared" si="3"/>
        <v>11.900000000000034</v>
      </c>
      <c r="R17" s="135">
        <f t="shared" si="4"/>
        <v>122.69999999999982</v>
      </c>
      <c r="T17" s="164">
        <f t="shared" si="5"/>
        <v>11.900000000000034</v>
      </c>
      <c r="U17" s="164">
        <f t="shared" si="6"/>
        <v>202.69999999999982</v>
      </c>
      <c r="W17" s="163">
        <f t="shared" si="11"/>
        <v>0.30000000000001137</v>
      </c>
      <c r="X17" s="163">
        <f t="shared" si="12"/>
        <v>5.8999999999996362</v>
      </c>
      <c r="Z17" s="164">
        <f t="shared" si="9"/>
        <v>0.30000000000001137</v>
      </c>
      <c r="AA17" s="164">
        <f t="shared" si="10"/>
        <v>5.8999999999996362</v>
      </c>
      <c r="AC17" s="73">
        <f t="shared" si="2"/>
        <v>0</v>
      </c>
      <c r="AD17" s="73">
        <f>SUM(AC$9:AC17)</f>
        <v>0</v>
      </c>
    </row>
    <row r="18" spans="1:30" ht="30" customHeight="1">
      <c r="A18" s="161">
        <f t="shared" si="0"/>
        <v>10</v>
      </c>
      <c r="B18" s="166">
        <v>15</v>
      </c>
      <c r="C18" s="167" t="s">
        <v>512</v>
      </c>
      <c r="D18" s="168" t="s">
        <v>246</v>
      </c>
      <c r="E18" s="169">
        <v>346.2</v>
      </c>
      <c r="F18" s="166">
        <v>4</v>
      </c>
      <c r="G18" s="162" t="str">
        <f t="shared" si="7"/>
        <v>12.0
(0.1)</v>
      </c>
      <c r="H18" s="153"/>
      <c r="I18" s="161">
        <f t="shared" si="1"/>
        <v>10</v>
      </c>
      <c r="J18" s="166">
        <v>10</v>
      </c>
      <c r="K18" s="167" t="s">
        <v>507</v>
      </c>
      <c r="L18" s="170" t="s">
        <v>245</v>
      </c>
      <c r="M18" s="169">
        <v>4144.8</v>
      </c>
      <c r="N18" s="166">
        <v>7</v>
      </c>
      <c r="O18" s="162" t="str">
        <f t="shared" si="8"/>
        <v>2:06.3
(3.6)</v>
      </c>
      <c r="Q18" s="135">
        <f t="shared" si="3"/>
        <v>12</v>
      </c>
      <c r="R18" s="135">
        <f t="shared" si="4"/>
        <v>126.30000000000018</v>
      </c>
      <c r="T18" s="164">
        <f t="shared" si="5"/>
        <v>12</v>
      </c>
      <c r="U18" s="164">
        <f t="shared" si="6"/>
        <v>206.30000000000018</v>
      </c>
      <c r="W18" s="163">
        <f t="shared" si="11"/>
        <v>9.9999999999965894E-2</v>
      </c>
      <c r="X18" s="163">
        <f t="shared" si="12"/>
        <v>3.6000000000003638</v>
      </c>
      <c r="Z18" s="164">
        <f t="shared" si="9"/>
        <v>9.9999999999965894E-2</v>
      </c>
      <c r="AA18" s="164">
        <f t="shared" si="10"/>
        <v>3.6000000000003638</v>
      </c>
      <c r="AC18" s="73">
        <f t="shared" si="2"/>
        <v>0</v>
      </c>
      <c r="AD18" s="73">
        <f>SUM(AC$9:AC18)</f>
        <v>0</v>
      </c>
    </row>
    <row r="19" spans="1:30" ht="30" customHeight="1">
      <c r="A19" s="161">
        <f t="shared" si="0"/>
        <v>11</v>
      </c>
      <c r="B19" s="166">
        <v>26</v>
      </c>
      <c r="C19" s="167" t="s">
        <v>522</v>
      </c>
      <c r="D19" s="168" t="s">
        <v>248</v>
      </c>
      <c r="E19" s="169">
        <v>347.6</v>
      </c>
      <c r="F19" s="166">
        <v>1</v>
      </c>
      <c r="G19" s="162" t="str">
        <f t="shared" si="7"/>
        <v>13.4
(1.4)</v>
      </c>
      <c r="H19" s="153"/>
      <c r="I19" s="161">
        <f t="shared" si="1"/>
        <v>11</v>
      </c>
      <c r="J19" s="166">
        <v>15</v>
      </c>
      <c r="K19" s="167" t="s">
        <v>512</v>
      </c>
      <c r="L19" s="170" t="s">
        <v>246</v>
      </c>
      <c r="M19" s="169">
        <v>4155.3999999999996</v>
      </c>
      <c r="N19" s="166">
        <v>4</v>
      </c>
      <c r="O19" s="162" t="str">
        <f t="shared" si="8"/>
        <v>2:16.9
(10.6)</v>
      </c>
      <c r="Q19" s="135">
        <f t="shared" si="3"/>
        <v>13.400000000000034</v>
      </c>
      <c r="R19" s="135">
        <f t="shared" si="4"/>
        <v>136.89999999999964</v>
      </c>
      <c r="T19" s="164">
        <f t="shared" si="5"/>
        <v>13.400000000000034</v>
      </c>
      <c r="U19" s="164">
        <f t="shared" si="6"/>
        <v>216.89999999999964</v>
      </c>
      <c r="W19" s="163">
        <f t="shared" si="11"/>
        <v>1.4000000000000341</v>
      </c>
      <c r="X19" s="163">
        <f t="shared" si="12"/>
        <v>10.599999999999454</v>
      </c>
      <c r="Z19" s="164">
        <f t="shared" si="9"/>
        <v>1.4000000000000341</v>
      </c>
      <c r="AA19" s="164">
        <f t="shared" si="10"/>
        <v>10.599999999999454</v>
      </c>
      <c r="AC19" s="73">
        <f t="shared" si="2"/>
        <v>0</v>
      </c>
      <c r="AD19" s="73">
        <f>SUM(AC$9:AC19)</f>
        <v>0</v>
      </c>
    </row>
    <row r="20" spans="1:30" ht="30" customHeight="1">
      <c r="A20" s="161">
        <f t="shared" si="0"/>
        <v>12</v>
      </c>
      <c r="B20" s="166">
        <v>12</v>
      </c>
      <c r="C20" s="167" t="s">
        <v>509</v>
      </c>
      <c r="D20" s="168" t="s">
        <v>246</v>
      </c>
      <c r="E20" s="169">
        <v>349.3</v>
      </c>
      <c r="F20" s="166">
        <v>5</v>
      </c>
      <c r="G20" s="162" t="str">
        <f t="shared" si="7"/>
        <v>15.1
(1.7)</v>
      </c>
      <c r="H20" s="153"/>
      <c r="I20" s="161">
        <f t="shared" si="1"/>
        <v>12</v>
      </c>
      <c r="J20" s="166">
        <v>12</v>
      </c>
      <c r="K20" s="167" t="s">
        <v>509</v>
      </c>
      <c r="L20" s="170" t="s">
        <v>246</v>
      </c>
      <c r="M20" s="169">
        <v>4210</v>
      </c>
      <c r="N20" s="166">
        <v>5</v>
      </c>
      <c r="O20" s="162" t="str">
        <f t="shared" si="8"/>
        <v>2:31.5
(14.6)</v>
      </c>
      <c r="Q20" s="135">
        <f t="shared" si="3"/>
        <v>15.100000000000023</v>
      </c>
      <c r="R20" s="135">
        <f t="shared" si="4"/>
        <v>151.5</v>
      </c>
      <c r="T20" s="164">
        <f t="shared" si="5"/>
        <v>15.100000000000023</v>
      </c>
      <c r="U20" s="164">
        <f t="shared" si="6"/>
        <v>231.5</v>
      </c>
      <c r="W20" s="163">
        <f t="shared" si="11"/>
        <v>1.6999999999999886</v>
      </c>
      <c r="X20" s="163">
        <f t="shared" si="12"/>
        <v>14.600000000000364</v>
      </c>
      <c r="Z20" s="164">
        <f t="shared" si="9"/>
        <v>1.6999999999999886</v>
      </c>
      <c r="AA20" s="164">
        <f t="shared" si="10"/>
        <v>14.600000000000364</v>
      </c>
      <c r="AC20" s="73">
        <f t="shared" si="2"/>
        <v>0</v>
      </c>
      <c r="AD20" s="73">
        <f>SUM(AC$9:AC20)</f>
        <v>0</v>
      </c>
    </row>
    <row r="21" spans="1:30" ht="30" customHeight="1">
      <c r="A21" s="161">
        <f t="shared" si="0"/>
        <v>13</v>
      </c>
      <c r="B21" s="166">
        <v>27</v>
      </c>
      <c r="C21" s="167" t="s">
        <v>523</v>
      </c>
      <c r="D21" s="168" t="s">
        <v>248</v>
      </c>
      <c r="E21" s="169">
        <v>349.4</v>
      </c>
      <c r="F21" s="166">
        <v>2</v>
      </c>
      <c r="G21" s="162" t="str">
        <f t="shared" si="7"/>
        <v>15.2
(0.1)</v>
      </c>
      <c r="H21" s="153"/>
      <c r="I21" s="161">
        <f t="shared" si="1"/>
        <v>13</v>
      </c>
      <c r="J21" s="166">
        <v>16</v>
      </c>
      <c r="K21" s="167" t="s">
        <v>513</v>
      </c>
      <c r="L21" s="170" t="s">
        <v>246</v>
      </c>
      <c r="M21" s="169">
        <v>4230</v>
      </c>
      <c r="N21" s="166">
        <v>6</v>
      </c>
      <c r="O21" s="162" t="str">
        <f t="shared" si="8"/>
        <v>2:51.5
(20.0)</v>
      </c>
      <c r="Q21" s="135">
        <f t="shared" si="3"/>
        <v>15.199999999999989</v>
      </c>
      <c r="R21" s="135">
        <f t="shared" si="4"/>
        <v>171.5</v>
      </c>
      <c r="T21" s="164">
        <f t="shared" si="5"/>
        <v>15.199999999999989</v>
      </c>
      <c r="U21" s="164">
        <f t="shared" si="6"/>
        <v>251.5</v>
      </c>
      <c r="W21" s="163">
        <f t="shared" si="11"/>
        <v>9.9999999999965894E-2</v>
      </c>
      <c r="X21" s="163">
        <f t="shared" si="12"/>
        <v>20</v>
      </c>
      <c r="Z21" s="164">
        <f t="shared" si="9"/>
        <v>9.9999999999965894E-2</v>
      </c>
      <c r="AA21" s="164">
        <f t="shared" si="10"/>
        <v>20</v>
      </c>
      <c r="AC21" s="73">
        <f t="shared" si="2"/>
        <v>0</v>
      </c>
      <c r="AD21" s="73">
        <f>SUM(AC$9:AC21)</f>
        <v>0</v>
      </c>
    </row>
    <row r="22" spans="1:30" ht="30" customHeight="1">
      <c r="A22" s="161">
        <f t="shared" si="0"/>
        <v>14</v>
      </c>
      <c r="B22" s="166">
        <v>8</v>
      </c>
      <c r="C22" s="167" t="s">
        <v>505</v>
      </c>
      <c r="D22" s="168" t="s">
        <v>245</v>
      </c>
      <c r="E22" s="169">
        <v>350.4</v>
      </c>
      <c r="F22" s="166">
        <v>7</v>
      </c>
      <c r="G22" s="162" t="str">
        <f t="shared" si="7"/>
        <v>16.2
(1.0)</v>
      </c>
      <c r="H22" s="153"/>
      <c r="I22" s="161">
        <f t="shared" si="1"/>
        <v>14</v>
      </c>
      <c r="J22" s="166">
        <v>8</v>
      </c>
      <c r="K22" s="167" t="s">
        <v>505</v>
      </c>
      <c r="L22" s="170" t="s">
        <v>245</v>
      </c>
      <c r="M22" s="169">
        <v>4300.7</v>
      </c>
      <c r="N22" s="166">
        <v>8</v>
      </c>
      <c r="O22" s="162" t="str">
        <f t="shared" si="8"/>
        <v>3:22.2
(30.7)</v>
      </c>
      <c r="Q22" s="135">
        <f t="shared" si="3"/>
        <v>16.199999999999989</v>
      </c>
      <c r="R22" s="135">
        <f t="shared" si="4"/>
        <v>202.19999999999982</v>
      </c>
      <c r="T22" s="164">
        <f t="shared" si="5"/>
        <v>16.199999999999989</v>
      </c>
      <c r="U22" s="164">
        <f t="shared" si="6"/>
        <v>322.19999999999982</v>
      </c>
      <c r="W22" s="163">
        <f t="shared" si="11"/>
        <v>1</v>
      </c>
      <c r="X22" s="163">
        <f t="shared" si="12"/>
        <v>30.699999999999818</v>
      </c>
      <c r="Z22" s="164">
        <f t="shared" si="9"/>
        <v>1</v>
      </c>
      <c r="AA22" s="164">
        <f t="shared" si="10"/>
        <v>30.699999999999818</v>
      </c>
      <c r="AC22" s="73">
        <f t="shared" si="2"/>
        <v>0</v>
      </c>
      <c r="AD22" s="73">
        <f>SUM(AC$9:AC22)</f>
        <v>0</v>
      </c>
    </row>
    <row r="23" spans="1:30" ht="30" customHeight="1">
      <c r="A23" s="161">
        <f t="shared" si="0"/>
        <v>15</v>
      </c>
      <c r="B23" s="166">
        <v>4</v>
      </c>
      <c r="C23" s="167" t="s">
        <v>501</v>
      </c>
      <c r="D23" s="168" t="s">
        <v>245</v>
      </c>
      <c r="E23" s="169">
        <v>351.8</v>
      </c>
      <c r="F23" s="166">
        <v>8</v>
      </c>
      <c r="G23" s="162" t="str">
        <f t="shared" si="7"/>
        <v>17.6
(1.4)</v>
      </c>
      <c r="H23" s="153"/>
      <c r="I23" s="161">
        <f t="shared" si="1"/>
        <v>15</v>
      </c>
      <c r="J23" s="166">
        <v>26</v>
      </c>
      <c r="K23" s="167" t="s">
        <v>522</v>
      </c>
      <c r="L23" s="170" t="s">
        <v>248</v>
      </c>
      <c r="M23" s="169">
        <v>4306.3999999999996</v>
      </c>
      <c r="N23" s="166">
        <v>1</v>
      </c>
      <c r="O23" s="162" t="str">
        <f t="shared" si="8"/>
        <v>3:27.9
(5.7)</v>
      </c>
      <c r="Q23" s="135">
        <f t="shared" si="3"/>
        <v>17.600000000000023</v>
      </c>
      <c r="R23" s="135">
        <f t="shared" si="4"/>
        <v>207.89999999999964</v>
      </c>
      <c r="T23" s="164">
        <f t="shared" si="5"/>
        <v>17.600000000000023</v>
      </c>
      <c r="U23" s="164">
        <f t="shared" si="6"/>
        <v>327.89999999999964</v>
      </c>
      <c r="W23" s="163">
        <f t="shared" si="11"/>
        <v>1.4000000000000341</v>
      </c>
      <c r="X23" s="163">
        <f t="shared" si="12"/>
        <v>5.6999999999998181</v>
      </c>
      <c r="Z23" s="164">
        <f t="shared" si="9"/>
        <v>1.4000000000000341</v>
      </c>
      <c r="AA23" s="164">
        <f t="shared" si="10"/>
        <v>5.6999999999998181</v>
      </c>
      <c r="AC23" s="73">
        <f t="shared" si="2"/>
        <v>0</v>
      </c>
      <c r="AD23" s="73">
        <f>SUM(AC$9:AC23)</f>
        <v>0</v>
      </c>
    </row>
    <row r="24" spans="1:30" ht="30" customHeight="1">
      <c r="A24" s="161">
        <f t="shared" si="0"/>
        <v>16</v>
      </c>
      <c r="B24" s="166">
        <v>16</v>
      </c>
      <c r="C24" s="167" t="s">
        <v>513</v>
      </c>
      <c r="D24" s="168" t="s">
        <v>246</v>
      </c>
      <c r="E24" s="169">
        <v>352.6</v>
      </c>
      <c r="F24" s="166">
        <v>6</v>
      </c>
      <c r="G24" s="162" t="str">
        <f t="shared" si="7"/>
        <v>18.4
(0.8)</v>
      </c>
      <c r="H24" s="153"/>
      <c r="I24" s="161">
        <f t="shared" si="1"/>
        <v>16</v>
      </c>
      <c r="J24" s="166">
        <v>27</v>
      </c>
      <c r="K24" s="167" t="s">
        <v>523</v>
      </c>
      <c r="L24" s="170" t="s">
        <v>248</v>
      </c>
      <c r="M24" s="169">
        <v>4308.3999999999996</v>
      </c>
      <c r="N24" s="166">
        <v>2</v>
      </c>
      <c r="O24" s="162" t="str">
        <f t="shared" si="8"/>
        <v>3:29.9
(2.0)</v>
      </c>
      <c r="Q24" s="135">
        <f t="shared" si="3"/>
        <v>18.400000000000034</v>
      </c>
      <c r="R24" s="135">
        <f t="shared" si="4"/>
        <v>209.89999999999964</v>
      </c>
      <c r="T24" s="164">
        <f t="shared" si="5"/>
        <v>18.400000000000034</v>
      </c>
      <c r="U24" s="164">
        <f t="shared" si="6"/>
        <v>329.89999999999964</v>
      </c>
      <c r="W24" s="163">
        <f t="shared" si="11"/>
        <v>0.80000000000001137</v>
      </c>
      <c r="X24" s="163">
        <f t="shared" si="12"/>
        <v>2</v>
      </c>
      <c r="Z24" s="164">
        <f t="shared" si="9"/>
        <v>0.80000000000001137</v>
      </c>
      <c r="AA24" s="164">
        <f t="shared" si="10"/>
        <v>2</v>
      </c>
      <c r="AC24" s="73">
        <f t="shared" si="2"/>
        <v>0</v>
      </c>
      <c r="AD24" s="73">
        <f>SUM(AC$9:AC24)</f>
        <v>0</v>
      </c>
    </row>
    <row r="25" spans="1:30" ht="30" customHeight="1">
      <c r="A25" s="161">
        <f t="shared" si="0"/>
        <v>17</v>
      </c>
      <c r="B25" s="166">
        <v>21</v>
      </c>
      <c r="C25" s="167" t="s">
        <v>518</v>
      </c>
      <c r="D25" s="168" t="s">
        <v>247</v>
      </c>
      <c r="E25" s="169">
        <v>353.2</v>
      </c>
      <c r="F25" s="166">
        <v>1</v>
      </c>
      <c r="G25" s="162" t="str">
        <f t="shared" si="7"/>
        <v>19.0
(0.6)</v>
      </c>
      <c r="H25" s="153"/>
      <c r="I25" s="161">
        <f t="shared" si="1"/>
        <v>17</v>
      </c>
      <c r="J25" s="166">
        <v>21</v>
      </c>
      <c r="K25" s="167" t="s">
        <v>518</v>
      </c>
      <c r="L25" s="170" t="s">
        <v>247</v>
      </c>
      <c r="M25" s="169">
        <v>4308.7</v>
      </c>
      <c r="N25" s="166">
        <v>1</v>
      </c>
      <c r="O25" s="162" t="str">
        <f t="shared" si="8"/>
        <v>3:30.2
(0.3)</v>
      </c>
      <c r="Q25" s="135">
        <f t="shared" si="3"/>
        <v>19</v>
      </c>
      <c r="R25" s="135">
        <f t="shared" si="4"/>
        <v>210.19999999999982</v>
      </c>
      <c r="T25" s="164">
        <f t="shared" si="5"/>
        <v>19</v>
      </c>
      <c r="U25" s="164">
        <f t="shared" si="6"/>
        <v>330.19999999999982</v>
      </c>
      <c r="W25" s="163">
        <f t="shared" si="11"/>
        <v>0.59999999999996589</v>
      </c>
      <c r="X25" s="163">
        <f t="shared" si="12"/>
        <v>0.3000000000001819</v>
      </c>
      <c r="Z25" s="164">
        <f t="shared" si="9"/>
        <v>0.59999999999996589</v>
      </c>
      <c r="AA25" s="164">
        <f t="shared" si="10"/>
        <v>0.3000000000001819</v>
      </c>
      <c r="AC25" s="73">
        <f t="shared" si="2"/>
        <v>0</v>
      </c>
      <c r="AD25" s="73">
        <f>SUM(AC$9:AC25)</f>
        <v>0</v>
      </c>
    </row>
    <row r="26" spans="1:30" ht="30" customHeight="1">
      <c r="A26" s="161">
        <f t="shared" si="0"/>
        <v>18</v>
      </c>
      <c r="B26" s="166">
        <v>24</v>
      </c>
      <c r="C26" s="167" t="s">
        <v>520</v>
      </c>
      <c r="D26" s="168" t="s">
        <v>247</v>
      </c>
      <c r="E26" s="169">
        <v>353.9</v>
      </c>
      <c r="F26" s="166">
        <v>2</v>
      </c>
      <c r="G26" s="162" t="str">
        <f t="shared" si="7"/>
        <v>19.7
(0.7)</v>
      </c>
      <c r="H26" s="153"/>
      <c r="I26" s="161">
        <f t="shared" si="1"/>
        <v>18</v>
      </c>
      <c r="J26" s="166">
        <v>9</v>
      </c>
      <c r="K26" s="167" t="s">
        <v>506</v>
      </c>
      <c r="L26" s="170" t="s">
        <v>245</v>
      </c>
      <c r="M26" s="169">
        <v>4310.5</v>
      </c>
      <c r="N26" s="166">
        <v>9</v>
      </c>
      <c r="O26" s="162" t="str">
        <f t="shared" si="8"/>
        <v>3:32.0
(1.8)</v>
      </c>
      <c r="Q26" s="135">
        <f t="shared" si="3"/>
        <v>19.699999999999989</v>
      </c>
      <c r="R26" s="135">
        <f t="shared" si="4"/>
        <v>212</v>
      </c>
      <c r="T26" s="164">
        <f t="shared" si="5"/>
        <v>19.699999999999989</v>
      </c>
      <c r="U26" s="164">
        <f t="shared" si="6"/>
        <v>332</v>
      </c>
      <c r="W26" s="163">
        <f t="shared" si="11"/>
        <v>0.69999999999998863</v>
      </c>
      <c r="X26" s="163">
        <f t="shared" si="12"/>
        <v>1.8000000000001819</v>
      </c>
      <c r="Z26" s="164">
        <f t="shared" si="9"/>
        <v>0.69999999999998863</v>
      </c>
      <c r="AA26" s="164">
        <f t="shared" si="10"/>
        <v>1.8000000000001819</v>
      </c>
      <c r="AC26" s="73">
        <f t="shared" si="2"/>
        <v>0</v>
      </c>
      <c r="AD26" s="73">
        <f>SUM(AC$9:AC26)</f>
        <v>0</v>
      </c>
    </row>
    <row r="27" spans="1:30" ht="30" customHeight="1">
      <c r="A27" s="161">
        <f t="shared" si="0"/>
        <v>19</v>
      </c>
      <c r="B27" s="166">
        <v>20</v>
      </c>
      <c r="C27" s="167" t="s">
        <v>517</v>
      </c>
      <c r="D27" s="168" t="s">
        <v>247</v>
      </c>
      <c r="E27" s="169">
        <v>355.7</v>
      </c>
      <c r="F27" s="166">
        <v>3</v>
      </c>
      <c r="G27" s="162" t="str">
        <f t="shared" si="7"/>
        <v>21.5
(1.8)</v>
      </c>
      <c r="H27" s="153"/>
      <c r="I27" s="161">
        <f t="shared" si="1"/>
        <v>19</v>
      </c>
      <c r="J27" s="166">
        <v>19</v>
      </c>
      <c r="K27" s="167" t="s">
        <v>516</v>
      </c>
      <c r="L27" s="170" t="s">
        <v>247</v>
      </c>
      <c r="M27" s="169">
        <v>4330.7</v>
      </c>
      <c r="N27" s="166">
        <v>2</v>
      </c>
      <c r="O27" s="162" t="str">
        <f t="shared" si="8"/>
        <v>3:52.2
(20.2)</v>
      </c>
      <c r="Q27" s="135">
        <f t="shared" si="3"/>
        <v>21.5</v>
      </c>
      <c r="R27" s="135">
        <f t="shared" si="4"/>
        <v>232.19999999999982</v>
      </c>
      <c r="T27" s="164">
        <f t="shared" si="5"/>
        <v>21.5</v>
      </c>
      <c r="U27" s="164">
        <f t="shared" si="6"/>
        <v>352.19999999999982</v>
      </c>
      <c r="W27" s="163">
        <f t="shared" si="11"/>
        <v>1.8000000000000114</v>
      </c>
      <c r="X27" s="163">
        <f t="shared" si="12"/>
        <v>20.199999999999818</v>
      </c>
      <c r="Z27" s="164">
        <f t="shared" si="9"/>
        <v>1.8000000000000114</v>
      </c>
      <c r="AA27" s="164">
        <f t="shared" si="10"/>
        <v>20.199999999999818</v>
      </c>
      <c r="AC27" s="73">
        <f t="shared" si="2"/>
        <v>0</v>
      </c>
      <c r="AD27" s="73">
        <f>SUM(AC$9:AC27)</f>
        <v>0</v>
      </c>
    </row>
    <row r="28" spans="1:30" ht="30" customHeight="1">
      <c r="A28" s="161">
        <f t="shared" si="0"/>
        <v>20</v>
      </c>
      <c r="B28" s="166">
        <v>19</v>
      </c>
      <c r="C28" s="167" t="s">
        <v>516</v>
      </c>
      <c r="D28" s="168" t="s">
        <v>247</v>
      </c>
      <c r="E28" s="169">
        <v>356.1</v>
      </c>
      <c r="F28" s="166">
        <v>4</v>
      </c>
      <c r="G28" s="162" t="str">
        <f t="shared" si="7"/>
        <v>21.9
(0.4)</v>
      </c>
      <c r="H28" s="153"/>
      <c r="I28" s="161">
        <f t="shared" si="1"/>
        <v>20</v>
      </c>
      <c r="J28" s="166">
        <v>17</v>
      </c>
      <c r="K28" s="167" t="s">
        <v>514</v>
      </c>
      <c r="L28" s="170" t="s">
        <v>247</v>
      </c>
      <c r="M28" s="169">
        <v>4334.3999999999996</v>
      </c>
      <c r="N28" s="166">
        <v>3</v>
      </c>
      <c r="O28" s="162" t="str">
        <f t="shared" si="8"/>
        <v>3:55.9
(3.7)</v>
      </c>
      <c r="Q28" s="135">
        <f t="shared" si="3"/>
        <v>21.900000000000034</v>
      </c>
      <c r="R28" s="135">
        <f t="shared" si="4"/>
        <v>235.89999999999964</v>
      </c>
      <c r="T28" s="164">
        <f t="shared" si="5"/>
        <v>21.900000000000034</v>
      </c>
      <c r="U28" s="164">
        <f t="shared" si="6"/>
        <v>355.89999999999964</v>
      </c>
      <c r="W28" s="163">
        <f t="shared" si="11"/>
        <v>0.40000000000003411</v>
      </c>
      <c r="X28" s="163">
        <f t="shared" si="12"/>
        <v>3.6999999999998181</v>
      </c>
      <c r="Z28" s="164">
        <f t="shared" si="9"/>
        <v>0.40000000000003411</v>
      </c>
      <c r="AA28" s="164">
        <f t="shared" si="10"/>
        <v>3.6999999999998181</v>
      </c>
      <c r="AC28" s="73">
        <f t="shared" si="2"/>
        <v>0</v>
      </c>
      <c r="AD28" s="73">
        <f>SUM(AC$9:AC28)</f>
        <v>0</v>
      </c>
    </row>
    <row r="29" spans="1:30" ht="30" customHeight="1">
      <c r="A29" s="161">
        <f t="shared" si="0"/>
        <v>21</v>
      </c>
      <c r="B29" s="166">
        <v>18</v>
      </c>
      <c r="C29" s="167" t="s">
        <v>515</v>
      </c>
      <c r="D29" s="168" t="s">
        <v>247</v>
      </c>
      <c r="E29" s="169">
        <v>358.5</v>
      </c>
      <c r="F29" s="166">
        <v>5</v>
      </c>
      <c r="G29" s="162" t="str">
        <f t="shared" si="7"/>
        <v>24.3
(2.4)</v>
      </c>
      <c r="H29" s="153"/>
      <c r="I29" s="161">
        <f t="shared" si="1"/>
        <v>21</v>
      </c>
      <c r="J29" s="166">
        <v>24</v>
      </c>
      <c r="K29" s="167" t="s">
        <v>520</v>
      </c>
      <c r="L29" s="170" t="s">
        <v>247</v>
      </c>
      <c r="M29" s="169">
        <v>4335.3999999999996</v>
      </c>
      <c r="N29" s="166">
        <v>4</v>
      </c>
      <c r="O29" s="162" t="str">
        <f t="shared" si="8"/>
        <v>3:56.9
(1.0)</v>
      </c>
      <c r="Q29" s="135">
        <f t="shared" si="3"/>
        <v>24.300000000000011</v>
      </c>
      <c r="R29" s="135">
        <f t="shared" si="4"/>
        <v>236.89999999999964</v>
      </c>
      <c r="T29" s="164">
        <f t="shared" si="5"/>
        <v>24.300000000000011</v>
      </c>
      <c r="U29" s="164">
        <f t="shared" si="6"/>
        <v>356.89999999999964</v>
      </c>
      <c r="W29" s="163">
        <f t="shared" si="11"/>
        <v>2.3999999999999773</v>
      </c>
      <c r="X29" s="163">
        <f t="shared" si="12"/>
        <v>1</v>
      </c>
      <c r="Z29" s="164">
        <f t="shared" si="9"/>
        <v>2.3999999999999773</v>
      </c>
      <c r="AA29" s="164">
        <f t="shared" si="10"/>
        <v>1</v>
      </c>
      <c r="AC29" s="73">
        <f t="shared" si="2"/>
        <v>0</v>
      </c>
      <c r="AD29" s="73">
        <f>SUM(AC$9:AC29)</f>
        <v>0</v>
      </c>
    </row>
    <row r="30" spans="1:30" ht="30" customHeight="1">
      <c r="A30" s="161">
        <f t="shared" si="0"/>
        <v>22</v>
      </c>
      <c r="B30" s="166">
        <v>31</v>
      </c>
      <c r="C30" s="167" t="s">
        <v>527</v>
      </c>
      <c r="D30" s="168" t="s">
        <v>248</v>
      </c>
      <c r="E30" s="169">
        <v>358.9</v>
      </c>
      <c r="F30" s="166">
        <v>3</v>
      </c>
      <c r="G30" s="162" t="str">
        <f t="shared" si="7"/>
        <v>24.7
(0.4)</v>
      </c>
      <c r="H30" s="153"/>
      <c r="I30" s="161">
        <f t="shared" si="1"/>
        <v>22</v>
      </c>
      <c r="J30" s="166">
        <v>20</v>
      </c>
      <c r="K30" s="167" t="s">
        <v>517</v>
      </c>
      <c r="L30" s="170" t="s">
        <v>247</v>
      </c>
      <c r="M30" s="169">
        <v>4335.5</v>
      </c>
      <c r="N30" s="166">
        <v>5</v>
      </c>
      <c r="O30" s="162" t="str">
        <f t="shared" si="8"/>
        <v>3:57.0
(0.1)</v>
      </c>
      <c r="Q30" s="135">
        <f t="shared" si="3"/>
        <v>24.699999999999989</v>
      </c>
      <c r="R30" s="135">
        <f t="shared" si="4"/>
        <v>237</v>
      </c>
      <c r="T30" s="164">
        <f t="shared" si="5"/>
        <v>24.699999999999989</v>
      </c>
      <c r="U30" s="164">
        <f t="shared" si="6"/>
        <v>357</v>
      </c>
      <c r="W30" s="163">
        <f t="shared" si="11"/>
        <v>0.39999999999997726</v>
      </c>
      <c r="X30" s="163">
        <f t="shared" si="12"/>
        <v>0.1000000000003638</v>
      </c>
      <c r="Z30" s="164">
        <f t="shared" si="9"/>
        <v>0.39999999999997726</v>
      </c>
      <c r="AA30" s="164">
        <f t="shared" si="10"/>
        <v>0.1000000000003638</v>
      </c>
      <c r="AC30" s="73">
        <f t="shared" si="2"/>
        <v>0</v>
      </c>
      <c r="AD30" s="73">
        <f>SUM(AC$9:AC30)</f>
        <v>0</v>
      </c>
    </row>
    <row r="31" spans="1:30" ht="30" customHeight="1">
      <c r="A31" s="161">
        <f t="shared" si="0"/>
        <v>23</v>
      </c>
      <c r="B31" s="166">
        <v>48</v>
      </c>
      <c r="C31" s="167" t="s">
        <v>543</v>
      </c>
      <c r="D31" s="168" t="s">
        <v>250</v>
      </c>
      <c r="E31" s="169">
        <v>359.7</v>
      </c>
      <c r="F31" s="166">
        <v>1</v>
      </c>
      <c r="G31" s="162" t="str">
        <f t="shared" si="7"/>
        <v>25.5
(0.8)</v>
      </c>
      <c r="H31" s="153"/>
      <c r="I31" s="161">
        <f t="shared" si="1"/>
        <v>23</v>
      </c>
      <c r="J31" s="166">
        <v>18</v>
      </c>
      <c r="K31" s="167" t="s">
        <v>515</v>
      </c>
      <c r="L31" s="170" t="s">
        <v>247</v>
      </c>
      <c r="M31" s="169">
        <v>4350.7</v>
      </c>
      <c r="N31" s="166">
        <v>6</v>
      </c>
      <c r="O31" s="162" t="str">
        <f t="shared" si="8"/>
        <v>4:12.2
(15.2)</v>
      </c>
      <c r="Q31" s="135">
        <f t="shared" si="3"/>
        <v>25.5</v>
      </c>
      <c r="R31" s="135">
        <f t="shared" si="4"/>
        <v>252.19999999999982</v>
      </c>
      <c r="T31" s="164">
        <f t="shared" si="5"/>
        <v>25.5</v>
      </c>
      <c r="U31" s="164">
        <f t="shared" si="6"/>
        <v>412.19999999999982</v>
      </c>
      <c r="W31" s="163">
        <f t="shared" si="11"/>
        <v>0.80000000000001137</v>
      </c>
      <c r="X31" s="163">
        <f t="shared" si="12"/>
        <v>15.199999999999818</v>
      </c>
      <c r="Z31" s="164">
        <f t="shared" si="9"/>
        <v>0.80000000000001137</v>
      </c>
      <c r="AA31" s="164">
        <f t="shared" si="10"/>
        <v>15.199999999999818</v>
      </c>
      <c r="AC31" s="73">
        <f t="shared" si="2"/>
        <v>0</v>
      </c>
      <c r="AD31" s="73">
        <f>SUM(AC$9:AC31)</f>
        <v>0</v>
      </c>
    </row>
    <row r="32" spans="1:30" ht="30" customHeight="1">
      <c r="A32" s="161">
        <f t="shared" si="0"/>
        <v>24</v>
      </c>
      <c r="B32" s="166">
        <v>17</v>
      </c>
      <c r="C32" s="167" t="s">
        <v>514</v>
      </c>
      <c r="D32" s="168" t="s">
        <v>247</v>
      </c>
      <c r="E32" s="169">
        <v>359.8</v>
      </c>
      <c r="F32" s="166">
        <v>6</v>
      </c>
      <c r="G32" s="162" t="str">
        <f t="shared" si="7"/>
        <v>25.6
(0.1)</v>
      </c>
      <c r="H32" s="153"/>
      <c r="I32" s="161">
        <f t="shared" si="1"/>
        <v>24</v>
      </c>
      <c r="J32" s="166">
        <v>22</v>
      </c>
      <c r="K32" s="167" t="s">
        <v>571</v>
      </c>
      <c r="L32" s="170" t="s">
        <v>247</v>
      </c>
      <c r="M32" s="169">
        <v>4400.3999999999996</v>
      </c>
      <c r="N32" s="166">
        <v>7</v>
      </c>
      <c r="O32" s="162" t="str">
        <f t="shared" si="8"/>
        <v>4:21.9
(9.7)</v>
      </c>
      <c r="Q32" s="135">
        <f t="shared" si="3"/>
        <v>25.600000000000023</v>
      </c>
      <c r="R32" s="135">
        <f t="shared" si="4"/>
        <v>261.89999999999964</v>
      </c>
      <c r="T32" s="164">
        <f t="shared" si="5"/>
        <v>25.600000000000023</v>
      </c>
      <c r="U32" s="164">
        <f t="shared" si="6"/>
        <v>421.89999999999964</v>
      </c>
      <c r="W32" s="163">
        <f t="shared" si="11"/>
        <v>0.10000000000002274</v>
      </c>
      <c r="X32" s="163">
        <f t="shared" si="12"/>
        <v>9.6999999999998181</v>
      </c>
      <c r="Z32" s="164">
        <f t="shared" si="9"/>
        <v>0.10000000000002274</v>
      </c>
      <c r="AA32" s="164">
        <f t="shared" si="10"/>
        <v>9.6999999999998181</v>
      </c>
      <c r="AC32" s="73">
        <f t="shared" si="2"/>
        <v>0</v>
      </c>
      <c r="AD32" s="73">
        <f>SUM(AC$9:AC32)</f>
        <v>0</v>
      </c>
    </row>
    <row r="33" spans="1:30" ht="30" customHeight="1">
      <c r="A33" s="161">
        <f t="shared" si="0"/>
        <v>25</v>
      </c>
      <c r="B33" s="166">
        <v>29</v>
      </c>
      <c r="C33" s="167" t="s">
        <v>525</v>
      </c>
      <c r="D33" s="168" t="s">
        <v>248</v>
      </c>
      <c r="E33" s="169">
        <v>400.2</v>
      </c>
      <c r="F33" s="166">
        <v>4</v>
      </c>
      <c r="G33" s="162" t="str">
        <f t="shared" si="7"/>
        <v>26.0
(0.4)</v>
      </c>
      <c r="H33" s="153"/>
      <c r="I33" s="161" t="str">
        <f t="shared" si="1"/>
        <v>-</v>
      </c>
      <c r="J33" s="166">
        <v>58</v>
      </c>
      <c r="K33" s="167" t="s">
        <v>552</v>
      </c>
      <c r="L33" s="170" t="s">
        <v>251</v>
      </c>
      <c r="M33" s="169">
        <v>4408.6000000000004</v>
      </c>
      <c r="N33" s="166">
        <v>1</v>
      </c>
      <c r="O33" s="162" t="str">
        <f t="shared" si="8"/>
        <v>4:30.1
(8.2)</v>
      </c>
      <c r="Q33" s="135">
        <f t="shared" si="3"/>
        <v>26</v>
      </c>
      <c r="R33" s="135">
        <f t="shared" si="4"/>
        <v>270.10000000000036</v>
      </c>
      <c r="T33" s="164">
        <f t="shared" si="5"/>
        <v>26</v>
      </c>
      <c r="U33" s="164">
        <f t="shared" si="6"/>
        <v>430.10000000000036</v>
      </c>
      <c r="W33" s="163">
        <f t="shared" si="11"/>
        <v>0.39999999999997726</v>
      </c>
      <c r="X33" s="163">
        <f t="shared" si="12"/>
        <v>8.2000000000007276</v>
      </c>
      <c r="Z33" s="164">
        <f t="shared" si="9"/>
        <v>0.39999999999997726</v>
      </c>
      <c r="AA33" s="164">
        <f t="shared" si="10"/>
        <v>8.2000000000007276</v>
      </c>
      <c r="AC33" s="73">
        <f t="shared" si="2"/>
        <v>1</v>
      </c>
      <c r="AD33" s="73">
        <f>SUM(AC$9:AC33)</f>
        <v>1</v>
      </c>
    </row>
    <row r="34" spans="1:30" ht="30" customHeight="1">
      <c r="A34" s="161">
        <f t="shared" si="0"/>
        <v>26</v>
      </c>
      <c r="B34" s="166">
        <v>33</v>
      </c>
      <c r="C34" s="167" t="s">
        <v>529</v>
      </c>
      <c r="D34" s="168" t="s">
        <v>249</v>
      </c>
      <c r="E34" s="169">
        <v>400.4</v>
      </c>
      <c r="F34" s="166">
        <v>1</v>
      </c>
      <c r="G34" s="162" t="str">
        <f t="shared" si="7"/>
        <v>26.2
(0.2)</v>
      </c>
      <c r="H34" s="153"/>
      <c r="I34" s="161">
        <f t="shared" si="1"/>
        <v>25</v>
      </c>
      <c r="J34" s="166">
        <v>31</v>
      </c>
      <c r="K34" s="167" t="s">
        <v>527</v>
      </c>
      <c r="L34" s="170" t="s">
        <v>248</v>
      </c>
      <c r="M34" s="169">
        <v>4432.3999999999996</v>
      </c>
      <c r="N34" s="166">
        <v>3</v>
      </c>
      <c r="O34" s="162" t="str">
        <f t="shared" si="8"/>
        <v>4:53.9
(23.8)</v>
      </c>
      <c r="Q34" s="135">
        <f t="shared" si="3"/>
        <v>26.199999999999989</v>
      </c>
      <c r="R34" s="135">
        <f t="shared" si="4"/>
        <v>293.89999999999964</v>
      </c>
      <c r="T34" s="164">
        <f t="shared" si="5"/>
        <v>26.199999999999989</v>
      </c>
      <c r="U34" s="164">
        <f t="shared" si="6"/>
        <v>453.89999999999964</v>
      </c>
      <c r="W34" s="163">
        <f t="shared" si="11"/>
        <v>0.19999999999998863</v>
      </c>
      <c r="X34" s="163">
        <f t="shared" si="12"/>
        <v>23.799999999999272</v>
      </c>
      <c r="Z34" s="164">
        <f t="shared" si="9"/>
        <v>0.19999999999998863</v>
      </c>
      <c r="AA34" s="164">
        <f t="shared" si="10"/>
        <v>23.799999999999272</v>
      </c>
      <c r="AC34" s="73">
        <f t="shared" si="2"/>
        <v>0</v>
      </c>
      <c r="AD34" s="73">
        <f>SUM(AC$9:AC34)</f>
        <v>1</v>
      </c>
    </row>
    <row r="35" spans="1:30" ht="30" customHeight="1">
      <c r="A35" s="161">
        <f t="shared" si="0"/>
        <v>27</v>
      </c>
      <c r="B35" s="166">
        <v>32</v>
      </c>
      <c r="C35" s="167" t="s">
        <v>528</v>
      </c>
      <c r="D35" s="168" t="s">
        <v>249</v>
      </c>
      <c r="E35" s="169">
        <v>402.1</v>
      </c>
      <c r="F35" s="166">
        <v>2</v>
      </c>
      <c r="G35" s="162" t="str">
        <f t="shared" si="7"/>
        <v>27.9
(1.7)</v>
      </c>
      <c r="H35" s="153"/>
      <c r="I35" s="161">
        <f t="shared" si="1"/>
        <v>26</v>
      </c>
      <c r="J35" s="166">
        <v>30</v>
      </c>
      <c r="K35" s="167" t="s">
        <v>526</v>
      </c>
      <c r="L35" s="170" t="s">
        <v>248</v>
      </c>
      <c r="M35" s="169">
        <v>4443.7</v>
      </c>
      <c r="N35" s="166">
        <v>4</v>
      </c>
      <c r="O35" s="162" t="str">
        <f t="shared" si="8"/>
        <v>5:05.2
(11.3)</v>
      </c>
      <c r="Q35" s="135">
        <f t="shared" si="3"/>
        <v>27.900000000000034</v>
      </c>
      <c r="R35" s="135">
        <f t="shared" si="4"/>
        <v>305.19999999999982</v>
      </c>
      <c r="T35" s="164">
        <f t="shared" si="5"/>
        <v>27.900000000000034</v>
      </c>
      <c r="U35" s="164">
        <f t="shared" si="6"/>
        <v>505.19999999999982</v>
      </c>
      <c r="W35" s="163">
        <f t="shared" si="11"/>
        <v>1.7000000000000455</v>
      </c>
      <c r="X35" s="163">
        <f t="shared" si="12"/>
        <v>11.300000000000182</v>
      </c>
      <c r="Z35" s="164">
        <f t="shared" si="9"/>
        <v>1.7000000000000455</v>
      </c>
      <c r="AA35" s="164">
        <f t="shared" si="10"/>
        <v>11.300000000000182</v>
      </c>
      <c r="AC35" s="73">
        <f t="shared" si="2"/>
        <v>0</v>
      </c>
      <c r="AD35" s="73">
        <f>SUM(AC$9:AC35)</f>
        <v>1</v>
      </c>
    </row>
    <row r="36" spans="1:30" ht="30" customHeight="1">
      <c r="A36" s="302">
        <f t="shared" si="0"/>
        <v>27</v>
      </c>
      <c r="B36" s="166">
        <v>49</v>
      </c>
      <c r="C36" s="167" t="s">
        <v>544</v>
      </c>
      <c r="D36" s="168" t="s">
        <v>250</v>
      </c>
      <c r="E36" s="169">
        <v>402.1</v>
      </c>
      <c r="F36" s="166">
        <v>2</v>
      </c>
      <c r="G36" s="162" t="str">
        <f t="shared" si="7"/>
        <v>27.9
(1.7)</v>
      </c>
      <c r="H36" s="153"/>
      <c r="I36" s="161">
        <f t="shared" si="1"/>
        <v>27</v>
      </c>
      <c r="J36" s="166">
        <v>32</v>
      </c>
      <c r="K36" s="167" t="s">
        <v>528</v>
      </c>
      <c r="L36" s="170" t="s">
        <v>249</v>
      </c>
      <c r="M36" s="169">
        <v>4452.8999999999996</v>
      </c>
      <c r="N36" s="166">
        <v>1</v>
      </c>
      <c r="O36" s="162" t="str">
        <f t="shared" si="8"/>
        <v>5:14.4
(9.2)</v>
      </c>
      <c r="Q36" s="135">
        <f t="shared" si="3"/>
        <v>27.900000000000034</v>
      </c>
      <c r="R36" s="135">
        <f t="shared" si="4"/>
        <v>314.39999999999964</v>
      </c>
      <c r="T36" s="164">
        <f t="shared" si="5"/>
        <v>27.900000000000034</v>
      </c>
      <c r="U36" s="164">
        <f t="shared" si="6"/>
        <v>514.39999999999964</v>
      </c>
      <c r="W36" s="163">
        <f t="shared" si="11"/>
        <v>1.7000000000000455</v>
      </c>
      <c r="X36" s="163">
        <f t="shared" si="12"/>
        <v>9.1999999999998181</v>
      </c>
      <c r="Z36" s="164">
        <f t="shared" si="9"/>
        <v>1.7000000000000455</v>
      </c>
      <c r="AA36" s="164">
        <f t="shared" si="10"/>
        <v>9.1999999999998181</v>
      </c>
      <c r="AC36" s="73">
        <f t="shared" si="2"/>
        <v>0</v>
      </c>
      <c r="AD36" s="73">
        <f>SUM(AC$9:AC36)</f>
        <v>1</v>
      </c>
    </row>
    <row r="37" spans="1:30" ht="30" customHeight="1">
      <c r="A37" s="161">
        <f t="shared" si="0"/>
        <v>29</v>
      </c>
      <c r="B37" s="166">
        <v>22</v>
      </c>
      <c r="C37" s="167" t="s">
        <v>571</v>
      </c>
      <c r="D37" s="168" t="s">
        <v>247</v>
      </c>
      <c r="E37" s="169">
        <v>403.3</v>
      </c>
      <c r="F37" s="166">
        <v>7</v>
      </c>
      <c r="G37" s="162" t="str">
        <f t="shared" si="7"/>
        <v>29.1
(1.2)</v>
      </c>
      <c r="H37" s="153"/>
      <c r="I37" s="161">
        <f t="shared" si="1"/>
        <v>28</v>
      </c>
      <c r="J37" s="166">
        <v>33</v>
      </c>
      <c r="K37" s="167" t="s">
        <v>529</v>
      </c>
      <c r="L37" s="170" t="s">
        <v>249</v>
      </c>
      <c r="M37" s="169">
        <v>4453.3</v>
      </c>
      <c r="N37" s="166">
        <v>2</v>
      </c>
      <c r="O37" s="162" t="str">
        <f t="shared" si="8"/>
        <v>5:14.8
(0.4)</v>
      </c>
      <c r="Q37" s="135">
        <f t="shared" si="3"/>
        <v>29.100000000000023</v>
      </c>
      <c r="R37" s="135">
        <f t="shared" si="4"/>
        <v>314.80000000000018</v>
      </c>
      <c r="T37" s="164">
        <f t="shared" si="5"/>
        <v>29.100000000000023</v>
      </c>
      <c r="U37" s="164">
        <f t="shared" si="6"/>
        <v>514.80000000000018</v>
      </c>
      <c r="W37" s="163">
        <f t="shared" si="11"/>
        <v>1.1999999999999886</v>
      </c>
      <c r="X37" s="163">
        <f t="shared" si="12"/>
        <v>0.4000000000005457</v>
      </c>
      <c r="Z37" s="164">
        <f t="shared" si="9"/>
        <v>1.1999999999999886</v>
      </c>
      <c r="AA37" s="164">
        <f t="shared" si="10"/>
        <v>0.4000000000005457</v>
      </c>
      <c r="AC37" s="73">
        <f t="shared" si="2"/>
        <v>0</v>
      </c>
      <c r="AD37" s="73">
        <f>SUM(AC$9:AC37)</f>
        <v>1</v>
      </c>
    </row>
    <row r="38" spans="1:30" ht="30" customHeight="1">
      <c r="A38" s="161">
        <f t="shared" si="0"/>
        <v>30</v>
      </c>
      <c r="B38" s="166">
        <v>60</v>
      </c>
      <c r="C38" s="167" t="s">
        <v>554</v>
      </c>
      <c r="D38" s="168" t="s">
        <v>251</v>
      </c>
      <c r="E38" s="169">
        <v>404.5</v>
      </c>
      <c r="F38" s="166">
        <v>1</v>
      </c>
      <c r="G38" s="162" t="str">
        <f t="shared" si="7"/>
        <v>30.3
(1.2)</v>
      </c>
      <c r="H38" s="153"/>
      <c r="I38" s="161">
        <f t="shared" si="1"/>
        <v>29</v>
      </c>
      <c r="J38" s="166">
        <v>29</v>
      </c>
      <c r="K38" s="167" t="s">
        <v>525</v>
      </c>
      <c r="L38" s="170" t="s">
        <v>248</v>
      </c>
      <c r="M38" s="169">
        <v>4455</v>
      </c>
      <c r="N38" s="166">
        <v>5</v>
      </c>
      <c r="O38" s="162" t="str">
        <f t="shared" si="8"/>
        <v>5:16.5
(1.7)</v>
      </c>
      <c r="Q38" s="135">
        <f t="shared" si="3"/>
        <v>30.300000000000011</v>
      </c>
      <c r="R38" s="135">
        <f t="shared" si="4"/>
        <v>316.5</v>
      </c>
      <c r="T38" s="164">
        <f t="shared" si="5"/>
        <v>30.300000000000011</v>
      </c>
      <c r="U38" s="164">
        <f t="shared" si="6"/>
        <v>516.5</v>
      </c>
      <c r="W38" s="163">
        <f t="shared" si="11"/>
        <v>1.1999999999999886</v>
      </c>
      <c r="X38" s="163">
        <f t="shared" si="12"/>
        <v>1.6999999999998181</v>
      </c>
      <c r="Z38" s="164">
        <f t="shared" si="9"/>
        <v>1.1999999999999886</v>
      </c>
      <c r="AA38" s="164">
        <f t="shared" si="10"/>
        <v>1.6999999999998181</v>
      </c>
      <c r="AC38" s="73">
        <f t="shared" si="2"/>
        <v>0</v>
      </c>
      <c r="AD38" s="73">
        <f>SUM(AC$9:AC38)</f>
        <v>1</v>
      </c>
    </row>
    <row r="39" spans="1:30" ht="30" customHeight="1">
      <c r="A39" s="161">
        <f t="shared" si="0"/>
        <v>31</v>
      </c>
      <c r="B39" s="166">
        <v>41</v>
      </c>
      <c r="C39" s="167" t="s">
        <v>537</v>
      </c>
      <c r="D39" s="168" t="s">
        <v>249</v>
      </c>
      <c r="E39" s="169">
        <v>406.1</v>
      </c>
      <c r="F39" s="166">
        <v>3</v>
      </c>
      <c r="G39" s="162" t="str">
        <f t="shared" si="7"/>
        <v>31.9
(1.6)</v>
      </c>
      <c r="H39" s="153"/>
      <c r="I39" s="161" t="str">
        <f t="shared" si="1"/>
        <v>-</v>
      </c>
      <c r="J39" s="166">
        <v>60</v>
      </c>
      <c r="K39" s="167" t="s">
        <v>554</v>
      </c>
      <c r="L39" s="170" t="s">
        <v>251</v>
      </c>
      <c r="M39" s="169">
        <v>4522</v>
      </c>
      <c r="N39" s="166">
        <v>2</v>
      </c>
      <c r="O39" s="162" t="str">
        <f t="shared" si="8"/>
        <v>5:43.5
(27.0)</v>
      </c>
      <c r="Q39" s="135">
        <f t="shared" si="3"/>
        <v>31.900000000000034</v>
      </c>
      <c r="R39" s="135">
        <f t="shared" si="4"/>
        <v>343.5</v>
      </c>
      <c r="T39" s="164">
        <f t="shared" si="5"/>
        <v>31.900000000000034</v>
      </c>
      <c r="U39" s="164">
        <f t="shared" si="6"/>
        <v>543.5</v>
      </c>
      <c r="W39" s="163">
        <f t="shared" si="11"/>
        <v>1.6000000000000227</v>
      </c>
      <c r="X39" s="163">
        <f t="shared" si="12"/>
        <v>27</v>
      </c>
      <c r="Z39" s="164">
        <f t="shared" si="9"/>
        <v>1.6000000000000227</v>
      </c>
      <c r="AA39" s="164">
        <f t="shared" si="10"/>
        <v>27</v>
      </c>
      <c r="AC39" s="73">
        <f t="shared" si="2"/>
        <v>1</v>
      </c>
      <c r="AD39" s="73">
        <f>SUM(AC$9:AC39)</f>
        <v>2</v>
      </c>
    </row>
    <row r="40" spans="1:30" ht="30" customHeight="1">
      <c r="A40" s="161">
        <f t="shared" si="0"/>
        <v>32</v>
      </c>
      <c r="B40" s="166">
        <v>28</v>
      </c>
      <c r="C40" s="167" t="s">
        <v>524</v>
      </c>
      <c r="D40" s="168" t="s">
        <v>248</v>
      </c>
      <c r="E40" s="169">
        <v>406.6</v>
      </c>
      <c r="F40" s="166">
        <v>5</v>
      </c>
      <c r="G40" s="162" t="str">
        <f t="shared" si="7"/>
        <v>32.4
(0.5)</v>
      </c>
      <c r="H40" s="153"/>
      <c r="I40" s="161">
        <f t="shared" si="1"/>
        <v>30</v>
      </c>
      <c r="J40" s="166">
        <v>28</v>
      </c>
      <c r="K40" s="167" t="s">
        <v>524</v>
      </c>
      <c r="L40" s="170" t="s">
        <v>248</v>
      </c>
      <c r="M40" s="169">
        <v>4526.8</v>
      </c>
      <c r="N40" s="166">
        <v>6</v>
      </c>
      <c r="O40" s="162" t="str">
        <f t="shared" si="8"/>
        <v>5:48.3
(4.8)</v>
      </c>
      <c r="Q40" s="135">
        <f t="shared" si="3"/>
        <v>32.400000000000034</v>
      </c>
      <c r="R40" s="135">
        <f t="shared" si="4"/>
        <v>348.30000000000018</v>
      </c>
      <c r="T40" s="164">
        <f t="shared" si="5"/>
        <v>32.400000000000034</v>
      </c>
      <c r="U40" s="164">
        <f t="shared" si="6"/>
        <v>548.30000000000018</v>
      </c>
      <c r="W40" s="163">
        <f t="shared" si="11"/>
        <v>0.5</v>
      </c>
      <c r="X40" s="163">
        <f t="shared" si="12"/>
        <v>4.8000000000001819</v>
      </c>
      <c r="Z40" s="164">
        <f t="shared" si="9"/>
        <v>0.5</v>
      </c>
      <c r="AA40" s="164">
        <f t="shared" si="10"/>
        <v>4.8000000000001819</v>
      </c>
      <c r="AC40" s="73">
        <f t="shared" si="2"/>
        <v>0</v>
      </c>
      <c r="AD40" s="73">
        <f>SUM(AC$9:AC40)</f>
        <v>2</v>
      </c>
    </row>
    <row r="41" spans="1:30" ht="30" customHeight="1">
      <c r="A41" s="161">
        <f t="shared" ref="A41:A72" si="13">IF(E41&lt;&gt;"",RANK(E41,E$9:E$98,1),"")</f>
        <v>33</v>
      </c>
      <c r="B41" s="166">
        <v>51</v>
      </c>
      <c r="C41" s="167" t="s">
        <v>546</v>
      </c>
      <c r="D41" s="168" t="s">
        <v>250</v>
      </c>
      <c r="E41" s="169">
        <v>407.8</v>
      </c>
      <c r="F41" s="166">
        <v>3</v>
      </c>
      <c r="G41" s="162" t="str">
        <f t="shared" si="7"/>
        <v>33.6
(1.2)</v>
      </c>
      <c r="H41" s="153"/>
      <c r="I41" s="161">
        <f t="shared" ref="I41:I72" si="14">IF(M41&lt;&gt;"",IF(MID(L41,1,2)=AC$8,RANK(M41,M$9:M$98,1)-AD41,"-"),"")</f>
        <v>31</v>
      </c>
      <c r="J41" s="166">
        <v>36</v>
      </c>
      <c r="K41" s="167" t="s">
        <v>532</v>
      </c>
      <c r="L41" s="170" t="s">
        <v>249</v>
      </c>
      <c r="M41" s="169">
        <v>4533.3</v>
      </c>
      <c r="N41" s="166">
        <v>3</v>
      </c>
      <c r="O41" s="162" t="str">
        <f t="shared" si="8"/>
        <v>5:54.8
(6.5)</v>
      </c>
      <c r="Q41" s="135">
        <f t="shared" si="3"/>
        <v>33.600000000000023</v>
      </c>
      <c r="R41" s="135">
        <f t="shared" si="4"/>
        <v>354.80000000000018</v>
      </c>
      <c r="T41" s="164">
        <f t="shared" si="5"/>
        <v>33.600000000000023</v>
      </c>
      <c r="U41" s="164">
        <f t="shared" si="6"/>
        <v>554.80000000000018</v>
      </c>
      <c r="W41" s="163">
        <f t="shared" si="11"/>
        <v>1.1999999999999886</v>
      </c>
      <c r="X41" s="163">
        <f t="shared" si="12"/>
        <v>6.5</v>
      </c>
      <c r="Z41" s="164">
        <f t="shared" si="9"/>
        <v>1.1999999999999886</v>
      </c>
      <c r="AA41" s="164">
        <f t="shared" si="10"/>
        <v>6.5</v>
      </c>
      <c r="AC41" s="73">
        <f t="shared" ref="AC41:AC72" si="15">IF(L41&lt;&gt;"",IF(MID(L41,1,2)=AC$8,0,1),0)</f>
        <v>0</v>
      </c>
      <c r="AD41" s="73">
        <f>SUM(AC$9:AC41)</f>
        <v>2</v>
      </c>
    </row>
    <row r="42" spans="1:30" ht="30" customHeight="1">
      <c r="A42" s="161">
        <f t="shared" si="13"/>
        <v>34</v>
      </c>
      <c r="B42" s="166">
        <v>30</v>
      </c>
      <c r="C42" s="167" t="s">
        <v>526</v>
      </c>
      <c r="D42" s="168" t="s">
        <v>248</v>
      </c>
      <c r="E42" s="169">
        <v>408.2</v>
      </c>
      <c r="F42" s="166">
        <v>6</v>
      </c>
      <c r="G42" s="162" t="str">
        <f t="shared" si="7"/>
        <v>34.0
(0.4)</v>
      </c>
      <c r="H42" s="153"/>
      <c r="I42" s="161">
        <f t="shared" si="14"/>
        <v>32</v>
      </c>
      <c r="J42" s="166">
        <v>34</v>
      </c>
      <c r="K42" s="167" t="s">
        <v>530</v>
      </c>
      <c r="L42" s="170" t="s">
        <v>249</v>
      </c>
      <c r="M42" s="169">
        <v>4549.7</v>
      </c>
      <c r="N42" s="166">
        <v>4</v>
      </c>
      <c r="O42" s="162" t="str">
        <f t="shared" si="8"/>
        <v>6:11.2
(16.4)</v>
      </c>
      <c r="Q42" s="135">
        <f t="shared" ref="Q42:Q73" si="16">IF(AND(E$9&lt;&gt;"",E42&lt;&gt;""),(INT(E42/10000)*3600+INT(MOD(E42,10000)/100)*60+MOD(E42,100))-(INT(E$9/10000)*3600+INT(MOD(E$9,10000)/100)*60+MOD(E$9,100)),"")</f>
        <v>34</v>
      </c>
      <c r="R42" s="135">
        <f t="shared" ref="R42:R73" si="17">IF(AND(M$9&lt;&gt;"",M42&lt;&gt;""),(INT(M42/10000)*3600+INT(MOD(M42,10000)/100)*60+MOD(M42,100))-(INT(M$9/10000)*3600+INT(MOD(M$9,10000)/100)*60+MOD(M$9,100)),"")</f>
        <v>371.19999999999982</v>
      </c>
      <c r="T42" s="164">
        <f t="shared" ref="T42:T73" si="18">IF(Q42&lt;&gt;"",INT(Q42/3600)*10000+INT(MOD(Q42,3600)/60)*100+MOD(Q42,60),"")</f>
        <v>34</v>
      </c>
      <c r="U42" s="164">
        <f t="shared" ref="U42:U73" si="19">IF(R42&lt;&gt;"",INT(R42/3600)*10000+INT(MOD(R42,3600)/60)*100+MOD(R42,60),"")</f>
        <v>611.19999999999982</v>
      </c>
      <c r="W42" s="163">
        <f t="shared" si="11"/>
        <v>0.39999999999997726</v>
      </c>
      <c r="X42" s="163">
        <f t="shared" si="12"/>
        <v>16.399999999999636</v>
      </c>
      <c r="Z42" s="164">
        <f t="shared" si="9"/>
        <v>0.39999999999997726</v>
      </c>
      <c r="AA42" s="164">
        <f t="shared" si="10"/>
        <v>16.399999999999636</v>
      </c>
      <c r="AC42" s="73">
        <f t="shared" si="15"/>
        <v>0</v>
      </c>
      <c r="AD42" s="73">
        <f>SUM(AC$9:AC42)</f>
        <v>2</v>
      </c>
    </row>
    <row r="43" spans="1:30" ht="30" customHeight="1">
      <c r="A43" s="161">
        <f t="shared" si="13"/>
        <v>35</v>
      </c>
      <c r="B43" s="166">
        <v>34</v>
      </c>
      <c r="C43" s="167" t="s">
        <v>530</v>
      </c>
      <c r="D43" s="168" t="s">
        <v>249</v>
      </c>
      <c r="E43" s="169">
        <v>409.5</v>
      </c>
      <c r="F43" s="166">
        <v>4</v>
      </c>
      <c r="G43" s="162" t="str">
        <f t="shared" ref="G43:G74" si="20">IF(T43&lt;&gt;"",TEXT(T43,"[&lt;100]#0.0;[&lt;10000]#0"":""00.0;0"":""00"":""00.0")&amp;CHAR(10)&amp;"("&amp;TEXT(Z43,"[&lt;100]#0.0;[&lt;10000]#0"":""00.0;0"":""00"":""00.0")&amp;")","")</f>
        <v>35.3
(1.3)</v>
      </c>
      <c r="H43" s="153"/>
      <c r="I43" s="161">
        <f t="shared" si="14"/>
        <v>33</v>
      </c>
      <c r="J43" s="166">
        <v>48</v>
      </c>
      <c r="K43" s="167" t="s">
        <v>543</v>
      </c>
      <c r="L43" s="170" t="s">
        <v>250</v>
      </c>
      <c r="M43" s="169">
        <v>4610.2</v>
      </c>
      <c r="N43" s="166">
        <v>1</v>
      </c>
      <c r="O43" s="162" t="str">
        <f t="shared" ref="O43:O74" si="21">IF(U43&lt;&gt;"",TEXT(U43,"[&lt;100]#0.0;[&lt;10000]#0"":""00.0;0"":""00"":""00.0")&amp;CHAR(10)&amp;"("&amp;TEXT(AA43,"[&lt;100]#0.0;[&lt;10000]#0"":""00.0;0"":""00"":""00.0")&amp;")","")</f>
        <v>6:31.7
(20.5)</v>
      </c>
      <c r="Q43" s="135">
        <f t="shared" si="16"/>
        <v>35.300000000000011</v>
      </c>
      <c r="R43" s="135">
        <f t="shared" si="17"/>
        <v>391.69999999999982</v>
      </c>
      <c r="T43" s="164">
        <f t="shared" si="18"/>
        <v>35.300000000000011</v>
      </c>
      <c r="U43" s="164">
        <f t="shared" si="19"/>
        <v>631.69999999999982</v>
      </c>
      <c r="W43" s="163">
        <f t="shared" si="11"/>
        <v>1.3000000000000114</v>
      </c>
      <c r="X43" s="163">
        <f t="shared" si="12"/>
        <v>20.5</v>
      </c>
      <c r="Z43" s="164">
        <f t="shared" ref="Z43:Z74" si="22">IF(W43&lt;&gt;"",INT(W43/3600)*10000+INT(MOD(W43,3600)/60)*100+MOD(W43,60),"")</f>
        <v>1.3000000000000114</v>
      </c>
      <c r="AA43" s="164">
        <f t="shared" ref="AA43:AA74" si="23">IF(X43&lt;&gt;"",INT(X43/3600)*10000+INT(MOD(X43,3600)/60)*100+MOD(X43,60),"")</f>
        <v>20.5</v>
      </c>
      <c r="AC43" s="73">
        <f t="shared" si="15"/>
        <v>0</v>
      </c>
      <c r="AD43" s="73">
        <f>SUM(AC$9:AC43)</f>
        <v>2</v>
      </c>
    </row>
    <row r="44" spans="1:30" ht="30" customHeight="1">
      <c r="A44" s="161">
        <f t="shared" si="13"/>
        <v>36</v>
      </c>
      <c r="B44" s="166">
        <v>25</v>
      </c>
      <c r="C44" s="167" t="s">
        <v>521</v>
      </c>
      <c r="D44" s="168" t="s">
        <v>247</v>
      </c>
      <c r="E44" s="169">
        <v>411.1</v>
      </c>
      <c r="F44" s="166">
        <v>8</v>
      </c>
      <c r="G44" s="162" t="str">
        <f t="shared" si="20"/>
        <v>36.9
(1.6)</v>
      </c>
      <c r="H44" s="153"/>
      <c r="I44" s="161">
        <f t="shared" si="14"/>
        <v>34</v>
      </c>
      <c r="J44" s="166">
        <v>35</v>
      </c>
      <c r="K44" s="167" t="s">
        <v>531</v>
      </c>
      <c r="L44" s="170" t="s">
        <v>249</v>
      </c>
      <c r="M44" s="169">
        <v>4641.3999999999996</v>
      </c>
      <c r="N44" s="166">
        <v>5</v>
      </c>
      <c r="O44" s="162" t="str">
        <f t="shared" si="21"/>
        <v>7:02.9
(31.2)</v>
      </c>
      <c r="Q44" s="135">
        <f t="shared" si="16"/>
        <v>36.900000000000034</v>
      </c>
      <c r="R44" s="135">
        <f t="shared" si="17"/>
        <v>422.89999999999964</v>
      </c>
      <c r="T44" s="164">
        <f t="shared" si="18"/>
        <v>36.900000000000034</v>
      </c>
      <c r="U44" s="164">
        <f t="shared" si="19"/>
        <v>702.89999999999964</v>
      </c>
      <c r="W44" s="163">
        <f t="shared" ref="W44:W75" si="24">IF(AND(Q44&lt;&gt;"",Q43&lt;&gt;""),IF(Q44-Q43&lt;&gt;0,Q44-Q43,W43),"")</f>
        <v>1.6000000000000227</v>
      </c>
      <c r="X44" s="163">
        <f t="shared" ref="X44:X75" si="25">IF(AND(R44&lt;&gt;"",R43&lt;&gt;""),IF(R44-R43&lt;&gt;0,R44-R43,X43),"")</f>
        <v>31.199999999999818</v>
      </c>
      <c r="Z44" s="164">
        <f t="shared" si="22"/>
        <v>1.6000000000000227</v>
      </c>
      <c r="AA44" s="164">
        <f t="shared" si="23"/>
        <v>31.199999999999818</v>
      </c>
      <c r="AC44" s="73">
        <f t="shared" si="15"/>
        <v>0</v>
      </c>
      <c r="AD44" s="73">
        <f>SUM(AC$9:AC44)</f>
        <v>2</v>
      </c>
    </row>
    <row r="45" spans="1:30" ht="30" customHeight="1">
      <c r="A45" s="161">
        <f t="shared" si="13"/>
        <v>37</v>
      </c>
      <c r="B45" s="166">
        <v>36</v>
      </c>
      <c r="C45" s="167" t="s">
        <v>532</v>
      </c>
      <c r="D45" s="168" t="s">
        <v>249</v>
      </c>
      <c r="E45" s="169">
        <v>412.1</v>
      </c>
      <c r="F45" s="166">
        <v>5</v>
      </c>
      <c r="G45" s="162" t="str">
        <f t="shared" si="20"/>
        <v>37.9
(1.0)</v>
      </c>
      <c r="H45" s="153"/>
      <c r="I45" s="161">
        <f t="shared" si="14"/>
        <v>35</v>
      </c>
      <c r="J45" s="166">
        <v>49</v>
      </c>
      <c r="K45" s="167" t="s">
        <v>544</v>
      </c>
      <c r="L45" s="170" t="s">
        <v>250</v>
      </c>
      <c r="M45" s="169">
        <v>4657</v>
      </c>
      <c r="N45" s="166">
        <v>2</v>
      </c>
      <c r="O45" s="162" t="str">
        <f t="shared" si="21"/>
        <v>7:18.5
(15.6)</v>
      </c>
      <c r="Q45" s="135">
        <f t="shared" si="16"/>
        <v>37.900000000000034</v>
      </c>
      <c r="R45" s="135">
        <f t="shared" si="17"/>
        <v>438.5</v>
      </c>
      <c r="T45" s="164">
        <f t="shared" si="18"/>
        <v>37.900000000000034</v>
      </c>
      <c r="U45" s="164">
        <f t="shared" si="19"/>
        <v>718.5</v>
      </c>
      <c r="W45" s="163">
        <f t="shared" si="24"/>
        <v>1</v>
      </c>
      <c r="X45" s="163">
        <f t="shared" si="25"/>
        <v>15.600000000000364</v>
      </c>
      <c r="Z45" s="164">
        <f t="shared" si="22"/>
        <v>1</v>
      </c>
      <c r="AA45" s="164">
        <f t="shared" si="23"/>
        <v>15.600000000000364</v>
      </c>
      <c r="AC45" s="73">
        <f t="shared" si="15"/>
        <v>0</v>
      </c>
      <c r="AD45" s="73">
        <f>SUM(AC$9:AC45)</f>
        <v>2</v>
      </c>
    </row>
    <row r="46" spans="1:30" ht="30" customHeight="1">
      <c r="A46" s="161">
        <f t="shared" si="13"/>
        <v>38</v>
      </c>
      <c r="B46" s="166">
        <v>35</v>
      </c>
      <c r="C46" s="167" t="s">
        <v>531</v>
      </c>
      <c r="D46" s="168" t="s">
        <v>249</v>
      </c>
      <c r="E46" s="169">
        <v>413.6</v>
      </c>
      <c r="F46" s="166">
        <v>6</v>
      </c>
      <c r="G46" s="162" t="str">
        <f t="shared" si="20"/>
        <v>39.4
(1.5)</v>
      </c>
      <c r="H46" s="153"/>
      <c r="I46" s="161">
        <f t="shared" si="14"/>
        <v>36</v>
      </c>
      <c r="J46" s="166">
        <v>23</v>
      </c>
      <c r="K46" s="167" t="s">
        <v>519</v>
      </c>
      <c r="L46" s="170" t="s">
        <v>247</v>
      </c>
      <c r="M46" s="169">
        <v>4702.8</v>
      </c>
      <c r="N46" s="166">
        <v>8</v>
      </c>
      <c r="O46" s="162" t="str">
        <f t="shared" si="21"/>
        <v>7:24.3
(5.8)</v>
      </c>
      <c r="Q46" s="135">
        <f t="shared" si="16"/>
        <v>39.400000000000034</v>
      </c>
      <c r="R46" s="135">
        <f t="shared" si="17"/>
        <v>444.30000000000018</v>
      </c>
      <c r="T46" s="164">
        <f t="shared" si="18"/>
        <v>39.400000000000034</v>
      </c>
      <c r="U46" s="164">
        <f t="shared" si="19"/>
        <v>724.30000000000018</v>
      </c>
      <c r="W46" s="163">
        <f t="shared" si="24"/>
        <v>1.5</v>
      </c>
      <c r="X46" s="163">
        <f t="shared" si="25"/>
        <v>5.8000000000001819</v>
      </c>
      <c r="Z46" s="164">
        <f t="shared" si="22"/>
        <v>1.5</v>
      </c>
      <c r="AA46" s="164">
        <f t="shared" si="23"/>
        <v>5.8000000000001819</v>
      </c>
      <c r="AC46" s="73">
        <f t="shared" si="15"/>
        <v>0</v>
      </c>
      <c r="AD46" s="73">
        <f>SUM(AC$9:AC46)</f>
        <v>2</v>
      </c>
    </row>
    <row r="47" spans="1:30" ht="30" customHeight="1">
      <c r="A47" s="161">
        <f t="shared" si="13"/>
        <v>39</v>
      </c>
      <c r="B47" s="166">
        <v>58</v>
      </c>
      <c r="C47" s="167" t="s">
        <v>552</v>
      </c>
      <c r="D47" s="168" t="s">
        <v>251</v>
      </c>
      <c r="E47" s="169">
        <v>413.9</v>
      </c>
      <c r="F47" s="166">
        <v>2</v>
      </c>
      <c r="G47" s="162" t="str">
        <f t="shared" si="20"/>
        <v>39.7
(0.3)</v>
      </c>
      <c r="H47" s="153"/>
      <c r="I47" s="161" t="str">
        <f t="shared" si="14"/>
        <v>-</v>
      </c>
      <c r="J47" s="166">
        <v>63</v>
      </c>
      <c r="K47" s="167" t="s">
        <v>557</v>
      </c>
      <c r="L47" s="170" t="s">
        <v>252</v>
      </c>
      <c r="M47" s="169">
        <v>4708.2</v>
      </c>
      <c r="N47" s="166">
        <v>1</v>
      </c>
      <c r="O47" s="162" t="str">
        <f t="shared" si="21"/>
        <v>7:29.7
(5.4)</v>
      </c>
      <c r="Q47" s="135">
        <f t="shared" si="16"/>
        <v>39.699999999999989</v>
      </c>
      <c r="R47" s="135">
        <f t="shared" si="17"/>
        <v>449.69999999999982</v>
      </c>
      <c r="T47" s="164">
        <f t="shared" si="18"/>
        <v>39.699999999999989</v>
      </c>
      <c r="U47" s="164">
        <f t="shared" si="19"/>
        <v>729.69999999999982</v>
      </c>
      <c r="W47" s="163">
        <f t="shared" si="24"/>
        <v>0.29999999999995453</v>
      </c>
      <c r="X47" s="163">
        <f t="shared" si="25"/>
        <v>5.3999999999996362</v>
      </c>
      <c r="Z47" s="164">
        <f t="shared" si="22"/>
        <v>0.29999999999995453</v>
      </c>
      <c r="AA47" s="164">
        <f t="shared" si="23"/>
        <v>5.3999999999996362</v>
      </c>
      <c r="AC47" s="73">
        <f t="shared" si="15"/>
        <v>1</v>
      </c>
      <c r="AD47" s="73">
        <f>SUM(AC$9:AC47)</f>
        <v>3</v>
      </c>
    </row>
    <row r="48" spans="1:30" ht="30" customHeight="1">
      <c r="A48" s="161">
        <f t="shared" si="13"/>
        <v>40</v>
      </c>
      <c r="B48" s="166">
        <v>44</v>
      </c>
      <c r="C48" s="167" t="s">
        <v>540</v>
      </c>
      <c r="D48" s="168" t="s">
        <v>249</v>
      </c>
      <c r="E48" s="169">
        <v>414</v>
      </c>
      <c r="F48" s="166">
        <v>7</v>
      </c>
      <c r="G48" s="162" t="str">
        <f t="shared" si="20"/>
        <v>39.8
(0.1)</v>
      </c>
      <c r="H48" s="153"/>
      <c r="I48" s="161">
        <f t="shared" si="14"/>
        <v>37</v>
      </c>
      <c r="J48" s="166">
        <v>25</v>
      </c>
      <c r="K48" s="167" t="s">
        <v>521</v>
      </c>
      <c r="L48" s="170" t="s">
        <v>247</v>
      </c>
      <c r="M48" s="169">
        <v>4709.5</v>
      </c>
      <c r="N48" s="166">
        <v>9</v>
      </c>
      <c r="O48" s="162" t="str">
        <f t="shared" si="21"/>
        <v>7:31.0
(1.3)</v>
      </c>
      <c r="Q48" s="135">
        <f t="shared" si="16"/>
        <v>39.800000000000011</v>
      </c>
      <c r="R48" s="135">
        <f t="shared" si="17"/>
        <v>451</v>
      </c>
      <c r="T48" s="164">
        <f t="shared" si="18"/>
        <v>39.800000000000011</v>
      </c>
      <c r="U48" s="164">
        <f t="shared" si="19"/>
        <v>731</v>
      </c>
      <c r="W48" s="163">
        <f t="shared" si="24"/>
        <v>0.10000000000002274</v>
      </c>
      <c r="X48" s="163">
        <f t="shared" si="25"/>
        <v>1.3000000000001819</v>
      </c>
      <c r="Z48" s="164">
        <f t="shared" si="22"/>
        <v>0.10000000000002274</v>
      </c>
      <c r="AA48" s="164">
        <f t="shared" si="23"/>
        <v>1.3000000000001819</v>
      </c>
      <c r="AC48" s="73">
        <f t="shared" si="15"/>
        <v>0</v>
      </c>
      <c r="AD48" s="73">
        <f>SUM(AC$9:AC48)</f>
        <v>3</v>
      </c>
    </row>
    <row r="49" spans="1:30" ht="30" customHeight="1">
      <c r="A49" s="161">
        <f t="shared" si="13"/>
        <v>41</v>
      </c>
      <c r="B49" s="166">
        <v>43</v>
      </c>
      <c r="C49" s="167" t="s">
        <v>539</v>
      </c>
      <c r="D49" s="168" t="s">
        <v>249</v>
      </c>
      <c r="E49" s="169">
        <v>414.8</v>
      </c>
      <c r="F49" s="166">
        <v>8</v>
      </c>
      <c r="G49" s="162" t="str">
        <f t="shared" si="20"/>
        <v>40.6
(0.8)</v>
      </c>
      <c r="H49" s="153"/>
      <c r="I49" s="161">
        <f t="shared" si="14"/>
        <v>38</v>
      </c>
      <c r="J49" s="166">
        <v>37</v>
      </c>
      <c r="K49" s="167" t="s">
        <v>533</v>
      </c>
      <c r="L49" s="170" t="s">
        <v>249</v>
      </c>
      <c r="M49" s="169">
        <v>4711.7</v>
      </c>
      <c r="N49" s="166">
        <v>6</v>
      </c>
      <c r="O49" s="162" t="str">
        <f t="shared" si="21"/>
        <v>7:33.2
(2.2)</v>
      </c>
      <c r="Q49" s="135">
        <f t="shared" si="16"/>
        <v>40.600000000000023</v>
      </c>
      <c r="R49" s="135">
        <f t="shared" si="17"/>
        <v>453.19999999999982</v>
      </c>
      <c r="T49" s="164">
        <f t="shared" si="18"/>
        <v>40.600000000000023</v>
      </c>
      <c r="U49" s="164">
        <f t="shared" si="19"/>
        <v>733.19999999999982</v>
      </c>
      <c r="W49" s="163">
        <f t="shared" si="24"/>
        <v>0.80000000000001137</v>
      </c>
      <c r="X49" s="163">
        <f t="shared" si="25"/>
        <v>2.1999999999998181</v>
      </c>
      <c r="Z49" s="164">
        <f t="shared" si="22"/>
        <v>0.80000000000001137</v>
      </c>
      <c r="AA49" s="164">
        <f t="shared" si="23"/>
        <v>2.1999999999998181</v>
      </c>
      <c r="AC49" s="73">
        <f t="shared" si="15"/>
        <v>0</v>
      </c>
      <c r="AD49" s="73">
        <f>SUM(AC$9:AC49)</f>
        <v>3</v>
      </c>
    </row>
    <row r="50" spans="1:30" ht="30" customHeight="1">
      <c r="A50" s="161">
        <f t="shared" si="13"/>
        <v>42</v>
      </c>
      <c r="B50" s="166">
        <v>39</v>
      </c>
      <c r="C50" s="167" t="s">
        <v>535</v>
      </c>
      <c r="D50" s="168" t="s">
        <v>249</v>
      </c>
      <c r="E50" s="169">
        <v>414.9</v>
      </c>
      <c r="F50" s="166">
        <v>9</v>
      </c>
      <c r="G50" s="162" t="str">
        <f t="shared" si="20"/>
        <v>40.7
(0.1)</v>
      </c>
      <c r="H50" s="153"/>
      <c r="I50" s="161">
        <f t="shared" si="14"/>
        <v>39</v>
      </c>
      <c r="J50" s="166">
        <v>44</v>
      </c>
      <c r="K50" s="167" t="s">
        <v>540</v>
      </c>
      <c r="L50" s="170" t="s">
        <v>249</v>
      </c>
      <c r="M50" s="169">
        <v>4714.8999999999996</v>
      </c>
      <c r="N50" s="166">
        <v>7</v>
      </c>
      <c r="O50" s="162" t="str">
        <f t="shared" si="21"/>
        <v>7:36.4
(3.2)</v>
      </c>
      <c r="Q50" s="135">
        <f t="shared" si="16"/>
        <v>40.699999999999989</v>
      </c>
      <c r="R50" s="135">
        <f t="shared" si="17"/>
        <v>456.39999999999964</v>
      </c>
      <c r="T50" s="164">
        <f t="shared" si="18"/>
        <v>40.699999999999989</v>
      </c>
      <c r="U50" s="164">
        <f t="shared" si="19"/>
        <v>736.39999999999964</v>
      </c>
      <c r="W50" s="163">
        <f t="shared" si="24"/>
        <v>9.9999999999965894E-2</v>
      </c>
      <c r="X50" s="163">
        <f t="shared" si="25"/>
        <v>3.1999999999998181</v>
      </c>
      <c r="Z50" s="164">
        <f t="shared" si="22"/>
        <v>9.9999999999965894E-2</v>
      </c>
      <c r="AA50" s="164">
        <f t="shared" si="23"/>
        <v>3.1999999999998181</v>
      </c>
      <c r="AC50" s="73">
        <f t="shared" si="15"/>
        <v>0</v>
      </c>
      <c r="AD50" s="73">
        <f>SUM(AC$9:AC50)</f>
        <v>3</v>
      </c>
    </row>
    <row r="51" spans="1:30" ht="30" customHeight="1">
      <c r="A51" s="161">
        <f t="shared" si="13"/>
        <v>43</v>
      </c>
      <c r="B51" s="166">
        <v>6</v>
      </c>
      <c r="C51" s="167" t="s">
        <v>503</v>
      </c>
      <c r="D51" s="168" t="s">
        <v>245</v>
      </c>
      <c r="E51" s="169">
        <v>415.2</v>
      </c>
      <c r="F51" s="166">
        <v>9</v>
      </c>
      <c r="G51" s="162" t="str">
        <f t="shared" si="20"/>
        <v>41.0
(0.3)</v>
      </c>
      <c r="H51" s="153"/>
      <c r="I51" s="161">
        <f t="shared" si="14"/>
        <v>40</v>
      </c>
      <c r="J51" s="166">
        <v>41</v>
      </c>
      <c r="K51" s="167" t="s">
        <v>537</v>
      </c>
      <c r="L51" s="170" t="s">
        <v>249</v>
      </c>
      <c r="M51" s="169">
        <v>4724.7</v>
      </c>
      <c r="N51" s="166">
        <v>8</v>
      </c>
      <c r="O51" s="162" t="str">
        <f t="shared" si="21"/>
        <v>7:46.2
(9.8)</v>
      </c>
      <c r="Q51" s="135">
        <f t="shared" si="16"/>
        <v>41</v>
      </c>
      <c r="R51" s="135">
        <f t="shared" si="17"/>
        <v>466.19999999999982</v>
      </c>
      <c r="T51" s="164">
        <f t="shared" si="18"/>
        <v>41</v>
      </c>
      <c r="U51" s="164">
        <f t="shared" si="19"/>
        <v>746.19999999999982</v>
      </c>
      <c r="W51" s="163">
        <f t="shared" si="24"/>
        <v>0.30000000000001137</v>
      </c>
      <c r="X51" s="163">
        <f t="shared" si="25"/>
        <v>9.8000000000001819</v>
      </c>
      <c r="Z51" s="164">
        <f t="shared" si="22"/>
        <v>0.30000000000001137</v>
      </c>
      <c r="AA51" s="164">
        <f t="shared" si="23"/>
        <v>9.8000000000001819</v>
      </c>
      <c r="AC51" s="73">
        <f t="shared" si="15"/>
        <v>0</v>
      </c>
      <c r="AD51" s="73">
        <f>SUM(AC$9:AC51)</f>
        <v>3</v>
      </c>
    </row>
    <row r="52" spans="1:30" ht="30" customHeight="1">
      <c r="A52" s="161">
        <f t="shared" si="13"/>
        <v>44</v>
      </c>
      <c r="B52" s="166">
        <v>23</v>
      </c>
      <c r="C52" s="167" t="s">
        <v>519</v>
      </c>
      <c r="D52" s="168" t="s">
        <v>247</v>
      </c>
      <c r="E52" s="169">
        <v>418.8</v>
      </c>
      <c r="F52" s="166">
        <v>9</v>
      </c>
      <c r="G52" s="162" t="str">
        <f t="shared" si="20"/>
        <v>44.6
(3.6)</v>
      </c>
      <c r="H52" s="153"/>
      <c r="I52" s="161">
        <f t="shared" si="14"/>
        <v>41</v>
      </c>
      <c r="J52" s="166">
        <v>6</v>
      </c>
      <c r="K52" s="167" t="s">
        <v>503</v>
      </c>
      <c r="L52" s="170" t="s">
        <v>245</v>
      </c>
      <c r="M52" s="169">
        <v>4729.8999999999996</v>
      </c>
      <c r="N52" s="166">
        <v>10</v>
      </c>
      <c r="O52" s="162" t="str">
        <f t="shared" si="21"/>
        <v>7:51.4
(5.2)</v>
      </c>
      <c r="Q52" s="135">
        <f t="shared" si="16"/>
        <v>44.600000000000023</v>
      </c>
      <c r="R52" s="135">
        <f t="shared" si="17"/>
        <v>471.39999999999964</v>
      </c>
      <c r="T52" s="164">
        <f t="shared" si="18"/>
        <v>44.600000000000023</v>
      </c>
      <c r="U52" s="164">
        <f t="shared" si="19"/>
        <v>751.39999999999964</v>
      </c>
      <c r="W52" s="163">
        <f t="shared" si="24"/>
        <v>3.6000000000000227</v>
      </c>
      <c r="X52" s="163">
        <f t="shared" si="25"/>
        <v>5.1999999999998181</v>
      </c>
      <c r="Z52" s="164">
        <f t="shared" si="22"/>
        <v>3.6000000000000227</v>
      </c>
      <c r="AA52" s="164">
        <f t="shared" si="23"/>
        <v>5.1999999999998181</v>
      </c>
      <c r="AC52" s="73">
        <f t="shared" si="15"/>
        <v>0</v>
      </c>
      <c r="AD52" s="73">
        <f>SUM(AC$9:AC52)</f>
        <v>3</v>
      </c>
    </row>
    <row r="53" spans="1:30" ht="30" customHeight="1">
      <c r="A53" s="161">
        <f t="shared" si="13"/>
        <v>45</v>
      </c>
      <c r="B53" s="166">
        <v>53</v>
      </c>
      <c r="C53" s="167" t="s">
        <v>548</v>
      </c>
      <c r="D53" s="168" t="s">
        <v>250</v>
      </c>
      <c r="E53" s="169">
        <v>419.6</v>
      </c>
      <c r="F53" s="166">
        <v>4</v>
      </c>
      <c r="G53" s="162" t="str">
        <f t="shared" si="20"/>
        <v>45.4
(0.8)</v>
      </c>
      <c r="H53" s="153"/>
      <c r="I53" s="161" t="str">
        <f t="shared" si="14"/>
        <v>-</v>
      </c>
      <c r="J53" s="166">
        <v>70</v>
      </c>
      <c r="K53" s="167" t="s">
        <v>563</v>
      </c>
      <c r="L53" s="170" t="s">
        <v>252</v>
      </c>
      <c r="M53" s="169">
        <v>4734.3999999999996</v>
      </c>
      <c r="N53" s="166">
        <v>2</v>
      </c>
      <c r="O53" s="162" t="str">
        <f t="shared" si="21"/>
        <v>7:55.9
(4.5)</v>
      </c>
      <c r="Q53" s="135">
        <f t="shared" si="16"/>
        <v>45.400000000000034</v>
      </c>
      <c r="R53" s="135">
        <f t="shared" si="17"/>
        <v>475.89999999999964</v>
      </c>
      <c r="T53" s="164">
        <f t="shared" si="18"/>
        <v>45.400000000000034</v>
      </c>
      <c r="U53" s="164">
        <f t="shared" si="19"/>
        <v>755.89999999999964</v>
      </c>
      <c r="W53" s="163">
        <f t="shared" si="24"/>
        <v>0.80000000000001137</v>
      </c>
      <c r="X53" s="163">
        <f t="shared" si="25"/>
        <v>4.5</v>
      </c>
      <c r="Z53" s="164">
        <f t="shared" si="22"/>
        <v>0.80000000000001137</v>
      </c>
      <c r="AA53" s="164">
        <f t="shared" si="23"/>
        <v>4.5</v>
      </c>
      <c r="AC53" s="73">
        <f t="shared" si="15"/>
        <v>1</v>
      </c>
      <c r="AD53" s="73">
        <f>SUM(AC$9:AC53)</f>
        <v>4</v>
      </c>
    </row>
    <row r="54" spans="1:30" ht="30" customHeight="1">
      <c r="A54" s="161">
        <f t="shared" si="13"/>
        <v>46</v>
      </c>
      <c r="B54" s="166">
        <v>47</v>
      </c>
      <c r="C54" s="167" t="s">
        <v>542</v>
      </c>
      <c r="D54" s="168" t="s">
        <v>249</v>
      </c>
      <c r="E54" s="169">
        <v>419.8</v>
      </c>
      <c r="F54" s="166">
        <v>10</v>
      </c>
      <c r="G54" s="162" t="str">
        <f t="shared" si="20"/>
        <v>45.6
(0.2)</v>
      </c>
      <c r="H54" s="153"/>
      <c r="I54" s="161">
        <f t="shared" si="14"/>
        <v>42</v>
      </c>
      <c r="J54" s="166">
        <v>51</v>
      </c>
      <c r="K54" s="167" t="s">
        <v>546</v>
      </c>
      <c r="L54" s="170" t="s">
        <v>250</v>
      </c>
      <c r="M54" s="169">
        <v>4805.5</v>
      </c>
      <c r="N54" s="166">
        <v>3</v>
      </c>
      <c r="O54" s="162" t="str">
        <f t="shared" si="21"/>
        <v>8:27.0
(31.1)</v>
      </c>
      <c r="Q54" s="135">
        <f t="shared" si="16"/>
        <v>45.600000000000023</v>
      </c>
      <c r="R54" s="135">
        <f t="shared" si="17"/>
        <v>507</v>
      </c>
      <c r="T54" s="164">
        <f t="shared" si="18"/>
        <v>45.600000000000023</v>
      </c>
      <c r="U54" s="164">
        <f t="shared" si="19"/>
        <v>827</v>
      </c>
      <c r="W54" s="163">
        <f t="shared" si="24"/>
        <v>0.19999999999998863</v>
      </c>
      <c r="X54" s="163">
        <f t="shared" si="25"/>
        <v>31.100000000000364</v>
      </c>
      <c r="Z54" s="164">
        <f t="shared" si="22"/>
        <v>0.19999999999998863</v>
      </c>
      <c r="AA54" s="164">
        <f t="shared" si="23"/>
        <v>31.100000000000364</v>
      </c>
      <c r="AC54" s="73">
        <f t="shared" si="15"/>
        <v>0</v>
      </c>
      <c r="AD54" s="73">
        <f>SUM(AC$9:AC54)</f>
        <v>4</v>
      </c>
    </row>
    <row r="55" spans="1:30" ht="30" customHeight="1">
      <c r="A55" s="161">
        <f t="shared" si="13"/>
        <v>47</v>
      </c>
      <c r="B55" s="166">
        <v>55</v>
      </c>
      <c r="C55" s="167" t="s">
        <v>550</v>
      </c>
      <c r="D55" s="168" t="s">
        <v>250</v>
      </c>
      <c r="E55" s="169">
        <v>420.4</v>
      </c>
      <c r="F55" s="166">
        <v>5</v>
      </c>
      <c r="G55" s="162" t="str">
        <f t="shared" si="20"/>
        <v>46.2
(0.6)</v>
      </c>
      <c r="H55" s="153"/>
      <c r="I55" s="161">
        <f t="shared" si="14"/>
        <v>43</v>
      </c>
      <c r="J55" s="166">
        <v>43</v>
      </c>
      <c r="K55" s="167" t="s">
        <v>539</v>
      </c>
      <c r="L55" s="170" t="s">
        <v>249</v>
      </c>
      <c r="M55" s="169">
        <v>4808.3999999999996</v>
      </c>
      <c r="N55" s="166">
        <v>9</v>
      </c>
      <c r="O55" s="162" t="str">
        <f t="shared" si="21"/>
        <v>8:29.9
(2.9)</v>
      </c>
      <c r="Q55" s="135">
        <f t="shared" si="16"/>
        <v>46.199999999999989</v>
      </c>
      <c r="R55" s="135">
        <f t="shared" si="17"/>
        <v>509.89999999999964</v>
      </c>
      <c r="T55" s="164">
        <f t="shared" si="18"/>
        <v>46.199999999999989</v>
      </c>
      <c r="U55" s="164">
        <f t="shared" si="19"/>
        <v>829.89999999999964</v>
      </c>
      <c r="W55" s="163">
        <f t="shared" si="24"/>
        <v>0.59999999999996589</v>
      </c>
      <c r="X55" s="163">
        <f t="shared" si="25"/>
        <v>2.8999999999996362</v>
      </c>
      <c r="Z55" s="164">
        <f t="shared" si="22"/>
        <v>0.59999999999996589</v>
      </c>
      <c r="AA55" s="164">
        <f t="shared" si="23"/>
        <v>2.8999999999996362</v>
      </c>
      <c r="AC55" s="73">
        <f t="shared" si="15"/>
        <v>0</v>
      </c>
      <c r="AD55" s="73">
        <f>SUM(AC$9:AC55)</f>
        <v>4</v>
      </c>
    </row>
    <row r="56" spans="1:30" ht="30" customHeight="1">
      <c r="A56" s="302">
        <f t="shared" si="13"/>
        <v>47</v>
      </c>
      <c r="B56" s="166">
        <v>70</v>
      </c>
      <c r="C56" s="167" t="s">
        <v>563</v>
      </c>
      <c r="D56" s="168" t="s">
        <v>252</v>
      </c>
      <c r="E56" s="169">
        <v>420.4</v>
      </c>
      <c r="F56" s="166">
        <v>1</v>
      </c>
      <c r="G56" s="162" t="str">
        <f t="shared" si="20"/>
        <v>46.2
(0.6)</v>
      </c>
      <c r="H56" s="153"/>
      <c r="I56" s="161" t="str">
        <f t="shared" si="14"/>
        <v>-</v>
      </c>
      <c r="J56" s="166">
        <v>59</v>
      </c>
      <c r="K56" s="167" t="s">
        <v>553</v>
      </c>
      <c r="L56" s="170" t="s">
        <v>251</v>
      </c>
      <c r="M56" s="169">
        <v>4816.2</v>
      </c>
      <c r="N56" s="166">
        <v>3</v>
      </c>
      <c r="O56" s="162" t="str">
        <f t="shared" si="21"/>
        <v>8:37.7
(7.8)</v>
      </c>
      <c r="Q56" s="135">
        <f t="shared" si="16"/>
        <v>46.199999999999989</v>
      </c>
      <c r="R56" s="135">
        <f t="shared" si="17"/>
        <v>517.69999999999982</v>
      </c>
      <c r="T56" s="164">
        <f t="shared" si="18"/>
        <v>46.199999999999989</v>
      </c>
      <c r="U56" s="164">
        <f t="shared" si="19"/>
        <v>837.69999999999982</v>
      </c>
      <c r="W56" s="163">
        <f t="shared" si="24"/>
        <v>0.59999999999996589</v>
      </c>
      <c r="X56" s="163">
        <f t="shared" si="25"/>
        <v>7.8000000000001819</v>
      </c>
      <c r="Z56" s="164">
        <f t="shared" si="22"/>
        <v>0.59999999999996589</v>
      </c>
      <c r="AA56" s="164">
        <f t="shared" si="23"/>
        <v>7.8000000000001819</v>
      </c>
      <c r="AC56" s="73">
        <f t="shared" si="15"/>
        <v>1</v>
      </c>
      <c r="AD56" s="73">
        <f>SUM(AC$9:AC56)</f>
        <v>5</v>
      </c>
    </row>
    <row r="57" spans="1:30" ht="30" customHeight="1">
      <c r="A57" s="161">
        <f t="shared" si="13"/>
        <v>49</v>
      </c>
      <c r="B57" s="166">
        <v>37</v>
      </c>
      <c r="C57" s="167" t="s">
        <v>533</v>
      </c>
      <c r="D57" s="168" t="s">
        <v>249</v>
      </c>
      <c r="E57" s="169">
        <v>421.1</v>
      </c>
      <c r="F57" s="166">
        <v>11</v>
      </c>
      <c r="G57" s="162" t="str">
        <f t="shared" si="20"/>
        <v>46.9
(0.7)</v>
      </c>
      <c r="H57" s="153"/>
      <c r="I57" s="161">
        <f t="shared" si="14"/>
        <v>44</v>
      </c>
      <c r="J57" s="166">
        <v>42</v>
      </c>
      <c r="K57" s="167" t="s">
        <v>538</v>
      </c>
      <c r="L57" s="170" t="s">
        <v>249</v>
      </c>
      <c r="M57" s="169">
        <v>4818.6000000000004</v>
      </c>
      <c r="N57" s="166">
        <v>10</v>
      </c>
      <c r="O57" s="162" t="str">
        <f t="shared" si="21"/>
        <v>8:40.1
(2.4)</v>
      </c>
      <c r="Q57" s="135">
        <f t="shared" si="16"/>
        <v>46.900000000000034</v>
      </c>
      <c r="R57" s="135">
        <f t="shared" si="17"/>
        <v>520.10000000000036</v>
      </c>
      <c r="T57" s="164">
        <f t="shared" si="18"/>
        <v>46.900000000000034</v>
      </c>
      <c r="U57" s="164">
        <f t="shared" si="19"/>
        <v>840.10000000000036</v>
      </c>
      <c r="W57" s="163">
        <f t="shared" si="24"/>
        <v>0.70000000000004547</v>
      </c>
      <c r="X57" s="163">
        <f t="shared" si="25"/>
        <v>2.4000000000005457</v>
      </c>
      <c r="Z57" s="164">
        <f t="shared" si="22"/>
        <v>0.70000000000004547</v>
      </c>
      <c r="AA57" s="164">
        <f t="shared" si="23"/>
        <v>2.4000000000005457</v>
      </c>
      <c r="AC57" s="73">
        <f t="shared" si="15"/>
        <v>0</v>
      </c>
      <c r="AD57" s="73">
        <f>SUM(AC$9:AC57)</f>
        <v>5</v>
      </c>
    </row>
    <row r="58" spans="1:30" ht="30" customHeight="1">
      <c r="A58" s="161">
        <f t="shared" si="13"/>
        <v>50</v>
      </c>
      <c r="B58" s="166">
        <v>42</v>
      </c>
      <c r="C58" s="167" t="s">
        <v>538</v>
      </c>
      <c r="D58" s="168" t="s">
        <v>249</v>
      </c>
      <c r="E58" s="169">
        <v>421.5</v>
      </c>
      <c r="F58" s="166">
        <v>12</v>
      </c>
      <c r="G58" s="162" t="str">
        <f t="shared" si="20"/>
        <v>47.3
(0.4)</v>
      </c>
      <c r="H58" s="153"/>
      <c r="I58" s="161" t="str">
        <f t="shared" si="14"/>
        <v>-</v>
      </c>
      <c r="J58" s="166">
        <v>64</v>
      </c>
      <c r="K58" s="167" t="s">
        <v>558</v>
      </c>
      <c r="L58" s="170" t="s">
        <v>252</v>
      </c>
      <c r="M58" s="169">
        <v>4826.1000000000004</v>
      </c>
      <c r="N58" s="166">
        <v>3</v>
      </c>
      <c r="O58" s="162" t="str">
        <f t="shared" si="21"/>
        <v>8:47.6
(7.5)</v>
      </c>
      <c r="Q58" s="135">
        <f t="shared" si="16"/>
        <v>47.300000000000011</v>
      </c>
      <c r="R58" s="135">
        <f t="shared" si="17"/>
        <v>527.60000000000036</v>
      </c>
      <c r="T58" s="164">
        <f t="shared" si="18"/>
        <v>47.300000000000011</v>
      </c>
      <c r="U58" s="164">
        <f t="shared" si="19"/>
        <v>847.60000000000036</v>
      </c>
      <c r="W58" s="163">
        <f t="shared" si="24"/>
        <v>0.39999999999997726</v>
      </c>
      <c r="X58" s="163">
        <f t="shared" si="25"/>
        <v>7.5</v>
      </c>
      <c r="Z58" s="164">
        <f t="shared" si="22"/>
        <v>0.39999999999997726</v>
      </c>
      <c r="AA58" s="164">
        <f t="shared" si="23"/>
        <v>7.5</v>
      </c>
      <c r="AC58" s="73">
        <f t="shared" si="15"/>
        <v>1</v>
      </c>
      <c r="AD58" s="73">
        <f>SUM(AC$9:AC58)</f>
        <v>6</v>
      </c>
    </row>
    <row r="59" spans="1:30" ht="30" customHeight="1">
      <c r="A59" s="161">
        <f t="shared" si="13"/>
        <v>51</v>
      </c>
      <c r="B59" s="166">
        <v>71</v>
      </c>
      <c r="C59" s="167" t="s">
        <v>564</v>
      </c>
      <c r="D59" s="168" t="s">
        <v>252</v>
      </c>
      <c r="E59" s="169">
        <v>423.4</v>
      </c>
      <c r="F59" s="166">
        <v>2</v>
      </c>
      <c r="G59" s="162" t="str">
        <f t="shared" si="20"/>
        <v>49.2
(1.9)</v>
      </c>
      <c r="H59" s="153"/>
      <c r="I59" s="161">
        <f t="shared" si="14"/>
        <v>45</v>
      </c>
      <c r="J59" s="166">
        <v>39</v>
      </c>
      <c r="K59" s="167" t="s">
        <v>535</v>
      </c>
      <c r="L59" s="170" t="s">
        <v>249</v>
      </c>
      <c r="M59" s="169">
        <v>4847.8</v>
      </c>
      <c r="N59" s="166">
        <v>11</v>
      </c>
      <c r="O59" s="162" t="str">
        <f t="shared" si="21"/>
        <v>9:09.3
(21.7)</v>
      </c>
      <c r="Q59" s="135">
        <f t="shared" si="16"/>
        <v>49.199999999999989</v>
      </c>
      <c r="R59" s="135">
        <f t="shared" si="17"/>
        <v>549.30000000000018</v>
      </c>
      <c r="T59" s="164">
        <f t="shared" si="18"/>
        <v>49.199999999999989</v>
      </c>
      <c r="U59" s="164">
        <f t="shared" si="19"/>
        <v>909.30000000000018</v>
      </c>
      <c r="W59" s="163">
        <f t="shared" si="24"/>
        <v>1.8999999999999773</v>
      </c>
      <c r="X59" s="163">
        <f t="shared" si="25"/>
        <v>21.699999999999818</v>
      </c>
      <c r="Z59" s="164">
        <f t="shared" si="22"/>
        <v>1.8999999999999773</v>
      </c>
      <c r="AA59" s="164">
        <f t="shared" si="23"/>
        <v>21.699999999999818</v>
      </c>
      <c r="AC59" s="73">
        <f t="shared" si="15"/>
        <v>0</v>
      </c>
      <c r="AD59" s="73">
        <f>SUM(AC$9:AC59)</f>
        <v>6</v>
      </c>
    </row>
    <row r="60" spans="1:30" ht="30" customHeight="1">
      <c r="A60" s="161">
        <f t="shared" si="13"/>
        <v>52</v>
      </c>
      <c r="B60" s="166">
        <v>61</v>
      </c>
      <c r="C60" s="167" t="s">
        <v>555</v>
      </c>
      <c r="D60" s="168" t="s">
        <v>251</v>
      </c>
      <c r="E60" s="169">
        <v>423.9</v>
      </c>
      <c r="F60" s="166">
        <v>3</v>
      </c>
      <c r="G60" s="162" t="str">
        <f t="shared" si="20"/>
        <v>49.7
(0.5)</v>
      </c>
      <c r="H60" s="153"/>
      <c r="I60" s="161">
        <f t="shared" si="14"/>
        <v>46</v>
      </c>
      <c r="J60" s="166">
        <v>47</v>
      </c>
      <c r="K60" s="167" t="s">
        <v>542</v>
      </c>
      <c r="L60" s="170" t="s">
        <v>249</v>
      </c>
      <c r="M60" s="169">
        <v>4855.1000000000004</v>
      </c>
      <c r="N60" s="166">
        <v>12</v>
      </c>
      <c r="O60" s="162" t="str">
        <f t="shared" si="21"/>
        <v>9:16.6
(7.3)</v>
      </c>
      <c r="Q60" s="135">
        <f t="shared" si="16"/>
        <v>49.699999999999989</v>
      </c>
      <c r="R60" s="135">
        <f t="shared" si="17"/>
        <v>556.60000000000036</v>
      </c>
      <c r="T60" s="164">
        <f t="shared" si="18"/>
        <v>49.699999999999989</v>
      </c>
      <c r="U60" s="164">
        <f t="shared" si="19"/>
        <v>916.60000000000036</v>
      </c>
      <c r="W60" s="163">
        <f t="shared" si="24"/>
        <v>0.5</v>
      </c>
      <c r="X60" s="163">
        <f t="shared" si="25"/>
        <v>7.3000000000001819</v>
      </c>
      <c r="Z60" s="164">
        <f t="shared" si="22"/>
        <v>0.5</v>
      </c>
      <c r="AA60" s="164">
        <f t="shared" si="23"/>
        <v>7.3000000000001819</v>
      </c>
      <c r="AC60" s="73">
        <f t="shared" si="15"/>
        <v>0</v>
      </c>
      <c r="AD60" s="73">
        <f>SUM(AC$9:AC60)</f>
        <v>6</v>
      </c>
    </row>
    <row r="61" spans="1:30" ht="30" customHeight="1">
      <c r="A61" s="161">
        <f t="shared" si="13"/>
        <v>53</v>
      </c>
      <c r="B61" s="166">
        <v>65</v>
      </c>
      <c r="C61" s="167" t="s">
        <v>559</v>
      </c>
      <c r="D61" s="168" t="s">
        <v>252</v>
      </c>
      <c r="E61" s="169">
        <v>424.1</v>
      </c>
      <c r="F61" s="166">
        <v>3</v>
      </c>
      <c r="G61" s="162" t="str">
        <f t="shared" si="20"/>
        <v>49.9
(0.2)</v>
      </c>
      <c r="H61" s="153"/>
      <c r="I61" s="161" t="str">
        <f t="shared" si="14"/>
        <v>-</v>
      </c>
      <c r="J61" s="166">
        <v>61</v>
      </c>
      <c r="K61" s="167" t="s">
        <v>555</v>
      </c>
      <c r="L61" s="170" t="s">
        <v>251</v>
      </c>
      <c r="M61" s="169">
        <v>4918.3</v>
      </c>
      <c r="N61" s="166">
        <v>4</v>
      </c>
      <c r="O61" s="162" t="str">
        <f t="shared" si="21"/>
        <v>9:39.8
(23.2)</v>
      </c>
      <c r="Q61" s="135">
        <f t="shared" si="16"/>
        <v>49.900000000000034</v>
      </c>
      <c r="R61" s="135">
        <f t="shared" si="17"/>
        <v>579.80000000000018</v>
      </c>
      <c r="T61" s="164">
        <f t="shared" si="18"/>
        <v>49.900000000000034</v>
      </c>
      <c r="U61" s="164">
        <f t="shared" si="19"/>
        <v>939.80000000000018</v>
      </c>
      <c r="W61" s="163">
        <f t="shared" si="24"/>
        <v>0.20000000000004547</v>
      </c>
      <c r="X61" s="163">
        <f t="shared" si="25"/>
        <v>23.199999999999818</v>
      </c>
      <c r="Z61" s="164">
        <f t="shared" si="22"/>
        <v>0.20000000000004547</v>
      </c>
      <c r="AA61" s="164">
        <f t="shared" si="23"/>
        <v>23.199999999999818</v>
      </c>
      <c r="AC61" s="73">
        <f t="shared" si="15"/>
        <v>1</v>
      </c>
      <c r="AD61" s="73">
        <f>SUM(AC$9:AC61)</f>
        <v>7</v>
      </c>
    </row>
    <row r="62" spans="1:30" ht="30" customHeight="1">
      <c r="A62" s="161">
        <f t="shared" si="13"/>
        <v>54</v>
      </c>
      <c r="B62" s="166">
        <v>9</v>
      </c>
      <c r="C62" s="167" t="s">
        <v>506</v>
      </c>
      <c r="D62" s="168" t="s">
        <v>245</v>
      </c>
      <c r="E62" s="169">
        <v>424.6</v>
      </c>
      <c r="F62" s="166">
        <v>10</v>
      </c>
      <c r="G62" s="162" t="str">
        <f t="shared" si="20"/>
        <v>50.4
(0.5)</v>
      </c>
      <c r="H62" s="153"/>
      <c r="I62" s="161" t="str">
        <f t="shared" si="14"/>
        <v>-</v>
      </c>
      <c r="J62" s="166">
        <v>71</v>
      </c>
      <c r="K62" s="167" t="s">
        <v>564</v>
      </c>
      <c r="L62" s="170" t="s">
        <v>252</v>
      </c>
      <c r="M62" s="169">
        <v>4933</v>
      </c>
      <c r="N62" s="166">
        <v>4</v>
      </c>
      <c r="O62" s="162" t="str">
        <f t="shared" si="21"/>
        <v>9:54.5
(14.7)</v>
      </c>
      <c r="Q62" s="135">
        <f t="shared" si="16"/>
        <v>50.400000000000034</v>
      </c>
      <c r="R62" s="135">
        <f t="shared" si="17"/>
        <v>594.5</v>
      </c>
      <c r="T62" s="164">
        <f t="shared" si="18"/>
        <v>50.400000000000034</v>
      </c>
      <c r="U62" s="164">
        <f t="shared" si="19"/>
        <v>954.5</v>
      </c>
      <c r="W62" s="163">
        <f t="shared" si="24"/>
        <v>0.5</v>
      </c>
      <c r="X62" s="163">
        <f t="shared" si="25"/>
        <v>14.699999999999818</v>
      </c>
      <c r="Z62" s="164">
        <f t="shared" si="22"/>
        <v>0.5</v>
      </c>
      <c r="AA62" s="164">
        <f t="shared" si="23"/>
        <v>14.699999999999818</v>
      </c>
      <c r="AC62" s="73">
        <f t="shared" si="15"/>
        <v>1</v>
      </c>
      <c r="AD62" s="73">
        <f>SUM(AC$9:AC62)</f>
        <v>8</v>
      </c>
    </row>
    <row r="63" spans="1:30" ht="30" customHeight="1">
      <c r="A63" s="161">
        <f t="shared" si="13"/>
        <v>55</v>
      </c>
      <c r="B63" s="166">
        <v>50</v>
      </c>
      <c r="C63" s="167" t="s">
        <v>545</v>
      </c>
      <c r="D63" s="168" t="s">
        <v>250</v>
      </c>
      <c r="E63" s="169">
        <v>428.2</v>
      </c>
      <c r="F63" s="166">
        <v>6</v>
      </c>
      <c r="G63" s="162" t="str">
        <f t="shared" si="20"/>
        <v>54.0
(3.6)</v>
      </c>
      <c r="H63" s="153"/>
      <c r="I63" s="161">
        <f t="shared" si="14"/>
        <v>47</v>
      </c>
      <c r="J63" s="166">
        <v>55</v>
      </c>
      <c r="K63" s="167" t="s">
        <v>550</v>
      </c>
      <c r="L63" s="170" t="s">
        <v>250</v>
      </c>
      <c r="M63" s="169">
        <v>5010.1000000000004</v>
      </c>
      <c r="N63" s="166">
        <v>4</v>
      </c>
      <c r="O63" s="162" t="str">
        <f t="shared" si="21"/>
        <v>10:31.6
(37.1)</v>
      </c>
      <c r="Q63" s="135">
        <f t="shared" si="16"/>
        <v>54</v>
      </c>
      <c r="R63" s="135">
        <f t="shared" si="17"/>
        <v>631.60000000000036</v>
      </c>
      <c r="T63" s="164">
        <f t="shared" si="18"/>
        <v>54</v>
      </c>
      <c r="U63" s="164">
        <f t="shared" si="19"/>
        <v>1031.6000000000004</v>
      </c>
      <c r="W63" s="163">
        <f t="shared" si="24"/>
        <v>3.5999999999999659</v>
      </c>
      <c r="X63" s="163">
        <f t="shared" si="25"/>
        <v>37.100000000000364</v>
      </c>
      <c r="Z63" s="164">
        <f t="shared" si="22"/>
        <v>3.5999999999999659</v>
      </c>
      <c r="AA63" s="164">
        <f t="shared" si="23"/>
        <v>37.100000000000364</v>
      </c>
      <c r="AC63" s="73">
        <f t="shared" si="15"/>
        <v>0</v>
      </c>
      <c r="AD63" s="73">
        <f>SUM(AC$9:AC63)</f>
        <v>8</v>
      </c>
    </row>
    <row r="64" spans="1:30" ht="30" customHeight="1">
      <c r="A64" s="161">
        <f t="shared" si="13"/>
        <v>56</v>
      </c>
      <c r="B64" s="166">
        <v>69</v>
      </c>
      <c r="C64" s="167" t="s">
        <v>562</v>
      </c>
      <c r="D64" s="168" t="s">
        <v>252</v>
      </c>
      <c r="E64" s="169">
        <v>430.7</v>
      </c>
      <c r="F64" s="166">
        <v>4</v>
      </c>
      <c r="G64" s="162" t="str">
        <f t="shared" si="20"/>
        <v>56.5
(2.5)</v>
      </c>
      <c r="H64" s="153"/>
      <c r="I64" s="161">
        <f t="shared" si="14"/>
        <v>48</v>
      </c>
      <c r="J64" s="166">
        <v>50</v>
      </c>
      <c r="K64" s="167" t="s">
        <v>545</v>
      </c>
      <c r="L64" s="170" t="s">
        <v>250</v>
      </c>
      <c r="M64" s="169">
        <v>5011.3999999999996</v>
      </c>
      <c r="N64" s="166">
        <v>5</v>
      </c>
      <c r="O64" s="162" t="str">
        <f t="shared" si="21"/>
        <v>10:32.9
(1.3)</v>
      </c>
      <c r="Q64" s="135">
        <f t="shared" si="16"/>
        <v>56.5</v>
      </c>
      <c r="R64" s="135">
        <f t="shared" si="17"/>
        <v>632.89999999999964</v>
      </c>
      <c r="T64" s="164">
        <f t="shared" si="18"/>
        <v>56.5</v>
      </c>
      <c r="U64" s="164">
        <f t="shared" si="19"/>
        <v>1032.8999999999996</v>
      </c>
      <c r="W64" s="163">
        <f t="shared" si="24"/>
        <v>2.5</v>
      </c>
      <c r="X64" s="163">
        <f t="shared" si="25"/>
        <v>1.2999999999992724</v>
      </c>
      <c r="Z64" s="164">
        <f t="shared" si="22"/>
        <v>2.5</v>
      </c>
      <c r="AA64" s="164">
        <f t="shared" si="23"/>
        <v>1.2999999999992724</v>
      </c>
      <c r="AC64" s="73">
        <f t="shared" si="15"/>
        <v>0</v>
      </c>
      <c r="AD64" s="73">
        <f>SUM(AC$9:AC64)</f>
        <v>8</v>
      </c>
    </row>
    <row r="65" spans="1:30" ht="30" customHeight="1">
      <c r="A65" s="161">
        <f t="shared" si="13"/>
        <v>57</v>
      </c>
      <c r="B65" s="166">
        <v>66</v>
      </c>
      <c r="C65" s="167" t="s">
        <v>560</v>
      </c>
      <c r="D65" s="168" t="s">
        <v>252</v>
      </c>
      <c r="E65" s="169">
        <v>433.4</v>
      </c>
      <c r="F65" s="166">
        <v>5</v>
      </c>
      <c r="G65" s="162" t="str">
        <f t="shared" si="20"/>
        <v>59.2
(2.7)</v>
      </c>
      <c r="H65" s="153"/>
      <c r="I65" s="161">
        <f t="shared" si="14"/>
        <v>49</v>
      </c>
      <c r="J65" s="166">
        <v>38</v>
      </c>
      <c r="K65" s="167" t="s">
        <v>534</v>
      </c>
      <c r="L65" s="170" t="s">
        <v>249</v>
      </c>
      <c r="M65" s="169">
        <v>5015.5</v>
      </c>
      <c r="N65" s="166">
        <v>13</v>
      </c>
      <c r="O65" s="162" t="str">
        <f t="shared" si="21"/>
        <v>10:37.0
(4.1)</v>
      </c>
      <c r="Q65" s="135">
        <f t="shared" si="16"/>
        <v>59.199999999999989</v>
      </c>
      <c r="R65" s="135">
        <f t="shared" si="17"/>
        <v>637</v>
      </c>
      <c r="T65" s="164">
        <f t="shared" si="18"/>
        <v>59.199999999999989</v>
      </c>
      <c r="U65" s="164">
        <f t="shared" si="19"/>
        <v>1037</v>
      </c>
      <c r="W65" s="163">
        <f t="shared" si="24"/>
        <v>2.6999999999999886</v>
      </c>
      <c r="X65" s="163">
        <f t="shared" si="25"/>
        <v>4.1000000000003638</v>
      </c>
      <c r="Z65" s="164">
        <f t="shared" si="22"/>
        <v>2.6999999999999886</v>
      </c>
      <c r="AA65" s="164">
        <f t="shared" si="23"/>
        <v>4.1000000000003638</v>
      </c>
      <c r="AC65" s="73">
        <f t="shared" si="15"/>
        <v>0</v>
      </c>
      <c r="AD65" s="73">
        <f>SUM(AC$9:AC65)</f>
        <v>8</v>
      </c>
    </row>
    <row r="66" spans="1:30" ht="30" customHeight="1">
      <c r="A66" s="161">
        <f t="shared" si="13"/>
        <v>58</v>
      </c>
      <c r="B66" s="166">
        <v>68</v>
      </c>
      <c r="C66" s="167" t="s">
        <v>561</v>
      </c>
      <c r="D66" s="168" t="s">
        <v>252</v>
      </c>
      <c r="E66" s="169">
        <v>433.8</v>
      </c>
      <c r="F66" s="166">
        <v>6</v>
      </c>
      <c r="G66" s="162" t="str">
        <f t="shared" si="20"/>
        <v>59.6
(0.4)</v>
      </c>
      <c r="H66" s="153"/>
      <c r="I66" s="161">
        <f t="shared" si="14"/>
        <v>50</v>
      </c>
      <c r="J66" s="166">
        <v>40</v>
      </c>
      <c r="K66" s="167" t="s">
        <v>536</v>
      </c>
      <c r="L66" s="170" t="s">
        <v>249</v>
      </c>
      <c r="M66" s="169">
        <v>5016.2</v>
      </c>
      <c r="N66" s="166">
        <v>14</v>
      </c>
      <c r="O66" s="162" t="str">
        <f t="shared" si="21"/>
        <v>10:37.7
(0.7)</v>
      </c>
      <c r="Q66" s="135">
        <f t="shared" si="16"/>
        <v>59.600000000000023</v>
      </c>
      <c r="R66" s="135">
        <f t="shared" si="17"/>
        <v>637.69999999999982</v>
      </c>
      <c r="T66" s="164">
        <f t="shared" si="18"/>
        <v>59.600000000000023</v>
      </c>
      <c r="U66" s="164">
        <f t="shared" si="19"/>
        <v>1037.6999999999998</v>
      </c>
      <c r="W66" s="163">
        <f t="shared" si="24"/>
        <v>0.40000000000003411</v>
      </c>
      <c r="X66" s="163">
        <f t="shared" si="25"/>
        <v>0.6999999999998181</v>
      </c>
      <c r="Z66" s="164">
        <f t="shared" si="22"/>
        <v>0.40000000000003411</v>
      </c>
      <c r="AA66" s="164">
        <f t="shared" si="23"/>
        <v>0.6999999999998181</v>
      </c>
      <c r="AC66" s="73">
        <f t="shared" si="15"/>
        <v>0</v>
      </c>
      <c r="AD66" s="73">
        <f>SUM(AC$9:AC66)</f>
        <v>8</v>
      </c>
    </row>
    <row r="67" spans="1:30" ht="30" customHeight="1">
      <c r="A67" s="161">
        <f t="shared" si="13"/>
        <v>59</v>
      </c>
      <c r="B67" s="166">
        <v>56</v>
      </c>
      <c r="C67" s="167" t="s">
        <v>551</v>
      </c>
      <c r="D67" s="168" t="s">
        <v>250</v>
      </c>
      <c r="E67" s="169">
        <v>433.9</v>
      </c>
      <c r="F67" s="166">
        <v>7</v>
      </c>
      <c r="G67" s="162" t="str">
        <f t="shared" si="20"/>
        <v>59.7
(0.1)</v>
      </c>
      <c r="H67" s="153"/>
      <c r="I67" s="161">
        <f t="shared" si="14"/>
        <v>51</v>
      </c>
      <c r="J67" s="166">
        <v>52</v>
      </c>
      <c r="K67" s="167" t="s">
        <v>547</v>
      </c>
      <c r="L67" s="170" t="s">
        <v>250</v>
      </c>
      <c r="M67" s="169">
        <v>5031.7</v>
      </c>
      <c r="N67" s="166">
        <v>6</v>
      </c>
      <c r="O67" s="162" t="str">
        <f t="shared" si="21"/>
        <v>10:53.2
(15.5)</v>
      </c>
      <c r="Q67" s="135">
        <f t="shared" si="16"/>
        <v>59.699999999999989</v>
      </c>
      <c r="R67" s="135">
        <f t="shared" si="17"/>
        <v>653.19999999999982</v>
      </c>
      <c r="T67" s="164">
        <f t="shared" si="18"/>
        <v>59.699999999999989</v>
      </c>
      <c r="U67" s="164">
        <f t="shared" si="19"/>
        <v>1053.1999999999998</v>
      </c>
      <c r="W67" s="163">
        <f t="shared" si="24"/>
        <v>9.9999999999965894E-2</v>
      </c>
      <c r="X67" s="163">
        <f t="shared" si="25"/>
        <v>15.5</v>
      </c>
      <c r="Z67" s="164">
        <f t="shared" si="22"/>
        <v>9.9999999999965894E-2</v>
      </c>
      <c r="AA67" s="164">
        <f t="shared" si="23"/>
        <v>15.5</v>
      </c>
      <c r="AC67" s="73">
        <f t="shared" si="15"/>
        <v>0</v>
      </c>
      <c r="AD67" s="73">
        <f>SUM(AC$9:AC67)</f>
        <v>8</v>
      </c>
    </row>
    <row r="68" spans="1:30" ht="30" customHeight="1">
      <c r="A68" s="161">
        <f t="shared" si="13"/>
        <v>60</v>
      </c>
      <c r="B68" s="166">
        <v>67</v>
      </c>
      <c r="C68" s="167" t="s">
        <v>572</v>
      </c>
      <c r="D68" s="168" t="s">
        <v>252</v>
      </c>
      <c r="E68" s="169">
        <v>437.8</v>
      </c>
      <c r="F68" s="166">
        <v>7</v>
      </c>
      <c r="G68" s="162" t="str">
        <f t="shared" si="20"/>
        <v>1:03.6
(3.9)</v>
      </c>
      <c r="H68" s="153"/>
      <c r="I68" s="161" t="str">
        <f t="shared" si="14"/>
        <v>-</v>
      </c>
      <c r="J68" s="166">
        <v>65</v>
      </c>
      <c r="K68" s="167" t="s">
        <v>559</v>
      </c>
      <c r="L68" s="170" t="s">
        <v>252</v>
      </c>
      <c r="M68" s="169">
        <v>5042.5</v>
      </c>
      <c r="N68" s="166">
        <v>5</v>
      </c>
      <c r="O68" s="162" t="str">
        <f t="shared" si="21"/>
        <v>11:04.0
(10.8)</v>
      </c>
      <c r="Q68" s="135">
        <f t="shared" si="16"/>
        <v>63.600000000000023</v>
      </c>
      <c r="R68" s="135">
        <f t="shared" si="17"/>
        <v>664</v>
      </c>
      <c r="T68" s="164">
        <f t="shared" si="18"/>
        <v>103.60000000000002</v>
      </c>
      <c r="U68" s="164">
        <f t="shared" si="19"/>
        <v>1104</v>
      </c>
      <c r="W68" s="163">
        <f t="shared" si="24"/>
        <v>3.9000000000000341</v>
      </c>
      <c r="X68" s="163">
        <f t="shared" si="25"/>
        <v>10.800000000000182</v>
      </c>
      <c r="Z68" s="164">
        <f t="shared" si="22"/>
        <v>3.9000000000000341</v>
      </c>
      <c r="AA68" s="164">
        <f t="shared" si="23"/>
        <v>10.800000000000182</v>
      </c>
      <c r="AC68" s="73">
        <f t="shared" si="15"/>
        <v>1</v>
      </c>
      <c r="AD68" s="73">
        <f>SUM(AC$9:AC68)</f>
        <v>9</v>
      </c>
    </row>
    <row r="69" spans="1:30" ht="30" customHeight="1">
      <c r="A69" s="161">
        <f t="shared" si="13"/>
        <v>61</v>
      </c>
      <c r="B69" s="166">
        <v>40</v>
      </c>
      <c r="C69" s="167" t="s">
        <v>536</v>
      </c>
      <c r="D69" s="168" t="s">
        <v>249</v>
      </c>
      <c r="E69" s="169">
        <v>441</v>
      </c>
      <c r="F69" s="166">
        <v>13</v>
      </c>
      <c r="G69" s="162" t="str">
        <f t="shared" si="20"/>
        <v>1:06.8
(3.2)</v>
      </c>
      <c r="H69" s="153"/>
      <c r="I69" s="161" t="str">
        <f t="shared" si="14"/>
        <v>-</v>
      </c>
      <c r="J69" s="166">
        <v>62</v>
      </c>
      <c r="K69" s="167" t="s">
        <v>556</v>
      </c>
      <c r="L69" s="170" t="s">
        <v>251</v>
      </c>
      <c r="M69" s="169">
        <v>5104.1000000000004</v>
      </c>
      <c r="N69" s="166">
        <v>5</v>
      </c>
      <c r="O69" s="162" t="str">
        <f t="shared" si="21"/>
        <v>11:25.6
(21.6)</v>
      </c>
      <c r="Q69" s="135">
        <f t="shared" si="16"/>
        <v>66.800000000000011</v>
      </c>
      <c r="R69" s="135">
        <f t="shared" si="17"/>
        <v>685.60000000000036</v>
      </c>
      <c r="T69" s="164">
        <f t="shared" si="18"/>
        <v>106.80000000000001</v>
      </c>
      <c r="U69" s="164">
        <f t="shared" si="19"/>
        <v>1125.6000000000004</v>
      </c>
      <c r="W69" s="163">
        <f t="shared" si="24"/>
        <v>3.1999999999999886</v>
      </c>
      <c r="X69" s="163">
        <f t="shared" si="25"/>
        <v>21.600000000000364</v>
      </c>
      <c r="Z69" s="164">
        <f t="shared" si="22"/>
        <v>3.1999999999999886</v>
      </c>
      <c r="AA69" s="164">
        <f t="shared" si="23"/>
        <v>21.600000000000364</v>
      </c>
      <c r="AC69" s="73">
        <f t="shared" si="15"/>
        <v>1</v>
      </c>
      <c r="AD69" s="73">
        <f>SUM(AC$9:AC69)</f>
        <v>10</v>
      </c>
    </row>
    <row r="70" spans="1:30" ht="30" customHeight="1">
      <c r="A70" s="161">
        <f t="shared" si="13"/>
        <v>62</v>
      </c>
      <c r="B70" s="166">
        <v>52</v>
      </c>
      <c r="C70" s="167" t="s">
        <v>547</v>
      </c>
      <c r="D70" s="168" t="s">
        <v>250</v>
      </c>
      <c r="E70" s="169">
        <v>441.5</v>
      </c>
      <c r="F70" s="166">
        <v>8</v>
      </c>
      <c r="G70" s="162" t="str">
        <f t="shared" si="20"/>
        <v>1:07.3
(0.5)</v>
      </c>
      <c r="H70" s="153"/>
      <c r="I70" s="161" t="str">
        <f t="shared" si="14"/>
        <v>-</v>
      </c>
      <c r="J70" s="166">
        <v>66</v>
      </c>
      <c r="K70" s="167" t="s">
        <v>560</v>
      </c>
      <c r="L70" s="170" t="s">
        <v>252</v>
      </c>
      <c r="M70" s="169">
        <v>5146.6000000000004</v>
      </c>
      <c r="N70" s="166">
        <v>6</v>
      </c>
      <c r="O70" s="162" t="str">
        <f t="shared" si="21"/>
        <v>12:08.1
(42.5)</v>
      </c>
      <c r="Q70" s="135">
        <f t="shared" si="16"/>
        <v>67.300000000000011</v>
      </c>
      <c r="R70" s="135">
        <f t="shared" si="17"/>
        <v>728.10000000000036</v>
      </c>
      <c r="T70" s="164">
        <f t="shared" si="18"/>
        <v>107.30000000000001</v>
      </c>
      <c r="U70" s="164">
        <f t="shared" si="19"/>
        <v>1208.1000000000004</v>
      </c>
      <c r="W70" s="163">
        <f t="shared" si="24"/>
        <v>0.5</v>
      </c>
      <c r="X70" s="163">
        <f t="shared" si="25"/>
        <v>42.5</v>
      </c>
      <c r="Z70" s="164">
        <f t="shared" si="22"/>
        <v>0.5</v>
      </c>
      <c r="AA70" s="164">
        <f t="shared" si="23"/>
        <v>42.5</v>
      </c>
      <c r="AC70" s="73">
        <f t="shared" si="15"/>
        <v>1</v>
      </c>
      <c r="AD70" s="73">
        <f>SUM(AC$9:AC70)</f>
        <v>11</v>
      </c>
    </row>
    <row r="71" spans="1:30" ht="30" customHeight="1">
      <c r="A71" s="302">
        <f t="shared" si="13"/>
        <v>62</v>
      </c>
      <c r="B71" s="166">
        <v>63</v>
      </c>
      <c r="C71" s="167" t="s">
        <v>557</v>
      </c>
      <c r="D71" s="168" t="s">
        <v>252</v>
      </c>
      <c r="E71" s="169">
        <v>441.5</v>
      </c>
      <c r="F71" s="166">
        <v>8</v>
      </c>
      <c r="G71" s="162" t="str">
        <f t="shared" si="20"/>
        <v>1:07.3
(0.5)</v>
      </c>
      <c r="H71" s="153"/>
      <c r="I71" s="161">
        <f t="shared" si="14"/>
        <v>52</v>
      </c>
      <c r="J71" s="166">
        <v>53</v>
      </c>
      <c r="K71" s="167" t="s">
        <v>548</v>
      </c>
      <c r="L71" s="170" t="s">
        <v>250</v>
      </c>
      <c r="M71" s="169">
        <v>5151.2</v>
      </c>
      <c r="N71" s="166">
        <v>7</v>
      </c>
      <c r="O71" s="162" t="str">
        <f t="shared" si="21"/>
        <v>12:12.7
(4.6)</v>
      </c>
      <c r="Q71" s="135">
        <f t="shared" si="16"/>
        <v>67.300000000000011</v>
      </c>
      <c r="R71" s="135">
        <f t="shared" si="17"/>
        <v>732.69999999999982</v>
      </c>
      <c r="T71" s="164">
        <f t="shared" si="18"/>
        <v>107.30000000000001</v>
      </c>
      <c r="U71" s="164">
        <f t="shared" si="19"/>
        <v>1212.6999999999998</v>
      </c>
      <c r="W71" s="163">
        <f t="shared" si="24"/>
        <v>0.5</v>
      </c>
      <c r="X71" s="163">
        <f t="shared" si="25"/>
        <v>4.5999999999994543</v>
      </c>
      <c r="Z71" s="164">
        <f t="shared" si="22"/>
        <v>0.5</v>
      </c>
      <c r="AA71" s="164">
        <f t="shared" si="23"/>
        <v>4.5999999999994543</v>
      </c>
      <c r="AC71" s="73">
        <f t="shared" si="15"/>
        <v>0</v>
      </c>
      <c r="AD71" s="73">
        <f>SUM(AC$9:AC71)</f>
        <v>11</v>
      </c>
    </row>
    <row r="72" spans="1:30" ht="30" customHeight="1">
      <c r="A72" s="161">
        <f t="shared" si="13"/>
        <v>64</v>
      </c>
      <c r="B72" s="166">
        <v>64</v>
      </c>
      <c r="C72" s="167" t="s">
        <v>558</v>
      </c>
      <c r="D72" s="168" t="s">
        <v>252</v>
      </c>
      <c r="E72" s="169">
        <v>441.9</v>
      </c>
      <c r="F72" s="166">
        <v>9</v>
      </c>
      <c r="G72" s="162" t="str">
        <f t="shared" si="20"/>
        <v>1:07.7
(0.4)</v>
      </c>
      <c r="H72" s="153"/>
      <c r="I72" s="161" t="str">
        <f t="shared" si="14"/>
        <v>-</v>
      </c>
      <c r="J72" s="166">
        <v>68</v>
      </c>
      <c r="K72" s="167" t="s">
        <v>561</v>
      </c>
      <c r="L72" s="170" t="s">
        <v>252</v>
      </c>
      <c r="M72" s="169">
        <v>5216</v>
      </c>
      <c r="N72" s="166">
        <v>7</v>
      </c>
      <c r="O72" s="162" t="str">
        <f t="shared" si="21"/>
        <v>12:37.5
(24.8)</v>
      </c>
      <c r="Q72" s="135">
        <f t="shared" si="16"/>
        <v>67.699999999999989</v>
      </c>
      <c r="R72" s="135">
        <f t="shared" si="17"/>
        <v>757.5</v>
      </c>
      <c r="T72" s="164">
        <f t="shared" si="18"/>
        <v>107.69999999999999</v>
      </c>
      <c r="U72" s="164">
        <f t="shared" si="19"/>
        <v>1237.5</v>
      </c>
      <c r="W72" s="163">
        <f t="shared" si="24"/>
        <v>0.39999999999997726</v>
      </c>
      <c r="X72" s="163">
        <f t="shared" si="25"/>
        <v>24.800000000000182</v>
      </c>
      <c r="Z72" s="164">
        <f t="shared" si="22"/>
        <v>0.39999999999997726</v>
      </c>
      <c r="AA72" s="164">
        <f t="shared" si="23"/>
        <v>24.800000000000182</v>
      </c>
      <c r="AC72" s="73">
        <f t="shared" si="15"/>
        <v>1</v>
      </c>
      <c r="AD72" s="73">
        <f>SUM(AC$9:AC72)</f>
        <v>12</v>
      </c>
    </row>
    <row r="73" spans="1:30" ht="30" customHeight="1">
      <c r="A73" s="302">
        <f t="shared" ref="A73:A98" si="26">IF(E73&lt;&gt;"",RANK(E73,E$9:E$98,1),"")</f>
        <v>64</v>
      </c>
      <c r="B73" s="166">
        <v>72</v>
      </c>
      <c r="C73" s="167" t="s">
        <v>565</v>
      </c>
      <c r="D73" s="168" t="s">
        <v>252</v>
      </c>
      <c r="E73" s="169">
        <v>441.9</v>
      </c>
      <c r="F73" s="303">
        <v>9</v>
      </c>
      <c r="G73" s="162" t="str">
        <f t="shared" si="20"/>
        <v>1:07.7
(0.4)</v>
      </c>
      <c r="H73" s="153"/>
      <c r="I73" s="161" t="str">
        <f t="shared" ref="I73:I98" si="27">IF(M73&lt;&gt;"",IF(MID(L73,1,2)=AC$8,RANK(M73,M$9:M$98,1)-AD73,"-"),"")</f>
        <v>-</v>
      </c>
      <c r="J73" s="166">
        <v>69</v>
      </c>
      <c r="K73" s="167" t="s">
        <v>562</v>
      </c>
      <c r="L73" s="170" t="s">
        <v>252</v>
      </c>
      <c r="M73" s="169">
        <v>5233</v>
      </c>
      <c r="N73" s="166">
        <v>8</v>
      </c>
      <c r="O73" s="162" t="str">
        <f t="shared" si="21"/>
        <v>12:54.5
(17.0)</v>
      </c>
      <c r="Q73" s="135">
        <f t="shared" si="16"/>
        <v>67.699999999999989</v>
      </c>
      <c r="R73" s="135">
        <f t="shared" si="17"/>
        <v>774.5</v>
      </c>
      <c r="T73" s="164">
        <f t="shared" si="18"/>
        <v>107.69999999999999</v>
      </c>
      <c r="U73" s="164">
        <f t="shared" si="19"/>
        <v>1254.5</v>
      </c>
      <c r="W73" s="163">
        <f t="shared" si="24"/>
        <v>0.39999999999997726</v>
      </c>
      <c r="X73" s="163">
        <f t="shared" si="25"/>
        <v>17</v>
      </c>
      <c r="Z73" s="164">
        <f t="shared" si="22"/>
        <v>0.39999999999997726</v>
      </c>
      <c r="AA73" s="164">
        <f t="shared" si="23"/>
        <v>17</v>
      </c>
      <c r="AC73" s="73">
        <f t="shared" ref="AC73:AC98" si="28">IF(L73&lt;&gt;"",IF(MID(L73,1,2)=AC$8,0,1),0)</f>
        <v>1</v>
      </c>
      <c r="AD73" s="73">
        <f>SUM(AC$9:AC73)</f>
        <v>13</v>
      </c>
    </row>
    <row r="74" spans="1:30" ht="30" customHeight="1">
      <c r="A74" s="161">
        <f t="shared" si="26"/>
        <v>66</v>
      </c>
      <c r="B74" s="166">
        <v>75</v>
      </c>
      <c r="C74" s="167" t="s">
        <v>567</v>
      </c>
      <c r="D74" s="168" t="s">
        <v>252</v>
      </c>
      <c r="E74" s="169">
        <v>442.5</v>
      </c>
      <c r="F74" s="166">
        <v>11</v>
      </c>
      <c r="G74" s="162" t="str">
        <f t="shared" si="20"/>
        <v>1:08.3
(0.6)</v>
      </c>
      <c r="H74" s="153"/>
      <c r="I74" s="161">
        <f t="shared" si="27"/>
        <v>53</v>
      </c>
      <c r="J74" s="166">
        <v>54</v>
      </c>
      <c r="K74" s="167" t="s">
        <v>549</v>
      </c>
      <c r="L74" s="170" t="s">
        <v>250</v>
      </c>
      <c r="M74" s="169">
        <v>5250.2</v>
      </c>
      <c r="N74" s="166">
        <v>8</v>
      </c>
      <c r="O74" s="162" t="str">
        <f t="shared" si="21"/>
        <v>13:11.7
(17.2)</v>
      </c>
      <c r="Q74" s="135">
        <f t="shared" ref="Q74:Q98" si="29">IF(AND(E$9&lt;&gt;"",E74&lt;&gt;""),(INT(E74/10000)*3600+INT(MOD(E74,10000)/100)*60+MOD(E74,100))-(INT(E$9/10000)*3600+INT(MOD(E$9,10000)/100)*60+MOD(E$9,100)),"")</f>
        <v>68.300000000000011</v>
      </c>
      <c r="R74" s="135">
        <f t="shared" ref="R74:R98" si="30">IF(AND(M$9&lt;&gt;"",M74&lt;&gt;""),(INT(M74/10000)*3600+INT(MOD(M74,10000)/100)*60+MOD(M74,100))-(INT(M$9/10000)*3600+INT(MOD(M$9,10000)/100)*60+MOD(M$9,100)),"")</f>
        <v>791.69999999999982</v>
      </c>
      <c r="T74" s="164">
        <f t="shared" ref="T74:T98" si="31">IF(Q74&lt;&gt;"",INT(Q74/3600)*10000+INT(MOD(Q74,3600)/60)*100+MOD(Q74,60),"")</f>
        <v>108.30000000000001</v>
      </c>
      <c r="U74" s="164">
        <f t="shared" ref="U74:U98" si="32">IF(R74&lt;&gt;"",INT(R74/3600)*10000+INT(MOD(R74,3600)/60)*100+MOD(R74,60),"")</f>
        <v>1311.6999999999998</v>
      </c>
      <c r="W74" s="163">
        <f t="shared" si="24"/>
        <v>0.60000000000002274</v>
      </c>
      <c r="X74" s="163">
        <f t="shared" si="25"/>
        <v>17.199999999999818</v>
      </c>
      <c r="Z74" s="164">
        <f t="shared" si="22"/>
        <v>0.60000000000002274</v>
      </c>
      <c r="AA74" s="164">
        <f t="shared" si="23"/>
        <v>17.199999999999818</v>
      </c>
      <c r="AC74" s="73">
        <f t="shared" si="28"/>
        <v>0</v>
      </c>
      <c r="AD74" s="73">
        <f>SUM(AC$9:AC74)</f>
        <v>13</v>
      </c>
    </row>
    <row r="75" spans="1:30" ht="30" customHeight="1">
      <c r="A75" s="161">
        <f t="shared" si="26"/>
        <v>67</v>
      </c>
      <c r="B75" s="166">
        <v>54</v>
      </c>
      <c r="C75" s="167" t="s">
        <v>549</v>
      </c>
      <c r="D75" s="168" t="s">
        <v>250</v>
      </c>
      <c r="E75" s="169">
        <v>443.9</v>
      </c>
      <c r="F75" s="166">
        <v>9</v>
      </c>
      <c r="G75" s="162" t="str">
        <f t="shared" ref="G75:G98" si="33">IF(T75&lt;&gt;"",TEXT(T75,"[&lt;100]#0.0;[&lt;10000]#0"":""00.0;0"":""00"":""00.0")&amp;CHAR(10)&amp;"("&amp;TEXT(Z75,"[&lt;100]#0.0;[&lt;10000]#0"":""00.0;0"":""00"":""00.0")&amp;")","")</f>
        <v>1:09.7
(1.4)</v>
      </c>
      <c r="H75" s="153"/>
      <c r="I75" s="161">
        <f t="shared" si="27"/>
        <v>54</v>
      </c>
      <c r="J75" s="166">
        <v>56</v>
      </c>
      <c r="K75" s="167" t="s">
        <v>551</v>
      </c>
      <c r="L75" s="170" t="s">
        <v>250</v>
      </c>
      <c r="M75" s="169">
        <v>5359.1</v>
      </c>
      <c r="N75" s="166">
        <v>9</v>
      </c>
      <c r="O75" s="162" t="str">
        <f t="shared" ref="O75:O98" si="34">IF(U75&lt;&gt;"",TEXT(U75,"[&lt;100]#0.0;[&lt;10000]#0"":""00.0;0"":""00"":""00.0")&amp;CHAR(10)&amp;"("&amp;TEXT(AA75,"[&lt;100]#0.0;[&lt;10000]#0"":""00.0;0"":""00"":""00.0")&amp;")","")</f>
        <v>14:20.6
(1:08.9)</v>
      </c>
      <c r="Q75" s="135">
        <f t="shared" si="29"/>
        <v>69.699999999999989</v>
      </c>
      <c r="R75" s="135">
        <f t="shared" si="30"/>
        <v>860.60000000000036</v>
      </c>
      <c r="T75" s="164">
        <f t="shared" si="31"/>
        <v>109.69999999999999</v>
      </c>
      <c r="U75" s="164">
        <f t="shared" si="32"/>
        <v>1420.6000000000004</v>
      </c>
      <c r="W75" s="163">
        <f t="shared" si="24"/>
        <v>1.3999999999999773</v>
      </c>
      <c r="X75" s="163">
        <f t="shared" si="25"/>
        <v>68.900000000000546</v>
      </c>
      <c r="Z75" s="164">
        <f t="shared" ref="Z75:Z98" si="35">IF(W75&lt;&gt;"",INT(W75/3600)*10000+INT(MOD(W75,3600)/60)*100+MOD(W75,60),"")</f>
        <v>1.3999999999999773</v>
      </c>
      <c r="AA75" s="164">
        <f t="shared" ref="AA75:AA98" si="36">IF(X75&lt;&gt;"",INT(X75/3600)*10000+INT(MOD(X75,3600)/60)*100+MOD(X75,60),"")</f>
        <v>108.90000000000055</v>
      </c>
      <c r="AC75" s="73">
        <f t="shared" si="28"/>
        <v>0</v>
      </c>
      <c r="AD75" s="73">
        <f>SUM(AC$9:AC75)</f>
        <v>13</v>
      </c>
    </row>
    <row r="76" spans="1:30" ht="30" customHeight="1">
      <c r="A76" s="161">
        <f t="shared" si="26"/>
        <v>68</v>
      </c>
      <c r="B76" s="166">
        <v>38</v>
      </c>
      <c r="C76" s="167" t="s">
        <v>534</v>
      </c>
      <c r="D76" s="168" t="s">
        <v>249</v>
      </c>
      <c r="E76" s="169">
        <v>447.1</v>
      </c>
      <c r="F76" s="166">
        <v>14</v>
      </c>
      <c r="G76" s="162" t="str">
        <f t="shared" si="33"/>
        <v>1:12.9
(3.2)</v>
      </c>
      <c r="H76" s="153"/>
      <c r="I76" s="161" t="str">
        <f t="shared" si="27"/>
        <v>-</v>
      </c>
      <c r="J76" s="166">
        <v>67</v>
      </c>
      <c r="K76" s="167" t="s">
        <v>572</v>
      </c>
      <c r="L76" s="170" t="s">
        <v>252</v>
      </c>
      <c r="M76" s="169">
        <v>5432.5</v>
      </c>
      <c r="N76" s="166">
        <v>9</v>
      </c>
      <c r="O76" s="162" t="str">
        <f t="shared" si="34"/>
        <v>14:54.0
(33.4)</v>
      </c>
      <c r="Q76" s="135">
        <f t="shared" si="29"/>
        <v>72.900000000000034</v>
      </c>
      <c r="R76" s="135">
        <f t="shared" si="30"/>
        <v>894</v>
      </c>
      <c r="T76" s="164">
        <f t="shared" si="31"/>
        <v>112.90000000000003</v>
      </c>
      <c r="U76" s="164">
        <f t="shared" si="32"/>
        <v>1454</v>
      </c>
      <c r="W76" s="163">
        <f t="shared" ref="W76:W98" si="37">IF(AND(Q76&lt;&gt;"",Q75&lt;&gt;""),IF(Q76-Q75&lt;&gt;0,Q76-Q75,W75),"")</f>
        <v>3.2000000000000455</v>
      </c>
      <c r="X76" s="163">
        <f t="shared" ref="X76:X98" si="38">IF(AND(R76&lt;&gt;"",R75&lt;&gt;""),IF(R76-R75&lt;&gt;0,R76-R75,X75),"")</f>
        <v>33.399999999999636</v>
      </c>
      <c r="Z76" s="164">
        <f t="shared" si="35"/>
        <v>3.2000000000000455</v>
      </c>
      <c r="AA76" s="164">
        <f t="shared" si="36"/>
        <v>33.399999999999636</v>
      </c>
      <c r="AC76" s="73">
        <f t="shared" si="28"/>
        <v>1</v>
      </c>
      <c r="AD76" s="73">
        <f>SUM(AC$9:AC76)</f>
        <v>14</v>
      </c>
    </row>
    <row r="77" spans="1:30" ht="30" customHeight="1">
      <c r="A77" s="161">
        <f t="shared" si="26"/>
        <v>69</v>
      </c>
      <c r="B77" s="166">
        <v>62</v>
      </c>
      <c r="C77" s="167" t="s">
        <v>556</v>
      </c>
      <c r="D77" s="168" t="s">
        <v>251</v>
      </c>
      <c r="E77" s="169">
        <v>448.8</v>
      </c>
      <c r="F77" s="166">
        <v>4</v>
      </c>
      <c r="G77" s="162" t="str">
        <f t="shared" si="33"/>
        <v>1:14.6
(1.7)</v>
      </c>
      <c r="H77" s="153"/>
      <c r="I77" s="161" t="str">
        <f t="shared" si="27"/>
        <v>-</v>
      </c>
      <c r="J77" s="166">
        <v>74</v>
      </c>
      <c r="K77" s="167" t="s">
        <v>566</v>
      </c>
      <c r="L77" s="170" t="s">
        <v>252</v>
      </c>
      <c r="M77" s="169">
        <v>5458.1</v>
      </c>
      <c r="N77" s="166">
        <v>10</v>
      </c>
      <c r="O77" s="162" t="str">
        <f t="shared" si="34"/>
        <v>15:19.6
(25.6)</v>
      </c>
      <c r="Q77" s="135">
        <f t="shared" si="29"/>
        <v>74.600000000000023</v>
      </c>
      <c r="R77" s="135">
        <f t="shared" si="30"/>
        <v>919.60000000000036</v>
      </c>
      <c r="T77" s="164">
        <f t="shared" si="31"/>
        <v>114.60000000000002</v>
      </c>
      <c r="U77" s="164">
        <f t="shared" si="32"/>
        <v>1519.6000000000004</v>
      </c>
      <c r="W77" s="163">
        <f t="shared" si="37"/>
        <v>1.6999999999999886</v>
      </c>
      <c r="X77" s="163">
        <f t="shared" si="38"/>
        <v>25.600000000000364</v>
      </c>
      <c r="Z77" s="164">
        <f t="shared" si="35"/>
        <v>1.6999999999999886</v>
      </c>
      <c r="AA77" s="164">
        <f t="shared" si="36"/>
        <v>25.600000000000364</v>
      </c>
      <c r="AC77" s="73">
        <f t="shared" si="28"/>
        <v>1</v>
      </c>
      <c r="AD77" s="73">
        <f>SUM(AC$9:AC77)</f>
        <v>15</v>
      </c>
    </row>
    <row r="78" spans="1:30" ht="30" customHeight="1">
      <c r="A78" s="161">
        <f t="shared" si="26"/>
        <v>70</v>
      </c>
      <c r="B78" s="166">
        <v>74</v>
      </c>
      <c r="C78" s="167" t="s">
        <v>566</v>
      </c>
      <c r="D78" s="168" t="s">
        <v>252</v>
      </c>
      <c r="E78" s="169">
        <v>448.9</v>
      </c>
      <c r="F78" s="166">
        <v>12</v>
      </c>
      <c r="G78" s="162" t="str">
        <f t="shared" si="33"/>
        <v>1:14.7
(0.1)</v>
      </c>
      <c r="H78" s="153"/>
      <c r="I78" s="161" t="str">
        <f t="shared" si="27"/>
        <v>-</v>
      </c>
      <c r="J78" s="166">
        <v>76</v>
      </c>
      <c r="K78" s="167" t="s">
        <v>568</v>
      </c>
      <c r="L78" s="170" t="s">
        <v>252</v>
      </c>
      <c r="M78" s="169">
        <v>5710.1</v>
      </c>
      <c r="N78" s="166">
        <v>11</v>
      </c>
      <c r="O78" s="162" t="str">
        <f t="shared" si="34"/>
        <v>17:31.6
(2:12.0)</v>
      </c>
      <c r="Q78" s="135">
        <f t="shared" si="29"/>
        <v>74.699999999999989</v>
      </c>
      <c r="R78" s="135">
        <f t="shared" si="30"/>
        <v>1051.6000000000004</v>
      </c>
      <c r="T78" s="164">
        <f t="shared" si="31"/>
        <v>114.69999999999999</v>
      </c>
      <c r="U78" s="164">
        <f t="shared" si="32"/>
        <v>1731.6000000000004</v>
      </c>
      <c r="W78" s="163">
        <f t="shared" si="37"/>
        <v>9.9999999999965894E-2</v>
      </c>
      <c r="X78" s="163">
        <f t="shared" si="38"/>
        <v>132</v>
      </c>
      <c r="Z78" s="164">
        <f t="shared" si="35"/>
        <v>9.9999999999965894E-2</v>
      </c>
      <c r="AA78" s="164">
        <f t="shared" si="36"/>
        <v>212</v>
      </c>
      <c r="AC78" s="73">
        <f t="shared" si="28"/>
        <v>1</v>
      </c>
      <c r="AD78" s="73">
        <f>SUM(AC$9:AC78)</f>
        <v>16</v>
      </c>
    </row>
    <row r="79" spans="1:30" ht="30" customHeight="1">
      <c r="A79" s="161">
        <f t="shared" si="26"/>
        <v>71</v>
      </c>
      <c r="B79" s="166">
        <v>59</v>
      </c>
      <c r="C79" s="167" t="s">
        <v>553</v>
      </c>
      <c r="D79" s="168" t="s">
        <v>251</v>
      </c>
      <c r="E79" s="169">
        <v>454</v>
      </c>
      <c r="F79" s="166">
        <v>5</v>
      </c>
      <c r="G79" s="162" t="str">
        <f t="shared" si="33"/>
        <v>1:19.8
(5.1)</v>
      </c>
      <c r="H79" s="153"/>
      <c r="I79" s="161" t="str">
        <f t="shared" si="27"/>
        <v/>
      </c>
      <c r="J79" s="166"/>
      <c r="K79" s="167"/>
      <c r="L79" s="170"/>
      <c r="M79" s="169"/>
      <c r="N79" s="166"/>
      <c r="O79" s="162" t="str">
        <f t="shared" si="34"/>
        <v/>
      </c>
      <c r="Q79" s="135">
        <f t="shared" si="29"/>
        <v>79.800000000000011</v>
      </c>
      <c r="R79" s="135" t="str">
        <f t="shared" si="30"/>
        <v/>
      </c>
      <c r="T79" s="164">
        <f t="shared" si="31"/>
        <v>119.80000000000001</v>
      </c>
      <c r="U79" s="164" t="str">
        <f t="shared" si="32"/>
        <v/>
      </c>
      <c r="W79" s="163">
        <f t="shared" si="37"/>
        <v>5.1000000000000227</v>
      </c>
      <c r="X79" s="163" t="str">
        <f t="shared" si="38"/>
        <v/>
      </c>
      <c r="Z79" s="164">
        <f t="shared" si="35"/>
        <v>5.1000000000000227</v>
      </c>
      <c r="AA79" s="164" t="str">
        <f t="shared" si="36"/>
        <v/>
      </c>
      <c r="AC79" s="73">
        <f t="shared" si="28"/>
        <v>0</v>
      </c>
      <c r="AD79" s="73">
        <f>SUM(AC$9:AC79)</f>
        <v>16</v>
      </c>
    </row>
    <row r="80" spans="1:30" ht="30" customHeight="1">
      <c r="A80" s="161">
        <f t="shared" si="26"/>
        <v>72</v>
      </c>
      <c r="B80" s="166">
        <v>76</v>
      </c>
      <c r="C80" s="167" t="s">
        <v>568</v>
      </c>
      <c r="D80" s="168" t="s">
        <v>252</v>
      </c>
      <c r="E80" s="169">
        <v>507.5</v>
      </c>
      <c r="F80" s="166">
        <v>13</v>
      </c>
      <c r="G80" s="162" t="str">
        <f t="shared" si="33"/>
        <v>1:33.3
(13.5)</v>
      </c>
      <c r="H80" s="153"/>
      <c r="I80" s="161" t="str">
        <f t="shared" si="27"/>
        <v/>
      </c>
      <c r="J80" s="166"/>
      <c r="K80" s="167"/>
      <c r="L80" s="170"/>
      <c r="M80" s="169"/>
      <c r="N80" s="166"/>
      <c r="O80" s="162" t="str">
        <f t="shared" si="34"/>
        <v/>
      </c>
      <c r="Q80" s="135">
        <f t="shared" si="29"/>
        <v>93.300000000000011</v>
      </c>
      <c r="R80" s="135" t="str">
        <f t="shared" si="30"/>
        <v/>
      </c>
      <c r="T80" s="164">
        <f t="shared" si="31"/>
        <v>133.30000000000001</v>
      </c>
      <c r="U80" s="164" t="str">
        <f t="shared" si="32"/>
        <v/>
      </c>
      <c r="W80" s="163">
        <f t="shared" si="37"/>
        <v>13.5</v>
      </c>
      <c r="X80" s="163" t="str">
        <f t="shared" si="38"/>
        <v/>
      </c>
      <c r="Z80" s="164">
        <f t="shared" si="35"/>
        <v>13.5</v>
      </c>
      <c r="AA80" s="164" t="str">
        <f t="shared" si="36"/>
        <v/>
      </c>
      <c r="AC80" s="73">
        <f t="shared" si="28"/>
        <v>0</v>
      </c>
      <c r="AD80" s="73">
        <f>SUM(AC$9:AC80)</f>
        <v>16</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16</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16</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16</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16</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16</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16</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16</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16</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16</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16</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16</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16</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16</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16</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16</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16</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16</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16</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42"/>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"SS"&amp;ent!J10&amp;"  "&amp;ent!K10&amp;" = "&amp;TEXT(ent!L10,"0.00")&amp;"KM"</f>
        <v>SS9  無数河‐アルコピア1 = 6.08KM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12</v>
      </c>
      <c r="B7" s="348"/>
      <c r="C7" s="348"/>
      <c r="D7" s="348"/>
      <c r="E7" s="348"/>
      <c r="F7" s="348"/>
      <c r="G7" s="349"/>
      <c r="H7" s="153"/>
      <c r="I7" s="347" t="s">
        <v>13</v>
      </c>
      <c r="J7" s="348"/>
      <c r="K7" s="348"/>
      <c r="L7" s="348"/>
      <c r="M7" s="348"/>
      <c r="N7" s="348"/>
      <c r="O7" s="349"/>
      <c r="Q7" s="350" t="s">
        <v>14</v>
      </c>
      <c r="R7" s="350"/>
      <c r="T7" s="346" t="s">
        <v>15</v>
      </c>
      <c r="U7" s="346"/>
      <c r="W7" s="345" t="s">
        <v>16</v>
      </c>
      <c r="X7" s="345"/>
      <c r="Z7" s="346" t="s">
        <v>17</v>
      </c>
      <c r="AA7" s="346"/>
    </row>
    <row r="8" spans="1:30" s="159" customFormat="1" ht="30">
      <c r="A8" s="154" t="s">
        <v>18</v>
      </c>
      <c r="B8" s="154" t="s">
        <v>19</v>
      </c>
      <c r="C8" s="155" t="s">
        <v>27</v>
      </c>
      <c r="D8" s="156" t="s">
        <v>28</v>
      </c>
      <c r="E8" s="157" t="s">
        <v>20</v>
      </c>
      <c r="F8" s="156" t="s">
        <v>29</v>
      </c>
      <c r="G8" s="156" t="s">
        <v>21</v>
      </c>
      <c r="H8" s="158"/>
      <c r="I8" s="156" t="s">
        <v>18</v>
      </c>
      <c r="J8" s="156" t="s">
        <v>19</v>
      </c>
      <c r="K8" s="155" t="s">
        <v>27</v>
      </c>
      <c r="L8" s="156" t="s">
        <v>28</v>
      </c>
      <c r="M8" s="156" t="s">
        <v>22</v>
      </c>
      <c r="N8" s="156" t="s">
        <v>29</v>
      </c>
      <c r="O8" s="156" t="s">
        <v>21</v>
      </c>
      <c r="Q8" s="160" t="s">
        <v>23</v>
      </c>
      <c r="R8" s="160" t="s">
        <v>24</v>
      </c>
      <c r="T8" s="70" t="s">
        <v>25</v>
      </c>
      <c r="U8" s="70" t="s">
        <v>26</v>
      </c>
      <c r="W8" s="159" t="s">
        <v>25</v>
      </c>
      <c r="X8" s="159" t="s">
        <v>26</v>
      </c>
      <c r="Z8" s="70" t="s">
        <v>25</v>
      </c>
      <c r="AA8" s="70" t="s">
        <v>26</v>
      </c>
      <c r="AC8" s="159" t="str">
        <f>MID(ent!H2,1,2)</f>
        <v>JN</v>
      </c>
    </row>
    <row r="9" spans="1:30" ht="30" customHeight="1">
      <c r="A9" s="161">
        <f t="shared" ref="A9:A40" si="0">IF(E9&lt;&gt;"",RANK(E9,E$9:E$98,1),"")</f>
        <v>1</v>
      </c>
      <c r="B9" s="166">
        <v>3</v>
      </c>
      <c r="C9" s="167" t="s">
        <v>500</v>
      </c>
      <c r="D9" s="168" t="s">
        <v>245</v>
      </c>
      <c r="E9" s="169">
        <v>458.7</v>
      </c>
      <c r="F9" s="166">
        <v>1</v>
      </c>
      <c r="G9" s="162"/>
      <c r="H9" s="153"/>
      <c r="I9" s="161">
        <f t="shared" ref="I9:I40" si="1">IF(M9&lt;&gt;"",IF(MID(L9,1,2)=AC$8,RANK(M9,M$9:M$98,1)-AD9,"-"),"")</f>
        <v>1</v>
      </c>
      <c r="J9" s="166">
        <v>2</v>
      </c>
      <c r="K9" s="167" t="s">
        <v>499</v>
      </c>
      <c r="L9" s="170" t="s">
        <v>245</v>
      </c>
      <c r="M9" s="169">
        <v>4444.8999999999996</v>
      </c>
      <c r="N9" s="166">
        <v>1</v>
      </c>
      <c r="O9" s="162"/>
      <c r="W9" s="163"/>
      <c r="X9" s="163"/>
      <c r="Z9" s="164"/>
      <c r="AA9" s="164"/>
      <c r="AC9" s="73">
        <f t="shared" ref="AC9:AC40" si="2">IF(L9&lt;&gt;"",IF(MID(L9,1,2)=AC$8,0,1),0)</f>
        <v>0</v>
      </c>
      <c r="AD9" s="73">
        <f>SUM(AC9)</f>
        <v>0</v>
      </c>
    </row>
    <row r="10" spans="1:30" ht="30" customHeight="1">
      <c r="A10" s="161">
        <f t="shared" si="0"/>
        <v>2</v>
      </c>
      <c r="B10" s="166">
        <v>2</v>
      </c>
      <c r="C10" s="167" t="s">
        <v>499</v>
      </c>
      <c r="D10" s="168" t="s">
        <v>245</v>
      </c>
      <c r="E10" s="169">
        <v>503.8</v>
      </c>
      <c r="F10" s="166">
        <v>2</v>
      </c>
      <c r="G10" s="162" t="str">
        <f>IF(T10&lt;&gt;"",TEXT(T10,"[&lt;100]#0.0;[&lt;10000]#0"":""00.0;0"":""00"":""00.0"),"")</f>
        <v>5.1</v>
      </c>
      <c r="H10" s="153"/>
      <c r="I10" s="161">
        <f t="shared" si="1"/>
        <v>2</v>
      </c>
      <c r="J10" s="166">
        <v>1</v>
      </c>
      <c r="K10" s="167" t="s">
        <v>498</v>
      </c>
      <c r="L10" s="170" t="s">
        <v>245</v>
      </c>
      <c r="M10" s="169">
        <v>4449</v>
      </c>
      <c r="N10" s="166">
        <v>2</v>
      </c>
      <c r="O10" s="162" t="str">
        <f>IF(U10&lt;&gt;"",TEXT(U10,"[&lt;100]#0.0;[&lt;10000]#0"":""00.0;0"":""00"":""00.0"),"")</f>
        <v>4.1</v>
      </c>
      <c r="Q10" s="135">
        <f t="shared" ref="Q10:Q41" si="3">IF(AND(E$9&lt;&gt;"",E10&lt;&gt;""),(INT(E10/10000)*3600+INT(MOD(E10,10000)/100)*60+MOD(E10,100))-(INT(E$9/10000)*3600+INT(MOD(E$9,10000)/100)*60+MOD(E$9,100)),"")</f>
        <v>5.1000000000000227</v>
      </c>
      <c r="R10" s="135">
        <f t="shared" ref="R10:R41" si="4">IF(AND(M$9&lt;&gt;"",M10&lt;&gt;""),(INT(M10/10000)*3600+INT(MOD(M10,10000)/100)*60+MOD(M10,100))-(INT(M$9/10000)*3600+INT(MOD(M$9,10000)/100)*60+MOD(M$9,100)),"")</f>
        <v>4.1000000000003638</v>
      </c>
      <c r="T10" s="164">
        <f t="shared" ref="T10:T41" si="5">IF(Q10&lt;&gt;"",INT(Q10/3600)*10000+INT(MOD(Q10,3600)/60)*100+MOD(Q10,60),"")</f>
        <v>5.1000000000000227</v>
      </c>
      <c r="U10" s="164">
        <f t="shared" ref="U10:U41" si="6">IF(R10&lt;&gt;"",INT(R10/3600)*10000+INT(MOD(R10,3600)/60)*100+MOD(R10,60),"")</f>
        <v>4.1000000000003638</v>
      </c>
      <c r="W10" s="163"/>
      <c r="X10" s="163"/>
      <c r="Z10" s="164"/>
      <c r="AA10" s="164"/>
      <c r="AC10" s="73">
        <f t="shared" si="2"/>
        <v>0</v>
      </c>
      <c r="AD10" s="73">
        <f>SUM(AC$9:AC10)</f>
        <v>0</v>
      </c>
    </row>
    <row r="11" spans="1:30" ht="30" customHeight="1">
      <c r="A11" s="161">
        <f t="shared" si="0"/>
        <v>3</v>
      </c>
      <c r="B11" s="166">
        <v>5</v>
      </c>
      <c r="C11" s="167" t="s">
        <v>502</v>
      </c>
      <c r="D11" s="168" t="s">
        <v>245</v>
      </c>
      <c r="E11" s="169">
        <v>508.1</v>
      </c>
      <c r="F11" s="166">
        <v>3</v>
      </c>
      <c r="G11" s="162" t="str">
        <f t="shared" ref="G11:G42" si="7">IF(T11&lt;&gt;"",TEXT(T11,"[&lt;100]#0.0;[&lt;10000]#0"":""00.0;0"":""00"":""00.0")&amp;CHAR(10)&amp;"("&amp;TEXT(Z11,"[&lt;100]#0.0;[&lt;10000]#0"":""00.0;0"":""00"":""00.0")&amp;")","")</f>
        <v>9.4
(4.3)</v>
      </c>
      <c r="H11" s="153"/>
      <c r="I11" s="161">
        <f t="shared" si="1"/>
        <v>3</v>
      </c>
      <c r="J11" s="166">
        <v>3</v>
      </c>
      <c r="K11" s="167" t="s">
        <v>500</v>
      </c>
      <c r="L11" s="170" t="s">
        <v>245</v>
      </c>
      <c r="M11" s="169">
        <v>4512.8999999999996</v>
      </c>
      <c r="N11" s="166">
        <v>3</v>
      </c>
      <c r="O11" s="162" t="str">
        <f t="shared" ref="O11:O42" si="8">IF(U11&lt;&gt;"",TEXT(U11,"[&lt;100]#0.0;[&lt;10000]#0"":""00.0;0"":""00"":""00.0")&amp;CHAR(10)&amp;"("&amp;TEXT(AA11,"[&lt;100]#0.0;[&lt;10000]#0"":""00.0;0"":""00"":""00.0")&amp;")","")</f>
        <v>28.0
(23.9)</v>
      </c>
      <c r="Q11" s="135">
        <f t="shared" si="3"/>
        <v>9.4000000000000341</v>
      </c>
      <c r="R11" s="135">
        <f t="shared" si="4"/>
        <v>28</v>
      </c>
      <c r="T11" s="164">
        <f t="shared" si="5"/>
        <v>9.4000000000000341</v>
      </c>
      <c r="U11" s="164">
        <f t="shared" si="6"/>
        <v>28</v>
      </c>
      <c r="W11" s="163">
        <f>IF(AND(Q11&lt;&gt;"",Q10&lt;&gt;""),IF(Q11-Q10&lt;&gt;0,Q11-Q10,Q10),"")</f>
        <v>4.3000000000000114</v>
      </c>
      <c r="X11" s="163">
        <f>IF(AND(R11&lt;&gt;"",R10&lt;&gt;""),IF(R11-R10&lt;&gt;0,R11-R10,R10),"")</f>
        <v>23.899999999999636</v>
      </c>
      <c r="Z11" s="164">
        <f t="shared" ref="Z11:Z42" si="9">IF(W11&lt;&gt;"",INT(W11/3600)*10000+INT(MOD(W11,3600)/60)*100+MOD(W11,60),"")</f>
        <v>4.3000000000000114</v>
      </c>
      <c r="AA11" s="164">
        <f t="shared" ref="AA11:AA42" si="10">IF(X11&lt;&gt;"",INT(X11/3600)*10000+INT(MOD(X11,3600)/60)*100+MOD(X11,60),"")</f>
        <v>23.899999999999636</v>
      </c>
      <c r="AC11" s="73">
        <f t="shared" si="2"/>
        <v>0</v>
      </c>
      <c r="AD11" s="73">
        <f>SUM(AC$9:AC11)</f>
        <v>0</v>
      </c>
    </row>
    <row r="12" spans="1:30" ht="30" customHeight="1">
      <c r="A12" s="161">
        <f t="shared" si="0"/>
        <v>4</v>
      </c>
      <c r="B12" s="166">
        <v>4</v>
      </c>
      <c r="C12" s="167" t="s">
        <v>501</v>
      </c>
      <c r="D12" s="168" t="s">
        <v>245</v>
      </c>
      <c r="E12" s="169">
        <v>509.8</v>
      </c>
      <c r="F12" s="166">
        <v>4</v>
      </c>
      <c r="G12" s="162" t="str">
        <f t="shared" si="7"/>
        <v>11.1
(1.7)</v>
      </c>
      <c r="H12" s="153"/>
      <c r="I12" s="161">
        <f t="shared" si="1"/>
        <v>4</v>
      </c>
      <c r="J12" s="166">
        <v>11</v>
      </c>
      <c r="K12" s="167" t="s">
        <v>508</v>
      </c>
      <c r="L12" s="170" t="s">
        <v>246</v>
      </c>
      <c r="M12" s="169">
        <v>4549.3999999999996</v>
      </c>
      <c r="N12" s="166">
        <v>1</v>
      </c>
      <c r="O12" s="162" t="str">
        <f t="shared" si="8"/>
        <v>1:04.5
(36.5)</v>
      </c>
      <c r="Q12" s="135">
        <f t="shared" si="3"/>
        <v>11.100000000000023</v>
      </c>
      <c r="R12" s="135">
        <f t="shared" si="4"/>
        <v>64.5</v>
      </c>
      <c r="T12" s="164">
        <f t="shared" si="5"/>
        <v>11.100000000000023</v>
      </c>
      <c r="U12" s="164">
        <f t="shared" si="6"/>
        <v>104.5</v>
      </c>
      <c r="W12" s="163">
        <f t="shared" ref="W12:W43" si="11">IF(AND(Q12&lt;&gt;"",Q11&lt;&gt;""),IF(Q12-Q11&lt;&gt;0,Q12-Q11,W11),"")</f>
        <v>1.6999999999999886</v>
      </c>
      <c r="X12" s="163">
        <f t="shared" ref="X12:X43" si="12">IF(AND(R12&lt;&gt;"",R11&lt;&gt;""),IF(R12-R11&lt;&gt;0,R12-R11,X11),"")</f>
        <v>36.5</v>
      </c>
      <c r="Z12" s="164">
        <f t="shared" si="9"/>
        <v>1.6999999999999886</v>
      </c>
      <c r="AA12" s="164">
        <f t="shared" si="10"/>
        <v>36.5</v>
      </c>
      <c r="AC12" s="73">
        <f t="shared" si="2"/>
        <v>0</v>
      </c>
      <c r="AD12" s="73">
        <f>SUM(AC$9:AC12)</f>
        <v>0</v>
      </c>
    </row>
    <row r="13" spans="1:30" ht="30" customHeight="1">
      <c r="A13" s="161">
        <f t="shared" si="0"/>
        <v>5</v>
      </c>
      <c r="B13" s="166">
        <v>1</v>
      </c>
      <c r="C13" s="167" t="s">
        <v>498</v>
      </c>
      <c r="D13" s="168" t="s">
        <v>245</v>
      </c>
      <c r="E13" s="169">
        <v>510.5</v>
      </c>
      <c r="F13" s="166">
        <v>5</v>
      </c>
      <c r="G13" s="162" t="str">
        <f t="shared" si="7"/>
        <v>11.8
(0.7)</v>
      </c>
      <c r="H13" s="153"/>
      <c r="I13" s="161">
        <f t="shared" si="1"/>
        <v>5</v>
      </c>
      <c r="J13" s="166">
        <v>5</v>
      </c>
      <c r="K13" s="167" t="s">
        <v>502</v>
      </c>
      <c r="L13" s="170" t="s">
        <v>245</v>
      </c>
      <c r="M13" s="169">
        <v>4623</v>
      </c>
      <c r="N13" s="166">
        <v>4</v>
      </c>
      <c r="O13" s="162" t="str">
        <f t="shared" si="8"/>
        <v>1:38.1
(33.6)</v>
      </c>
      <c r="Q13" s="135">
        <f t="shared" si="3"/>
        <v>11.800000000000011</v>
      </c>
      <c r="R13" s="135">
        <f t="shared" si="4"/>
        <v>98.100000000000364</v>
      </c>
      <c r="T13" s="164">
        <f t="shared" si="5"/>
        <v>11.800000000000011</v>
      </c>
      <c r="U13" s="164">
        <f t="shared" si="6"/>
        <v>138.10000000000036</v>
      </c>
      <c r="W13" s="163">
        <f t="shared" si="11"/>
        <v>0.69999999999998863</v>
      </c>
      <c r="X13" s="163">
        <f t="shared" si="12"/>
        <v>33.600000000000364</v>
      </c>
      <c r="Z13" s="164">
        <f t="shared" si="9"/>
        <v>0.69999999999998863</v>
      </c>
      <c r="AA13" s="164">
        <f t="shared" si="10"/>
        <v>33.600000000000364</v>
      </c>
      <c r="AC13" s="73">
        <f t="shared" si="2"/>
        <v>0</v>
      </c>
      <c r="AD13" s="73">
        <f>SUM(AC$9:AC13)</f>
        <v>0</v>
      </c>
    </row>
    <row r="14" spans="1:30" ht="30" customHeight="1">
      <c r="A14" s="161">
        <f t="shared" si="0"/>
        <v>6</v>
      </c>
      <c r="B14" s="166">
        <v>7</v>
      </c>
      <c r="C14" s="167" t="s">
        <v>504</v>
      </c>
      <c r="D14" s="168" t="s">
        <v>245</v>
      </c>
      <c r="E14" s="169">
        <v>511.2</v>
      </c>
      <c r="F14" s="166">
        <v>6</v>
      </c>
      <c r="G14" s="162" t="str">
        <f t="shared" si="7"/>
        <v>12.5
(0.7)</v>
      </c>
      <c r="H14" s="153"/>
      <c r="I14" s="161">
        <f t="shared" si="1"/>
        <v>6</v>
      </c>
      <c r="J14" s="166">
        <v>4</v>
      </c>
      <c r="K14" s="167" t="s">
        <v>501</v>
      </c>
      <c r="L14" s="170" t="s">
        <v>245</v>
      </c>
      <c r="M14" s="169">
        <v>4630.8</v>
      </c>
      <c r="N14" s="166">
        <v>5</v>
      </c>
      <c r="O14" s="162" t="str">
        <f t="shared" si="8"/>
        <v>1:45.9
(7.8)</v>
      </c>
      <c r="Q14" s="135">
        <f t="shared" si="3"/>
        <v>12.5</v>
      </c>
      <c r="R14" s="135">
        <f t="shared" si="4"/>
        <v>105.90000000000055</v>
      </c>
      <c r="T14" s="164">
        <f t="shared" si="5"/>
        <v>12.5</v>
      </c>
      <c r="U14" s="164">
        <f t="shared" si="6"/>
        <v>145.90000000000055</v>
      </c>
      <c r="W14" s="163">
        <f t="shared" si="11"/>
        <v>0.69999999999998863</v>
      </c>
      <c r="X14" s="163">
        <f t="shared" si="12"/>
        <v>7.8000000000001819</v>
      </c>
      <c r="Z14" s="164">
        <f t="shared" si="9"/>
        <v>0.69999999999998863</v>
      </c>
      <c r="AA14" s="164">
        <f t="shared" si="10"/>
        <v>7.8000000000001819</v>
      </c>
      <c r="AC14" s="73">
        <f t="shared" si="2"/>
        <v>0</v>
      </c>
      <c r="AD14" s="73">
        <f>SUM(AC$9:AC14)</f>
        <v>0</v>
      </c>
    </row>
    <row r="15" spans="1:30" ht="30" customHeight="1">
      <c r="A15" s="161">
        <f t="shared" si="0"/>
        <v>7</v>
      </c>
      <c r="B15" s="166">
        <v>11</v>
      </c>
      <c r="C15" s="167" t="s">
        <v>508</v>
      </c>
      <c r="D15" s="168" t="s">
        <v>246</v>
      </c>
      <c r="E15" s="169">
        <v>512.1</v>
      </c>
      <c r="F15" s="166">
        <v>1</v>
      </c>
      <c r="G15" s="162" t="str">
        <f t="shared" si="7"/>
        <v>13.4
(0.9)</v>
      </c>
      <c r="H15" s="153"/>
      <c r="I15" s="161">
        <f t="shared" si="1"/>
        <v>7</v>
      </c>
      <c r="J15" s="166">
        <v>7</v>
      </c>
      <c r="K15" s="167" t="s">
        <v>504</v>
      </c>
      <c r="L15" s="170" t="s">
        <v>245</v>
      </c>
      <c r="M15" s="169">
        <v>4636.8999999999996</v>
      </c>
      <c r="N15" s="166">
        <v>6</v>
      </c>
      <c r="O15" s="162" t="str">
        <f t="shared" si="8"/>
        <v>1:52.0
(6.1)</v>
      </c>
      <c r="Q15" s="135">
        <f t="shared" si="3"/>
        <v>13.400000000000034</v>
      </c>
      <c r="R15" s="135">
        <f t="shared" si="4"/>
        <v>112</v>
      </c>
      <c r="T15" s="164">
        <f t="shared" si="5"/>
        <v>13.400000000000034</v>
      </c>
      <c r="U15" s="164">
        <f t="shared" si="6"/>
        <v>152</v>
      </c>
      <c r="W15" s="163">
        <f t="shared" si="11"/>
        <v>0.90000000000003411</v>
      </c>
      <c r="X15" s="163">
        <f t="shared" si="12"/>
        <v>6.0999999999994543</v>
      </c>
      <c r="Z15" s="164">
        <f t="shared" si="9"/>
        <v>0.90000000000003411</v>
      </c>
      <c r="AA15" s="164">
        <f t="shared" si="10"/>
        <v>6.0999999999994543</v>
      </c>
      <c r="AC15" s="73">
        <f t="shared" si="2"/>
        <v>0</v>
      </c>
      <c r="AD15" s="73">
        <f>SUM(AC$9:AC15)</f>
        <v>0</v>
      </c>
    </row>
    <row r="16" spans="1:30" ht="30" customHeight="1">
      <c r="A16" s="161">
        <f t="shared" si="0"/>
        <v>8</v>
      </c>
      <c r="B16" s="166">
        <v>12</v>
      </c>
      <c r="C16" s="167" t="s">
        <v>509</v>
      </c>
      <c r="D16" s="168" t="s">
        <v>246</v>
      </c>
      <c r="E16" s="169">
        <v>518.1</v>
      </c>
      <c r="F16" s="166">
        <v>2</v>
      </c>
      <c r="G16" s="162" t="str">
        <f t="shared" si="7"/>
        <v>19.4
(6.0)</v>
      </c>
      <c r="H16" s="153"/>
      <c r="I16" s="161">
        <f t="shared" si="1"/>
        <v>8</v>
      </c>
      <c r="J16" s="166">
        <v>14</v>
      </c>
      <c r="K16" s="167" t="s">
        <v>511</v>
      </c>
      <c r="L16" s="170" t="s">
        <v>246</v>
      </c>
      <c r="M16" s="169">
        <v>4655</v>
      </c>
      <c r="N16" s="166">
        <v>2</v>
      </c>
      <c r="O16" s="162" t="str">
        <f t="shared" si="8"/>
        <v>2:10.1
(18.1)</v>
      </c>
      <c r="Q16" s="135">
        <f t="shared" si="3"/>
        <v>19.400000000000034</v>
      </c>
      <c r="R16" s="135">
        <f t="shared" si="4"/>
        <v>130.10000000000036</v>
      </c>
      <c r="T16" s="164">
        <f t="shared" si="5"/>
        <v>19.400000000000034</v>
      </c>
      <c r="U16" s="164">
        <f t="shared" si="6"/>
        <v>210.10000000000036</v>
      </c>
      <c r="W16" s="163">
        <f t="shared" si="11"/>
        <v>6</v>
      </c>
      <c r="X16" s="163">
        <f t="shared" si="12"/>
        <v>18.100000000000364</v>
      </c>
      <c r="Z16" s="164">
        <f t="shared" si="9"/>
        <v>6</v>
      </c>
      <c r="AA16" s="164">
        <f t="shared" si="10"/>
        <v>18.100000000000364</v>
      </c>
      <c r="AC16" s="73">
        <f t="shared" si="2"/>
        <v>0</v>
      </c>
      <c r="AD16" s="73">
        <f>SUM(AC$9:AC16)</f>
        <v>0</v>
      </c>
    </row>
    <row r="17" spans="1:30" ht="30" customHeight="1">
      <c r="A17" s="161">
        <f t="shared" si="0"/>
        <v>9</v>
      </c>
      <c r="B17" s="166">
        <v>13</v>
      </c>
      <c r="C17" s="167" t="s">
        <v>510</v>
      </c>
      <c r="D17" s="168" t="s">
        <v>246</v>
      </c>
      <c r="E17" s="169">
        <v>519.20000000000005</v>
      </c>
      <c r="F17" s="166">
        <v>3</v>
      </c>
      <c r="G17" s="162" t="str">
        <f t="shared" si="7"/>
        <v>20.5
(1.1)</v>
      </c>
      <c r="H17" s="153"/>
      <c r="I17" s="161">
        <f t="shared" si="1"/>
        <v>9</v>
      </c>
      <c r="J17" s="166">
        <v>13</v>
      </c>
      <c r="K17" s="167" t="s">
        <v>510</v>
      </c>
      <c r="L17" s="170" t="s">
        <v>246</v>
      </c>
      <c r="M17" s="169">
        <v>4700.3999999999996</v>
      </c>
      <c r="N17" s="166">
        <v>3</v>
      </c>
      <c r="O17" s="162" t="str">
        <f t="shared" si="8"/>
        <v>2:15.5
(5.4)</v>
      </c>
      <c r="Q17" s="135">
        <f t="shared" si="3"/>
        <v>20.500000000000057</v>
      </c>
      <c r="R17" s="135">
        <f t="shared" si="4"/>
        <v>135.5</v>
      </c>
      <c r="T17" s="164">
        <f t="shared" si="5"/>
        <v>20.500000000000057</v>
      </c>
      <c r="U17" s="164">
        <f t="shared" si="6"/>
        <v>215.5</v>
      </c>
      <c r="W17" s="163">
        <f t="shared" si="11"/>
        <v>1.1000000000000227</v>
      </c>
      <c r="X17" s="163">
        <f t="shared" si="12"/>
        <v>5.3999999999996362</v>
      </c>
      <c r="Z17" s="164">
        <f t="shared" si="9"/>
        <v>1.1000000000000227</v>
      </c>
      <c r="AA17" s="164">
        <f t="shared" si="10"/>
        <v>5.3999999999996362</v>
      </c>
      <c r="AC17" s="73">
        <f t="shared" si="2"/>
        <v>0</v>
      </c>
      <c r="AD17" s="73">
        <f>SUM(AC$9:AC17)</f>
        <v>0</v>
      </c>
    </row>
    <row r="18" spans="1:30" ht="30" customHeight="1">
      <c r="A18" s="161">
        <f t="shared" si="0"/>
        <v>10</v>
      </c>
      <c r="B18" s="166">
        <v>10</v>
      </c>
      <c r="C18" s="167" t="s">
        <v>507</v>
      </c>
      <c r="D18" s="168" t="s">
        <v>245</v>
      </c>
      <c r="E18" s="169">
        <v>519.29999999999995</v>
      </c>
      <c r="F18" s="166">
        <v>7</v>
      </c>
      <c r="G18" s="162" t="str">
        <f t="shared" si="7"/>
        <v>20.6
(0.1)</v>
      </c>
      <c r="H18" s="153"/>
      <c r="I18" s="161">
        <f t="shared" si="1"/>
        <v>10</v>
      </c>
      <c r="J18" s="166">
        <v>10</v>
      </c>
      <c r="K18" s="167" t="s">
        <v>507</v>
      </c>
      <c r="L18" s="170" t="s">
        <v>245</v>
      </c>
      <c r="M18" s="169">
        <v>4704.1000000000004</v>
      </c>
      <c r="N18" s="166">
        <v>7</v>
      </c>
      <c r="O18" s="162" t="str">
        <f t="shared" si="8"/>
        <v>2:19.2
(3.7)</v>
      </c>
      <c r="Q18" s="135">
        <f t="shared" si="3"/>
        <v>20.599999999999966</v>
      </c>
      <c r="R18" s="135">
        <f t="shared" si="4"/>
        <v>139.20000000000073</v>
      </c>
      <c r="T18" s="164">
        <f t="shared" si="5"/>
        <v>20.599999999999966</v>
      </c>
      <c r="U18" s="164">
        <f t="shared" si="6"/>
        <v>219.20000000000073</v>
      </c>
      <c r="W18" s="163">
        <f t="shared" si="11"/>
        <v>9.9999999999909051E-2</v>
      </c>
      <c r="X18" s="163">
        <f t="shared" si="12"/>
        <v>3.7000000000007276</v>
      </c>
      <c r="Z18" s="164">
        <f t="shared" si="9"/>
        <v>9.9999999999909051E-2</v>
      </c>
      <c r="AA18" s="164">
        <f t="shared" si="10"/>
        <v>3.7000000000007276</v>
      </c>
      <c r="AC18" s="73">
        <f t="shared" si="2"/>
        <v>0</v>
      </c>
      <c r="AD18" s="73">
        <f>SUM(AC$9:AC18)</f>
        <v>0</v>
      </c>
    </row>
    <row r="19" spans="1:30" ht="30" customHeight="1">
      <c r="A19" s="161">
        <f t="shared" si="0"/>
        <v>11</v>
      </c>
      <c r="B19" s="166">
        <v>27</v>
      </c>
      <c r="C19" s="167" t="s">
        <v>523</v>
      </c>
      <c r="D19" s="168" t="s">
        <v>248</v>
      </c>
      <c r="E19" s="169">
        <v>519.6</v>
      </c>
      <c r="F19" s="166">
        <v>1</v>
      </c>
      <c r="G19" s="162" t="str">
        <f t="shared" si="7"/>
        <v>20.9
(0.3)</v>
      </c>
      <c r="H19" s="153"/>
      <c r="I19" s="161">
        <f t="shared" si="1"/>
        <v>11</v>
      </c>
      <c r="J19" s="166">
        <v>15</v>
      </c>
      <c r="K19" s="167" t="s">
        <v>512</v>
      </c>
      <c r="L19" s="170" t="s">
        <v>246</v>
      </c>
      <c r="M19" s="169">
        <v>4718</v>
      </c>
      <c r="N19" s="166">
        <v>4</v>
      </c>
      <c r="O19" s="162" t="str">
        <f t="shared" si="8"/>
        <v>2:33.1
(13.9)</v>
      </c>
      <c r="Q19" s="135">
        <f t="shared" si="3"/>
        <v>20.900000000000034</v>
      </c>
      <c r="R19" s="135">
        <f t="shared" si="4"/>
        <v>153.10000000000036</v>
      </c>
      <c r="T19" s="164">
        <f t="shared" si="5"/>
        <v>20.900000000000034</v>
      </c>
      <c r="U19" s="164">
        <f t="shared" si="6"/>
        <v>233.10000000000036</v>
      </c>
      <c r="W19" s="163">
        <f t="shared" si="11"/>
        <v>0.30000000000006821</v>
      </c>
      <c r="X19" s="163">
        <f t="shared" si="12"/>
        <v>13.899999999999636</v>
      </c>
      <c r="Z19" s="164">
        <f t="shared" si="9"/>
        <v>0.30000000000006821</v>
      </c>
      <c r="AA19" s="164">
        <f t="shared" si="10"/>
        <v>13.899999999999636</v>
      </c>
      <c r="AC19" s="73">
        <f t="shared" si="2"/>
        <v>0</v>
      </c>
      <c r="AD19" s="73">
        <f>SUM(AC$9:AC19)</f>
        <v>0</v>
      </c>
    </row>
    <row r="20" spans="1:30" ht="30" customHeight="1">
      <c r="A20" s="161">
        <f t="shared" si="0"/>
        <v>12</v>
      </c>
      <c r="B20" s="166">
        <v>14</v>
      </c>
      <c r="C20" s="167" t="s">
        <v>511</v>
      </c>
      <c r="D20" s="168" t="s">
        <v>246</v>
      </c>
      <c r="E20" s="169">
        <v>519.70000000000005</v>
      </c>
      <c r="F20" s="166">
        <v>4</v>
      </c>
      <c r="G20" s="162" t="str">
        <f t="shared" si="7"/>
        <v>21.0
(0.1)</v>
      </c>
      <c r="H20" s="153"/>
      <c r="I20" s="161">
        <f t="shared" si="1"/>
        <v>12</v>
      </c>
      <c r="J20" s="166">
        <v>12</v>
      </c>
      <c r="K20" s="167" t="s">
        <v>509</v>
      </c>
      <c r="L20" s="170" t="s">
        <v>246</v>
      </c>
      <c r="M20" s="169">
        <v>4728.1000000000004</v>
      </c>
      <c r="N20" s="166">
        <v>5</v>
      </c>
      <c r="O20" s="162" t="str">
        <f t="shared" si="8"/>
        <v>2:43.2
(10.1)</v>
      </c>
      <c r="Q20" s="135">
        <f t="shared" si="3"/>
        <v>21.000000000000057</v>
      </c>
      <c r="R20" s="135">
        <f t="shared" si="4"/>
        <v>163.20000000000073</v>
      </c>
      <c r="T20" s="164">
        <f t="shared" si="5"/>
        <v>21.000000000000057</v>
      </c>
      <c r="U20" s="164">
        <f t="shared" si="6"/>
        <v>243.20000000000073</v>
      </c>
      <c r="W20" s="163">
        <f t="shared" si="11"/>
        <v>0.10000000000002274</v>
      </c>
      <c r="X20" s="163">
        <f t="shared" si="12"/>
        <v>10.100000000000364</v>
      </c>
      <c r="Z20" s="164">
        <f t="shared" si="9"/>
        <v>0.10000000000002274</v>
      </c>
      <c r="AA20" s="164">
        <f t="shared" si="10"/>
        <v>10.100000000000364</v>
      </c>
      <c r="AC20" s="73">
        <f t="shared" si="2"/>
        <v>0</v>
      </c>
      <c r="AD20" s="73">
        <f>SUM(AC$9:AC20)</f>
        <v>0</v>
      </c>
    </row>
    <row r="21" spans="1:30" ht="30" customHeight="1">
      <c r="A21" s="161">
        <f t="shared" si="0"/>
        <v>13</v>
      </c>
      <c r="B21" s="166">
        <v>15</v>
      </c>
      <c r="C21" s="167" t="s">
        <v>512</v>
      </c>
      <c r="D21" s="168" t="s">
        <v>246</v>
      </c>
      <c r="E21" s="169">
        <v>522.6</v>
      </c>
      <c r="F21" s="166">
        <v>5</v>
      </c>
      <c r="G21" s="162" t="str">
        <f t="shared" si="7"/>
        <v>23.9
(2.9)</v>
      </c>
      <c r="H21" s="153"/>
      <c r="I21" s="161">
        <f t="shared" si="1"/>
        <v>13</v>
      </c>
      <c r="J21" s="166">
        <v>16</v>
      </c>
      <c r="K21" s="167" t="s">
        <v>513</v>
      </c>
      <c r="L21" s="170" t="s">
        <v>246</v>
      </c>
      <c r="M21" s="169">
        <v>4753.6000000000004</v>
      </c>
      <c r="N21" s="166">
        <v>6</v>
      </c>
      <c r="O21" s="162" t="str">
        <f t="shared" si="8"/>
        <v>3:08.7
(25.5)</v>
      </c>
      <c r="Q21" s="135">
        <f t="shared" si="3"/>
        <v>23.900000000000034</v>
      </c>
      <c r="R21" s="135">
        <f t="shared" si="4"/>
        <v>188.70000000000073</v>
      </c>
      <c r="T21" s="164">
        <f t="shared" si="5"/>
        <v>23.900000000000034</v>
      </c>
      <c r="U21" s="164">
        <f t="shared" si="6"/>
        <v>308.70000000000073</v>
      </c>
      <c r="W21" s="163">
        <f t="shared" si="11"/>
        <v>2.8999999999999773</v>
      </c>
      <c r="X21" s="163">
        <f t="shared" si="12"/>
        <v>25.5</v>
      </c>
      <c r="Z21" s="164">
        <f t="shared" si="9"/>
        <v>2.8999999999999773</v>
      </c>
      <c r="AA21" s="164">
        <f t="shared" si="10"/>
        <v>25.5</v>
      </c>
      <c r="AC21" s="73">
        <f t="shared" si="2"/>
        <v>0</v>
      </c>
      <c r="AD21" s="73">
        <f>SUM(AC$9:AC21)</f>
        <v>0</v>
      </c>
    </row>
    <row r="22" spans="1:30" ht="30" customHeight="1">
      <c r="A22" s="302">
        <f t="shared" si="0"/>
        <v>13</v>
      </c>
      <c r="B22" s="166">
        <v>26</v>
      </c>
      <c r="C22" s="167" t="s">
        <v>522</v>
      </c>
      <c r="D22" s="168" t="s">
        <v>248</v>
      </c>
      <c r="E22" s="169">
        <v>522.6</v>
      </c>
      <c r="F22" s="166">
        <v>2</v>
      </c>
      <c r="G22" s="162" t="str">
        <f t="shared" si="7"/>
        <v>23.9
(2.9)</v>
      </c>
      <c r="H22" s="153"/>
      <c r="I22" s="161">
        <f t="shared" si="1"/>
        <v>14</v>
      </c>
      <c r="J22" s="166">
        <v>8</v>
      </c>
      <c r="K22" s="167" t="s">
        <v>505</v>
      </c>
      <c r="L22" s="170" t="s">
        <v>245</v>
      </c>
      <c r="M22" s="169">
        <v>4823.5</v>
      </c>
      <c r="N22" s="166">
        <v>8</v>
      </c>
      <c r="O22" s="162" t="str">
        <f t="shared" si="8"/>
        <v>3:38.6
(29.9)</v>
      </c>
      <c r="Q22" s="135">
        <f t="shared" si="3"/>
        <v>23.900000000000034</v>
      </c>
      <c r="R22" s="135">
        <f t="shared" si="4"/>
        <v>218.60000000000036</v>
      </c>
      <c r="T22" s="164">
        <f t="shared" si="5"/>
        <v>23.900000000000034</v>
      </c>
      <c r="U22" s="164">
        <f t="shared" si="6"/>
        <v>338.60000000000036</v>
      </c>
      <c r="W22" s="163">
        <f t="shared" si="11"/>
        <v>2.8999999999999773</v>
      </c>
      <c r="X22" s="163">
        <f t="shared" si="12"/>
        <v>29.899999999999636</v>
      </c>
      <c r="Z22" s="164">
        <f t="shared" si="9"/>
        <v>2.8999999999999773</v>
      </c>
      <c r="AA22" s="164">
        <f t="shared" si="10"/>
        <v>29.899999999999636</v>
      </c>
      <c r="AC22" s="73">
        <f t="shared" si="2"/>
        <v>0</v>
      </c>
      <c r="AD22" s="73">
        <f>SUM(AC$9:AC22)</f>
        <v>0</v>
      </c>
    </row>
    <row r="23" spans="1:30" ht="30" customHeight="1">
      <c r="A23" s="161">
        <f t="shared" si="0"/>
        <v>15</v>
      </c>
      <c r="B23" s="166">
        <v>8</v>
      </c>
      <c r="C23" s="167" t="s">
        <v>505</v>
      </c>
      <c r="D23" s="168" t="s">
        <v>245</v>
      </c>
      <c r="E23" s="169">
        <v>522.79999999999995</v>
      </c>
      <c r="F23" s="166">
        <v>8</v>
      </c>
      <c r="G23" s="162" t="str">
        <f t="shared" si="7"/>
        <v>24.1
(0.2)</v>
      </c>
      <c r="H23" s="153"/>
      <c r="I23" s="161">
        <f t="shared" si="1"/>
        <v>15</v>
      </c>
      <c r="J23" s="166">
        <v>27</v>
      </c>
      <c r="K23" s="167" t="s">
        <v>523</v>
      </c>
      <c r="L23" s="170" t="s">
        <v>248</v>
      </c>
      <c r="M23" s="169">
        <v>4828</v>
      </c>
      <c r="N23" s="166">
        <v>1</v>
      </c>
      <c r="O23" s="162" t="str">
        <f t="shared" si="8"/>
        <v>3:43.1
(4.5)</v>
      </c>
      <c r="Q23" s="135">
        <f t="shared" si="3"/>
        <v>24.099999999999966</v>
      </c>
      <c r="R23" s="135">
        <f t="shared" si="4"/>
        <v>223.10000000000036</v>
      </c>
      <c r="T23" s="164">
        <f t="shared" si="5"/>
        <v>24.099999999999966</v>
      </c>
      <c r="U23" s="164">
        <f t="shared" si="6"/>
        <v>343.10000000000036</v>
      </c>
      <c r="W23" s="163">
        <f t="shared" si="11"/>
        <v>0.19999999999993179</v>
      </c>
      <c r="X23" s="163">
        <f t="shared" si="12"/>
        <v>4.5</v>
      </c>
      <c r="Z23" s="164">
        <f t="shared" si="9"/>
        <v>0.19999999999993179</v>
      </c>
      <c r="AA23" s="164">
        <f t="shared" si="10"/>
        <v>4.5</v>
      </c>
      <c r="AC23" s="73">
        <f t="shared" si="2"/>
        <v>0</v>
      </c>
      <c r="AD23" s="73">
        <f>SUM(AC$9:AC23)</f>
        <v>0</v>
      </c>
    </row>
    <row r="24" spans="1:30" ht="30" customHeight="1">
      <c r="A24" s="161">
        <f t="shared" si="0"/>
        <v>16</v>
      </c>
      <c r="B24" s="166">
        <v>16</v>
      </c>
      <c r="C24" s="167" t="s">
        <v>513</v>
      </c>
      <c r="D24" s="168" t="s">
        <v>246</v>
      </c>
      <c r="E24" s="169">
        <v>523.6</v>
      </c>
      <c r="F24" s="166">
        <v>6</v>
      </c>
      <c r="G24" s="162" t="str">
        <f t="shared" si="7"/>
        <v>24.9
(0.8)</v>
      </c>
      <c r="H24" s="153"/>
      <c r="I24" s="161">
        <f t="shared" si="1"/>
        <v>16</v>
      </c>
      <c r="J24" s="166">
        <v>26</v>
      </c>
      <c r="K24" s="167" t="s">
        <v>522</v>
      </c>
      <c r="L24" s="170" t="s">
        <v>248</v>
      </c>
      <c r="M24" s="169">
        <v>4829</v>
      </c>
      <c r="N24" s="166">
        <v>2</v>
      </c>
      <c r="O24" s="162" t="str">
        <f t="shared" si="8"/>
        <v>3:44.1
(1.0)</v>
      </c>
      <c r="Q24" s="135">
        <f t="shared" si="3"/>
        <v>24.900000000000034</v>
      </c>
      <c r="R24" s="135">
        <f t="shared" si="4"/>
        <v>224.10000000000036</v>
      </c>
      <c r="T24" s="164">
        <f t="shared" si="5"/>
        <v>24.900000000000034</v>
      </c>
      <c r="U24" s="164">
        <f t="shared" si="6"/>
        <v>344.10000000000036</v>
      </c>
      <c r="W24" s="163">
        <f t="shared" si="11"/>
        <v>0.80000000000006821</v>
      </c>
      <c r="X24" s="163">
        <f t="shared" si="12"/>
        <v>1</v>
      </c>
      <c r="Z24" s="164">
        <f t="shared" si="9"/>
        <v>0.80000000000006821</v>
      </c>
      <c r="AA24" s="164">
        <f t="shared" si="10"/>
        <v>1</v>
      </c>
      <c r="AC24" s="73">
        <f t="shared" si="2"/>
        <v>0</v>
      </c>
      <c r="AD24" s="73">
        <f>SUM(AC$9:AC24)</f>
        <v>0</v>
      </c>
    </row>
    <row r="25" spans="1:30" ht="30" customHeight="1">
      <c r="A25" s="161">
        <f t="shared" si="0"/>
        <v>17</v>
      </c>
      <c r="B25" s="166">
        <v>24</v>
      </c>
      <c r="C25" s="167" t="s">
        <v>520</v>
      </c>
      <c r="D25" s="168" t="s">
        <v>247</v>
      </c>
      <c r="E25" s="169">
        <v>524.70000000000005</v>
      </c>
      <c r="F25" s="166">
        <v>1</v>
      </c>
      <c r="G25" s="162" t="str">
        <f t="shared" si="7"/>
        <v>26.0
(1.1)</v>
      </c>
      <c r="H25" s="153"/>
      <c r="I25" s="161">
        <f t="shared" si="1"/>
        <v>17</v>
      </c>
      <c r="J25" s="166">
        <v>21</v>
      </c>
      <c r="K25" s="167" t="s">
        <v>518</v>
      </c>
      <c r="L25" s="170" t="s">
        <v>247</v>
      </c>
      <c r="M25" s="169">
        <v>4838.7</v>
      </c>
      <c r="N25" s="166">
        <v>1</v>
      </c>
      <c r="O25" s="162" t="str">
        <f t="shared" si="8"/>
        <v>3:53.8
(9.7)</v>
      </c>
      <c r="Q25" s="135">
        <f t="shared" si="3"/>
        <v>26.000000000000057</v>
      </c>
      <c r="R25" s="135">
        <f t="shared" si="4"/>
        <v>233.80000000000018</v>
      </c>
      <c r="T25" s="164">
        <f t="shared" si="5"/>
        <v>26.000000000000057</v>
      </c>
      <c r="U25" s="164">
        <f t="shared" si="6"/>
        <v>353.80000000000018</v>
      </c>
      <c r="W25" s="163">
        <f t="shared" si="11"/>
        <v>1.1000000000000227</v>
      </c>
      <c r="X25" s="163">
        <f t="shared" si="12"/>
        <v>9.6999999999998181</v>
      </c>
      <c r="Z25" s="164">
        <f t="shared" si="9"/>
        <v>1.1000000000000227</v>
      </c>
      <c r="AA25" s="164">
        <f t="shared" si="10"/>
        <v>9.6999999999998181</v>
      </c>
      <c r="AC25" s="73">
        <f t="shared" si="2"/>
        <v>0</v>
      </c>
      <c r="AD25" s="73">
        <f>SUM(AC$9:AC25)</f>
        <v>0</v>
      </c>
    </row>
    <row r="26" spans="1:30" ht="30" customHeight="1">
      <c r="A26" s="161">
        <f t="shared" si="0"/>
        <v>18</v>
      </c>
      <c r="B26" s="166">
        <v>58</v>
      </c>
      <c r="C26" s="167" t="s">
        <v>552</v>
      </c>
      <c r="D26" s="168" t="s">
        <v>251</v>
      </c>
      <c r="E26" s="169">
        <v>526.1</v>
      </c>
      <c r="F26" s="166">
        <v>1</v>
      </c>
      <c r="G26" s="162" t="str">
        <f t="shared" si="7"/>
        <v>27.4
(1.4)</v>
      </c>
      <c r="H26" s="153"/>
      <c r="I26" s="161">
        <f t="shared" si="1"/>
        <v>18</v>
      </c>
      <c r="J26" s="166">
        <v>9</v>
      </c>
      <c r="K26" s="167" t="s">
        <v>506</v>
      </c>
      <c r="L26" s="170" t="s">
        <v>245</v>
      </c>
      <c r="M26" s="169">
        <v>4858.3999999999996</v>
      </c>
      <c r="N26" s="166">
        <v>9</v>
      </c>
      <c r="O26" s="162" t="str">
        <f t="shared" si="8"/>
        <v>4:13.5
(19.7)</v>
      </c>
      <c r="Q26" s="135">
        <f t="shared" si="3"/>
        <v>27.400000000000034</v>
      </c>
      <c r="R26" s="135">
        <f t="shared" si="4"/>
        <v>253.5</v>
      </c>
      <c r="T26" s="164">
        <f t="shared" si="5"/>
        <v>27.400000000000034</v>
      </c>
      <c r="U26" s="164">
        <f t="shared" si="6"/>
        <v>413.5</v>
      </c>
      <c r="W26" s="163">
        <f t="shared" si="11"/>
        <v>1.3999999999999773</v>
      </c>
      <c r="X26" s="163">
        <f t="shared" si="12"/>
        <v>19.699999999999818</v>
      </c>
      <c r="Z26" s="164">
        <f t="shared" si="9"/>
        <v>1.3999999999999773</v>
      </c>
      <c r="AA26" s="164">
        <f t="shared" si="10"/>
        <v>19.699999999999818</v>
      </c>
      <c r="AC26" s="73">
        <f t="shared" si="2"/>
        <v>0</v>
      </c>
      <c r="AD26" s="73">
        <f>SUM(AC$9:AC26)</f>
        <v>0</v>
      </c>
    </row>
    <row r="27" spans="1:30" ht="30" customHeight="1">
      <c r="A27" s="161">
        <f t="shared" si="0"/>
        <v>19</v>
      </c>
      <c r="B27" s="166">
        <v>17</v>
      </c>
      <c r="C27" s="167" t="s">
        <v>514</v>
      </c>
      <c r="D27" s="168" t="s">
        <v>247</v>
      </c>
      <c r="E27" s="169">
        <v>526.9</v>
      </c>
      <c r="F27" s="166">
        <v>2</v>
      </c>
      <c r="G27" s="162" t="str">
        <f t="shared" si="7"/>
        <v>28.2
(0.8)</v>
      </c>
      <c r="H27" s="153"/>
      <c r="I27" s="161">
        <f t="shared" si="1"/>
        <v>19</v>
      </c>
      <c r="J27" s="166">
        <v>19</v>
      </c>
      <c r="K27" s="167" t="s">
        <v>516</v>
      </c>
      <c r="L27" s="170" t="s">
        <v>247</v>
      </c>
      <c r="M27" s="169">
        <v>4859.8</v>
      </c>
      <c r="N27" s="166">
        <v>2</v>
      </c>
      <c r="O27" s="162" t="str">
        <f t="shared" si="8"/>
        <v>4:14.9
(1.4)</v>
      </c>
      <c r="Q27" s="135">
        <f t="shared" si="3"/>
        <v>28.199999999999989</v>
      </c>
      <c r="R27" s="135">
        <f t="shared" si="4"/>
        <v>254.90000000000055</v>
      </c>
      <c r="T27" s="164">
        <f t="shared" si="5"/>
        <v>28.199999999999989</v>
      </c>
      <c r="U27" s="164">
        <f t="shared" si="6"/>
        <v>414.90000000000055</v>
      </c>
      <c r="W27" s="163">
        <f t="shared" si="11"/>
        <v>0.79999999999995453</v>
      </c>
      <c r="X27" s="163">
        <f t="shared" si="12"/>
        <v>1.4000000000005457</v>
      </c>
      <c r="Z27" s="164">
        <f t="shared" si="9"/>
        <v>0.79999999999995453</v>
      </c>
      <c r="AA27" s="164">
        <f t="shared" si="10"/>
        <v>1.4000000000005457</v>
      </c>
      <c r="AC27" s="73">
        <f t="shared" si="2"/>
        <v>0</v>
      </c>
      <c r="AD27" s="73">
        <f>SUM(AC$9:AC27)</f>
        <v>0</v>
      </c>
    </row>
    <row r="28" spans="1:30" ht="30" customHeight="1">
      <c r="A28" s="161">
        <f t="shared" si="0"/>
        <v>20</v>
      </c>
      <c r="B28" s="166">
        <v>32</v>
      </c>
      <c r="C28" s="167" t="s">
        <v>528</v>
      </c>
      <c r="D28" s="168" t="s">
        <v>249</v>
      </c>
      <c r="E28" s="169">
        <v>528.1</v>
      </c>
      <c r="F28" s="166">
        <v>1</v>
      </c>
      <c r="G28" s="162" t="str">
        <f t="shared" si="7"/>
        <v>29.4
(1.2)</v>
      </c>
      <c r="H28" s="153"/>
      <c r="I28" s="161">
        <f t="shared" si="1"/>
        <v>20</v>
      </c>
      <c r="J28" s="166">
        <v>24</v>
      </c>
      <c r="K28" s="167" t="s">
        <v>520</v>
      </c>
      <c r="L28" s="170" t="s">
        <v>247</v>
      </c>
      <c r="M28" s="169">
        <v>4900.1000000000004</v>
      </c>
      <c r="N28" s="166">
        <v>3</v>
      </c>
      <c r="O28" s="162" t="str">
        <f t="shared" si="8"/>
        <v>4:15.2
(0.3)</v>
      </c>
      <c r="Q28" s="135">
        <f t="shared" si="3"/>
        <v>29.400000000000034</v>
      </c>
      <c r="R28" s="135">
        <f t="shared" si="4"/>
        <v>255.20000000000073</v>
      </c>
      <c r="T28" s="164">
        <f t="shared" si="5"/>
        <v>29.400000000000034</v>
      </c>
      <c r="U28" s="164">
        <f t="shared" si="6"/>
        <v>415.20000000000073</v>
      </c>
      <c r="W28" s="163">
        <f t="shared" si="11"/>
        <v>1.2000000000000455</v>
      </c>
      <c r="X28" s="163">
        <f t="shared" si="12"/>
        <v>0.3000000000001819</v>
      </c>
      <c r="Z28" s="164">
        <f t="shared" si="9"/>
        <v>1.2000000000000455</v>
      </c>
      <c r="AA28" s="164">
        <f t="shared" si="10"/>
        <v>0.3000000000001819</v>
      </c>
      <c r="AC28" s="73">
        <f t="shared" si="2"/>
        <v>0</v>
      </c>
      <c r="AD28" s="73">
        <f>SUM(AC$9:AC28)</f>
        <v>0</v>
      </c>
    </row>
    <row r="29" spans="1:30" ht="30" customHeight="1">
      <c r="A29" s="161">
        <f t="shared" si="0"/>
        <v>21</v>
      </c>
      <c r="B29" s="166">
        <v>20</v>
      </c>
      <c r="C29" s="167" t="s">
        <v>517</v>
      </c>
      <c r="D29" s="168" t="s">
        <v>247</v>
      </c>
      <c r="E29" s="169">
        <v>528.20000000000005</v>
      </c>
      <c r="F29" s="166">
        <v>3</v>
      </c>
      <c r="G29" s="162" t="str">
        <f t="shared" si="7"/>
        <v>29.5
(0.1)</v>
      </c>
      <c r="H29" s="153"/>
      <c r="I29" s="161">
        <f t="shared" si="1"/>
        <v>21</v>
      </c>
      <c r="J29" s="166">
        <v>17</v>
      </c>
      <c r="K29" s="167" t="s">
        <v>514</v>
      </c>
      <c r="L29" s="170" t="s">
        <v>247</v>
      </c>
      <c r="M29" s="169">
        <v>4901.3</v>
      </c>
      <c r="N29" s="166">
        <v>4</v>
      </c>
      <c r="O29" s="162" t="str">
        <f t="shared" si="8"/>
        <v>4:16.4
(1.2)</v>
      </c>
      <c r="Q29" s="135">
        <f t="shared" si="3"/>
        <v>29.500000000000057</v>
      </c>
      <c r="R29" s="135">
        <f t="shared" si="4"/>
        <v>256.40000000000055</v>
      </c>
      <c r="T29" s="164">
        <f t="shared" si="5"/>
        <v>29.500000000000057</v>
      </c>
      <c r="U29" s="164">
        <f t="shared" si="6"/>
        <v>416.40000000000055</v>
      </c>
      <c r="W29" s="163">
        <f t="shared" si="11"/>
        <v>0.10000000000002274</v>
      </c>
      <c r="X29" s="163">
        <f t="shared" si="12"/>
        <v>1.1999999999998181</v>
      </c>
      <c r="Z29" s="164">
        <f t="shared" si="9"/>
        <v>0.10000000000002274</v>
      </c>
      <c r="AA29" s="164">
        <f t="shared" si="10"/>
        <v>1.1999999999998181</v>
      </c>
      <c r="AC29" s="73">
        <f t="shared" si="2"/>
        <v>0</v>
      </c>
      <c r="AD29" s="73">
        <f>SUM(AC$9:AC29)</f>
        <v>0</v>
      </c>
    </row>
    <row r="30" spans="1:30" ht="30" customHeight="1">
      <c r="A30" s="161">
        <f t="shared" si="0"/>
        <v>22</v>
      </c>
      <c r="B30" s="166">
        <v>22</v>
      </c>
      <c r="C30" s="167" t="s">
        <v>571</v>
      </c>
      <c r="D30" s="168" t="s">
        <v>247</v>
      </c>
      <c r="E30" s="169">
        <v>528.29999999999995</v>
      </c>
      <c r="F30" s="166">
        <v>4</v>
      </c>
      <c r="G30" s="162" t="str">
        <f t="shared" si="7"/>
        <v>29.6
(0.1)</v>
      </c>
      <c r="H30" s="153"/>
      <c r="I30" s="161">
        <f t="shared" si="1"/>
        <v>22</v>
      </c>
      <c r="J30" s="166">
        <v>20</v>
      </c>
      <c r="K30" s="167" t="s">
        <v>517</v>
      </c>
      <c r="L30" s="170" t="s">
        <v>247</v>
      </c>
      <c r="M30" s="169">
        <v>4903.7</v>
      </c>
      <c r="N30" s="166">
        <v>5</v>
      </c>
      <c r="O30" s="162" t="str">
        <f t="shared" si="8"/>
        <v>4:18.8
(2.4)</v>
      </c>
      <c r="Q30" s="135">
        <f t="shared" si="3"/>
        <v>29.599999999999966</v>
      </c>
      <c r="R30" s="135">
        <f t="shared" si="4"/>
        <v>258.80000000000018</v>
      </c>
      <c r="T30" s="164">
        <f t="shared" si="5"/>
        <v>29.599999999999966</v>
      </c>
      <c r="U30" s="164">
        <f t="shared" si="6"/>
        <v>418.80000000000018</v>
      </c>
      <c r="W30" s="163">
        <f t="shared" si="11"/>
        <v>9.9999999999909051E-2</v>
      </c>
      <c r="X30" s="163">
        <f t="shared" si="12"/>
        <v>2.3999999999996362</v>
      </c>
      <c r="Z30" s="164">
        <f t="shared" si="9"/>
        <v>9.9999999999909051E-2</v>
      </c>
      <c r="AA30" s="164">
        <f t="shared" si="10"/>
        <v>2.3999999999996362</v>
      </c>
      <c r="AC30" s="73">
        <f t="shared" si="2"/>
        <v>0</v>
      </c>
      <c r="AD30" s="73">
        <f>SUM(AC$9:AC30)</f>
        <v>0</v>
      </c>
    </row>
    <row r="31" spans="1:30" ht="30" customHeight="1">
      <c r="A31" s="161">
        <f t="shared" si="0"/>
        <v>23</v>
      </c>
      <c r="B31" s="166">
        <v>19</v>
      </c>
      <c r="C31" s="167" t="s">
        <v>516</v>
      </c>
      <c r="D31" s="168" t="s">
        <v>247</v>
      </c>
      <c r="E31" s="169">
        <v>529.1</v>
      </c>
      <c r="F31" s="166">
        <v>5</v>
      </c>
      <c r="G31" s="162" t="str">
        <f t="shared" si="7"/>
        <v>30.4
(0.8)</v>
      </c>
      <c r="H31" s="153"/>
      <c r="I31" s="161">
        <f t="shared" si="1"/>
        <v>23</v>
      </c>
      <c r="J31" s="166">
        <v>22</v>
      </c>
      <c r="K31" s="167" t="s">
        <v>571</v>
      </c>
      <c r="L31" s="170" t="s">
        <v>247</v>
      </c>
      <c r="M31" s="169">
        <v>4928.7</v>
      </c>
      <c r="N31" s="166">
        <v>6</v>
      </c>
      <c r="O31" s="162" t="str">
        <f t="shared" si="8"/>
        <v>4:43.8
(25.0)</v>
      </c>
      <c r="Q31" s="135">
        <f t="shared" si="3"/>
        <v>30.400000000000034</v>
      </c>
      <c r="R31" s="135">
        <f t="shared" si="4"/>
        <v>283.80000000000018</v>
      </c>
      <c r="T31" s="164">
        <f t="shared" si="5"/>
        <v>30.400000000000034</v>
      </c>
      <c r="U31" s="164">
        <f t="shared" si="6"/>
        <v>443.80000000000018</v>
      </c>
      <c r="W31" s="163">
        <f t="shared" si="11"/>
        <v>0.80000000000006821</v>
      </c>
      <c r="X31" s="163">
        <f t="shared" si="12"/>
        <v>25</v>
      </c>
      <c r="Z31" s="164">
        <f t="shared" si="9"/>
        <v>0.80000000000006821</v>
      </c>
      <c r="AA31" s="164">
        <f t="shared" si="10"/>
        <v>25</v>
      </c>
      <c r="AC31" s="73">
        <f t="shared" si="2"/>
        <v>0</v>
      </c>
      <c r="AD31" s="73">
        <f>SUM(AC$9:AC31)</f>
        <v>0</v>
      </c>
    </row>
    <row r="32" spans="1:30" ht="30" customHeight="1">
      <c r="A32" s="161">
        <f t="shared" si="0"/>
        <v>24</v>
      </c>
      <c r="B32" s="166">
        <v>21</v>
      </c>
      <c r="C32" s="167" t="s">
        <v>518</v>
      </c>
      <c r="D32" s="168" t="s">
        <v>247</v>
      </c>
      <c r="E32" s="169">
        <v>530</v>
      </c>
      <c r="F32" s="166">
        <v>6</v>
      </c>
      <c r="G32" s="162" t="str">
        <f t="shared" si="7"/>
        <v>31.3
(0.9)</v>
      </c>
      <c r="H32" s="153"/>
      <c r="I32" s="161" t="str">
        <f t="shared" si="1"/>
        <v>-</v>
      </c>
      <c r="J32" s="166">
        <v>58</v>
      </c>
      <c r="K32" s="167" t="s">
        <v>552</v>
      </c>
      <c r="L32" s="170" t="s">
        <v>251</v>
      </c>
      <c r="M32" s="169">
        <v>4934.7</v>
      </c>
      <c r="N32" s="166">
        <v>1</v>
      </c>
      <c r="O32" s="162" t="str">
        <f t="shared" si="8"/>
        <v>4:49.8
(6.0)</v>
      </c>
      <c r="Q32" s="135">
        <f t="shared" si="3"/>
        <v>31.300000000000011</v>
      </c>
      <c r="R32" s="135">
        <f t="shared" si="4"/>
        <v>289.80000000000018</v>
      </c>
      <c r="T32" s="164">
        <f t="shared" si="5"/>
        <v>31.300000000000011</v>
      </c>
      <c r="U32" s="164">
        <f t="shared" si="6"/>
        <v>449.80000000000018</v>
      </c>
      <c r="W32" s="163">
        <f t="shared" si="11"/>
        <v>0.89999999999997726</v>
      </c>
      <c r="X32" s="163">
        <f t="shared" si="12"/>
        <v>6</v>
      </c>
      <c r="Z32" s="164">
        <f t="shared" si="9"/>
        <v>0.89999999999997726</v>
      </c>
      <c r="AA32" s="164">
        <f t="shared" si="10"/>
        <v>6</v>
      </c>
      <c r="AC32" s="73">
        <f t="shared" si="2"/>
        <v>1</v>
      </c>
      <c r="AD32" s="73">
        <f>SUM(AC$9:AC32)</f>
        <v>1</v>
      </c>
    </row>
    <row r="33" spans="1:30" ht="30" customHeight="1">
      <c r="A33" s="161">
        <f t="shared" si="0"/>
        <v>25</v>
      </c>
      <c r="B33" s="166">
        <v>33</v>
      </c>
      <c r="C33" s="167" t="s">
        <v>529</v>
      </c>
      <c r="D33" s="168" t="s">
        <v>249</v>
      </c>
      <c r="E33" s="169">
        <v>531.79999999999995</v>
      </c>
      <c r="F33" s="166">
        <v>2</v>
      </c>
      <c r="G33" s="162" t="str">
        <f t="shared" si="7"/>
        <v>33.1
(1.8)</v>
      </c>
      <c r="H33" s="153"/>
      <c r="I33" s="161">
        <f t="shared" si="1"/>
        <v>24</v>
      </c>
      <c r="J33" s="166">
        <v>31</v>
      </c>
      <c r="K33" s="167" t="s">
        <v>527</v>
      </c>
      <c r="L33" s="170" t="s">
        <v>248</v>
      </c>
      <c r="M33" s="169">
        <v>5005.3</v>
      </c>
      <c r="N33" s="166">
        <v>3</v>
      </c>
      <c r="O33" s="162" t="str">
        <f t="shared" si="8"/>
        <v>5:20.4
(30.6)</v>
      </c>
      <c r="Q33" s="135">
        <f t="shared" si="3"/>
        <v>33.099999999999966</v>
      </c>
      <c r="R33" s="135">
        <f t="shared" si="4"/>
        <v>320.40000000000055</v>
      </c>
      <c r="T33" s="164">
        <f t="shared" si="5"/>
        <v>33.099999999999966</v>
      </c>
      <c r="U33" s="164">
        <f t="shared" si="6"/>
        <v>520.40000000000055</v>
      </c>
      <c r="W33" s="163">
        <f t="shared" si="11"/>
        <v>1.7999999999999545</v>
      </c>
      <c r="X33" s="163">
        <f t="shared" si="12"/>
        <v>30.600000000000364</v>
      </c>
      <c r="Z33" s="164">
        <f t="shared" si="9"/>
        <v>1.7999999999999545</v>
      </c>
      <c r="AA33" s="164">
        <f t="shared" si="10"/>
        <v>30.600000000000364</v>
      </c>
      <c r="AC33" s="73">
        <f t="shared" si="2"/>
        <v>0</v>
      </c>
      <c r="AD33" s="73">
        <f>SUM(AC$9:AC33)</f>
        <v>1</v>
      </c>
    </row>
    <row r="34" spans="1:30" ht="30" customHeight="1">
      <c r="A34" s="161">
        <f t="shared" si="0"/>
        <v>26</v>
      </c>
      <c r="B34" s="166">
        <v>31</v>
      </c>
      <c r="C34" s="167" t="s">
        <v>527</v>
      </c>
      <c r="D34" s="168" t="s">
        <v>248</v>
      </c>
      <c r="E34" s="169">
        <v>532.9</v>
      </c>
      <c r="F34" s="166">
        <v>3</v>
      </c>
      <c r="G34" s="162" t="str">
        <f t="shared" si="7"/>
        <v>34.2
(1.1)</v>
      </c>
      <c r="H34" s="153"/>
      <c r="I34" s="161">
        <f t="shared" si="1"/>
        <v>25</v>
      </c>
      <c r="J34" s="166">
        <v>32</v>
      </c>
      <c r="K34" s="167" t="s">
        <v>528</v>
      </c>
      <c r="L34" s="170" t="s">
        <v>249</v>
      </c>
      <c r="M34" s="169">
        <v>5021</v>
      </c>
      <c r="N34" s="166">
        <v>1</v>
      </c>
      <c r="O34" s="162" t="str">
        <f t="shared" si="8"/>
        <v>5:36.1
(15.7)</v>
      </c>
      <c r="Q34" s="135">
        <f t="shared" si="3"/>
        <v>34.199999999999989</v>
      </c>
      <c r="R34" s="135">
        <f t="shared" si="4"/>
        <v>336.10000000000036</v>
      </c>
      <c r="T34" s="164">
        <f t="shared" si="5"/>
        <v>34.199999999999989</v>
      </c>
      <c r="U34" s="164">
        <f t="shared" si="6"/>
        <v>536.10000000000036</v>
      </c>
      <c r="W34" s="163">
        <f t="shared" si="11"/>
        <v>1.1000000000000227</v>
      </c>
      <c r="X34" s="163">
        <f t="shared" si="12"/>
        <v>15.699999999999818</v>
      </c>
      <c r="Z34" s="164">
        <f t="shared" si="9"/>
        <v>1.1000000000000227</v>
      </c>
      <c r="AA34" s="164">
        <f t="shared" si="10"/>
        <v>15.699999999999818</v>
      </c>
      <c r="AC34" s="73">
        <f t="shared" si="2"/>
        <v>0</v>
      </c>
      <c r="AD34" s="73">
        <f>SUM(AC$9:AC34)</f>
        <v>1</v>
      </c>
    </row>
    <row r="35" spans="1:30" ht="30" customHeight="1">
      <c r="A35" s="161">
        <f t="shared" si="0"/>
        <v>27</v>
      </c>
      <c r="B35" s="166">
        <v>29</v>
      </c>
      <c r="C35" s="167" t="s">
        <v>525</v>
      </c>
      <c r="D35" s="168" t="s">
        <v>248</v>
      </c>
      <c r="E35" s="169">
        <v>536.4</v>
      </c>
      <c r="F35" s="166">
        <v>4</v>
      </c>
      <c r="G35" s="162" t="str">
        <f t="shared" si="7"/>
        <v>37.7
(3.5)</v>
      </c>
      <c r="H35" s="153"/>
      <c r="I35" s="161">
        <f t="shared" si="1"/>
        <v>26</v>
      </c>
      <c r="J35" s="166">
        <v>30</v>
      </c>
      <c r="K35" s="167" t="s">
        <v>526</v>
      </c>
      <c r="L35" s="170" t="s">
        <v>248</v>
      </c>
      <c r="M35" s="169">
        <v>5024</v>
      </c>
      <c r="N35" s="166">
        <v>4</v>
      </c>
      <c r="O35" s="162" t="str">
        <f t="shared" si="8"/>
        <v>5:39.1
(3.0)</v>
      </c>
      <c r="Q35" s="135">
        <f t="shared" si="3"/>
        <v>37.699999999999989</v>
      </c>
      <c r="R35" s="135">
        <f t="shared" si="4"/>
        <v>339.10000000000036</v>
      </c>
      <c r="T35" s="164">
        <f t="shared" si="5"/>
        <v>37.699999999999989</v>
      </c>
      <c r="U35" s="164">
        <f t="shared" si="6"/>
        <v>539.10000000000036</v>
      </c>
      <c r="W35" s="163">
        <f t="shared" si="11"/>
        <v>3.5</v>
      </c>
      <c r="X35" s="163">
        <f t="shared" si="12"/>
        <v>3</v>
      </c>
      <c r="Z35" s="164">
        <f t="shared" si="9"/>
        <v>3.5</v>
      </c>
      <c r="AA35" s="164">
        <f t="shared" si="10"/>
        <v>3</v>
      </c>
      <c r="AC35" s="73">
        <f t="shared" si="2"/>
        <v>0</v>
      </c>
      <c r="AD35" s="73">
        <f>SUM(AC$9:AC35)</f>
        <v>1</v>
      </c>
    </row>
    <row r="36" spans="1:30" ht="30" customHeight="1">
      <c r="A36" s="161">
        <f t="shared" si="0"/>
        <v>28</v>
      </c>
      <c r="B36" s="166">
        <v>60</v>
      </c>
      <c r="C36" s="167" t="s">
        <v>554</v>
      </c>
      <c r="D36" s="168" t="s">
        <v>251</v>
      </c>
      <c r="E36" s="169">
        <v>538.6</v>
      </c>
      <c r="F36" s="166">
        <v>2</v>
      </c>
      <c r="G36" s="162" t="str">
        <f t="shared" si="7"/>
        <v>39.9
(2.2)</v>
      </c>
      <c r="H36" s="153"/>
      <c r="I36" s="161">
        <f t="shared" si="1"/>
        <v>27</v>
      </c>
      <c r="J36" s="166">
        <v>33</v>
      </c>
      <c r="K36" s="167" t="s">
        <v>529</v>
      </c>
      <c r="L36" s="170" t="s">
        <v>249</v>
      </c>
      <c r="M36" s="169">
        <v>5025.1000000000004</v>
      </c>
      <c r="N36" s="166">
        <v>2</v>
      </c>
      <c r="O36" s="162" t="str">
        <f t="shared" si="8"/>
        <v>5:40.2
(1.1)</v>
      </c>
      <c r="Q36" s="135">
        <f t="shared" si="3"/>
        <v>39.900000000000034</v>
      </c>
      <c r="R36" s="135">
        <f t="shared" si="4"/>
        <v>340.20000000000073</v>
      </c>
      <c r="T36" s="164">
        <f t="shared" si="5"/>
        <v>39.900000000000034</v>
      </c>
      <c r="U36" s="164">
        <f t="shared" si="6"/>
        <v>540.20000000000073</v>
      </c>
      <c r="W36" s="163">
        <f t="shared" si="11"/>
        <v>2.2000000000000455</v>
      </c>
      <c r="X36" s="163">
        <f t="shared" si="12"/>
        <v>1.1000000000003638</v>
      </c>
      <c r="Z36" s="164">
        <f t="shared" si="9"/>
        <v>2.2000000000000455</v>
      </c>
      <c r="AA36" s="164">
        <f t="shared" si="10"/>
        <v>1.1000000000003638</v>
      </c>
      <c r="AC36" s="73">
        <f t="shared" si="2"/>
        <v>0</v>
      </c>
      <c r="AD36" s="73">
        <f>SUM(AC$9:AC36)</f>
        <v>1</v>
      </c>
    </row>
    <row r="37" spans="1:30" ht="30" customHeight="1">
      <c r="A37" s="161">
        <f t="shared" si="0"/>
        <v>29</v>
      </c>
      <c r="B37" s="166">
        <v>48</v>
      </c>
      <c r="C37" s="167" t="s">
        <v>543</v>
      </c>
      <c r="D37" s="168" t="s">
        <v>250</v>
      </c>
      <c r="E37" s="169">
        <v>540.20000000000005</v>
      </c>
      <c r="F37" s="166">
        <v>1</v>
      </c>
      <c r="G37" s="162" t="str">
        <f t="shared" si="7"/>
        <v>41.5
(1.6)</v>
      </c>
      <c r="H37" s="153"/>
      <c r="I37" s="161">
        <f t="shared" si="1"/>
        <v>28</v>
      </c>
      <c r="J37" s="166">
        <v>29</v>
      </c>
      <c r="K37" s="167" t="s">
        <v>525</v>
      </c>
      <c r="L37" s="170" t="s">
        <v>248</v>
      </c>
      <c r="M37" s="169">
        <v>5031.3999999999996</v>
      </c>
      <c r="N37" s="166">
        <v>5</v>
      </c>
      <c r="O37" s="162" t="str">
        <f t="shared" si="8"/>
        <v>5:46.5
(6.3)</v>
      </c>
      <c r="Q37" s="135">
        <f t="shared" si="3"/>
        <v>41.500000000000057</v>
      </c>
      <c r="R37" s="135">
        <f t="shared" si="4"/>
        <v>346.5</v>
      </c>
      <c r="T37" s="164">
        <f t="shared" si="5"/>
        <v>41.500000000000057</v>
      </c>
      <c r="U37" s="164">
        <f t="shared" si="6"/>
        <v>546.5</v>
      </c>
      <c r="W37" s="163">
        <f t="shared" si="11"/>
        <v>1.6000000000000227</v>
      </c>
      <c r="X37" s="163">
        <f t="shared" si="12"/>
        <v>6.2999999999992724</v>
      </c>
      <c r="Z37" s="164">
        <f t="shared" si="9"/>
        <v>1.6000000000000227</v>
      </c>
      <c r="AA37" s="164">
        <f t="shared" si="10"/>
        <v>6.2999999999992724</v>
      </c>
      <c r="AC37" s="73">
        <f t="shared" si="2"/>
        <v>0</v>
      </c>
      <c r="AD37" s="73">
        <f>SUM(AC$9:AC37)</f>
        <v>1</v>
      </c>
    </row>
    <row r="38" spans="1:30" ht="30" customHeight="1">
      <c r="A38" s="161">
        <f t="shared" si="0"/>
        <v>30</v>
      </c>
      <c r="B38" s="166">
        <v>30</v>
      </c>
      <c r="C38" s="167" t="s">
        <v>526</v>
      </c>
      <c r="D38" s="168" t="s">
        <v>248</v>
      </c>
      <c r="E38" s="169">
        <v>540.29999999999995</v>
      </c>
      <c r="F38" s="166">
        <v>5</v>
      </c>
      <c r="G38" s="162" t="str">
        <f t="shared" si="7"/>
        <v>41.6
(0.1)</v>
      </c>
      <c r="H38" s="153"/>
      <c r="I38" s="161" t="str">
        <f t="shared" si="1"/>
        <v>-</v>
      </c>
      <c r="J38" s="166">
        <v>60</v>
      </c>
      <c r="K38" s="167" t="s">
        <v>554</v>
      </c>
      <c r="L38" s="170" t="s">
        <v>251</v>
      </c>
      <c r="M38" s="169">
        <v>5100.6000000000004</v>
      </c>
      <c r="N38" s="166">
        <v>2</v>
      </c>
      <c r="O38" s="162" t="str">
        <f t="shared" si="8"/>
        <v>6:15.7
(29.2)</v>
      </c>
      <c r="Q38" s="135">
        <f t="shared" si="3"/>
        <v>41.599999999999966</v>
      </c>
      <c r="R38" s="135">
        <f t="shared" si="4"/>
        <v>375.70000000000073</v>
      </c>
      <c r="T38" s="164">
        <f t="shared" si="5"/>
        <v>41.599999999999966</v>
      </c>
      <c r="U38" s="164">
        <f t="shared" si="6"/>
        <v>615.70000000000073</v>
      </c>
      <c r="W38" s="163">
        <f t="shared" si="11"/>
        <v>9.9999999999909051E-2</v>
      </c>
      <c r="X38" s="163">
        <f t="shared" si="12"/>
        <v>29.200000000000728</v>
      </c>
      <c r="Z38" s="164">
        <f t="shared" si="9"/>
        <v>9.9999999999909051E-2</v>
      </c>
      <c r="AA38" s="164">
        <f t="shared" si="10"/>
        <v>29.200000000000728</v>
      </c>
      <c r="AC38" s="73">
        <f t="shared" si="2"/>
        <v>1</v>
      </c>
      <c r="AD38" s="73">
        <f>SUM(AC$9:AC38)</f>
        <v>2</v>
      </c>
    </row>
    <row r="39" spans="1:30" ht="30" customHeight="1">
      <c r="A39" s="161">
        <f t="shared" si="0"/>
        <v>31</v>
      </c>
      <c r="B39" s="166">
        <v>41</v>
      </c>
      <c r="C39" s="167" t="s">
        <v>537</v>
      </c>
      <c r="D39" s="168" t="s">
        <v>249</v>
      </c>
      <c r="E39" s="169">
        <v>541.70000000000005</v>
      </c>
      <c r="F39" s="166">
        <v>3</v>
      </c>
      <c r="G39" s="162" t="str">
        <f t="shared" si="7"/>
        <v>43.0
(1.4)</v>
      </c>
      <c r="H39" s="153"/>
      <c r="I39" s="161">
        <f t="shared" si="1"/>
        <v>29</v>
      </c>
      <c r="J39" s="166">
        <v>28</v>
      </c>
      <c r="K39" s="167" t="s">
        <v>524</v>
      </c>
      <c r="L39" s="170" t="s">
        <v>248</v>
      </c>
      <c r="M39" s="169">
        <v>5112.1000000000004</v>
      </c>
      <c r="N39" s="166">
        <v>6</v>
      </c>
      <c r="O39" s="162" t="str">
        <f t="shared" si="8"/>
        <v>6:27.2
(11.5)</v>
      </c>
      <c r="Q39" s="135">
        <f t="shared" si="3"/>
        <v>43.000000000000057</v>
      </c>
      <c r="R39" s="135">
        <f t="shared" si="4"/>
        <v>387.20000000000073</v>
      </c>
      <c r="T39" s="164">
        <f t="shared" si="5"/>
        <v>43.000000000000057</v>
      </c>
      <c r="U39" s="164">
        <f t="shared" si="6"/>
        <v>627.20000000000073</v>
      </c>
      <c r="W39" s="163">
        <f t="shared" si="11"/>
        <v>1.4000000000000909</v>
      </c>
      <c r="X39" s="163">
        <f t="shared" si="12"/>
        <v>11.5</v>
      </c>
      <c r="Z39" s="164">
        <f t="shared" si="9"/>
        <v>1.4000000000000909</v>
      </c>
      <c r="AA39" s="164">
        <f t="shared" si="10"/>
        <v>11.5</v>
      </c>
      <c r="AC39" s="73">
        <f t="shared" si="2"/>
        <v>0</v>
      </c>
      <c r="AD39" s="73">
        <f>SUM(AC$9:AC39)</f>
        <v>2</v>
      </c>
    </row>
    <row r="40" spans="1:30" ht="30" customHeight="1">
      <c r="A40" s="161">
        <f t="shared" si="0"/>
        <v>32</v>
      </c>
      <c r="B40" s="166">
        <v>36</v>
      </c>
      <c r="C40" s="167" t="s">
        <v>532</v>
      </c>
      <c r="D40" s="168" t="s">
        <v>249</v>
      </c>
      <c r="E40" s="169">
        <v>544.5</v>
      </c>
      <c r="F40" s="166">
        <v>4</v>
      </c>
      <c r="G40" s="162" t="str">
        <f t="shared" si="7"/>
        <v>45.8
(2.8)</v>
      </c>
      <c r="H40" s="153"/>
      <c r="I40" s="161">
        <f t="shared" si="1"/>
        <v>30</v>
      </c>
      <c r="J40" s="166">
        <v>36</v>
      </c>
      <c r="K40" s="167" t="s">
        <v>532</v>
      </c>
      <c r="L40" s="170" t="s">
        <v>249</v>
      </c>
      <c r="M40" s="169">
        <v>5117.8</v>
      </c>
      <c r="N40" s="166">
        <v>3</v>
      </c>
      <c r="O40" s="162" t="str">
        <f t="shared" si="8"/>
        <v>6:32.9
(5.7)</v>
      </c>
      <c r="Q40" s="135">
        <f t="shared" si="3"/>
        <v>45.800000000000011</v>
      </c>
      <c r="R40" s="135">
        <f t="shared" si="4"/>
        <v>392.90000000000055</v>
      </c>
      <c r="T40" s="164">
        <f t="shared" si="5"/>
        <v>45.800000000000011</v>
      </c>
      <c r="U40" s="164">
        <f t="shared" si="6"/>
        <v>632.90000000000055</v>
      </c>
      <c r="W40" s="163">
        <f t="shared" si="11"/>
        <v>2.7999999999999545</v>
      </c>
      <c r="X40" s="163">
        <f t="shared" si="12"/>
        <v>5.6999999999998181</v>
      </c>
      <c r="Z40" s="164">
        <f t="shared" si="9"/>
        <v>2.7999999999999545</v>
      </c>
      <c r="AA40" s="164">
        <f t="shared" si="10"/>
        <v>5.6999999999998181</v>
      </c>
      <c r="AC40" s="73">
        <f t="shared" si="2"/>
        <v>0</v>
      </c>
      <c r="AD40" s="73">
        <f>SUM(AC$9:AC40)</f>
        <v>2</v>
      </c>
    </row>
    <row r="41" spans="1:30" ht="30" customHeight="1">
      <c r="A41" s="161">
        <f t="shared" ref="A41:A72" si="13">IF(E41&lt;&gt;"",RANK(E41,E$9:E$98,1),"")</f>
        <v>33</v>
      </c>
      <c r="B41" s="166">
        <v>28</v>
      </c>
      <c r="C41" s="167" t="s">
        <v>524</v>
      </c>
      <c r="D41" s="168" t="s">
        <v>248</v>
      </c>
      <c r="E41" s="169">
        <v>545.29999999999995</v>
      </c>
      <c r="F41" s="166">
        <v>6</v>
      </c>
      <c r="G41" s="162" t="str">
        <f t="shared" si="7"/>
        <v>46.6
(0.8)</v>
      </c>
      <c r="H41" s="153"/>
      <c r="I41" s="161">
        <f t="shared" ref="I41:I72" si="14">IF(M41&lt;&gt;"",IF(MID(L41,1,2)=AC$8,RANK(M41,M$9:M$98,1)-AD41,"-"),"")</f>
        <v>31</v>
      </c>
      <c r="J41" s="166">
        <v>34</v>
      </c>
      <c r="K41" s="167" t="s">
        <v>530</v>
      </c>
      <c r="L41" s="170" t="s">
        <v>249</v>
      </c>
      <c r="M41" s="169">
        <v>5136.1000000000004</v>
      </c>
      <c r="N41" s="166">
        <v>4</v>
      </c>
      <c r="O41" s="162" t="str">
        <f t="shared" si="8"/>
        <v>6:51.2
(18.3)</v>
      </c>
      <c r="Q41" s="135">
        <f t="shared" si="3"/>
        <v>46.599999999999966</v>
      </c>
      <c r="R41" s="135">
        <f t="shared" si="4"/>
        <v>411.20000000000073</v>
      </c>
      <c r="T41" s="164">
        <f t="shared" si="5"/>
        <v>46.599999999999966</v>
      </c>
      <c r="U41" s="164">
        <f t="shared" si="6"/>
        <v>651.20000000000073</v>
      </c>
      <c r="W41" s="163">
        <f t="shared" si="11"/>
        <v>0.79999999999995453</v>
      </c>
      <c r="X41" s="163">
        <f t="shared" si="12"/>
        <v>18.300000000000182</v>
      </c>
      <c r="Z41" s="164">
        <f t="shared" si="9"/>
        <v>0.79999999999995453</v>
      </c>
      <c r="AA41" s="164">
        <f t="shared" si="10"/>
        <v>18.300000000000182</v>
      </c>
      <c r="AC41" s="73">
        <f t="shared" ref="AC41:AC72" si="15">IF(L41&lt;&gt;"",IF(MID(L41,1,2)=AC$8,0,1),0)</f>
        <v>0</v>
      </c>
      <c r="AD41" s="73">
        <f>SUM(AC$9:AC41)</f>
        <v>2</v>
      </c>
    </row>
    <row r="42" spans="1:30" ht="30" customHeight="1">
      <c r="A42" s="161">
        <f t="shared" si="13"/>
        <v>34</v>
      </c>
      <c r="B42" s="166">
        <v>34</v>
      </c>
      <c r="C42" s="167" t="s">
        <v>530</v>
      </c>
      <c r="D42" s="168" t="s">
        <v>249</v>
      </c>
      <c r="E42" s="169">
        <v>546.4</v>
      </c>
      <c r="F42" s="166">
        <v>5</v>
      </c>
      <c r="G42" s="162" t="str">
        <f t="shared" si="7"/>
        <v>47.7
(1.1)</v>
      </c>
      <c r="H42" s="153"/>
      <c r="I42" s="161">
        <f t="shared" si="14"/>
        <v>32</v>
      </c>
      <c r="J42" s="166">
        <v>48</v>
      </c>
      <c r="K42" s="167" t="s">
        <v>543</v>
      </c>
      <c r="L42" s="170" t="s">
        <v>250</v>
      </c>
      <c r="M42" s="169">
        <v>5150.3999999999996</v>
      </c>
      <c r="N42" s="166">
        <v>1</v>
      </c>
      <c r="O42" s="162" t="str">
        <f t="shared" si="8"/>
        <v>7:05.5
(14.3)</v>
      </c>
      <c r="Q42" s="135">
        <f t="shared" ref="Q42:Q73" si="16">IF(AND(E$9&lt;&gt;"",E42&lt;&gt;""),(INT(E42/10000)*3600+INT(MOD(E42,10000)/100)*60+MOD(E42,100))-(INT(E$9/10000)*3600+INT(MOD(E$9,10000)/100)*60+MOD(E$9,100)),"")</f>
        <v>47.699999999999989</v>
      </c>
      <c r="R42" s="135">
        <f t="shared" ref="R42:R73" si="17">IF(AND(M$9&lt;&gt;"",M42&lt;&gt;""),(INT(M42/10000)*3600+INT(MOD(M42,10000)/100)*60+MOD(M42,100))-(INT(M$9/10000)*3600+INT(MOD(M$9,10000)/100)*60+MOD(M$9,100)),"")</f>
        <v>425.5</v>
      </c>
      <c r="T42" s="164">
        <f t="shared" ref="T42:T73" si="18">IF(Q42&lt;&gt;"",INT(Q42/3600)*10000+INT(MOD(Q42,3600)/60)*100+MOD(Q42,60),"")</f>
        <v>47.699999999999989</v>
      </c>
      <c r="U42" s="164">
        <f t="shared" ref="U42:U73" si="19">IF(R42&lt;&gt;"",INT(R42/3600)*10000+INT(MOD(R42,3600)/60)*100+MOD(R42,60),"")</f>
        <v>705.5</v>
      </c>
      <c r="W42" s="163">
        <f t="shared" si="11"/>
        <v>1.1000000000000227</v>
      </c>
      <c r="X42" s="163">
        <f t="shared" si="12"/>
        <v>14.299999999999272</v>
      </c>
      <c r="Z42" s="164">
        <f t="shared" si="9"/>
        <v>1.1000000000000227</v>
      </c>
      <c r="AA42" s="164">
        <f t="shared" si="10"/>
        <v>14.299999999999272</v>
      </c>
      <c r="AC42" s="73">
        <f t="shared" si="15"/>
        <v>0</v>
      </c>
      <c r="AD42" s="73">
        <f>SUM(AC$9:AC42)</f>
        <v>2</v>
      </c>
    </row>
    <row r="43" spans="1:30" ht="30" customHeight="1">
      <c r="A43" s="161">
        <f t="shared" si="13"/>
        <v>35</v>
      </c>
      <c r="B43" s="166">
        <v>25</v>
      </c>
      <c r="C43" s="167" t="s">
        <v>521</v>
      </c>
      <c r="D43" s="168" t="s">
        <v>247</v>
      </c>
      <c r="E43" s="169">
        <v>547</v>
      </c>
      <c r="F43" s="166">
        <v>7</v>
      </c>
      <c r="G43" s="162" t="str">
        <f t="shared" ref="G43:G74" si="20">IF(T43&lt;&gt;"",TEXT(T43,"[&lt;100]#0.0;[&lt;10000]#0"":""00.0;0"":""00"":""00.0")&amp;CHAR(10)&amp;"("&amp;TEXT(Z43,"[&lt;100]#0.0;[&lt;10000]#0"":""00.0;0"":""00"":""00.0")&amp;")","")</f>
        <v>48.3
(0.6)</v>
      </c>
      <c r="H43" s="153"/>
      <c r="I43" s="161">
        <f t="shared" si="14"/>
        <v>33</v>
      </c>
      <c r="J43" s="166">
        <v>35</v>
      </c>
      <c r="K43" s="167" t="s">
        <v>531</v>
      </c>
      <c r="L43" s="170" t="s">
        <v>249</v>
      </c>
      <c r="M43" s="169">
        <v>5236.8999999999996</v>
      </c>
      <c r="N43" s="166">
        <v>5</v>
      </c>
      <c r="O43" s="162" t="str">
        <f t="shared" ref="O43:O74" si="21">IF(U43&lt;&gt;"",TEXT(U43,"[&lt;100]#0.0;[&lt;10000]#0"":""00.0;0"":""00"":""00.0")&amp;CHAR(10)&amp;"("&amp;TEXT(AA43,"[&lt;100]#0.0;[&lt;10000]#0"":""00.0;0"":""00"":""00.0")&amp;")","")</f>
        <v>7:52.0
(46.5)</v>
      </c>
      <c r="Q43" s="135">
        <f t="shared" si="16"/>
        <v>48.300000000000011</v>
      </c>
      <c r="R43" s="135">
        <f t="shared" si="17"/>
        <v>472</v>
      </c>
      <c r="T43" s="164">
        <f t="shared" si="18"/>
        <v>48.300000000000011</v>
      </c>
      <c r="U43" s="164">
        <f t="shared" si="19"/>
        <v>752</v>
      </c>
      <c r="W43" s="163">
        <f t="shared" si="11"/>
        <v>0.60000000000002274</v>
      </c>
      <c r="X43" s="163">
        <f t="shared" si="12"/>
        <v>46.5</v>
      </c>
      <c r="Z43" s="164">
        <f t="shared" ref="Z43:Z74" si="22">IF(W43&lt;&gt;"",INT(W43/3600)*10000+INT(MOD(W43,3600)/60)*100+MOD(W43,60),"")</f>
        <v>0.60000000000002274</v>
      </c>
      <c r="AA43" s="164">
        <f t="shared" ref="AA43:AA74" si="23">IF(X43&lt;&gt;"",INT(X43/3600)*10000+INT(MOD(X43,3600)/60)*100+MOD(X43,60),"")</f>
        <v>46.5</v>
      </c>
      <c r="AC43" s="73">
        <f t="shared" si="15"/>
        <v>0</v>
      </c>
      <c r="AD43" s="73">
        <f>SUM(AC$9:AC43)</f>
        <v>2</v>
      </c>
    </row>
    <row r="44" spans="1:30" ht="30" customHeight="1">
      <c r="A44" s="161">
        <f t="shared" si="13"/>
        <v>36</v>
      </c>
      <c r="B44" s="166">
        <v>9</v>
      </c>
      <c r="C44" s="167" t="s">
        <v>506</v>
      </c>
      <c r="D44" s="168" t="s">
        <v>245</v>
      </c>
      <c r="E44" s="169">
        <v>547.9</v>
      </c>
      <c r="F44" s="166">
        <v>9</v>
      </c>
      <c r="G44" s="162" t="str">
        <f t="shared" si="20"/>
        <v>49.2
(0.9)</v>
      </c>
      <c r="H44" s="153"/>
      <c r="I44" s="161">
        <f t="shared" si="14"/>
        <v>34</v>
      </c>
      <c r="J44" s="166">
        <v>49</v>
      </c>
      <c r="K44" s="167" t="s">
        <v>544</v>
      </c>
      <c r="L44" s="170" t="s">
        <v>250</v>
      </c>
      <c r="M44" s="169">
        <v>5245.5</v>
      </c>
      <c r="N44" s="166">
        <v>2</v>
      </c>
      <c r="O44" s="162" t="str">
        <f t="shared" si="21"/>
        <v>8:00.6
(8.6)</v>
      </c>
      <c r="Q44" s="135">
        <f t="shared" si="16"/>
        <v>49.199999999999989</v>
      </c>
      <c r="R44" s="135">
        <f t="shared" si="17"/>
        <v>480.60000000000036</v>
      </c>
      <c r="T44" s="164">
        <f t="shared" si="18"/>
        <v>49.199999999999989</v>
      </c>
      <c r="U44" s="164">
        <f t="shared" si="19"/>
        <v>800.60000000000036</v>
      </c>
      <c r="W44" s="163">
        <f t="shared" ref="W44:W75" si="24">IF(AND(Q44&lt;&gt;"",Q43&lt;&gt;""),IF(Q44-Q43&lt;&gt;0,Q44-Q43,W43),"")</f>
        <v>0.89999999999997726</v>
      </c>
      <c r="X44" s="163">
        <f t="shared" ref="X44:X75" si="25">IF(AND(R44&lt;&gt;"",R43&lt;&gt;""),IF(R44-R43&lt;&gt;0,R44-R43,X43),"")</f>
        <v>8.6000000000003638</v>
      </c>
      <c r="Z44" s="164">
        <f t="shared" si="22"/>
        <v>0.89999999999997726</v>
      </c>
      <c r="AA44" s="164">
        <f t="shared" si="23"/>
        <v>8.6000000000003638</v>
      </c>
      <c r="AC44" s="73">
        <f t="shared" si="15"/>
        <v>0</v>
      </c>
      <c r="AD44" s="73">
        <f>SUM(AC$9:AC44)</f>
        <v>2</v>
      </c>
    </row>
    <row r="45" spans="1:30" ht="30" customHeight="1">
      <c r="A45" s="161">
        <f t="shared" si="13"/>
        <v>37</v>
      </c>
      <c r="B45" s="166">
        <v>37</v>
      </c>
      <c r="C45" s="167" t="s">
        <v>533</v>
      </c>
      <c r="D45" s="168" t="s">
        <v>249</v>
      </c>
      <c r="E45" s="169">
        <v>548.5</v>
      </c>
      <c r="F45" s="166">
        <v>6</v>
      </c>
      <c r="G45" s="162" t="str">
        <f t="shared" si="20"/>
        <v>49.8
(0.6)</v>
      </c>
      <c r="H45" s="153"/>
      <c r="I45" s="161">
        <f t="shared" si="14"/>
        <v>35</v>
      </c>
      <c r="J45" s="166">
        <v>25</v>
      </c>
      <c r="K45" s="167" t="s">
        <v>521</v>
      </c>
      <c r="L45" s="170" t="s">
        <v>247</v>
      </c>
      <c r="M45" s="169">
        <v>5256.5</v>
      </c>
      <c r="N45" s="166">
        <v>7</v>
      </c>
      <c r="O45" s="162" t="str">
        <f t="shared" si="21"/>
        <v>8:11.6
(11.0)</v>
      </c>
      <c r="Q45" s="135">
        <f t="shared" si="16"/>
        <v>49.800000000000011</v>
      </c>
      <c r="R45" s="135">
        <f t="shared" si="17"/>
        <v>491.60000000000036</v>
      </c>
      <c r="T45" s="164">
        <f t="shared" si="18"/>
        <v>49.800000000000011</v>
      </c>
      <c r="U45" s="164">
        <f t="shared" si="19"/>
        <v>811.60000000000036</v>
      </c>
      <c r="W45" s="163">
        <f t="shared" si="24"/>
        <v>0.60000000000002274</v>
      </c>
      <c r="X45" s="163">
        <f t="shared" si="25"/>
        <v>11</v>
      </c>
      <c r="Z45" s="164">
        <f t="shared" si="22"/>
        <v>0.60000000000002274</v>
      </c>
      <c r="AA45" s="164">
        <f t="shared" si="23"/>
        <v>11</v>
      </c>
      <c r="AC45" s="73">
        <f t="shared" si="15"/>
        <v>0</v>
      </c>
      <c r="AD45" s="73">
        <f>SUM(AC$9:AC45)</f>
        <v>2</v>
      </c>
    </row>
    <row r="46" spans="1:30" ht="30" customHeight="1">
      <c r="A46" s="302">
        <f t="shared" si="13"/>
        <v>37</v>
      </c>
      <c r="B46" s="166">
        <v>49</v>
      </c>
      <c r="C46" s="167" t="s">
        <v>544</v>
      </c>
      <c r="D46" s="168" t="s">
        <v>250</v>
      </c>
      <c r="E46" s="169">
        <v>548.5</v>
      </c>
      <c r="F46" s="166">
        <v>2</v>
      </c>
      <c r="G46" s="162" t="str">
        <f t="shared" si="20"/>
        <v>49.8
(0.6)</v>
      </c>
      <c r="H46" s="153"/>
      <c r="I46" s="161">
        <f t="shared" si="14"/>
        <v>36</v>
      </c>
      <c r="J46" s="166">
        <v>23</v>
      </c>
      <c r="K46" s="167" t="s">
        <v>519</v>
      </c>
      <c r="L46" s="170" t="s">
        <v>247</v>
      </c>
      <c r="M46" s="169">
        <v>5257.7</v>
      </c>
      <c r="N46" s="166">
        <v>8</v>
      </c>
      <c r="O46" s="162" t="str">
        <f t="shared" si="21"/>
        <v>8:12.8
(1.2)</v>
      </c>
      <c r="Q46" s="135">
        <f t="shared" si="16"/>
        <v>49.800000000000011</v>
      </c>
      <c r="R46" s="135">
        <f t="shared" si="17"/>
        <v>492.80000000000018</v>
      </c>
      <c r="T46" s="164">
        <f t="shared" si="18"/>
        <v>49.800000000000011</v>
      </c>
      <c r="U46" s="164">
        <f t="shared" si="19"/>
        <v>812.80000000000018</v>
      </c>
      <c r="W46" s="163">
        <f t="shared" si="24"/>
        <v>0.60000000000002274</v>
      </c>
      <c r="X46" s="163">
        <f t="shared" si="25"/>
        <v>1.1999999999998181</v>
      </c>
      <c r="Z46" s="164">
        <f t="shared" si="22"/>
        <v>0.60000000000002274</v>
      </c>
      <c r="AA46" s="164">
        <f t="shared" si="23"/>
        <v>1.1999999999998181</v>
      </c>
      <c r="AC46" s="73">
        <f t="shared" si="15"/>
        <v>0</v>
      </c>
      <c r="AD46" s="73">
        <f>SUM(AC$9:AC46)</f>
        <v>2</v>
      </c>
    </row>
    <row r="47" spans="1:30" ht="30" customHeight="1">
      <c r="A47" s="161">
        <f t="shared" si="13"/>
        <v>39</v>
      </c>
      <c r="B47" s="166">
        <v>6</v>
      </c>
      <c r="C47" s="167" t="s">
        <v>503</v>
      </c>
      <c r="D47" s="168" t="s">
        <v>245</v>
      </c>
      <c r="E47" s="169">
        <v>551.6</v>
      </c>
      <c r="F47" s="166">
        <v>10</v>
      </c>
      <c r="G47" s="162" t="str">
        <f t="shared" si="20"/>
        <v>52.9
(3.1)</v>
      </c>
      <c r="H47" s="153"/>
      <c r="I47" s="161">
        <f t="shared" si="14"/>
        <v>37</v>
      </c>
      <c r="J47" s="166">
        <v>37</v>
      </c>
      <c r="K47" s="167" t="s">
        <v>533</v>
      </c>
      <c r="L47" s="170" t="s">
        <v>249</v>
      </c>
      <c r="M47" s="169">
        <v>5300.2</v>
      </c>
      <c r="N47" s="166">
        <v>6</v>
      </c>
      <c r="O47" s="162" t="str">
        <f t="shared" si="21"/>
        <v>8:15.3
(2.5)</v>
      </c>
      <c r="Q47" s="135">
        <f t="shared" si="16"/>
        <v>52.900000000000034</v>
      </c>
      <c r="R47" s="135">
        <f t="shared" si="17"/>
        <v>495.30000000000018</v>
      </c>
      <c r="T47" s="164">
        <f t="shared" si="18"/>
        <v>52.900000000000034</v>
      </c>
      <c r="U47" s="164">
        <f t="shared" si="19"/>
        <v>815.30000000000018</v>
      </c>
      <c r="W47" s="163">
        <f t="shared" si="24"/>
        <v>3.1000000000000227</v>
      </c>
      <c r="X47" s="163">
        <f t="shared" si="25"/>
        <v>2.5</v>
      </c>
      <c r="Z47" s="164">
        <f t="shared" si="22"/>
        <v>3.1000000000000227</v>
      </c>
      <c r="AA47" s="164">
        <f t="shared" si="23"/>
        <v>2.5</v>
      </c>
      <c r="AC47" s="73">
        <f t="shared" si="15"/>
        <v>0</v>
      </c>
      <c r="AD47" s="73">
        <f>SUM(AC$9:AC47)</f>
        <v>2</v>
      </c>
    </row>
    <row r="48" spans="1:30" ht="30" customHeight="1">
      <c r="A48" s="161">
        <f t="shared" si="13"/>
        <v>40</v>
      </c>
      <c r="B48" s="166">
        <v>23</v>
      </c>
      <c r="C48" s="167" t="s">
        <v>519</v>
      </c>
      <c r="D48" s="168" t="s">
        <v>247</v>
      </c>
      <c r="E48" s="169">
        <v>554.9</v>
      </c>
      <c r="F48" s="166">
        <v>8</v>
      </c>
      <c r="G48" s="162" t="str">
        <f t="shared" si="20"/>
        <v>56.2
(3.3)</v>
      </c>
      <c r="H48" s="153"/>
      <c r="I48" s="161" t="str">
        <f t="shared" si="14"/>
        <v>-</v>
      </c>
      <c r="J48" s="166">
        <v>63</v>
      </c>
      <c r="K48" s="167" t="s">
        <v>557</v>
      </c>
      <c r="L48" s="170" t="s">
        <v>252</v>
      </c>
      <c r="M48" s="169">
        <v>5306</v>
      </c>
      <c r="N48" s="166">
        <v>1</v>
      </c>
      <c r="O48" s="162" t="str">
        <f t="shared" si="21"/>
        <v>8:21.1
(5.8)</v>
      </c>
      <c r="Q48" s="135">
        <f t="shared" si="16"/>
        <v>56.199999999999989</v>
      </c>
      <c r="R48" s="135">
        <f t="shared" si="17"/>
        <v>501.10000000000036</v>
      </c>
      <c r="T48" s="164">
        <f t="shared" si="18"/>
        <v>56.199999999999989</v>
      </c>
      <c r="U48" s="164">
        <f t="shared" si="19"/>
        <v>821.10000000000036</v>
      </c>
      <c r="W48" s="163">
        <f t="shared" si="24"/>
        <v>3.2999999999999545</v>
      </c>
      <c r="X48" s="163">
        <f t="shared" si="25"/>
        <v>5.8000000000001819</v>
      </c>
      <c r="Z48" s="164">
        <f t="shared" si="22"/>
        <v>3.2999999999999545</v>
      </c>
      <c r="AA48" s="164">
        <f t="shared" si="23"/>
        <v>5.8000000000001819</v>
      </c>
      <c r="AC48" s="73">
        <f t="shared" si="15"/>
        <v>1</v>
      </c>
      <c r="AD48" s="73">
        <f>SUM(AC$9:AC48)</f>
        <v>3</v>
      </c>
    </row>
    <row r="49" spans="1:30" ht="30" customHeight="1">
      <c r="A49" s="161">
        <f t="shared" si="13"/>
        <v>41</v>
      </c>
      <c r="B49" s="166">
        <v>35</v>
      </c>
      <c r="C49" s="167" t="s">
        <v>531</v>
      </c>
      <c r="D49" s="168" t="s">
        <v>249</v>
      </c>
      <c r="E49" s="169">
        <v>555.5</v>
      </c>
      <c r="F49" s="166">
        <v>7</v>
      </c>
      <c r="G49" s="162" t="str">
        <f t="shared" si="20"/>
        <v>56.8
(0.6)</v>
      </c>
      <c r="H49" s="153"/>
      <c r="I49" s="161">
        <f t="shared" si="14"/>
        <v>38</v>
      </c>
      <c r="J49" s="166">
        <v>41</v>
      </c>
      <c r="K49" s="167" t="s">
        <v>537</v>
      </c>
      <c r="L49" s="170" t="s">
        <v>249</v>
      </c>
      <c r="M49" s="169">
        <v>5306.4</v>
      </c>
      <c r="N49" s="166">
        <v>7</v>
      </c>
      <c r="O49" s="162" t="str">
        <f t="shared" si="21"/>
        <v>8:21.5
(0.4)</v>
      </c>
      <c r="Q49" s="135">
        <f t="shared" si="16"/>
        <v>56.800000000000011</v>
      </c>
      <c r="R49" s="135">
        <f t="shared" si="17"/>
        <v>501.5</v>
      </c>
      <c r="T49" s="164">
        <f t="shared" si="18"/>
        <v>56.800000000000011</v>
      </c>
      <c r="U49" s="164">
        <f t="shared" si="19"/>
        <v>821.5</v>
      </c>
      <c r="W49" s="163">
        <f t="shared" si="24"/>
        <v>0.60000000000002274</v>
      </c>
      <c r="X49" s="163">
        <f t="shared" si="25"/>
        <v>0.3999999999996362</v>
      </c>
      <c r="Z49" s="164">
        <f t="shared" si="22"/>
        <v>0.60000000000002274</v>
      </c>
      <c r="AA49" s="164">
        <f t="shared" si="23"/>
        <v>0.3999999999996362</v>
      </c>
      <c r="AC49" s="73">
        <f t="shared" si="15"/>
        <v>0</v>
      </c>
      <c r="AD49" s="73">
        <f>SUM(AC$9:AC49)</f>
        <v>3</v>
      </c>
    </row>
    <row r="50" spans="1:30" ht="30" customHeight="1">
      <c r="A50" s="161">
        <f t="shared" si="13"/>
        <v>42</v>
      </c>
      <c r="B50" s="166">
        <v>44</v>
      </c>
      <c r="C50" s="167" t="s">
        <v>540</v>
      </c>
      <c r="D50" s="168" t="s">
        <v>249</v>
      </c>
      <c r="E50" s="169">
        <v>555.6</v>
      </c>
      <c r="F50" s="166">
        <v>8</v>
      </c>
      <c r="G50" s="162" t="str">
        <f t="shared" si="20"/>
        <v>56.9
(0.1)</v>
      </c>
      <c r="H50" s="153"/>
      <c r="I50" s="161">
        <f t="shared" si="14"/>
        <v>39</v>
      </c>
      <c r="J50" s="166">
        <v>44</v>
      </c>
      <c r="K50" s="167" t="s">
        <v>540</v>
      </c>
      <c r="L50" s="170" t="s">
        <v>249</v>
      </c>
      <c r="M50" s="169">
        <v>5310.5</v>
      </c>
      <c r="N50" s="166">
        <v>8</v>
      </c>
      <c r="O50" s="162" t="str">
        <f t="shared" si="21"/>
        <v>8:25.6
(4.1)</v>
      </c>
      <c r="Q50" s="135">
        <f t="shared" si="16"/>
        <v>56.900000000000034</v>
      </c>
      <c r="R50" s="135">
        <f t="shared" si="17"/>
        <v>505.60000000000036</v>
      </c>
      <c r="T50" s="164">
        <f t="shared" si="18"/>
        <v>56.900000000000034</v>
      </c>
      <c r="U50" s="164">
        <f t="shared" si="19"/>
        <v>825.60000000000036</v>
      </c>
      <c r="W50" s="163">
        <f t="shared" si="24"/>
        <v>0.10000000000002274</v>
      </c>
      <c r="X50" s="163">
        <f t="shared" si="25"/>
        <v>4.1000000000003638</v>
      </c>
      <c r="Z50" s="164">
        <f t="shared" si="22"/>
        <v>0.10000000000002274</v>
      </c>
      <c r="AA50" s="164">
        <f t="shared" si="23"/>
        <v>4.1000000000003638</v>
      </c>
      <c r="AC50" s="73">
        <f t="shared" si="15"/>
        <v>0</v>
      </c>
      <c r="AD50" s="73">
        <f>SUM(AC$9:AC50)</f>
        <v>3</v>
      </c>
    </row>
    <row r="51" spans="1:30" ht="30" customHeight="1">
      <c r="A51" s="302">
        <f t="shared" si="13"/>
        <v>42</v>
      </c>
      <c r="B51" s="166">
        <v>51</v>
      </c>
      <c r="C51" s="167" t="s">
        <v>546</v>
      </c>
      <c r="D51" s="168" t="s">
        <v>250</v>
      </c>
      <c r="E51" s="169">
        <v>555.6</v>
      </c>
      <c r="F51" s="166">
        <v>3</v>
      </c>
      <c r="G51" s="162" t="str">
        <f t="shared" si="20"/>
        <v>56.9
(0.1)</v>
      </c>
      <c r="H51" s="153"/>
      <c r="I51" s="161">
        <f t="shared" si="14"/>
        <v>40</v>
      </c>
      <c r="J51" s="166">
        <v>6</v>
      </c>
      <c r="K51" s="167" t="s">
        <v>503</v>
      </c>
      <c r="L51" s="170" t="s">
        <v>245</v>
      </c>
      <c r="M51" s="169">
        <v>5321.5</v>
      </c>
      <c r="N51" s="166">
        <v>10</v>
      </c>
      <c r="O51" s="162" t="str">
        <f t="shared" si="21"/>
        <v>8:36.6
(11.0)</v>
      </c>
      <c r="Q51" s="135">
        <f t="shared" si="16"/>
        <v>56.900000000000034</v>
      </c>
      <c r="R51" s="135">
        <f t="shared" si="17"/>
        <v>516.60000000000036</v>
      </c>
      <c r="T51" s="164">
        <f t="shared" si="18"/>
        <v>56.900000000000034</v>
      </c>
      <c r="U51" s="164">
        <f t="shared" si="19"/>
        <v>836.60000000000036</v>
      </c>
      <c r="W51" s="163">
        <f t="shared" si="24"/>
        <v>0.10000000000002274</v>
      </c>
      <c r="X51" s="163">
        <f t="shared" si="25"/>
        <v>11</v>
      </c>
      <c r="Z51" s="164">
        <f t="shared" si="22"/>
        <v>0.10000000000002274</v>
      </c>
      <c r="AA51" s="164">
        <f t="shared" si="23"/>
        <v>11</v>
      </c>
      <c r="AC51" s="73">
        <f t="shared" si="15"/>
        <v>0</v>
      </c>
      <c r="AD51" s="73">
        <f>SUM(AC$9:AC51)</f>
        <v>3</v>
      </c>
    </row>
    <row r="52" spans="1:30" ht="30" customHeight="1">
      <c r="A52" s="161">
        <f t="shared" si="13"/>
        <v>44</v>
      </c>
      <c r="B52" s="166">
        <v>70</v>
      </c>
      <c r="C52" s="167" t="s">
        <v>563</v>
      </c>
      <c r="D52" s="168" t="s">
        <v>252</v>
      </c>
      <c r="E52" s="169">
        <v>556.79999999999995</v>
      </c>
      <c r="F52" s="166">
        <v>1</v>
      </c>
      <c r="G52" s="162" t="str">
        <f t="shared" si="20"/>
        <v>58.1
(1.2)</v>
      </c>
      <c r="H52" s="153"/>
      <c r="I52" s="161" t="str">
        <f t="shared" si="14"/>
        <v>-</v>
      </c>
      <c r="J52" s="166">
        <v>70</v>
      </c>
      <c r="K52" s="167" t="s">
        <v>563</v>
      </c>
      <c r="L52" s="170" t="s">
        <v>252</v>
      </c>
      <c r="M52" s="169">
        <v>5331.2</v>
      </c>
      <c r="N52" s="166">
        <v>2</v>
      </c>
      <c r="O52" s="162" t="str">
        <f t="shared" si="21"/>
        <v>8:46.3
(9.7)</v>
      </c>
      <c r="Q52" s="135">
        <f t="shared" si="16"/>
        <v>58.099999999999966</v>
      </c>
      <c r="R52" s="135">
        <f t="shared" si="17"/>
        <v>526.30000000000018</v>
      </c>
      <c r="T52" s="164">
        <f t="shared" si="18"/>
        <v>58.099999999999966</v>
      </c>
      <c r="U52" s="164">
        <f t="shared" si="19"/>
        <v>846.30000000000018</v>
      </c>
      <c r="W52" s="163">
        <f t="shared" si="24"/>
        <v>1.1999999999999318</v>
      </c>
      <c r="X52" s="163">
        <f t="shared" si="25"/>
        <v>9.6999999999998181</v>
      </c>
      <c r="Z52" s="164">
        <f t="shared" si="22"/>
        <v>1.1999999999999318</v>
      </c>
      <c r="AA52" s="164">
        <f t="shared" si="23"/>
        <v>9.6999999999998181</v>
      </c>
      <c r="AC52" s="73">
        <f t="shared" si="15"/>
        <v>1</v>
      </c>
      <c r="AD52" s="73">
        <f>SUM(AC$9:AC52)</f>
        <v>4</v>
      </c>
    </row>
    <row r="53" spans="1:30" ht="30" customHeight="1">
      <c r="A53" s="161">
        <f t="shared" si="13"/>
        <v>45</v>
      </c>
      <c r="B53" s="166">
        <v>63</v>
      </c>
      <c r="C53" s="167" t="s">
        <v>557</v>
      </c>
      <c r="D53" s="168" t="s">
        <v>252</v>
      </c>
      <c r="E53" s="169">
        <v>557.79999999999995</v>
      </c>
      <c r="F53" s="166">
        <v>2</v>
      </c>
      <c r="G53" s="162" t="str">
        <f t="shared" si="20"/>
        <v>59.1
(1.0)</v>
      </c>
      <c r="H53" s="153"/>
      <c r="I53" s="161">
        <f t="shared" si="14"/>
        <v>41</v>
      </c>
      <c r="J53" s="166">
        <v>51</v>
      </c>
      <c r="K53" s="167" t="s">
        <v>546</v>
      </c>
      <c r="L53" s="170" t="s">
        <v>250</v>
      </c>
      <c r="M53" s="169">
        <v>5401.1</v>
      </c>
      <c r="N53" s="166">
        <v>3</v>
      </c>
      <c r="O53" s="162" t="str">
        <f t="shared" si="21"/>
        <v>9:16.2
(29.9)</v>
      </c>
      <c r="Q53" s="135">
        <f t="shared" si="16"/>
        <v>59.099999999999966</v>
      </c>
      <c r="R53" s="135">
        <f t="shared" si="17"/>
        <v>556.20000000000073</v>
      </c>
      <c r="T53" s="164">
        <f t="shared" si="18"/>
        <v>59.099999999999966</v>
      </c>
      <c r="U53" s="164">
        <f t="shared" si="19"/>
        <v>916.20000000000073</v>
      </c>
      <c r="W53" s="163">
        <f t="shared" si="24"/>
        <v>1</v>
      </c>
      <c r="X53" s="163">
        <f t="shared" si="25"/>
        <v>29.900000000000546</v>
      </c>
      <c r="Z53" s="164">
        <f t="shared" si="22"/>
        <v>1</v>
      </c>
      <c r="AA53" s="164">
        <f t="shared" si="23"/>
        <v>29.900000000000546</v>
      </c>
      <c r="AC53" s="73">
        <f t="shared" si="15"/>
        <v>0</v>
      </c>
      <c r="AD53" s="73">
        <f>SUM(AC$9:AC53)</f>
        <v>4</v>
      </c>
    </row>
    <row r="54" spans="1:30" ht="30" customHeight="1">
      <c r="A54" s="161">
        <f t="shared" si="13"/>
        <v>46</v>
      </c>
      <c r="B54" s="166">
        <v>55</v>
      </c>
      <c r="C54" s="167" t="s">
        <v>550</v>
      </c>
      <c r="D54" s="168" t="s">
        <v>250</v>
      </c>
      <c r="E54" s="169">
        <v>600.5</v>
      </c>
      <c r="F54" s="166">
        <v>4</v>
      </c>
      <c r="G54" s="162" t="str">
        <f t="shared" si="20"/>
        <v>1:01.8
(2.7)</v>
      </c>
      <c r="H54" s="153"/>
      <c r="I54" s="161">
        <f t="shared" si="14"/>
        <v>42</v>
      </c>
      <c r="J54" s="166">
        <v>43</v>
      </c>
      <c r="K54" s="167" t="s">
        <v>539</v>
      </c>
      <c r="L54" s="170" t="s">
        <v>249</v>
      </c>
      <c r="M54" s="169">
        <v>5410.6</v>
      </c>
      <c r="N54" s="166">
        <v>9</v>
      </c>
      <c r="O54" s="162" t="str">
        <f t="shared" si="21"/>
        <v>9:25.7
(9.5)</v>
      </c>
      <c r="Q54" s="135">
        <f t="shared" si="16"/>
        <v>61.800000000000011</v>
      </c>
      <c r="R54" s="135">
        <f t="shared" si="17"/>
        <v>565.70000000000073</v>
      </c>
      <c r="T54" s="164">
        <f t="shared" si="18"/>
        <v>101.80000000000001</v>
      </c>
      <c r="U54" s="164">
        <f t="shared" si="19"/>
        <v>925.70000000000073</v>
      </c>
      <c r="W54" s="163">
        <f t="shared" si="24"/>
        <v>2.7000000000000455</v>
      </c>
      <c r="X54" s="163">
        <f t="shared" si="25"/>
        <v>9.5</v>
      </c>
      <c r="Z54" s="164">
        <f t="shared" si="22"/>
        <v>2.7000000000000455</v>
      </c>
      <c r="AA54" s="164">
        <f t="shared" si="23"/>
        <v>9.5</v>
      </c>
      <c r="AC54" s="73">
        <f t="shared" si="15"/>
        <v>0</v>
      </c>
      <c r="AD54" s="73">
        <f>SUM(AC$9:AC54)</f>
        <v>4</v>
      </c>
    </row>
    <row r="55" spans="1:30" ht="30" customHeight="1">
      <c r="A55" s="161">
        <f t="shared" si="13"/>
        <v>47</v>
      </c>
      <c r="B55" s="166">
        <v>43</v>
      </c>
      <c r="C55" s="167" t="s">
        <v>539</v>
      </c>
      <c r="D55" s="168" t="s">
        <v>249</v>
      </c>
      <c r="E55" s="169">
        <v>602.20000000000005</v>
      </c>
      <c r="F55" s="166">
        <v>9</v>
      </c>
      <c r="G55" s="162" t="str">
        <f t="shared" si="20"/>
        <v>1:03.5
(1.7)</v>
      </c>
      <c r="H55" s="153"/>
      <c r="I55" s="161">
        <f t="shared" si="14"/>
        <v>43</v>
      </c>
      <c r="J55" s="166">
        <v>42</v>
      </c>
      <c r="K55" s="167" t="s">
        <v>538</v>
      </c>
      <c r="L55" s="170" t="s">
        <v>249</v>
      </c>
      <c r="M55" s="169">
        <v>5427.9</v>
      </c>
      <c r="N55" s="166">
        <v>10</v>
      </c>
      <c r="O55" s="162" t="str">
        <f t="shared" si="21"/>
        <v>9:43.0
(17.3)</v>
      </c>
      <c r="Q55" s="135">
        <f t="shared" si="16"/>
        <v>63.500000000000057</v>
      </c>
      <c r="R55" s="135">
        <f t="shared" si="17"/>
        <v>583</v>
      </c>
      <c r="T55" s="164">
        <f t="shared" si="18"/>
        <v>103.50000000000006</v>
      </c>
      <c r="U55" s="164">
        <f t="shared" si="19"/>
        <v>943</v>
      </c>
      <c r="W55" s="163">
        <f t="shared" si="24"/>
        <v>1.7000000000000455</v>
      </c>
      <c r="X55" s="163">
        <f t="shared" si="25"/>
        <v>17.299999999999272</v>
      </c>
      <c r="Z55" s="164">
        <f t="shared" si="22"/>
        <v>1.7000000000000455</v>
      </c>
      <c r="AA55" s="164">
        <f t="shared" si="23"/>
        <v>17.299999999999272</v>
      </c>
      <c r="AC55" s="73">
        <f t="shared" si="15"/>
        <v>0</v>
      </c>
      <c r="AD55" s="73">
        <f>SUM(AC$9:AC55)</f>
        <v>4</v>
      </c>
    </row>
    <row r="56" spans="1:30" ht="30" customHeight="1">
      <c r="A56" s="161">
        <f t="shared" si="13"/>
        <v>48</v>
      </c>
      <c r="B56" s="166">
        <v>39</v>
      </c>
      <c r="C56" s="167" t="s">
        <v>535</v>
      </c>
      <c r="D56" s="168" t="s">
        <v>249</v>
      </c>
      <c r="E56" s="169">
        <v>603.1</v>
      </c>
      <c r="F56" s="166">
        <v>10</v>
      </c>
      <c r="G56" s="162" t="str">
        <f t="shared" si="20"/>
        <v>1:04.4
(0.9)</v>
      </c>
      <c r="H56" s="153"/>
      <c r="I56" s="161" t="str">
        <f t="shared" si="14"/>
        <v>-</v>
      </c>
      <c r="J56" s="166">
        <v>64</v>
      </c>
      <c r="K56" s="167" t="s">
        <v>558</v>
      </c>
      <c r="L56" s="170" t="s">
        <v>252</v>
      </c>
      <c r="M56" s="169">
        <v>5437.9</v>
      </c>
      <c r="N56" s="166">
        <v>3</v>
      </c>
      <c r="O56" s="162" t="str">
        <f t="shared" si="21"/>
        <v>9:53.0
(10.0)</v>
      </c>
      <c r="Q56" s="135">
        <f t="shared" si="16"/>
        <v>64.400000000000034</v>
      </c>
      <c r="R56" s="135">
        <f t="shared" si="17"/>
        <v>593</v>
      </c>
      <c r="T56" s="164">
        <f t="shared" si="18"/>
        <v>104.40000000000003</v>
      </c>
      <c r="U56" s="164">
        <f t="shared" si="19"/>
        <v>953</v>
      </c>
      <c r="W56" s="163">
        <f t="shared" si="24"/>
        <v>0.89999999999997726</v>
      </c>
      <c r="X56" s="163">
        <f t="shared" si="25"/>
        <v>10</v>
      </c>
      <c r="Z56" s="164">
        <f t="shared" si="22"/>
        <v>0.89999999999997726</v>
      </c>
      <c r="AA56" s="164">
        <f t="shared" si="23"/>
        <v>10</v>
      </c>
      <c r="AC56" s="73">
        <f t="shared" si="15"/>
        <v>1</v>
      </c>
      <c r="AD56" s="73">
        <f>SUM(AC$9:AC56)</f>
        <v>5</v>
      </c>
    </row>
    <row r="57" spans="1:30" ht="30" customHeight="1">
      <c r="A57" s="161">
        <f t="shared" si="13"/>
        <v>49</v>
      </c>
      <c r="B57" s="166">
        <v>61</v>
      </c>
      <c r="C57" s="167" t="s">
        <v>555</v>
      </c>
      <c r="D57" s="168" t="s">
        <v>251</v>
      </c>
      <c r="E57" s="169">
        <v>604.20000000000005</v>
      </c>
      <c r="F57" s="166">
        <v>3</v>
      </c>
      <c r="G57" s="162" t="str">
        <f t="shared" si="20"/>
        <v>1:05.5
(1.1)</v>
      </c>
      <c r="H57" s="153"/>
      <c r="I57" s="161">
        <f t="shared" si="14"/>
        <v>44</v>
      </c>
      <c r="J57" s="166">
        <v>39</v>
      </c>
      <c r="K57" s="167" t="s">
        <v>535</v>
      </c>
      <c r="L57" s="170" t="s">
        <v>249</v>
      </c>
      <c r="M57" s="169">
        <v>5450.9</v>
      </c>
      <c r="N57" s="166">
        <v>11</v>
      </c>
      <c r="O57" s="162" t="str">
        <f t="shared" si="21"/>
        <v>10:06.0
(13.0)</v>
      </c>
      <c r="Q57" s="135">
        <f t="shared" si="16"/>
        <v>65.500000000000057</v>
      </c>
      <c r="R57" s="135">
        <f t="shared" si="17"/>
        <v>606</v>
      </c>
      <c r="T57" s="164">
        <f t="shared" si="18"/>
        <v>105.50000000000006</v>
      </c>
      <c r="U57" s="164">
        <f t="shared" si="19"/>
        <v>1006</v>
      </c>
      <c r="W57" s="163">
        <f t="shared" si="24"/>
        <v>1.1000000000000227</v>
      </c>
      <c r="X57" s="163">
        <f t="shared" si="25"/>
        <v>13</v>
      </c>
      <c r="Z57" s="164">
        <f t="shared" si="22"/>
        <v>1.1000000000000227</v>
      </c>
      <c r="AA57" s="164">
        <f t="shared" si="23"/>
        <v>13</v>
      </c>
      <c r="AC57" s="73">
        <f t="shared" si="15"/>
        <v>0</v>
      </c>
      <c r="AD57" s="73">
        <f>SUM(AC$9:AC57)</f>
        <v>5</v>
      </c>
    </row>
    <row r="58" spans="1:30" ht="30" customHeight="1">
      <c r="A58" s="161">
        <f t="shared" si="13"/>
        <v>50</v>
      </c>
      <c r="B58" s="166">
        <v>47</v>
      </c>
      <c r="C58" s="167" t="s">
        <v>542</v>
      </c>
      <c r="D58" s="168" t="s">
        <v>249</v>
      </c>
      <c r="E58" s="169">
        <v>604.29999999999995</v>
      </c>
      <c r="F58" s="166">
        <v>11</v>
      </c>
      <c r="G58" s="162" t="str">
        <f t="shared" si="20"/>
        <v>1:05.6
(0.1)</v>
      </c>
      <c r="H58" s="153"/>
      <c r="I58" s="161">
        <f t="shared" si="14"/>
        <v>45</v>
      </c>
      <c r="J58" s="166">
        <v>47</v>
      </c>
      <c r="K58" s="167" t="s">
        <v>542</v>
      </c>
      <c r="L58" s="170" t="s">
        <v>249</v>
      </c>
      <c r="M58" s="169">
        <v>5459.4</v>
      </c>
      <c r="N58" s="166">
        <v>12</v>
      </c>
      <c r="O58" s="162" t="str">
        <f t="shared" si="21"/>
        <v>10:14.5
(8.5)</v>
      </c>
      <c r="Q58" s="135">
        <f t="shared" si="16"/>
        <v>65.599999999999966</v>
      </c>
      <c r="R58" s="135">
        <f t="shared" si="17"/>
        <v>614.5</v>
      </c>
      <c r="T58" s="164">
        <f t="shared" si="18"/>
        <v>105.59999999999997</v>
      </c>
      <c r="U58" s="164">
        <f t="shared" si="19"/>
        <v>1014.5</v>
      </c>
      <c r="W58" s="163">
        <f t="shared" si="24"/>
        <v>9.9999999999909051E-2</v>
      </c>
      <c r="X58" s="163">
        <f t="shared" si="25"/>
        <v>8.5</v>
      </c>
      <c r="Z58" s="164">
        <f t="shared" si="22"/>
        <v>9.9999999999909051E-2</v>
      </c>
      <c r="AA58" s="164">
        <f t="shared" si="23"/>
        <v>8.5</v>
      </c>
      <c r="AC58" s="73">
        <f t="shared" si="15"/>
        <v>0</v>
      </c>
      <c r="AD58" s="73">
        <f>SUM(AC$9:AC58)</f>
        <v>5</v>
      </c>
    </row>
    <row r="59" spans="1:30" ht="30" customHeight="1">
      <c r="A59" s="161">
        <f t="shared" si="13"/>
        <v>51</v>
      </c>
      <c r="B59" s="166">
        <v>65</v>
      </c>
      <c r="C59" s="167" t="s">
        <v>559</v>
      </c>
      <c r="D59" s="168" t="s">
        <v>252</v>
      </c>
      <c r="E59" s="169">
        <v>606.79999999999995</v>
      </c>
      <c r="F59" s="166">
        <v>3</v>
      </c>
      <c r="G59" s="162" t="str">
        <f t="shared" si="20"/>
        <v>1:08.1
(2.5)</v>
      </c>
      <c r="H59" s="153"/>
      <c r="I59" s="161" t="str">
        <f t="shared" si="14"/>
        <v>-</v>
      </c>
      <c r="J59" s="166">
        <v>61</v>
      </c>
      <c r="K59" s="167" t="s">
        <v>555</v>
      </c>
      <c r="L59" s="170" t="s">
        <v>251</v>
      </c>
      <c r="M59" s="169">
        <v>5522.5</v>
      </c>
      <c r="N59" s="166">
        <v>3</v>
      </c>
      <c r="O59" s="162" t="str">
        <f t="shared" si="21"/>
        <v>10:37.6
(23.1)</v>
      </c>
      <c r="Q59" s="135">
        <f t="shared" si="16"/>
        <v>68.099999999999966</v>
      </c>
      <c r="R59" s="135">
        <f t="shared" si="17"/>
        <v>637.60000000000036</v>
      </c>
      <c r="T59" s="164">
        <f t="shared" si="18"/>
        <v>108.09999999999997</v>
      </c>
      <c r="U59" s="164">
        <f t="shared" si="19"/>
        <v>1037.6000000000004</v>
      </c>
      <c r="W59" s="163">
        <f t="shared" si="24"/>
        <v>2.5</v>
      </c>
      <c r="X59" s="163">
        <f t="shared" si="25"/>
        <v>23.100000000000364</v>
      </c>
      <c r="Z59" s="164">
        <f t="shared" si="22"/>
        <v>2.5</v>
      </c>
      <c r="AA59" s="164">
        <f t="shared" si="23"/>
        <v>23.100000000000364</v>
      </c>
      <c r="AC59" s="73">
        <f t="shared" si="15"/>
        <v>1</v>
      </c>
      <c r="AD59" s="73">
        <f>SUM(AC$9:AC59)</f>
        <v>6</v>
      </c>
    </row>
    <row r="60" spans="1:30" ht="30" customHeight="1">
      <c r="A60" s="161">
        <f t="shared" si="13"/>
        <v>52</v>
      </c>
      <c r="B60" s="166">
        <v>42</v>
      </c>
      <c r="C60" s="167" t="s">
        <v>538</v>
      </c>
      <c r="D60" s="168" t="s">
        <v>249</v>
      </c>
      <c r="E60" s="169">
        <v>609.29999999999995</v>
      </c>
      <c r="F60" s="166">
        <v>12</v>
      </c>
      <c r="G60" s="162" t="str">
        <f t="shared" si="20"/>
        <v>1:10.6
(2.5)</v>
      </c>
      <c r="H60" s="153"/>
      <c r="I60" s="161" t="str">
        <f t="shared" si="14"/>
        <v>-</v>
      </c>
      <c r="J60" s="166">
        <v>71</v>
      </c>
      <c r="K60" s="167" t="s">
        <v>564</v>
      </c>
      <c r="L60" s="170" t="s">
        <v>252</v>
      </c>
      <c r="M60" s="169">
        <v>5553.8</v>
      </c>
      <c r="N60" s="166">
        <v>4</v>
      </c>
      <c r="O60" s="162" t="str">
        <f t="shared" si="21"/>
        <v>11:08.9
(31.3)</v>
      </c>
      <c r="Q60" s="135">
        <f t="shared" si="16"/>
        <v>70.599999999999966</v>
      </c>
      <c r="R60" s="135">
        <f t="shared" si="17"/>
        <v>668.90000000000055</v>
      </c>
      <c r="T60" s="164">
        <f t="shared" si="18"/>
        <v>110.59999999999997</v>
      </c>
      <c r="U60" s="164">
        <f t="shared" si="19"/>
        <v>1108.9000000000005</v>
      </c>
      <c r="W60" s="163">
        <f t="shared" si="24"/>
        <v>2.5</v>
      </c>
      <c r="X60" s="163">
        <f t="shared" si="25"/>
        <v>31.300000000000182</v>
      </c>
      <c r="Z60" s="164">
        <f t="shared" si="22"/>
        <v>2.5</v>
      </c>
      <c r="AA60" s="164">
        <f t="shared" si="23"/>
        <v>31.300000000000182</v>
      </c>
      <c r="AC60" s="73">
        <f t="shared" si="15"/>
        <v>1</v>
      </c>
      <c r="AD60" s="73">
        <f>SUM(AC$9:AC60)</f>
        <v>7</v>
      </c>
    </row>
    <row r="61" spans="1:30" ht="30" customHeight="1">
      <c r="A61" s="161">
        <f t="shared" si="13"/>
        <v>53</v>
      </c>
      <c r="B61" s="166">
        <v>64</v>
      </c>
      <c r="C61" s="167" t="s">
        <v>558</v>
      </c>
      <c r="D61" s="168" t="s">
        <v>252</v>
      </c>
      <c r="E61" s="169">
        <v>611.79999999999995</v>
      </c>
      <c r="F61" s="166">
        <v>4</v>
      </c>
      <c r="G61" s="162" t="str">
        <f t="shared" si="20"/>
        <v>1:13.1
(2.5)</v>
      </c>
      <c r="H61" s="153"/>
      <c r="I61" s="161">
        <f t="shared" si="14"/>
        <v>46</v>
      </c>
      <c r="J61" s="166">
        <v>55</v>
      </c>
      <c r="K61" s="167" t="s">
        <v>550</v>
      </c>
      <c r="L61" s="170" t="s">
        <v>250</v>
      </c>
      <c r="M61" s="169">
        <v>5610.6</v>
      </c>
      <c r="N61" s="166">
        <v>4</v>
      </c>
      <c r="O61" s="162" t="str">
        <f t="shared" si="21"/>
        <v>11:25.7
(16.8)</v>
      </c>
      <c r="Q61" s="135">
        <f t="shared" si="16"/>
        <v>73.099999999999966</v>
      </c>
      <c r="R61" s="135">
        <f t="shared" si="17"/>
        <v>685.70000000000073</v>
      </c>
      <c r="T61" s="164">
        <f t="shared" si="18"/>
        <v>113.09999999999997</v>
      </c>
      <c r="U61" s="164">
        <f t="shared" si="19"/>
        <v>1125.7000000000007</v>
      </c>
      <c r="W61" s="163">
        <f t="shared" si="24"/>
        <v>2.5</v>
      </c>
      <c r="X61" s="163">
        <f t="shared" si="25"/>
        <v>16.800000000000182</v>
      </c>
      <c r="Z61" s="164">
        <f t="shared" si="22"/>
        <v>2.5</v>
      </c>
      <c r="AA61" s="164">
        <f t="shared" si="23"/>
        <v>16.800000000000182</v>
      </c>
      <c r="AC61" s="73">
        <f t="shared" si="15"/>
        <v>0</v>
      </c>
      <c r="AD61" s="73">
        <f>SUM(AC$9:AC61)</f>
        <v>7</v>
      </c>
    </row>
    <row r="62" spans="1:30" ht="30" customHeight="1">
      <c r="A62" s="161">
        <f t="shared" si="13"/>
        <v>54</v>
      </c>
      <c r="B62" s="166">
        <v>56</v>
      </c>
      <c r="C62" s="167" t="s">
        <v>551</v>
      </c>
      <c r="D62" s="168" t="s">
        <v>250</v>
      </c>
      <c r="E62" s="169">
        <v>615.20000000000005</v>
      </c>
      <c r="F62" s="166">
        <v>5</v>
      </c>
      <c r="G62" s="162" t="str">
        <f t="shared" si="20"/>
        <v>1:16.5
(3.4)</v>
      </c>
      <c r="H62" s="153"/>
      <c r="I62" s="161">
        <f t="shared" si="14"/>
        <v>47</v>
      </c>
      <c r="J62" s="166">
        <v>50</v>
      </c>
      <c r="K62" s="167" t="s">
        <v>545</v>
      </c>
      <c r="L62" s="170" t="s">
        <v>250</v>
      </c>
      <c r="M62" s="169">
        <v>5630.1</v>
      </c>
      <c r="N62" s="166">
        <v>5</v>
      </c>
      <c r="O62" s="162" t="str">
        <f t="shared" si="21"/>
        <v>11:45.2
(19.5)</v>
      </c>
      <c r="Q62" s="135">
        <f t="shared" si="16"/>
        <v>76.500000000000057</v>
      </c>
      <c r="R62" s="135">
        <f t="shared" si="17"/>
        <v>705.20000000000073</v>
      </c>
      <c r="T62" s="164">
        <f t="shared" si="18"/>
        <v>116.50000000000006</v>
      </c>
      <c r="U62" s="164">
        <f t="shared" si="19"/>
        <v>1145.2000000000007</v>
      </c>
      <c r="W62" s="163">
        <f t="shared" si="24"/>
        <v>3.4000000000000909</v>
      </c>
      <c r="X62" s="163">
        <f t="shared" si="25"/>
        <v>19.5</v>
      </c>
      <c r="Z62" s="164">
        <f t="shared" si="22"/>
        <v>3.4000000000000909</v>
      </c>
      <c r="AA62" s="164">
        <f t="shared" si="23"/>
        <v>19.5</v>
      </c>
      <c r="AC62" s="73">
        <f t="shared" si="15"/>
        <v>0</v>
      </c>
      <c r="AD62" s="73">
        <f>SUM(AC$9:AC62)</f>
        <v>7</v>
      </c>
    </row>
    <row r="63" spans="1:30" ht="30" customHeight="1">
      <c r="A63" s="161">
        <f t="shared" si="13"/>
        <v>55</v>
      </c>
      <c r="B63" s="166">
        <v>66</v>
      </c>
      <c r="C63" s="167" t="s">
        <v>560</v>
      </c>
      <c r="D63" s="168" t="s">
        <v>252</v>
      </c>
      <c r="E63" s="169">
        <v>616.29999999999995</v>
      </c>
      <c r="F63" s="166">
        <v>5</v>
      </c>
      <c r="G63" s="162" t="str">
        <f t="shared" si="20"/>
        <v>1:17.6
(1.1)</v>
      </c>
      <c r="H63" s="153"/>
      <c r="I63" s="161">
        <f t="shared" si="14"/>
        <v>48</v>
      </c>
      <c r="J63" s="166">
        <v>38</v>
      </c>
      <c r="K63" s="167" t="s">
        <v>534</v>
      </c>
      <c r="L63" s="170" t="s">
        <v>249</v>
      </c>
      <c r="M63" s="169">
        <v>5634.4</v>
      </c>
      <c r="N63" s="166">
        <v>13</v>
      </c>
      <c r="O63" s="162" t="str">
        <f t="shared" si="21"/>
        <v>11:49.5
(4.3)</v>
      </c>
      <c r="Q63" s="135">
        <f t="shared" si="16"/>
        <v>77.599999999999966</v>
      </c>
      <c r="R63" s="135">
        <f t="shared" si="17"/>
        <v>709.5</v>
      </c>
      <c r="T63" s="164">
        <f t="shared" si="18"/>
        <v>117.59999999999997</v>
      </c>
      <c r="U63" s="164">
        <f t="shared" si="19"/>
        <v>1149.5</v>
      </c>
      <c r="W63" s="163">
        <f t="shared" si="24"/>
        <v>1.0999999999999091</v>
      </c>
      <c r="X63" s="163">
        <f t="shared" si="25"/>
        <v>4.2999999999992724</v>
      </c>
      <c r="Z63" s="164">
        <f t="shared" si="22"/>
        <v>1.0999999999999091</v>
      </c>
      <c r="AA63" s="164">
        <f t="shared" si="23"/>
        <v>4.2999999999992724</v>
      </c>
      <c r="AC63" s="73">
        <f t="shared" si="15"/>
        <v>0</v>
      </c>
      <c r="AD63" s="73">
        <f>SUM(AC$9:AC63)</f>
        <v>7</v>
      </c>
    </row>
    <row r="64" spans="1:30" ht="30" customHeight="1">
      <c r="A64" s="161">
        <f t="shared" si="13"/>
        <v>56</v>
      </c>
      <c r="B64" s="166">
        <v>54</v>
      </c>
      <c r="C64" s="167" t="s">
        <v>549</v>
      </c>
      <c r="D64" s="168" t="s">
        <v>250</v>
      </c>
      <c r="E64" s="169">
        <v>617</v>
      </c>
      <c r="F64" s="166">
        <v>6</v>
      </c>
      <c r="G64" s="162" t="str">
        <f t="shared" si="20"/>
        <v>1:18.3
(0.7)</v>
      </c>
      <c r="H64" s="153"/>
      <c r="I64" s="161">
        <f t="shared" si="14"/>
        <v>49</v>
      </c>
      <c r="J64" s="166">
        <v>40</v>
      </c>
      <c r="K64" s="167" t="s">
        <v>536</v>
      </c>
      <c r="L64" s="170" t="s">
        <v>249</v>
      </c>
      <c r="M64" s="169">
        <v>5644.2</v>
      </c>
      <c r="N64" s="166">
        <v>14</v>
      </c>
      <c r="O64" s="162" t="str">
        <f t="shared" si="21"/>
        <v>11:59.3
(9.8)</v>
      </c>
      <c r="Q64" s="135">
        <f t="shared" si="16"/>
        <v>78.300000000000011</v>
      </c>
      <c r="R64" s="135">
        <f t="shared" si="17"/>
        <v>719.30000000000018</v>
      </c>
      <c r="T64" s="164">
        <f t="shared" si="18"/>
        <v>118.30000000000001</v>
      </c>
      <c r="U64" s="164">
        <f t="shared" si="19"/>
        <v>1159.3000000000002</v>
      </c>
      <c r="W64" s="163">
        <f t="shared" si="24"/>
        <v>0.70000000000004547</v>
      </c>
      <c r="X64" s="163">
        <f t="shared" si="25"/>
        <v>9.8000000000001819</v>
      </c>
      <c r="Z64" s="164">
        <f t="shared" si="22"/>
        <v>0.70000000000004547</v>
      </c>
      <c r="AA64" s="164">
        <f t="shared" si="23"/>
        <v>9.8000000000001819</v>
      </c>
      <c r="AC64" s="73">
        <f t="shared" si="15"/>
        <v>0</v>
      </c>
      <c r="AD64" s="73">
        <f>SUM(AC$9:AC64)</f>
        <v>7</v>
      </c>
    </row>
    <row r="65" spans="1:30" ht="30" customHeight="1">
      <c r="A65" s="161">
        <f t="shared" si="13"/>
        <v>57</v>
      </c>
      <c r="B65" s="166">
        <v>53</v>
      </c>
      <c r="C65" s="167" t="s">
        <v>548</v>
      </c>
      <c r="D65" s="168" t="s">
        <v>250</v>
      </c>
      <c r="E65" s="169">
        <v>617.79999999999995</v>
      </c>
      <c r="F65" s="166">
        <v>7</v>
      </c>
      <c r="G65" s="162" t="str">
        <f t="shared" si="20"/>
        <v>1:19.1
(0.8)</v>
      </c>
      <c r="H65" s="153"/>
      <c r="I65" s="161" t="str">
        <f t="shared" si="14"/>
        <v>-</v>
      </c>
      <c r="J65" s="166">
        <v>65</v>
      </c>
      <c r="K65" s="167" t="s">
        <v>559</v>
      </c>
      <c r="L65" s="170" t="s">
        <v>252</v>
      </c>
      <c r="M65" s="169">
        <v>5649.3</v>
      </c>
      <c r="N65" s="166">
        <v>5</v>
      </c>
      <c r="O65" s="162" t="str">
        <f t="shared" si="21"/>
        <v>12:04.4
(5.1)</v>
      </c>
      <c r="Q65" s="135">
        <f t="shared" si="16"/>
        <v>79.099999999999966</v>
      </c>
      <c r="R65" s="135">
        <f t="shared" si="17"/>
        <v>724.40000000000055</v>
      </c>
      <c r="T65" s="164">
        <f t="shared" si="18"/>
        <v>119.09999999999997</v>
      </c>
      <c r="U65" s="164">
        <f t="shared" si="19"/>
        <v>1204.4000000000005</v>
      </c>
      <c r="W65" s="163">
        <f t="shared" si="24"/>
        <v>0.79999999999995453</v>
      </c>
      <c r="X65" s="163">
        <f t="shared" si="25"/>
        <v>5.1000000000003638</v>
      </c>
      <c r="Z65" s="164">
        <f t="shared" si="22"/>
        <v>0.79999999999995453</v>
      </c>
      <c r="AA65" s="164">
        <f t="shared" si="23"/>
        <v>5.1000000000003638</v>
      </c>
      <c r="AC65" s="73">
        <f t="shared" si="15"/>
        <v>1</v>
      </c>
      <c r="AD65" s="73">
        <f>SUM(AC$9:AC65)</f>
        <v>8</v>
      </c>
    </row>
    <row r="66" spans="1:30" ht="30" customHeight="1">
      <c r="A66" s="161">
        <f t="shared" si="13"/>
        <v>58</v>
      </c>
      <c r="B66" s="166">
        <v>50</v>
      </c>
      <c r="C66" s="167" t="s">
        <v>545</v>
      </c>
      <c r="D66" s="168" t="s">
        <v>250</v>
      </c>
      <c r="E66" s="169">
        <v>618.70000000000005</v>
      </c>
      <c r="F66" s="166">
        <v>8</v>
      </c>
      <c r="G66" s="162" t="str">
        <f t="shared" si="20"/>
        <v>1:20.0
(0.9)</v>
      </c>
      <c r="H66" s="153"/>
      <c r="I66" s="161">
        <f t="shared" si="14"/>
        <v>50</v>
      </c>
      <c r="J66" s="166">
        <v>52</v>
      </c>
      <c r="K66" s="167" t="s">
        <v>547</v>
      </c>
      <c r="L66" s="170" t="s">
        <v>250</v>
      </c>
      <c r="M66" s="169">
        <v>5700.8</v>
      </c>
      <c r="N66" s="166">
        <v>6</v>
      </c>
      <c r="O66" s="162" t="str">
        <f t="shared" si="21"/>
        <v>12:15.9
(11.5)</v>
      </c>
      <c r="Q66" s="135">
        <f t="shared" si="16"/>
        <v>80.000000000000057</v>
      </c>
      <c r="R66" s="135">
        <f t="shared" si="17"/>
        <v>735.90000000000055</v>
      </c>
      <c r="T66" s="164">
        <f t="shared" si="18"/>
        <v>120.00000000000006</v>
      </c>
      <c r="U66" s="164">
        <f t="shared" si="19"/>
        <v>1215.9000000000005</v>
      </c>
      <c r="W66" s="163">
        <f t="shared" si="24"/>
        <v>0.90000000000009095</v>
      </c>
      <c r="X66" s="163">
        <f t="shared" si="25"/>
        <v>11.5</v>
      </c>
      <c r="Z66" s="164">
        <f t="shared" si="22"/>
        <v>0.90000000000009095</v>
      </c>
      <c r="AA66" s="164">
        <f t="shared" si="23"/>
        <v>11.5</v>
      </c>
      <c r="AC66" s="73">
        <f t="shared" si="15"/>
        <v>0</v>
      </c>
      <c r="AD66" s="73">
        <f>SUM(AC$9:AC66)</f>
        <v>8</v>
      </c>
    </row>
    <row r="67" spans="1:30" ht="30" customHeight="1">
      <c r="A67" s="161">
        <f t="shared" si="13"/>
        <v>59</v>
      </c>
      <c r="B67" s="166">
        <v>38</v>
      </c>
      <c r="C67" s="167" t="s">
        <v>534</v>
      </c>
      <c r="D67" s="168" t="s">
        <v>249</v>
      </c>
      <c r="E67" s="169">
        <v>618.9</v>
      </c>
      <c r="F67" s="166">
        <v>13</v>
      </c>
      <c r="G67" s="162" t="str">
        <f t="shared" si="20"/>
        <v>1:20.2
(0.2)</v>
      </c>
      <c r="H67" s="153"/>
      <c r="I67" s="161" t="str">
        <f t="shared" si="14"/>
        <v>-</v>
      </c>
      <c r="J67" s="166">
        <v>62</v>
      </c>
      <c r="K67" s="167" t="s">
        <v>556</v>
      </c>
      <c r="L67" s="170" t="s">
        <v>251</v>
      </c>
      <c r="M67" s="169">
        <v>5739.5</v>
      </c>
      <c r="N67" s="166">
        <v>4</v>
      </c>
      <c r="O67" s="162" t="str">
        <f t="shared" si="21"/>
        <v>12:54.6
(38.7)</v>
      </c>
      <c r="Q67" s="135">
        <f t="shared" si="16"/>
        <v>80.199999999999989</v>
      </c>
      <c r="R67" s="135">
        <f t="shared" si="17"/>
        <v>774.60000000000036</v>
      </c>
      <c r="T67" s="164">
        <f t="shared" si="18"/>
        <v>120.19999999999999</v>
      </c>
      <c r="U67" s="164">
        <f t="shared" si="19"/>
        <v>1254.6000000000004</v>
      </c>
      <c r="W67" s="163">
        <f t="shared" si="24"/>
        <v>0.19999999999993179</v>
      </c>
      <c r="X67" s="163">
        <f t="shared" si="25"/>
        <v>38.699999999999818</v>
      </c>
      <c r="Z67" s="164">
        <f t="shared" si="22"/>
        <v>0.19999999999993179</v>
      </c>
      <c r="AA67" s="164">
        <f t="shared" si="23"/>
        <v>38.699999999999818</v>
      </c>
      <c r="AC67" s="73">
        <f t="shared" si="15"/>
        <v>1</v>
      </c>
      <c r="AD67" s="73">
        <f>SUM(AC$9:AC67)</f>
        <v>9</v>
      </c>
    </row>
    <row r="68" spans="1:30" ht="30" customHeight="1">
      <c r="A68" s="161">
        <f t="shared" si="13"/>
        <v>60</v>
      </c>
      <c r="B68" s="166">
        <v>71</v>
      </c>
      <c r="C68" s="167" t="s">
        <v>564</v>
      </c>
      <c r="D68" s="168" t="s">
        <v>252</v>
      </c>
      <c r="E68" s="169">
        <v>620.79999999999995</v>
      </c>
      <c r="F68" s="166">
        <v>6</v>
      </c>
      <c r="G68" s="162" t="str">
        <f t="shared" si="20"/>
        <v>1:22.1
(1.9)</v>
      </c>
      <c r="H68" s="153"/>
      <c r="I68" s="161" t="str">
        <f t="shared" si="14"/>
        <v>-</v>
      </c>
      <c r="J68" s="166">
        <v>66</v>
      </c>
      <c r="K68" s="167" t="s">
        <v>560</v>
      </c>
      <c r="L68" s="170" t="s">
        <v>252</v>
      </c>
      <c r="M68" s="169">
        <v>5802.9</v>
      </c>
      <c r="N68" s="166">
        <v>6</v>
      </c>
      <c r="O68" s="162" t="str">
        <f t="shared" si="21"/>
        <v>13:18.0
(23.4)</v>
      </c>
      <c r="Q68" s="135">
        <f t="shared" si="16"/>
        <v>82.099999999999966</v>
      </c>
      <c r="R68" s="135">
        <f t="shared" si="17"/>
        <v>798</v>
      </c>
      <c r="T68" s="164">
        <f t="shared" si="18"/>
        <v>122.09999999999997</v>
      </c>
      <c r="U68" s="164">
        <f t="shared" si="19"/>
        <v>1318</v>
      </c>
      <c r="W68" s="163">
        <f t="shared" si="24"/>
        <v>1.8999999999999773</v>
      </c>
      <c r="X68" s="163">
        <f t="shared" si="25"/>
        <v>23.399999999999636</v>
      </c>
      <c r="Z68" s="164">
        <f t="shared" si="22"/>
        <v>1.8999999999999773</v>
      </c>
      <c r="AA68" s="164">
        <f t="shared" si="23"/>
        <v>23.399999999999636</v>
      </c>
      <c r="AC68" s="73">
        <f t="shared" si="15"/>
        <v>1</v>
      </c>
      <c r="AD68" s="73">
        <f>SUM(AC$9:AC68)</f>
        <v>10</v>
      </c>
    </row>
    <row r="69" spans="1:30" ht="30" customHeight="1">
      <c r="A69" s="161">
        <f t="shared" si="13"/>
        <v>61</v>
      </c>
      <c r="B69" s="166">
        <v>68</v>
      </c>
      <c r="C69" s="167" t="s">
        <v>561</v>
      </c>
      <c r="D69" s="168" t="s">
        <v>252</v>
      </c>
      <c r="E69" s="169">
        <v>624.5</v>
      </c>
      <c r="F69" s="166">
        <v>7</v>
      </c>
      <c r="G69" s="162" t="str">
        <f t="shared" si="20"/>
        <v>1:25.8
(3.7)</v>
      </c>
      <c r="H69" s="153"/>
      <c r="I69" s="161">
        <f t="shared" si="14"/>
        <v>51</v>
      </c>
      <c r="J69" s="166">
        <v>53</v>
      </c>
      <c r="K69" s="167" t="s">
        <v>548</v>
      </c>
      <c r="L69" s="170" t="s">
        <v>250</v>
      </c>
      <c r="M69" s="169">
        <v>5809</v>
      </c>
      <c r="N69" s="166">
        <v>7</v>
      </c>
      <c r="O69" s="162" t="str">
        <f t="shared" si="21"/>
        <v>13:24.1
(6.1)</v>
      </c>
      <c r="Q69" s="135">
        <f t="shared" si="16"/>
        <v>85.800000000000011</v>
      </c>
      <c r="R69" s="135">
        <f t="shared" si="17"/>
        <v>804.10000000000036</v>
      </c>
      <c r="T69" s="164">
        <f t="shared" si="18"/>
        <v>125.80000000000001</v>
      </c>
      <c r="U69" s="164">
        <f t="shared" si="19"/>
        <v>1324.1000000000004</v>
      </c>
      <c r="W69" s="163">
        <f t="shared" si="24"/>
        <v>3.7000000000000455</v>
      </c>
      <c r="X69" s="163">
        <f t="shared" si="25"/>
        <v>6.1000000000003638</v>
      </c>
      <c r="Z69" s="164">
        <f t="shared" si="22"/>
        <v>3.7000000000000455</v>
      </c>
      <c r="AA69" s="164">
        <f t="shared" si="23"/>
        <v>6.1000000000003638</v>
      </c>
      <c r="AC69" s="73">
        <f t="shared" si="15"/>
        <v>0</v>
      </c>
      <c r="AD69" s="73">
        <f>SUM(AC$9:AC69)</f>
        <v>10</v>
      </c>
    </row>
    <row r="70" spans="1:30" ht="30" customHeight="1">
      <c r="A70" s="161">
        <f t="shared" si="13"/>
        <v>62</v>
      </c>
      <c r="B70" s="166">
        <v>72</v>
      </c>
      <c r="C70" s="167" t="s">
        <v>565</v>
      </c>
      <c r="D70" s="168" t="s">
        <v>252</v>
      </c>
      <c r="E70" s="169">
        <v>625.79999999999995</v>
      </c>
      <c r="F70" s="166">
        <v>8</v>
      </c>
      <c r="G70" s="162" t="str">
        <f t="shared" si="20"/>
        <v>1:27.1
(1.3)</v>
      </c>
      <c r="H70" s="153"/>
      <c r="I70" s="161" t="str">
        <f t="shared" si="14"/>
        <v>-</v>
      </c>
      <c r="J70" s="166">
        <v>68</v>
      </c>
      <c r="K70" s="167" t="s">
        <v>561</v>
      </c>
      <c r="L70" s="170" t="s">
        <v>252</v>
      </c>
      <c r="M70" s="169">
        <v>5840.5</v>
      </c>
      <c r="N70" s="166">
        <v>7</v>
      </c>
      <c r="O70" s="162" t="str">
        <f t="shared" si="21"/>
        <v>13:55.6
(31.5)</v>
      </c>
      <c r="Q70" s="135">
        <f t="shared" si="16"/>
        <v>87.099999999999966</v>
      </c>
      <c r="R70" s="135">
        <f t="shared" si="17"/>
        <v>835.60000000000036</v>
      </c>
      <c r="T70" s="164">
        <f t="shared" si="18"/>
        <v>127.09999999999997</v>
      </c>
      <c r="U70" s="164">
        <f t="shared" si="19"/>
        <v>1355.6000000000004</v>
      </c>
      <c r="W70" s="163">
        <f t="shared" si="24"/>
        <v>1.2999999999999545</v>
      </c>
      <c r="X70" s="163">
        <f t="shared" si="25"/>
        <v>31.5</v>
      </c>
      <c r="Z70" s="164">
        <f t="shared" si="22"/>
        <v>1.2999999999999545</v>
      </c>
      <c r="AA70" s="164">
        <f t="shared" si="23"/>
        <v>31.5</v>
      </c>
      <c r="AC70" s="73">
        <f t="shared" si="15"/>
        <v>1</v>
      </c>
      <c r="AD70" s="73">
        <f>SUM(AC$9:AC70)</f>
        <v>11</v>
      </c>
    </row>
    <row r="71" spans="1:30" ht="30" customHeight="1">
      <c r="A71" s="161">
        <f t="shared" si="13"/>
        <v>63</v>
      </c>
      <c r="B71" s="166">
        <v>40</v>
      </c>
      <c r="C71" s="167" t="s">
        <v>536</v>
      </c>
      <c r="D71" s="168" t="s">
        <v>249</v>
      </c>
      <c r="E71" s="169">
        <v>628</v>
      </c>
      <c r="F71" s="166">
        <v>14</v>
      </c>
      <c r="G71" s="162" t="str">
        <f t="shared" si="20"/>
        <v>1:29.3
(2.2)</v>
      </c>
      <c r="H71" s="153"/>
      <c r="I71" s="161" t="str">
        <f t="shared" si="14"/>
        <v>-</v>
      </c>
      <c r="J71" s="166">
        <v>69</v>
      </c>
      <c r="K71" s="167" t="s">
        <v>562</v>
      </c>
      <c r="L71" s="170" t="s">
        <v>252</v>
      </c>
      <c r="M71" s="169">
        <v>5905.9</v>
      </c>
      <c r="N71" s="166">
        <v>8</v>
      </c>
      <c r="O71" s="162" t="str">
        <f t="shared" si="21"/>
        <v>14:21.0
(25.4)</v>
      </c>
      <c r="Q71" s="135">
        <f t="shared" si="16"/>
        <v>89.300000000000011</v>
      </c>
      <c r="R71" s="135">
        <f t="shared" si="17"/>
        <v>861</v>
      </c>
      <c r="T71" s="164">
        <f t="shared" si="18"/>
        <v>129.30000000000001</v>
      </c>
      <c r="U71" s="164">
        <f t="shared" si="19"/>
        <v>1421</v>
      </c>
      <c r="W71" s="163">
        <f t="shared" si="24"/>
        <v>2.2000000000000455</v>
      </c>
      <c r="X71" s="163">
        <f t="shared" si="25"/>
        <v>25.399999999999636</v>
      </c>
      <c r="Z71" s="164">
        <f t="shared" si="22"/>
        <v>2.2000000000000455</v>
      </c>
      <c r="AA71" s="164">
        <f t="shared" si="23"/>
        <v>25.399999999999636</v>
      </c>
      <c r="AC71" s="73">
        <f t="shared" si="15"/>
        <v>1</v>
      </c>
      <c r="AD71" s="73">
        <f>SUM(AC$9:AC71)</f>
        <v>12</v>
      </c>
    </row>
    <row r="72" spans="1:30" ht="30" customHeight="1">
      <c r="A72" s="161">
        <f t="shared" si="13"/>
        <v>64</v>
      </c>
      <c r="B72" s="166">
        <v>52</v>
      </c>
      <c r="C72" s="167" t="s">
        <v>547</v>
      </c>
      <c r="D72" s="168" t="s">
        <v>250</v>
      </c>
      <c r="E72" s="169">
        <v>629.1</v>
      </c>
      <c r="F72" s="166">
        <v>9</v>
      </c>
      <c r="G72" s="162" t="str">
        <f t="shared" si="20"/>
        <v>1:30.4
(1.1)</v>
      </c>
      <c r="H72" s="153"/>
      <c r="I72" s="161">
        <f t="shared" si="14"/>
        <v>52</v>
      </c>
      <c r="J72" s="166">
        <v>54</v>
      </c>
      <c r="K72" s="167" t="s">
        <v>549</v>
      </c>
      <c r="L72" s="170" t="s">
        <v>250</v>
      </c>
      <c r="M72" s="169">
        <v>5907.2</v>
      </c>
      <c r="N72" s="166">
        <v>8</v>
      </c>
      <c r="O72" s="162" t="str">
        <f t="shared" si="21"/>
        <v>14:22.3
(1.3)</v>
      </c>
      <c r="Q72" s="135">
        <f t="shared" si="16"/>
        <v>90.400000000000034</v>
      </c>
      <c r="R72" s="135">
        <f t="shared" si="17"/>
        <v>862.30000000000018</v>
      </c>
      <c r="T72" s="164">
        <f t="shared" si="18"/>
        <v>130.40000000000003</v>
      </c>
      <c r="U72" s="164">
        <f t="shared" si="19"/>
        <v>1422.3000000000002</v>
      </c>
      <c r="W72" s="163">
        <f t="shared" si="24"/>
        <v>1.1000000000000227</v>
      </c>
      <c r="X72" s="163">
        <f t="shared" si="25"/>
        <v>1.3000000000001819</v>
      </c>
      <c r="Z72" s="164">
        <f t="shared" si="22"/>
        <v>1.1000000000000227</v>
      </c>
      <c r="AA72" s="164">
        <f t="shared" si="23"/>
        <v>1.3000000000001819</v>
      </c>
      <c r="AC72" s="73">
        <f t="shared" si="15"/>
        <v>0</v>
      </c>
      <c r="AD72" s="73">
        <f>SUM(AC$9:AC72)</f>
        <v>12</v>
      </c>
    </row>
    <row r="73" spans="1:30" ht="30" customHeight="1">
      <c r="A73" s="161">
        <f t="shared" ref="A73:A98" si="26">IF(E73&lt;&gt;"",RANK(E73,E$9:E$98,1),"")</f>
        <v>65</v>
      </c>
      <c r="B73" s="166">
        <v>67</v>
      </c>
      <c r="C73" s="167" t="s">
        <v>572</v>
      </c>
      <c r="D73" s="168" t="s">
        <v>252</v>
      </c>
      <c r="E73" s="169">
        <v>631.5</v>
      </c>
      <c r="F73" s="166">
        <v>9</v>
      </c>
      <c r="G73" s="162" t="str">
        <f t="shared" si="20"/>
        <v>1:32.8
(2.4)</v>
      </c>
      <c r="H73" s="153"/>
      <c r="I73" s="161">
        <f t="shared" ref="I73:I98" si="27">IF(M73&lt;&gt;"",IF(MID(L73,1,2)=AC$8,RANK(M73,M$9:M$98,1)-AD73,"-"),"")</f>
        <v>53</v>
      </c>
      <c r="J73" s="166">
        <v>56</v>
      </c>
      <c r="K73" s="167" t="s">
        <v>551</v>
      </c>
      <c r="L73" s="170" t="s">
        <v>250</v>
      </c>
      <c r="M73" s="169">
        <v>10014.299999999999</v>
      </c>
      <c r="N73" s="166">
        <v>9</v>
      </c>
      <c r="O73" s="162" t="str">
        <f t="shared" si="21"/>
        <v>15:29.4
(1:07.1)</v>
      </c>
      <c r="Q73" s="135">
        <f t="shared" si="16"/>
        <v>92.800000000000011</v>
      </c>
      <c r="R73" s="135">
        <f t="shared" si="17"/>
        <v>929.39999999999964</v>
      </c>
      <c r="T73" s="164">
        <f t="shared" si="18"/>
        <v>132.80000000000001</v>
      </c>
      <c r="U73" s="164">
        <f t="shared" si="19"/>
        <v>1529.3999999999996</v>
      </c>
      <c r="W73" s="163">
        <f t="shared" si="24"/>
        <v>2.3999999999999773</v>
      </c>
      <c r="X73" s="163">
        <f t="shared" si="25"/>
        <v>67.099999999999454</v>
      </c>
      <c r="Z73" s="164">
        <f t="shared" si="22"/>
        <v>2.3999999999999773</v>
      </c>
      <c r="AA73" s="164">
        <f t="shared" si="23"/>
        <v>107.09999999999945</v>
      </c>
      <c r="AC73" s="73">
        <f t="shared" ref="AC73:AC98" si="28">IF(L73&lt;&gt;"",IF(MID(L73,1,2)=AC$8,0,1),0)</f>
        <v>0</v>
      </c>
      <c r="AD73" s="73">
        <f>SUM(AC$9:AC73)</f>
        <v>12</v>
      </c>
    </row>
    <row r="74" spans="1:30" ht="30" customHeight="1">
      <c r="A74" s="161">
        <f t="shared" si="26"/>
        <v>66</v>
      </c>
      <c r="B74" s="166">
        <v>69</v>
      </c>
      <c r="C74" s="167" t="s">
        <v>562</v>
      </c>
      <c r="D74" s="168" t="s">
        <v>252</v>
      </c>
      <c r="E74" s="169">
        <v>632.9</v>
      </c>
      <c r="F74" s="166">
        <v>10</v>
      </c>
      <c r="G74" s="162" t="str">
        <f t="shared" si="20"/>
        <v>1:34.2
(1.4)</v>
      </c>
      <c r="H74" s="153"/>
      <c r="I74" s="161" t="str">
        <f t="shared" si="27"/>
        <v>-</v>
      </c>
      <c r="J74" s="166">
        <v>67</v>
      </c>
      <c r="K74" s="167" t="s">
        <v>572</v>
      </c>
      <c r="L74" s="170" t="s">
        <v>252</v>
      </c>
      <c r="M74" s="169">
        <v>10104</v>
      </c>
      <c r="N74" s="166">
        <v>9</v>
      </c>
      <c r="O74" s="162" t="str">
        <f t="shared" si="21"/>
        <v>16:19.1
(49.7)</v>
      </c>
      <c r="Q74" s="135">
        <f t="shared" ref="Q74:Q98" si="29">IF(AND(E$9&lt;&gt;"",E74&lt;&gt;""),(INT(E74/10000)*3600+INT(MOD(E74,10000)/100)*60+MOD(E74,100))-(INT(E$9/10000)*3600+INT(MOD(E$9,10000)/100)*60+MOD(E$9,100)),"")</f>
        <v>94.199999999999989</v>
      </c>
      <c r="R74" s="135">
        <f t="shared" ref="R74:R98" si="30">IF(AND(M$9&lt;&gt;"",M74&lt;&gt;""),(INT(M74/10000)*3600+INT(MOD(M74,10000)/100)*60+MOD(M74,100))-(INT(M$9/10000)*3600+INT(MOD(M$9,10000)/100)*60+MOD(M$9,100)),"")</f>
        <v>979.10000000000036</v>
      </c>
      <c r="T74" s="164">
        <f t="shared" ref="T74:T98" si="31">IF(Q74&lt;&gt;"",INT(Q74/3600)*10000+INT(MOD(Q74,3600)/60)*100+MOD(Q74,60),"")</f>
        <v>134.19999999999999</v>
      </c>
      <c r="U74" s="164">
        <f t="shared" ref="U74:U98" si="32">IF(R74&lt;&gt;"",INT(R74/3600)*10000+INT(MOD(R74,3600)/60)*100+MOD(R74,60),"")</f>
        <v>1619.1000000000004</v>
      </c>
      <c r="W74" s="163">
        <f t="shared" si="24"/>
        <v>1.3999999999999773</v>
      </c>
      <c r="X74" s="163">
        <f t="shared" si="25"/>
        <v>49.700000000000728</v>
      </c>
      <c r="Z74" s="164">
        <f t="shared" si="22"/>
        <v>1.3999999999999773</v>
      </c>
      <c r="AA74" s="164">
        <f t="shared" si="23"/>
        <v>49.700000000000728</v>
      </c>
      <c r="AC74" s="73">
        <f t="shared" si="28"/>
        <v>1</v>
      </c>
      <c r="AD74" s="73">
        <f>SUM(AC$9:AC74)</f>
        <v>13</v>
      </c>
    </row>
    <row r="75" spans="1:30" ht="30" customHeight="1">
      <c r="A75" s="161">
        <f t="shared" si="26"/>
        <v>67</v>
      </c>
      <c r="B75" s="166">
        <v>62</v>
      </c>
      <c r="C75" s="167" t="s">
        <v>556</v>
      </c>
      <c r="D75" s="168" t="s">
        <v>251</v>
      </c>
      <c r="E75" s="169">
        <v>635.4</v>
      </c>
      <c r="F75" s="166">
        <v>4</v>
      </c>
      <c r="G75" s="162" t="str">
        <f t="shared" ref="G75:G98" si="33">IF(T75&lt;&gt;"",TEXT(T75,"[&lt;100]#0.0;[&lt;10000]#0"":""00.0;0"":""00"":""00.0")&amp;CHAR(10)&amp;"("&amp;TEXT(Z75,"[&lt;100]#0.0;[&lt;10000]#0"":""00.0;0"":""00"":""00.0")&amp;")","")</f>
        <v>1:36.7
(2.5)</v>
      </c>
      <c r="H75" s="153"/>
      <c r="I75" s="161" t="str">
        <f t="shared" si="27"/>
        <v>-</v>
      </c>
      <c r="J75" s="166">
        <v>74</v>
      </c>
      <c r="K75" s="167" t="s">
        <v>566</v>
      </c>
      <c r="L75" s="170" t="s">
        <v>252</v>
      </c>
      <c r="M75" s="169">
        <v>10134.1</v>
      </c>
      <c r="N75" s="166">
        <v>10</v>
      </c>
      <c r="O75" s="162" t="str">
        <f t="shared" ref="O75:O98" si="34">IF(U75&lt;&gt;"",TEXT(U75,"[&lt;100]#0.0;[&lt;10000]#0"":""00.0;0"":""00"":""00.0")&amp;CHAR(10)&amp;"("&amp;TEXT(AA75,"[&lt;100]#0.0;[&lt;10000]#0"":""00.0;0"":""00"":""00.0")&amp;")","")</f>
        <v>16:49.2
(30.1)</v>
      </c>
      <c r="Q75" s="135">
        <f t="shared" si="29"/>
        <v>96.699999999999989</v>
      </c>
      <c r="R75" s="135">
        <f t="shared" si="30"/>
        <v>1009.2000000000007</v>
      </c>
      <c r="T75" s="164">
        <f t="shared" si="31"/>
        <v>136.69999999999999</v>
      </c>
      <c r="U75" s="164">
        <f t="shared" si="32"/>
        <v>1649.2000000000007</v>
      </c>
      <c r="W75" s="163">
        <f t="shared" si="24"/>
        <v>2.5</v>
      </c>
      <c r="X75" s="163">
        <f t="shared" si="25"/>
        <v>30.100000000000364</v>
      </c>
      <c r="Z75" s="164">
        <f t="shared" ref="Z75:Z98" si="35">IF(W75&lt;&gt;"",INT(W75/3600)*10000+INT(MOD(W75,3600)/60)*100+MOD(W75,60),"")</f>
        <v>2.5</v>
      </c>
      <c r="AA75" s="164">
        <f t="shared" ref="AA75:AA98" si="36">IF(X75&lt;&gt;"",INT(X75/3600)*10000+INT(MOD(X75,3600)/60)*100+MOD(X75,60),"")</f>
        <v>30.100000000000364</v>
      </c>
      <c r="AC75" s="73">
        <f t="shared" si="28"/>
        <v>1</v>
      </c>
      <c r="AD75" s="73">
        <f>SUM(AC$9:AC75)</f>
        <v>14</v>
      </c>
    </row>
    <row r="76" spans="1:30" ht="30" customHeight="1">
      <c r="A76" s="161">
        <f t="shared" si="26"/>
        <v>68</v>
      </c>
      <c r="B76" s="166">
        <v>74</v>
      </c>
      <c r="C76" s="167" t="s">
        <v>566</v>
      </c>
      <c r="D76" s="168" t="s">
        <v>252</v>
      </c>
      <c r="E76" s="169">
        <v>636</v>
      </c>
      <c r="F76" s="166">
        <v>11</v>
      </c>
      <c r="G76" s="162" t="str">
        <f t="shared" si="33"/>
        <v>1:37.3
(0.6)</v>
      </c>
      <c r="H76" s="153"/>
      <c r="I76" s="161" t="str">
        <f t="shared" si="27"/>
        <v>-</v>
      </c>
      <c r="J76" s="166">
        <v>76</v>
      </c>
      <c r="K76" s="167" t="s">
        <v>568</v>
      </c>
      <c r="L76" s="170" t="s">
        <v>252</v>
      </c>
      <c r="M76" s="169">
        <v>10419.1</v>
      </c>
      <c r="N76" s="166">
        <v>11</v>
      </c>
      <c r="O76" s="162" t="str">
        <f t="shared" si="34"/>
        <v>19:34.2
(2:45.0)</v>
      </c>
      <c r="Q76" s="135">
        <f t="shared" si="29"/>
        <v>97.300000000000011</v>
      </c>
      <c r="R76" s="135">
        <f t="shared" si="30"/>
        <v>1174.2000000000007</v>
      </c>
      <c r="T76" s="164">
        <f t="shared" si="31"/>
        <v>137.30000000000001</v>
      </c>
      <c r="U76" s="164">
        <f t="shared" si="32"/>
        <v>1934.2000000000007</v>
      </c>
      <c r="W76" s="163">
        <f t="shared" ref="W76:W98" si="37">IF(AND(Q76&lt;&gt;"",Q75&lt;&gt;""),IF(Q76-Q75&lt;&gt;0,Q76-Q75,W75),"")</f>
        <v>0.60000000000002274</v>
      </c>
      <c r="X76" s="163">
        <f t="shared" ref="X76:X98" si="38">IF(AND(R76&lt;&gt;"",R75&lt;&gt;""),IF(R76-R75&lt;&gt;0,R76-R75,X75),"")</f>
        <v>165</v>
      </c>
      <c r="Z76" s="164">
        <f t="shared" si="35"/>
        <v>0.60000000000002274</v>
      </c>
      <c r="AA76" s="164">
        <f t="shared" si="36"/>
        <v>245</v>
      </c>
      <c r="AC76" s="73">
        <f t="shared" si="28"/>
        <v>1</v>
      </c>
      <c r="AD76" s="73">
        <f>SUM(AC$9:AC76)</f>
        <v>15</v>
      </c>
    </row>
    <row r="77" spans="1:30" ht="30" customHeight="1">
      <c r="A77" s="161">
        <f t="shared" si="26"/>
        <v>69</v>
      </c>
      <c r="B77" s="166">
        <v>75</v>
      </c>
      <c r="C77" s="167" t="s">
        <v>567</v>
      </c>
      <c r="D77" s="168" t="s">
        <v>252</v>
      </c>
      <c r="E77" s="169">
        <v>637</v>
      </c>
      <c r="F77" s="166">
        <v>12</v>
      </c>
      <c r="G77" s="162" t="str">
        <f t="shared" si="33"/>
        <v>1:38.3
(1.0)</v>
      </c>
      <c r="H77" s="153"/>
      <c r="I77" s="161" t="str">
        <f t="shared" si="27"/>
        <v/>
      </c>
      <c r="J77" s="166"/>
      <c r="K77" s="167"/>
      <c r="L77" s="170"/>
      <c r="M77" s="169"/>
      <c r="N77" s="166"/>
      <c r="O77" s="162" t="str">
        <f t="shared" si="34"/>
        <v/>
      </c>
      <c r="Q77" s="135">
        <f t="shared" si="29"/>
        <v>98.300000000000011</v>
      </c>
      <c r="R77" s="135" t="str">
        <f t="shared" si="30"/>
        <v/>
      </c>
      <c r="T77" s="164">
        <f t="shared" si="31"/>
        <v>138.30000000000001</v>
      </c>
      <c r="U77" s="164" t="str">
        <f t="shared" si="32"/>
        <v/>
      </c>
      <c r="W77" s="163">
        <f t="shared" si="37"/>
        <v>1</v>
      </c>
      <c r="X77" s="163" t="str">
        <f t="shared" si="38"/>
        <v/>
      </c>
      <c r="Z77" s="164">
        <f t="shared" si="35"/>
        <v>1</v>
      </c>
      <c r="AA77" s="164" t="str">
        <f t="shared" si="36"/>
        <v/>
      </c>
      <c r="AC77" s="73">
        <f t="shared" si="28"/>
        <v>0</v>
      </c>
      <c r="AD77" s="73">
        <f>SUM(AC$9:AC77)</f>
        <v>15</v>
      </c>
    </row>
    <row r="78" spans="1:30" ht="30" customHeight="1">
      <c r="A78" s="161">
        <f t="shared" si="26"/>
        <v>70</v>
      </c>
      <c r="B78" s="166">
        <v>76</v>
      </c>
      <c r="C78" s="167" t="s">
        <v>568</v>
      </c>
      <c r="D78" s="168" t="s">
        <v>252</v>
      </c>
      <c r="E78" s="169">
        <v>709</v>
      </c>
      <c r="F78" s="166">
        <v>13</v>
      </c>
      <c r="G78" s="162" t="str">
        <f t="shared" si="33"/>
        <v>2:10.3
(32.0)</v>
      </c>
      <c r="H78" s="153"/>
      <c r="I78" s="161" t="str">
        <f t="shared" si="27"/>
        <v/>
      </c>
      <c r="J78" s="166"/>
      <c r="K78" s="167"/>
      <c r="L78" s="170"/>
      <c r="M78" s="169"/>
      <c r="N78" s="166"/>
      <c r="O78" s="162" t="str">
        <f t="shared" si="34"/>
        <v/>
      </c>
      <c r="Q78" s="135">
        <f t="shared" si="29"/>
        <v>130.30000000000001</v>
      </c>
      <c r="R78" s="135" t="str">
        <f t="shared" si="30"/>
        <v/>
      </c>
      <c r="T78" s="164">
        <f t="shared" si="31"/>
        <v>210.3</v>
      </c>
      <c r="U78" s="164" t="str">
        <f t="shared" si="32"/>
        <v/>
      </c>
      <c r="W78" s="163">
        <f t="shared" si="37"/>
        <v>32</v>
      </c>
      <c r="X78" s="163" t="str">
        <f t="shared" si="38"/>
        <v/>
      </c>
      <c r="Z78" s="164">
        <f t="shared" si="35"/>
        <v>32</v>
      </c>
      <c r="AA78" s="164" t="str">
        <f t="shared" si="36"/>
        <v/>
      </c>
      <c r="AC78" s="73">
        <f t="shared" si="28"/>
        <v>0</v>
      </c>
      <c r="AD78" s="73">
        <f>SUM(AC$9:AC78)</f>
        <v>15</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15</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15</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15</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15</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15</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15</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15</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15</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15</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15</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15</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15</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15</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15</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15</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15</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15</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15</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15</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15</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41"/>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"SS"&amp;ent!J11&amp;"  "&amp;ent!K11&amp;" = "&amp;TEXT(ent!L11,"0.00")&amp;"KM"</f>
        <v>SS10  駄吉下り2 = 6.24KM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f t="shared" ref="A9:A40" si="0">IF(E9&lt;&gt;"",RANK(E9,E$9:E$98,1),"")</f>
        <v>1</v>
      </c>
      <c r="B9" s="166">
        <v>1</v>
      </c>
      <c r="C9" s="167" t="s">
        <v>498</v>
      </c>
      <c r="D9" s="168" t="s">
        <v>245</v>
      </c>
      <c r="E9" s="169">
        <v>449.6</v>
      </c>
      <c r="F9" s="166">
        <v>1</v>
      </c>
      <c r="G9" s="162"/>
      <c r="H9" s="153"/>
      <c r="I9" s="161">
        <f t="shared" ref="I9:I40" si="1">IF(M9&lt;&gt;"",IF(MID(L9,1,2)=AC$8,RANK(M9,M$9:M$98,1)-AD9,"-"),"")</f>
        <v>1</v>
      </c>
      <c r="J9" s="166">
        <v>2</v>
      </c>
      <c r="K9" s="167" t="s">
        <v>499</v>
      </c>
      <c r="L9" s="170" t="s">
        <v>245</v>
      </c>
      <c r="M9" s="169">
        <v>4937</v>
      </c>
      <c r="N9" s="166">
        <v>1</v>
      </c>
      <c r="O9" s="162"/>
      <c r="W9" s="163"/>
      <c r="X9" s="163"/>
      <c r="Z9" s="164"/>
      <c r="AA9" s="164"/>
      <c r="AC9" s="73">
        <f t="shared" ref="AC9:AC40" si="2">IF(L9&lt;&gt;"",IF(MID(L9,1,2)=AC$8,0,1),0)</f>
        <v>0</v>
      </c>
      <c r="AD9" s="73">
        <f>SUM(AC9)</f>
        <v>0</v>
      </c>
    </row>
    <row r="10" spans="1:30" ht="30" customHeight="1">
      <c r="A10" s="161">
        <f t="shared" si="0"/>
        <v>2</v>
      </c>
      <c r="B10" s="166">
        <v>3</v>
      </c>
      <c r="C10" s="167" t="s">
        <v>500</v>
      </c>
      <c r="D10" s="168" t="s">
        <v>245</v>
      </c>
      <c r="E10" s="169">
        <v>451.9</v>
      </c>
      <c r="F10" s="166">
        <v>2</v>
      </c>
      <c r="G10" s="162" t="str">
        <f>IF(T10&lt;&gt;"",TEXT(T10,"[&lt;100]#0.0;[&lt;10000]#0"":""00.0;0"":""00"":""00.0"),"")</f>
        <v>2.3</v>
      </c>
      <c r="H10" s="153"/>
      <c r="I10" s="161">
        <f t="shared" si="1"/>
        <v>2</v>
      </c>
      <c r="J10" s="166">
        <v>1</v>
      </c>
      <c r="K10" s="167" t="s">
        <v>498</v>
      </c>
      <c r="L10" s="170" t="s">
        <v>245</v>
      </c>
      <c r="M10" s="169">
        <v>4938.6000000000004</v>
      </c>
      <c r="N10" s="166">
        <v>2</v>
      </c>
      <c r="O10" s="162" t="str">
        <f>IF(U10&lt;&gt;"",TEXT(U10,"[&lt;100]#0.0;[&lt;10000]#0"":""00.0;0"":""00"":""00.0"),"")</f>
        <v>1.6</v>
      </c>
      <c r="Q10" s="135">
        <f t="shared" ref="Q10:Q41" si="3">IF(AND(E$9&lt;&gt;"",E10&lt;&gt;""),(INT(E10/10000)*3600+INT(MOD(E10,10000)/100)*60+MOD(E10,100))-(INT(E$9/10000)*3600+INT(MOD(E$9,10000)/100)*60+MOD(E$9,100)),"")</f>
        <v>2.2999999999999545</v>
      </c>
      <c r="R10" s="135">
        <f t="shared" ref="R10:R41" si="4">IF(AND(M$9&lt;&gt;"",M10&lt;&gt;""),(INT(M10/10000)*3600+INT(MOD(M10,10000)/100)*60+MOD(M10,100))-(INT(M$9/10000)*3600+INT(MOD(M$9,10000)/100)*60+MOD(M$9,100)),"")</f>
        <v>1.6000000000003638</v>
      </c>
      <c r="T10" s="164">
        <f t="shared" ref="T10:T41" si="5">IF(Q10&lt;&gt;"",INT(Q10/3600)*10000+INT(MOD(Q10,3600)/60)*100+MOD(Q10,60),"")</f>
        <v>2.2999999999999545</v>
      </c>
      <c r="U10" s="164">
        <f t="shared" ref="U10:U41" si="6">IF(R10&lt;&gt;"",INT(R10/3600)*10000+INT(MOD(R10,3600)/60)*100+MOD(R10,60),"")</f>
        <v>1.6000000000003638</v>
      </c>
      <c r="W10" s="163"/>
      <c r="X10" s="163"/>
      <c r="Z10" s="164"/>
      <c r="AA10" s="164"/>
      <c r="AC10" s="73">
        <f t="shared" si="2"/>
        <v>0</v>
      </c>
      <c r="AD10" s="73">
        <f>SUM(AC$9:AC10)</f>
        <v>0</v>
      </c>
    </row>
    <row r="11" spans="1:30" ht="30" customHeight="1">
      <c r="A11" s="161">
        <f t="shared" si="0"/>
        <v>3</v>
      </c>
      <c r="B11" s="166">
        <v>2</v>
      </c>
      <c r="C11" s="167" t="s">
        <v>499</v>
      </c>
      <c r="D11" s="168" t="s">
        <v>245</v>
      </c>
      <c r="E11" s="169">
        <v>452.1</v>
      </c>
      <c r="F11" s="166">
        <v>3</v>
      </c>
      <c r="G11" s="162" t="str">
        <f t="shared" ref="G11:G42" si="7">IF(T11&lt;&gt;"",TEXT(T11,"[&lt;100]#0.0;[&lt;10000]#0"":""00.0;0"":""00"":""00.0")&amp;CHAR(10)&amp;"("&amp;TEXT(Z11,"[&lt;100]#0.0;[&lt;10000]#0"":""00.0;0"":""00"":""00.0")&amp;")","")</f>
        <v>2.5
(0.2)</v>
      </c>
      <c r="H11" s="153"/>
      <c r="I11" s="161">
        <f t="shared" si="1"/>
        <v>3</v>
      </c>
      <c r="J11" s="166">
        <v>3</v>
      </c>
      <c r="K11" s="167" t="s">
        <v>500</v>
      </c>
      <c r="L11" s="170" t="s">
        <v>245</v>
      </c>
      <c r="M11" s="169">
        <v>5004.8</v>
      </c>
      <c r="N11" s="166">
        <v>3</v>
      </c>
      <c r="O11" s="162" t="str">
        <f t="shared" ref="O11:O42" si="8">IF(U11&lt;&gt;"",TEXT(U11,"[&lt;100]#0.0;[&lt;10000]#0"":""00.0;0"":""00"":""00.0")&amp;CHAR(10)&amp;"("&amp;TEXT(AA11,"[&lt;100]#0.0;[&lt;10000]#0"":""00.0;0"":""00"":""00.0")&amp;")","")</f>
        <v>27.8
(26.2)</v>
      </c>
      <c r="Q11" s="135">
        <f t="shared" si="3"/>
        <v>2.5</v>
      </c>
      <c r="R11" s="135">
        <f t="shared" si="4"/>
        <v>27.800000000000182</v>
      </c>
      <c r="T11" s="164">
        <f t="shared" si="5"/>
        <v>2.5</v>
      </c>
      <c r="U11" s="164">
        <f t="shared" si="6"/>
        <v>27.800000000000182</v>
      </c>
      <c r="W11" s="163">
        <f>IF(AND(Q11&lt;&gt;"",Q10&lt;&gt;""),IF(Q11-Q10&lt;&gt;0,Q11-Q10,Q10),"")</f>
        <v>0.20000000000004547</v>
      </c>
      <c r="X11" s="163">
        <f>IF(AND(R11&lt;&gt;"",R10&lt;&gt;""),IF(R11-R10&lt;&gt;0,R11-R10,R10),"")</f>
        <v>26.199999999999818</v>
      </c>
      <c r="Z11" s="164">
        <f t="shared" ref="Z11:Z42" si="9">IF(W11&lt;&gt;"",INT(W11/3600)*10000+INT(MOD(W11,3600)/60)*100+MOD(W11,60),"")</f>
        <v>0.20000000000004547</v>
      </c>
      <c r="AA11" s="164">
        <f t="shared" ref="AA11:AA42" si="10">IF(X11&lt;&gt;"",INT(X11/3600)*10000+INT(MOD(X11,3600)/60)*100+MOD(X11,60),"")</f>
        <v>26.199999999999818</v>
      </c>
      <c r="AC11" s="73">
        <f t="shared" si="2"/>
        <v>0</v>
      </c>
      <c r="AD11" s="73">
        <f>SUM(AC$9:AC11)</f>
        <v>0</v>
      </c>
    </row>
    <row r="12" spans="1:30" ht="30" customHeight="1">
      <c r="A12" s="161">
        <f t="shared" si="0"/>
        <v>4</v>
      </c>
      <c r="B12" s="166">
        <v>5</v>
      </c>
      <c r="C12" s="167" t="s">
        <v>502</v>
      </c>
      <c r="D12" s="168" t="s">
        <v>245</v>
      </c>
      <c r="E12" s="169">
        <v>458.7</v>
      </c>
      <c r="F12" s="166">
        <v>4</v>
      </c>
      <c r="G12" s="162" t="str">
        <f t="shared" si="7"/>
        <v>9.1
(6.6)</v>
      </c>
      <c r="H12" s="153"/>
      <c r="I12" s="161">
        <f t="shared" si="1"/>
        <v>4</v>
      </c>
      <c r="J12" s="166">
        <v>11</v>
      </c>
      <c r="K12" s="167" t="s">
        <v>508</v>
      </c>
      <c r="L12" s="170" t="s">
        <v>246</v>
      </c>
      <c r="M12" s="169">
        <v>5055.8999999999996</v>
      </c>
      <c r="N12" s="166">
        <v>1</v>
      </c>
      <c r="O12" s="162" t="str">
        <f t="shared" si="8"/>
        <v>1:18.9
(51.1)</v>
      </c>
      <c r="Q12" s="135">
        <f t="shared" si="3"/>
        <v>9.0999999999999659</v>
      </c>
      <c r="R12" s="135">
        <f t="shared" si="4"/>
        <v>78.899999999999636</v>
      </c>
      <c r="T12" s="164">
        <f t="shared" si="5"/>
        <v>9.0999999999999659</v>
      </c>
      <c r="U12" s="164">
        <f t="shared" si="6"/>
        <v>118.89999999999964</v>
      </c>
      <c r="W12" s="163">
        <f t="shared" ref="W12:W43" si="11">IF(AND(Q12&lt;&gt;"",Q11&lt;&gt;""),IF(Q12-Q11&lt;&gt;0,Q12-Q11,W11),"")</f>
        <v>6.5999999999999659</v>
      </c>
      <c r="X12" s="163">
        <f t="shared" ref="X12:X43" si="12">IF(AND(R12&lt;&gt;"",R11&lt;&gt;""),IF(R12-R11&lt;&gt;0,R12-R11,X11),"")</f>
        <v>51.099999999999454</v>
      </c>
      <c r="Z12" s="164">
        <f t="shared" si="9"/>
        <v>6.5999999999999659</v>
      </c>
      <c r="AA12" s="164">
        <f t="shared" si="10"/>
        <v>51.099999999999454</v>
      </c>
      <c r="AC12" s="73">
        <f t="shared" si="2"/>
        <v>0</v>
      </c>
      <c r="AD12" s="73">
        <f>SUM(AC$9:AC12)</f>
        <v>0</v>
      </c>
    </row>
    <row r="13" spans="1:30" ht="30" customHeight="1">
      <c r="A13" s="161">
        <f t="shared" si="0"/>
        <v>5</v>
      </c>
      <c r="B13" s="166">
        <v>13</v>
      </c>
      <c r="C13" s="167" t="s">
        <v>510</v>
      </c>
      <c r="D13" s="168" t="s">
        <v>246</v>
      </c>
      <c r="E13" s="169">
        <v>505.8</v>
      </c>
      <c r="F13" s="166">
        <v>1</v>
      </c>
      <c r="G13" s="162" t="str">
        <f t="shared" si="7"/>
        <v>16.2
(7.1)</v>
      </c>
      <c r="H13" s="153"/>
      <c r="I13" s="161">
        <f t="shared" si="1"/>
        <v>5</v>
      </c>
      <c r="J13" s="166">
        <v>5</v>
      </c>
      <c r="K13" s="167" t="s">
        <v>502</v>
      </c>
      <c r="L13" s="170" t="s">
        <v>245</v>
      </c>
      <c r="M13" s="169">
        <v>5121.7</v>
      </c>
      <c r="N13" s="166">
        <v>4</v>
      </c>
      <c r="O13" s="162" t="str">
        <f t="shared" si="8"/>
        <v>1:44.7
(25.8)</v>
      </c>
      <c r="Q13" s="135">
        <f t="shared" si="3"/>
        <v>16.199999999999989</v>
      </c>
      <c r="R13" s="135">
        <f t="shared" si="4"/>
        <v>104.69999999999982</v>
      </c>
      <c r="T13" s="164">
        <f t="shared" si="5"/>
        <v>16.199999999999989</v>
      </c>
      <c r="U13" s="164">
        <f t="shared" si="6"/>
        <v>144.69999999999982</v>
      </c>
      <c r="W13" s="163">
        <f t="shared" si="11"/>
        <v>7.1000000000000227</v>
      </c>
      <c r="X13" s="163">
        <f t="shared" si="12"/>
        <v>25.800000000000182</v>
      </c>
      <c r="Z13" s="164">
        <f t="shared" si="9"/>
        <v>7.1000000000000227</v>
      </c>
      <c r="AA13" s="164">
        <f t="shared" si="10"/>
        <v>25.800000000000182</v>
      </c>
      <c r="AC13" s="73">
        <f t="shared" si="2"/>
        <v>0</v>
      </c>
      <c r="AD13" s="73">
        <f>SUM(AC$9:AC13)</f>
        <v>0</v>
      </c>
    </row>
    <row r="14" spans="1:30" ht="30" customHeight="1">
      <c r="A14" s="161">
        <f t="shared" si="0"/>
        <v>6</v>
      </c>
      <c r="B14" s="166">
        <v>7</v>
      </c>
      <c r="C14" s="167" t="s">
        <v>504</v>
      </c>
      <c r="D14" s="168" t="s">
        <v>245</v>
      </c>
      <c r="E14" s="169">
        <v>506.5</v>
      </c>
      <c r="F14" s="166">
        <v>5</v>
      </c>
      <c r="G14" s="162" t="str">
        <f t="shared" si="7"/>
        <v>16.9
(0.7)</v>
      </c>
      <c r="H14" s="153"/>
      <c r="I14" s="161">
        <f t="shared" si="1"/>
        <v>6</v>
      </c>
      <c r="J14" s="166">
        <v>4</v>
      </c>
      <c r="K14" s="167" t="s">
        <v>501</v>
      </c>
      <c r="L14" s="170" t="s">
        <v>245</v>
      </c>
      <c r="M14" s="169">
        <v>5137.6000000000004</v>
      </c>
      <c r="N14" s="166">
        <v>5</v>
      </c>
      <c r="O14" s="162" t="str">
        <f t="shared" si="8"/>
        <v>2:00.6
(15.9)</v>
      </c>
      <c r="Q14" s="135">
        <f t="shared" si="3"/>
        <v>16.899999999999977</v>
      </c>
      <c r="R14" s="135">
        <f t="shared" si="4"/>
        <v>120.60000000000036</v>
      </c>
      <c r="T14" s="164">
        <f t="shared" si="5"/>
        <v>16.899999999999977</v>
      </c>
      <c r="U14" s="164">
        <f t="shared" si="6"/>
        <v>200.60000000000036</v>
      </c>
      <c r="W14" s="163">
        <f t="shared" si="11"/>
        <v>0.69999999999998863</v>
      </c>
      <c r="X14" s="163">
        <f t="shared" si="12"/>
        <v>15.900000000000546</v>
      </c>
      <c r="Z14" s="164">
        <f t="shared" si="9"/>
        <v>0.69999999999998863</v>
      </c>
      <c r="AA14" s="164">
        <f t="shared" si="10"/>
        <v>15.900000000000546</v>
      </c>
      <c r="AC14" s="73">
        <f t="shared" si="2"/>
        <v>0</v>
      </c>
      <c r="AD14" s="73">
        <f>SUM(AC$9:AC14)</f>
        <v>0</v>
      </c>
    </row>
    <row r="15" spans="1:30" ht="30" customHeight="1">
      <c r="A15" s="302">
        <f t="shared" si="0"/>
        <v>6</v>
      </c>
      <c r="B15" s="166">
        <v>11</v>
      </c>
      <c r="C15" s="167" t="s">
        <v>508</v>
      </c>
      <c r="D15" s="168" t="s">
        <v>246</v>
      </c>
      <c r="E15" s="169">
        <v>506.5</v>
      </c>
      <c r="F15" s="166">
        <v>2</v>
      </c>
      <c r="G15" s="162" t="str">
        <f t="shared" si="7"/>
        <v>16.9
(0.7)</v>
      </c>
      <c r="H15" s="153"/>
      <c r="I15" s="161">
        <f t="shared" si="1"/>
        <v>7</v>
      </c>
      <c r="J15" s="166">
        <v>7</v>
      </c>
      <c r="K15" s="167" t="s">
        <v>504</v>
      </c>
      <c r="L15" s="170" t="s">
        <v>245</v>
      </c>
      <c r="M15" s="169">
        <v>5143.3999999999996</v>
      </c>
      <c r="N15" s="166">
        <v>6</v>
      </c>
      <c r="O15" s="162" t="str">
        <f t="shared" si="8"/>
        <v>2:06.4
(5.8)</v>
      </c>
      <c r="Q15" s="135">
        <f t="shared" si="3"/>
        <v>16.899999999999977</v>
      </c>
      <c r="R15" s="135">
        <f t="shared" si="4"/>
        <v>126.39999999999964</v>
      </c>
      <c r="T15" s="164">
        <f t="shared" si="5"/>
        <v>16.899999999999977</v>
      </c>
      <c r="U15" s="164">
        <f t="shared" si="6"/>
        <v>206.39999999999964</v>
      </c>
      <c r="W15" s="163">
        <f t="shared" si="11"/>
        <v>0.69999999999998863</v>
      </c>
      <c r="X15" s="163">
        <f t="shared" si="12"/>
        <v>5.7999999999992724</v>
      </c>
      <c r="Z15" s="164">
        <f t="shared" si="9"/>
        <v>0.69999999999998863</v>
      </c>
      <c r="AA15" s="164">
        <f t="shared" si="10"/>
        <v>5.7999999999992724</v>
      </c>
      <c r="AC15" s="73">
        <f t="shared" si="2"/>
        <v>0</v>
      </c>
      <c r="AD15" s="73">
        <f>SUM(AC$9:AC15)</f>
        <v>0</v>
      </c>
    </row>
    <row r="16" spans="1:30" ht="30" customHeight="1">
      <c r="A16" s="161">
        <f t="shared" si="0"/>
        <v>8</v>
      </c>
      <c r="B16" s="166">
        <v>4</v>
      </c>
      <c r="C16" s="167" t="s">
        <v>501</v>
      </c>
      <c r="D16" s="168" t="s">
        <v>245</v>
      </c>
      <c r="E16" s="169">
        <v>506.8</v>
      </c>
      <c r="F16" s="166">
        <v>6</v>
      </c>
      <c r="G16" s="162" t="str">
        <f t="shared" si="7"/>
        <v>17.2
(0.3)</v>
      </c>
      <c r="H16" s="153"/>
      <c r="I16" s="161">
        <f t="shared" si="1"/>
        <v>8</v>
      </c>
      <c r="J16" s="166">
        <v>13</v>
      </c>
      <c r="K16" s="167" t="s">
        <v>510</v>
      </c>
      <c r="L16" s="170" t="s">
        <v>246</v>
      </c>
      <c r="M16" s="169">
        <v>5206.2</v>
      </c>
      <c r="N16" s="166">
        <v>2</v>
      </c>
      <c r="O16" s="162" t="str">
        <f t="shared" si="8"/>
        <v>2:29.2
(22.8)</v>
      </c>
      <c r="Q16" s="135">
        <f t="shared" si="3"/>
        <v>17.199999999999989</v>
      </c>
      <c r="R16" s="135">
        <f t="shared" si="4"/>
        <v>149.19999999999982</v>
      </c>
      <c r="T16" s="164">
        <f t="shared" si="5"/>
        <v>17.199999999999989</v>
      </c>
      <c r="U16" s="164">
        <f t="shared" si="6"/>
        <v>229.19999999999982</v>
      </c>
      <c r="W16" s="163">
        <f t="shared" si="11"/>
        <v>0.30000000000001137</v>
      </c>
      <c r="X16" s="163">
        <f t="shared" si="12"/>
        <v>22.800000000000182</v>
      </c>
      <c r="Z16" s="164">
        <f t="shared" si="9"/>
        <v>0.30000000000001137</v>
      </c>
      <c r="AA16" s="164">
        <f t="shared" si="10"/>
        <v>22.800000000000182</v>
      </c>
      <c r="AC16" s="73">
        <f t="shared" si="2"/>
        <v>0</v>
      </c>
      <c r="AD16" s="73">
        <f>SUM(AC$9:AC16)</f>
        <v>0</v>
      </c>
    </row>
    <row r="17" spans="1:30" ht="30" customHeight="1">
      <c r="A17" s="161">
        <f t="shared" si="0"/>
        <v>9</v>
      </c>
      <c r="B17" s="166">
        <v>27</v>
      </c>
      <c r="C17" s="167" t="s">
        <v>523</v>
      </c>
      <c r="D17" s="168" t="s">
        <v>248</v>
      </c>
      <c r="E17" s="169">
        <v>509.4</v>
      </c>
      <c r="F17" s="166">
        <v>1</v>
      </c>
      <c r="G17" s="162" t="str">
        <f t="shared" si="7"/>
        <v>19.8
(2.6)</v>
      </c>
      <c r="H17" s="153"/>
      <c r="I17" s="161">
        <f t="shared" si="1"/>
        <v>9</v>
      </c>
      <c r="J17" s="166">
        <v>14</v>
      </c>
      <c r="K17" s="167" t="s">
        <v>511</v>
      </c>
      <c r="L17" s="170" t="s">
        <v>246</v>
      </c>
      <c r="M17" s="169">
        <v>5206.8</v>
      </c>
      <c r="N17" s="166">
        <v>3</v>
      </c>
      <c r="O17" s="162" t="str">
        <f t="shared" si="8"/>
        <v>2:29.8
(0.6)</v>
      </c>
      <c r="Q17" s="135">
        <f t="shared" si="3"/>
        <v>19.799999999999955</v>
      </c>
      <c r="R17" s="135">
        <f t="shared" si="4"/>
        <v>149.80000000000018</v>
      </c>
      <c r="T17" s="164">
        <f t="shared" si="5"/>
        <v>19.799999999999955</v>
      </c>
      <c r="U17" s="164">
        <f t="shared" si="6"/>
        <v>229.80000000000018</v>
      </c>
      <c r="W17" s="163">
        <f t="shared" si="11"/>
        <v>2.5999999999999659</v>
      </c>
      <c r="X17" s="163">
        <f t="shared" si="12"/>
        <v>0.6000000000003638</v>
      </c>
      <c r="Z17" s="164">
        <f t="shared" si="9"/>
        <v>2.5999999999999659</v>
      </c>
      <c r="AA17" s="164">
        <f t="shared" si="10"/>
        <v>0.6000000000003638</v>
      </c>
      <c r="AC17" s="73">
        <f t="shared" si="2"/>
        <v>0</v>
      </c>
      <c r="AD17" s="73">
        <f>SUM(AC$9:AC17)</f>
        <v>0</v>
      </c>
    </row>
    <row r="18" spans="1:30" ht="30" customHeight="1">
      <c r="A18" s="161">
        <f t="shared" si="0"/>
        <v>10</v>
      </c>
      <c r="B18" s="166">
        <v>26</v>
      </c>
      <c r="C18" s="167" t="s">
        <v>522</v>
      </c>
      <c r="D18" s="168" t="s">
        <v>248</v>
      </c>
      <c r="E18" s="169">
        <v>509.5</v>
      </c>
      <c r="F18" s="166">
        <v>2</v>
      </c>
      <c r="G18" s="162" t="str">
        <f t="shared" si="7"/>
        <v>19.9
(0.1)</v>
      </c>
      <c r="H18" s="153"/>
      <c r="I18" s="161">
        <f t="shared" si="1"/>
        <v>10</v>
      </c>
      <c r="J18" s="166">
        <v>10</v>
      </c>
      <c r="K18" s="167" t="s">
        <v>507</v>
      </c>
      <c r="L18" s="170" t="s">
        <v>245</v>
      </c>
      <c r="M18" s="169">
        <v>5221.3</v>
      </c>
      <c r="N18" s="166">
        <v>7</v>
      </c>
      <c r="O18" s="162" t="str">
        <f t="shared" si="8"/>
        <v>2:44.3
(14.5)</v>
      </c>
      <c r="Q18" s="135">
        <f t="shared" si="3"/>
        <v>19.899999999999977</v>
      </c>
      <c r="R18" s="135">
        <f t="shared" si="4"/>
        <v>164.30000000000018</v>
      </c>
      <c r="T18" s="164">
        <f t="shared" si="5"/>
        <v>19.899999999999977</v>
      </c>
      <c r="U18" s="164">
        <f t="shared" si="6"/>
        <v>244.30000000000018</v>
      </c>
      <c r="W18" s="163">
        <f t="shared" si="11"/>
        <v>0.10000000000002274</v>
      </c>
      <c r="X18" s="163">
        <f t="shared" si="12"/>
        <v>14.5</v>
      </c>
      <c r="Z18" s="164">
        <f t="shared" si="9"/>
        <v>0.10000000000002274</v>
      </c>
      <c r="AA18" s="164">
        <f t="shared" si="10"/>
        <v>14.5</v>
      </c>
      <c r="AC18" s="73">
        <f t="shared" si="2"/>
        <v>0</v>
      </c>
      <c r="AD18" s="73">
        <f>SUM(AC$9:AC18)</f>
        <v>0</v>
      </c>
    </row>
    <row r="19" spans="1:30" ht="30" customHeight="1">
      <c r="A19" s="161">
        <f t="shared" si="0"/>
        <v>11</v>
      </c>
      <c r="B19" s="166">
        <v>12</v>
      </c>
      <c r="C19" s="167" t="s">
        <v>509</v>
      </c>
      <c r="D19" s="168" t="s">
        <v>246</v>
      </c>
      <c r="E19" s="169">
        <v>511.6</v>
      </c>
      <c r="F19" s="166">
        <v>3</v>
      </c>
      <c r="G19" s="162" t="str">
        <f t="shared" si="7"/>
        <v>22.0
(2.1)</v>
      </c>
      <c r="H19" s="153"/>
      <c r="I19" s="161">
        <f t="shared" si="1"/>
        <v>11</v>
      </c>
      <c r="J19" s="166">
        <v>12</v>
      </c>
      <c r="K19" s="167" t="s">
        <v>509</v>
      </c>
      <c r="L19" s="170" t="s">
        <v>246</v>
      </c>
      <c r="M19" s="169">
        <v>5239.7</v>
      </c>
      <c r="N19" s="166">
        <v>4</v>
      </c>
      <c r="O19" s="162" t="str">
        <f t="shared" si="8"/>
        <v>3:02.7
(18.4)</v>
      </c>
      <c r="Q19" s="135">
        <f t="shared" si="3"/>
        <v>22</v>
      </c>
      <c r="R19" s="135">
        <f t="shared" si="4"/>
        <v>182.69999999999982</v>
      </c>
      <c r="T19" s="164">
        <f t="shared" si="5"/>
        <v>22</v>
      </c>
      <c r="U19" s="164">
        <f t="shared" si="6"/>
        <v>302.69999999999982</v>
      </c>
      <c r="W19" s="163">
        <f t="shared" si="11"/>
        <v>2.1000000000000227</v>
      </c>
      <c r="X19" s="163">
        <f t="shared" si="12"/>
        <v>18.399999999999636</v>
      </c>
      <c r="Z19" s="164">
        <f t="shared" si="9"/>
        <v>2.1000000000000227</v>
      </c>
      <c r="AA19" s="164">
        <f t="shared" si="10"/>
        <v>18.399999999999636</v>
      </c>
      <c r="AC19" s="73">
        <f t="shared" si="2"/>
        <v>0</v>
      </c>
      <c r="AD19" s="73">
        <f>SUM(AC$9:AC19)</f>
        <v>0</v>
      </c>
    </row>
    <row r="20" spans="1:30" ht="30" customHeight="1">
      <c r="A20" s="161">
        <f t="shared" si="0"/>
        <v>12</v>
      </c>
      <c r="B20" s="166">
        <v>14</v>
      </c>
      <c r="C20" s="167" t="s">
        <v>511</v>
      </c>
      <c r="D20" s="168" t="s">
        <v>246</v>
      </c>
      <c r="E20" s="169">
        <v>511.8</v>
      </c>
      <c r="F20" s="166">
        <v>4</v>
      </c>
      <c r="G20" s="162" t="str">
        <f t="shared" si="7"/>
        <v>22.2
(0.2)</v>
      </c>
      <c r="H20" s="153"/>
      <c r="I20" s="161">
        <f t="shared" si="1"/>
        <v>12</v>
      </c>
      <c r="J20" s="166">
        <v>15</v>
      </c>
      <c r="K20" s="167" t="s">
        <v>512</v>
      </c>
      <c r="L20" s="170" t="s">
        <v>246</v>
      </c>
      <c r="M20" s="169">
        <v>5249.8</v>
      </c>
      <c r="N20" s="166">
        <v>5</v>
      </c>
      <c r="O20" s="162" t="str">
        <f t="shared" si="8"/>
        <v>3:12.8
(10.1)</v>
      </c>
      <c r="Q20" s="135">
        <f t="shared" si="3"/>
        <v>22.199999999999989</v>
      </c>
      <c r="R20" s="135">
        <f t="shared" si="4"/>
        <v>192.80000000000018</v>
      </c>
      <c r="T20" s="164">
        <f t="shared" si="5"/>
        <v>22.199999999999989</v>
      </c>
      <c r="U20" s="164">
        <f t="shared" si="6"/>
        <v>312.80000000000018</v>
      </c>
      <c r="W20" s="163">
        <f t="shared" si="11"/>
        <v>0.19999999999998863</v>
      </c>
      <c r="X20" s="163">
        <f t="shared" si="12"/>
        <v>10.100000000000364</v>
      </c>
      <c r="Z20" s="164">
        <f t="shared" si="9"/>
        <v>0.19999999999998863</v>
      </c>
      <c r="AA20" s="164">
        <f t="shared" si="10"/>
        <v>10.100000000000364</v>
      </c>
      <c r="AC20" s="73">
        <f t="shared" si="2"/>
        <v>0</v>
      </c>
      <c r="AD20" s="73">
        <f>SUM(AC$9:AC20)</f>
        <v>0</v>
      </c>
    </row>
    <row r="21" spans="1:30" ht="30" customHeight="1">
      <c r="A21" s="161">
        <f t="shared" si="0"/>
        <v>13</v>
      </c>
      <c r="B21" s="166">
        <v>21</v>
      </c>
      <c r="C21" s="167" t="s">
        <v>518</v>
      </c>
      <c r="D21" s="168" t="s">
        <v>247</v>
      </c>
      <c r="E21" s="169">
        <v>514.70000000000005</v>
      </c>
      <c r="F21" s="166">
        <v>1</v>
      </c>
      <c r="G21" s="162" t="str">
        <f t="shared" si="7"/>
        <v>25.1
(2.9)</v>
      </c>
      <c r="H21" s="153"/>
      <c r="I21" s="161">
        <f t="shared" si="1"/>
        <v>13</v>
      </c>
      <c r="J21" s="166">
        <v>27</v>
      </c>
      <c r="K21" s="167" t="s">
        <v>523</v>
      </c>
      <c r="L21" s="170" t="s">
        <v>248</v>
      </c>
      <c r="M21" s="169">
        <v>5337.4</v>
      </c>
      <c r="N21" s="166">
        <v>1</v>
      </c>
      <c r="O21" s="162" t="str">
        <f t="shared" si="8"/>
        <v>4:00.4
(47.6)</v>
      </c>
      <c r="Q21" s="135">
        <f t="shared" si="3"/>
        <v>25.100000000000023</v>
      </c>
      <c r="R21" s="135">
        <f t="shared" si="4"/>
        <v>240.39999999999964</v>
      </c>
      <c r="T21" s="164">
        <f t="shared" si="5"/>
        <v>25.100000000000023</v>
      </c>
      <c r="U21" s="164">
        <f t="shared" si="6"/>
        <v>400.39999999999964</v>
      </c>
      <c r="W21" s="163">
        <f t="shared" si="11"/>
        <v>2.9000000000000341</v>
      </c>
      <c r="X21" s="163">
        <f t="shared" si="12"/>
        <v>47.599999999999454</v>
      </c>
      <c r="Z21" s="164">
        <f t="shared" si="9"/>
        <v>2.9000000000000341</v>
      </c>
      <c r="AA21" s="164">
        <f t="shared" si="10"/>
        <v>47.599999999999454</v>
      </c>
      <c r="AC21" s="73">
        <f t="shared" si="2"/>
        <v>0</v>
      </c>
      <c r="AD21" s="73">
        <f>SUM(AC$9:AC21)</f>
        <v>0</v>
      </c>
    </row>
    <row r="22" spans="1:30" ht="30" customHeight="1">
      <c r="A22" s="161">
        <f t="shared" si="0"/>
        <v>14</v>
      </c>
      <c r="B22" s="166">
        <v>24</v>
      </c>
      <c r="C22" s="167" t="s">
        <v>520</v>
      </c>
      <c r="D22" s="168" t="s">
        <v>247</v>
      </c>
      <c r="E22" s="169">
        <v>515.4</v>
      </c>
      <c r="F22" s="166">
        <v>2</v>
      </c>
      <c r="G22" s="162" t="str">
        <f t="shared" si="7"/>
        <v>25.8
(0.7)</v>
      </c>
      <c r="H22" s="153"/>
      <c r="I22" s="161">
        <f t="shared" si="1"/>
        <v>14</v>
      </c>
      <c r="J22" s="166">
        <v>26</v>
      </c>
      <c r="K22" s="167" t="s">
        <v>522</v>
      </c>
      <c r="L22" s="170" t="s">
        <v>248</v>
      </c>
      <c r="M22" s="169">
        <v>5338.5</v>
      </c>
      <c r="N22" s="166">
        <v>2</v>
      </c>
      <c r="O22" s="162" t="str">
        <f t="shared" si="8"/>
        <v>4:01.5
(1.1)</v>
      </c>
      <c r="Q22" s="135">
        <f t="shared" si="3"/>
        <v>25.799999999999955</v>
      </c>
      <c r="R22" s="135">
        <f t="shared" si="4"/>
        <v>241.5</v>
      </c>
      <c r="T22" s="164">
        <f t="shared" si="5"/>
        <v>25.799999999999955</v>
      </c>
      <c r="U22" s="164">
        <f t="shared" si="6"/>
        <v>401.5</v>
      </c>
      <c r="W22" s="163">
        <f t="shared" si="11"/>
        <v>0.69999999999993179</v>
      </c>
      <c r="X22" s="163">
        <f t="shared" si="12"/>
        <v>1.1000000000003638</v>
      </c>
      <c r="Z22" s="164">
        <f t="shared" si="9"/>
        <v>0.69999999999993179</v>
      </c>
      <c r="AA22" s="164">
        <f t="shared" si="10"/>
        <v>1.1000000000003638</v>
      </c>
      <c r="AC22" s="73">
        <f t="shared" si="2"/>
        <v>0</v>
      </c>
      <c r="AD22" s="73">
        <f>SUM(AC$9:AC22)</f>
        <v>0</v>
      </c>
    </row>
    <row r="23" spans="1:30" ht="30" customHeight="1">
      <c r="A23" s="161">
        <f t="shared" si="0"/>
        <v>15</v>
      </c>
      <c r="B23" s="166">
        <v>33</v>
      </c>
      <c r="C23" s="167" t="s">
        <v>529</v>
      </c>
      <c r="D23" s="168" t="s">
        <v>249</v>
      </c>
      <c r="E23" s="169">
        <v>515.6</v>
      </c>
      <c r="F23" s="166">
        <v>1</v>
      </c>
      <c r="G23" s="162" t="str">
        <f t="shared" si="7"/>
        <v>26.0
(0.2)</v>
      </c>
      <c r="H23" s="153"/>
      <c r="I23" s="161">
        <f t="shared" si="1"/>
        <v>15</v>
      </c>
      <c r="J23" s="166">
        <v>8</v>
      </c>
      <c r="K23" s="167" t="s">
        <v>505</v>
      </c>
      <c r="L23" s="170" t="s">
        <v>245</v>
      </c>
      <c r="M23" s="169">
        <v>5343</v>
      </c>
      <c r="N23" s="166">
        <v>8</v>
      </c>
      <c r="O23" s="162" t="str">
        <f t="shared" si="8"/>
        <v>4:06.0
(4.5)</v>
      </c>
      <c r="Q23" s="135">
        <f t="shared" si="3"/>
        <v>26</v>
      </c>
      <c r="R23" s="135">
        <f t="shared" si="4"/>
        <v>246</v>
      </c>
      <c r="T23" s="164">
        <f t="shared" si="5"/>
        <v>26</v>
      </c>
      <c r="U23" s="164">
        <f t="shared" si="6"/>
        <v>406</v>
      </c>
      <c r="W23" s="163">
        <f t="shared" si="11"/>
        <v>0.20000000000004547</v>
      </c>
      <c r="X23" s="163">
        <f t="shared" si="12"/>
        <v>4.5</v>
      </c>
      <c r="Z23" s="164">
        <f t="shared" si="9"/>
        <v>0.20000000000004547</v>
      </c>
      <c r="AA23" s="164">
        <f t="shared" si="10"/>
        <v>4.5</v>
      </c>
      <c r="AC23" s="73">
        <f t="shared" si="2"/>
        <v>0</v>
      </c>
      <c r="AD23" s="73">
        <f>SUM(AC$9:AC23)</f>
        <v>0</v>
      </c>
    </row>
    <row r="24" spans="1:30" ht="30" customHeight="1">
      <c r="A24" s="161">
        <f t="shared" si="0"/>
        <v>16</v>
      </c>
      <c r="B24" s="166">
        <v>10</v>
      </c>
      <c r="C24" s="167" t="s">
        <v>507</v>
      </c>
      <c r="D24" s="168" t="s">
        <v>245</v>
      </c>
      <c r="E24" s="169">
        <v>517.20000000000005</v>
      </c>
      <c r="F24" s="166">
        <v>7</v>
      </c>
      <c r="G24" s="162" t="str">
        <f t="shared" si="7"/>
        <v>27.6
(1.6)</v>
      </c>
      <c r="H24" s="153"/>
      <c r="I24" s="161">
        <f t="shared" si="1"/>
        <v>16</v>
      </c>
      <c r="J24" s="166">
        <v>21</v>
      </c>
      <c r="K24" s="167" t="s">
        <v>518</v>
      </c>
      <c r="L24" s="170" t="s">
        <v>247</v>
      </c>
      <c r="M24" s="169">
        <v>5353.4</v>
      </c>
      <c r="N24" s="166">
        <v>1</v>
      </c>
      <c r="O24" s="162" t="str">
        <f t="shared" si="8"/>
        <v>4:16.4
(10.4)</v>
      </c>
      <c r="Q24" s="135">
        <f t="shared" si="3"/>
        <v>27.600000000000023</v>
      </c>
      <c r="R24" s="135">
        <f t="shared" si="4"/>
        <v>256.39999999999964</v>
      </c>
      <c r="T24" s="164">
        <f t="shared" si="5"/>
        <v>27.600000000000023</v>
      </c>
      <c r="U24" s="164">
        <f t="shared" si="6"/>
        <v>416.39999999999964</v>
      </c>
      <c r="W24" s="163">
        <f t="shared" si="11"/>
        <v>1.6000000000000227</v>
      </c>
      <c r="X24" s="163">
        <f t="shared" si="12"/>
        <v>10.399999999999636</v>
      </c>
      <c r="Z24" s="164">
        <f t="shared" si="9"/>
        <v>1.6000000000000227</v>
      </c>
      <c r="AA24" s="164">
        <f t="shared" si="10"/>
        <v>10.399999999999636</v>
      </c>
      <c r="AC24" s="73">
        <f t="shared" si="2"/>
        <v>0</v>
      </c>
      <c r="AD24" s="73">
        <f>SUM(AC$9:AC24)</f>
        <v>0</v>
      </c>
    </row>
    <row r="25" spans="1:30" ht="30" customHeight="1">
      <c r="A25" s="161">
        <f t="shared" si="0"/>
        <v>17</v>
      </c>
      <c r="B25" s="166">
        <v>22</v>
      </c>
      <c r="C25" s="167" t="s">
        <v>571</v>
      </c>
      <c r="D25" s="168" t="s">
        <v>247</v>
      </c>
      <c r="E25" s="169">
        <v>518.1</v>
      </c>
      <c r="F25" s="166">
        <v>3</v>
      </c>
      <c r="G25" s="162" t="str">
        <f t="shared" si="7"/>
        <v>28.5
(0.9)</v>
      </c>
      <c r="H25" s="153"/>
      <c r="I25" s="161">
        <f t="shared" si="1"/>
        <v>17</v>
      </c>
      <c r="J25" s="166">
        <v>16</v>
      </c>
      <c r="K25" s="167" t="s">
        <v>513</v>
      </c>
      <c r="L25" s="170" t="s">
        <v>246</v>
      </c>
      <c r="M25" s="169">
        <v>5405.7</v>
      </c>
      <c r="N25" s="166">
        <v>6</v>
      </c>
      <c r="O25" s="162" t="str">
        <f t="shared" si="8"/>
        <v>4:28.7
(12.3)</v>
      </c>
      <c r="Q25" s="135">
        <f t="shared" si="3"/>
        <v>28.5</v>
      </c>
      <c r="R25" s="135">
        <f t="shared" si="4"/>
        <v>268.69999999999982</v>
      </c>
      <c r="T25" s="164">
        <f t="shared" si="5"/>
        <v>28.5</v>
      </c>
      <c r="U25" s="164">
        <f t="shared" si="6"/>
        <v>428.69999999999982</v>
      </c>
      <c r="W25" s="163">
        <f t="shared" si="11"/>
        <v>0.89999999999997726</v>
      </c>
      <c r="X25" s="163">
        <f t="shared" si="12"/>
        <v>12.300000000000182</v>
      </c>
      <c r="Z25" s="164">
        <f t="shared" si="9"/>
        <v>0.89999999999997726</v>
      </c>
      <c r="AA25" s="164">
        <f t="shared" si="10"/>
        <v>12.300000000000182</v>
      </c>
      <c r="AC25" s="73">
        <f t="shared" si="2"/>
        <v>0</v>
      </c>
      <c r="AD25" s="73">
        <f>SUM(AC$9:AC25)</f>
        <v>0</v>
      </c>
    </row>
    <row r="26" spans="1:30" ht="30" customHeight="1">
      <c r="A26" s="161">
        <f t="shared" si="0"/>
        <v>18</v>
      </c>
      <c r="B26" s="166">
        <v>8</v>
      </c>
      <c r="C26" s="167" t="s">
        <v>505</v>
      </c>
      <c r="D26" s="168" t="s">
        <v>245</v>
      </c>
      <c r="E26" s="169">
        <v>519.5</v>
      </c>
      <c r="F26" s="166">
        <v>8</v>
      </c>
      <c r="G26" s="162" t="str">
        <f t="shared" si="7"/>
        <v>29.9
(1.4)</v>
      </c>
      <c r="H26" s="153"/>
      <c r="I26" s="161">
        <f t="shared" si="1"/>
        <v>18</v>
      </c>
      <c r="J26" s="166">
        <v>24</v>
      </c>
      <c r="K26" s="167" t="s">
        <v>520</v>
      </c>
      <c r="L26" s="170" t="s">
        <v>247</v>
      </c>
      <c r="M26" s="169">
        <v>5415.5</v>
      </c>
      <c r="N26" s="166">
        <v>2</v>
      </c>
      <c r="O26" s="162" t="str">
        <f t="shared" si="8"/>
        <v>4:38.5
(9.8)</v>
      </c>
      <c r="Q26" s="135">
        <f t="shared" si="3"/>
        <v>29.899999999999977</v>
      </c>
      <c r="R26" s="135">
        <f t="shared" si="4"/>
        <v>278.5</v>
      </c>
      <c r="T26" s="164">
        <f t="shared" si="5"/>
        <v>29.899999999999977</v>
      </c>
      <c r="U26" s="164">
        <f t="shared" si="6"/>
        <v>438.5</v>
      </c>
      <c r="W26" s="163">
        <f t="shared" si="11"/>
        <v>1.3999999999999773</v>
      </c>
      <c r="X26" s="163">
        <f t="shared" si="12"/>
        <v>9.8000000000001819</v>
      </c>
      <c r="Z26" s="164">
        <f t="shared" si="9"/>
        <v>1.3999999999999773</v>
      </c>
      <c r="AA26" s="164">
        <f t="shared" si="10"/>
        <v>9.8000000000001819</v>
      </c>
      <c r="AC26" s="73">
        <f t="shared" si="2"/>
        <v>0</v>
      </c>
      <c r="AD26" s="73">
        <f>SUM(AC$9:AC26)</f>
        <v>0</v>
      </c>
    </row>
    <row r="27" spans="1:30" ht="30" customHeight="1">
      <c r="A27" s="302">
        <f t="shared" si="0"/>
        <v>18</v>
      </c>
      <c r="B27" s="166">
        <v>17</v>
      </c>
      <c r="C27" s="167" t="s">
        <v>514</v>
      </c>
      <c r="D27" s="168" t="s">
        <v>247</v>
      </c>
      <c r="E27" s="169">
        <v>519.5</v>
      </c>
      <c r="F27" s="166">
        <v>4</v>
      </c>
      <c r="G27" s="162" t="str">
        <f t="shared" si="7"/>
        <v>29.9
(1.4)</v>
      </c>
      <c r="H27" s="153"/>
      <c r="I27" s="161">
        <f t="shared" si="1"/>
        <v>19</v>
      </c>
      <c r="J27" s="166">
        <v>9</v>
      </c>
      <c r="K27" s="167" t="s">
        <v>506</v>
      </c>
      <c r="L27" s="170" t="s">
        <v>245</v>
      </c>
      <c r="M27" s="169">
        <v>5419.1</v>
      </c>
      <c r="N27" s="166">
        <v>9</v>
      </c>
      <c r="O27" s="162" t="str">
        <f t="shared" si="8"/>
        <v>4:42.1
(3.6)</v>
      </c>
      <c r="Q27" s="135">
        <f t="shared" si="3"/>
        <v>29.899999999999977</v>
      </c>
      <c r="R27" s="135">
        <f t="shared" si="4"/>
        <v>282.10000000000036</v>
      </c>
      <c r="T27" s="164">
        <f t="shared" si="5"/>
        <v>29.899999999999977</v>
      </c>
      <c r="U27" s="164">
        <f t="shared" si="6"/>
        <v>442.10000000000036</v>
      </c>
      <c r="W27" s="163">
        <f t="shared" si="11"/>
        <v>1.3999999999999773</v>
      </c>
      <c r="X27" s="163">
        <f t="shared" si="12"/>
        <v>3.6000000000003638</v>
      </c>
      <c r="Z27" s="164">
        <f t="shared" si="9"/>
        <v>1.3999999999999773</v>
      </c>
      <c r="AA27" s="164">
        <f t="shared" si="10"/>
        <v>3.6000000000003638</v>
      </c>
      <c r="AC27" s="73">
        <f t="shared" si="2"/>
        <v>0</v>
      </c>
      <c r="AD27" s="73">
        <f>SUM(AC$9:AC27)</f>
        <v>0</v>
      </c>
    </row>
    <row r="28" spans="1:30" ht="30" customHeight="1">
      <c r="A28" s="161">
        <f t="shared" si="0"/>
        <v>20</v>
      </c>
      <c r="B28" s="166">
        <v>29</v>
      </c>
      <c r="C28" s="167" t="s">
        <v>525</v>
      </c>
      <c r="D28" s="168" t="s">
        <v>248</v>
      </c>
      <c r="E28" s="169">
        <v>520.5</v>
      </c>
      <c r="F28" s="166">
        <v>3</v>
      </c>
      <c r="G28" s="162" t="str">
        <f t="shared" si="7"/>
        <v>30.9
(1.0)</v>
      </c>
      <c r="H28" s="153"/>
      <c r="I28" s="161">
        <f t="shared" si="1"/>
        <v>20</v>
      </c>
      <c r="J28" s="166">
        <v>17</v>
      </c>
      <c r="K28" s="167" t="s">
        <v>514</v>
      </c>
      <c r="L28" s="170" t="s">
        <v>247</v>
      </c>
      <c r="M28" s="169">
        <v>5420.8</v>
      </c>
      <c r="N28" s="166">
        <v>3</v>
      </c>
      <c r="O28" s="162" t="str">
        <f t="shared" si="8"/>
        <v>4:43.8
(1.7)</v>
      </c>
      <c r="Q28" s="135">
        <f t="shared" si="3"/>
        <v>30.899999999999977</v>
      </c>
      <c r="R28" s="135">
        <f t="shared" si="4"/>
        <v>283.80000000000018</v>
      </c>
      <c r="T28" s="164">
        <f t="shared" si="5"/>
        <v>30.899999999999977</v>
      </c>
      <c r="U28" s="164">
        <f t="shared" si="6"/>
        <v>443.80000000000018</v>
      </c>
      <c r="W28" s="163">
        <f t="shared" si="11"/>
        <v>1</v>
      </c>
      <c r="X28" s="163">
        <f t="shared" si="12"/>
        <v>1.6999999999998181</v>
      </c>
      <c r="Z28" s="164">
        <f t="shared" si="9"/>
        <v>1</v>
      </c>
      <c r="AA28" s="164">
        <f t="shared" si="10"/>
        <v>1.6999999999998181</v>
      </c>
      <c r="AC28" s="73">
        <f t="shared" si="2"/>
        <v>0</v>
      </c>
      <c r="AD28" s="73">
        <f>SUM(AC$9:AC28)</f>
        <v>0</v>
      </c>
    </row>
    <row r="29" spans="1:30" ht="30" customHeight="1">
      <c r="A29" s="161">
        <f t="shared" si="0"/>
        <v>21</v>
      </c>
      <c r="B29" s="166">
        <v>9</v>
      </c>
      <c r="C29" s="167" t="s">
        <v>506</v>
      </c>
      <c r="D29" s="168" t="s">
        <v>245</v>
      </c>
      <c r="E29" s="169">
        <v>520.70000000000005</v>
      </c>
      <c r="F29" s="166">
        <v>9</v>
      </c>
      <c r="G29" s="162" t="str">
        <f t="shared" si="7"/>
        <v>31.1
(0.2)</v>
      </c>
      <c r="H29" s="153"/>
      <c r="I29" s="161">
        <f t="shared" si="1"/>
        <v>21</v>
      </c>
      <c r="J29" s="166">
        <v>19</v>
      </c>
      <c r="K29" s="167" t="s">
        <v>516</v>
      </c>
      <c r="L29" s="170" t="s">
        <v>247</v>
      </c>
      <c r="M29" s="169">
        <v>5423.7</v>
      </c>
      <c r="N29" s="166">
        <v>4</v>
      </c>
      <c r="O29" s="162" t="str">
        <f t="shared" si="8"/>
        <v>4:46.7
(2.9)</v>
      </c>
      <c r="Q29" s="135">
        <f t="shared" si="3"/>
        <v>31.100000000000023</v>
      </c>
      <c r="R29" s="135">
        <f t="shared" si="4"/>
        <v>286.69999999999982</v>
      </c>
      <c r="T29" s="164">
        <f t="shared" si="5"/>
        <v>31.100000000000023</v>
      </c>
      <c r="U29" s="164">
        <f t="shared" si="6"/>
        <v>446.69999999999982</v>
      </c>
      <c r="W29" s="163">
        <f t="shared" si="11"/>
        <v>0.20000000000004547</v>
      </c>
      <c r="X29" s="163">
        <f t="shared" si="12"/>
        <v>2.8999999999996362</v>
      </c>
      <c r="Z29" s="164">
        <f t="shared" si="9"/>
        <v>0.20000000000004547</v>
      </c>
      <c r="AA29" s="164">
        <f t="shared" si="10"/>
        <v>2.8999999999996362</v>
      </c>
      <c r="AC29" s="73">
        <f t="shared" si="2"/>
        <v>0</v>
      </c>
      <c r="AD29" s="73">
        <f>SUM(AC$9:AC29)</f>
        <v>0</v>
      </c>
    </row>
    <row r="30" spans="1:30" ht="30" customHeight="1">
      <c r="A30" s="161">
        <f t="shared" si="0"/>
        <v>22</v>
      </c>
      <c r="B30" s="166">
        <v>32</v>
      </c>
      <c r="C30" s="167" t="s">
        <v>528</v>
      </c>
      <c r="D30" s="168" t="s">
        <v>249</v>
      </c>
      <c r="E30" s="169">
        <v>523.79999999999995</v>
      </c>
      <c r="F30" s="166">
        <v>2</v>
      </c>
      <c r="G30" s="162" t="str">
        <f t="shared" si="7"/>
        <v>34.2
(3.1)</v>
      </c>
      <c r="H30" s="153"/>
      <c r="I30" s="161">
        <f t="shared" si="1"/>
        <v>22</v>
      </c>
      <c r="J30" s="166">
        <v>22</v>
      </c>
      <c r="K30" s="167" t="s">
        <v>571</v>
      </c>
      <c r="L30" s="170" t="s">
        <v>247</v>
      </c>
      <c r="M30" s="169">
        <v>5446.8</v>
      </c>
      <c r="N30" s="166">
        <v>5</v>
      </c>
      <c r="O30" s="162" t="str">
        <f t="shared" si="8"/>
        <v>5:09.8
(23.1)</v>
      </c>
      <c r="Q30" s="135">
        <f t="shared" si="3"/>
        <v>34.199999999999932</v>
      </c>
      <c r="R30" s="135">
        <f t="shared" si="4"/>
        <v>309.80000000000018</v>
      </c>
      <c r="T30" s="164">
        <f t="shared" si="5"/>
        <v>34.199999999999932</v>
      </c>
      <c r="U30" s="164">
        <f t="shared" si="6"/>
        <v>509.80000000000018</v>
      </c>
      <c r="W30" s="163">
        <f t="shared" si="11"/>
        <v>3.0999999999999091</v>
      </c>
      <c r="X30" s="163">
        <f t="shared" si="12"/>
        <v>23.100000000000364</v>
      </c>
      <c r="Z30" s="164">
        <f t="shared" si="9"/>
        <v>3.0999999999999091</v>
      </c>
      <c r="AA30" s="164">
        <f t="shared" si="10"/>
        <v>23.100000000000364</v>
      </c>
      <c r="AC30" s="73">
        <f t="shared" si="2"/>
        <v>0</v>
      </c>
      <c r="AD30" s="73">
        <f>SUM(AC$9:AC30)</f>
        <v>0</v>
      </c>
    </row>
    <row r="31" spans="1:30" ht="30" customHeight="1">
      <c r="A31" s="161">
        <f t="shared" si="0"/>
        <v>23</v>
      </c>
      <c r="B31" s="166">
        <v>19</v>
      </c>
      <c r="C31" s="167" t="s">
        <v>516</v>
      </c>
      <c r="D31" s="168" t="s">
        <v>247</v>
      </c>
      <c r="E31" s="169">
        <v>523.9</v>
      </c>
      <c r="F31" s="166">
        <v>5</v>
      </c>
      <c r="G31" s="162" t="str">
        <f t="shared" si="7"/>
        <v>34.3
(0.1)</v>
      </c>
      <c r="H31" s="153"/>
      <c r="I31" s="161" t="str">
        <f t="shared" si="1"/>
        <v>-</v>
      </c>
      <c r="J31" s="166">
        <v>58</v>
      </c>
      <c r="K31" s="167" t="s">
        <v>552</v>
      </c>
      <c r="L31" s="170" t="s">
        <v>251</v>
      </c>
      <c r="M31" s="169">
        <v>5504.4</v>
      </c>
      <c r="N31" s="166">
        <v>1</v>
      </c>
      <c r="O31" s="162" t="str">
        <f t="shared" si="8"/>
        <v>5:27.4
(17.6)</v>
      </c>
      <c r="Q31" s="135">
        <f t="shared" si="3"/>
        <v>34.299999999999955</v>
      </c>
      <c r="R31" s="135">
        <f t="shared" si="4"/>
        <v>327.39999999999964</v>
      </c>
      <c r="T31" s="164">
        <f t="shared" si="5"/>
        <v>34.299999999999955</v>
      </c>
      <c r="U31" s="164">
        <f t="shared" si="6"/>
        <v>527.39999999999964</v>
      </c>
      <c r="W31" s="163">
        <f t="shared" si="11"/>
        <v>0.10000000000002274</v>
      </c>
      <c r="X31" s="163">
        <f t="shared" si="12"/>
        <v>17.599999999999454</v>
      </c>
      <c r="Z31" s="164">
        <f t="shared" si="9"/>
        <v>0.10000000000002274</v>
      </c>
      <c r="AA31" s="164">
        <f t="shared" si="10"/>
        <v>17.599999999999454</v>
      </c>
      <c r="AC31" s="73">
        <f t="shared" si="2"/>
        <v>1</v>
      </c>
      <c r="AD31" s="73">
        <f>SUM(AC$9:AC31)</f>
        <v>1</v>
      </c>
    </row>
    <row r="32" spans="1:30" ht="30" customHeight="1">
      <c r="A32" s="161">
        <f t="shared" si="0"/>
        <v>24</v>
      </c>
      <c r="B32" s="166">
        <v>36</v>
      </c>
      <c r="C32" s="167" t="s">
        <v>532</v>
      </c>
      <c r="D32" s="168" t="s">
        <v>249</v>
      </c>
      <c r="E32" s="169">
        <v>526.9</v>
      </c>
      <c r="F32" s="166">
        <v>3</v>
      </c>
      <c r="G32" s="162" t="str">
        <f t="shared" si="7"/>
        <v>37.3
(3.0)</v>
      </c>
      <c r="H32" s="153"/>
      <c r="I32" s="161">
        <f t="shared" si="1"/>
        <v>23</v>
      </c>
      <c r="J32" s="166">
        <v>31</v>
      </c>
      <c r="K32" s="167" t="s">
        <v>527</v>
      </c>
      <c r="L32" s="170" t="s">
        <v>248</v>
      </c>
      <c r="M32" s="169">
        <v>5540</v>
      </c>
      <c r="N32" s="166">
        <v>3</v>
      </c>
      <c r="O32" s="162" t="str">
        <f t="shared" si="8"/>
        <v>6:03.0
(35.6)</v>
      </c>
      <c r="Q32" s="135">
        <f t="shared" si="3"/>
        <v>37.299999999999955</v>
      </c>
      <c r="R32" s="135">
        <f t="shared" si="4"/>
        <v>363</v>
      </c>
      <c r="T32" s="164">
        <f t="shared" si="5"/>
        <v>37.299999999999955</v>
      </c>
      <c r="U32" s="164">
        <f t="shared" si="6"/>
        <v>603</v>
      </c>
      <c r="W32" s="163">
        <f t="shared" si="11"/>
        <v>3</v>
      </c>
      <c r="X32" s="163">
        <f t="shared" si="12"/>
        <v>35.600000000000364</v>
      </c>
      <c r="Z32" s="164">
        <f t="shared" si="9"/>
        <v>3</v>
      </c>
      <c r="AA32" s="164">
        <f t="shared" si="10"/>
        <v>35.600000000000364</v>
      </c>
      <c r="AC32" s="73">
        <f t="shared" si="2"/>
        <v>0</v>
      </c>
      <c r="AD32" s="73">
        <f>SUM(AC$9:AC32)</f>
        <v>1</v>
      </c>
    </row>
    <row r="33" spans="1:30" ht="30" customHeight="1">
      <c r="A33" s="161">
        <f t="shared" si="0"/>
        <v>25</v>
      </c>
      <c r="B33" s="166">
        <v>34</v>
      </c>
      <c r="C33" s="167" t="s">
        <v>530</v>
      </c>
      <c r="D33" s="168" t="s">
        <v>249</v>
      </c>
      <c r="E33" s="169">
        <v>528.29999999999995</v>
      </c>
      <c r="F33" s="166">
        <v>4</v>
      </c>
      <c r="G33" s="162" t="str">
        <f t="shared" si="7"/>
        <v>38.7
(1.4)</v>
      </c>
      <c r="H33" s="153"/>
      <c r="I33" s="161">
        <f t="shared" si="1"/>
        <v>24</v>
      </c>
      <c r="J33" s="166">
        <v>33</v>
      </c>
      <c r="K33" s="167" t="s">
        <v>529</v>
      </c>
      <c r="L33" s="170" t="s">
        <v>249</v>
      </c>
      <c r="M33" s="169">
        <v>5540.7</v>
      </c>
      <c r="N33" s="166">
        <v>1</v>
      </c>
      <c r="O33" s="162" t="str">
        <f t="shared" si="8"/>
        <v>6:03.7
(0.7)</v>
      </c>
      <c r="Q33" s="135">
        <f t="shared" si="3"/>
        <v>38.699999999999932</v>
      </c>
      <c r="R33" s="135">
        <f t="shared" si="4"/>
        <v>363.69999999999982</v>
      </c>
      <c r="T33" s="164">
        <f t="shared" si="5"/>
        <v>38.699999999999932</v>
      </c>
      <c r="U33" s="164">
        <f t="shared" si="6"/>
        <v>603.69999999999982</v>
      </c>
      <c r="W33" s="163">
        <f t="shared" si="11"/>
        <v>1.3999999999999773</v>
      </c>
      <c r="X33" s="163">
        <f t="shared" si="12"/>
        <v>0.6999999999998181</v>
      </c>
      <c r="Z33" s="164">
        <f t="shared" si="9"/>
        <v>1.3999999999999773</v>
      </c>
      <c r="AA33" s="164">
        <f t="shared" si="10"/>
        <v>0.6999999999998181</v>
      </c>
      <c r="AC33" s="73">
        <f t="shared" si="2"/>
        <v>0</v>
      </c>
      <c r="AD33" s="73">
        <f>SUM(AC$9:AC33)</f>
        <v>1</v>
      </c>
    </row>
    <row r="34" spans="1:30" ht="30" customHeight="1">
      <c r="A34" s="161">
        <f t="shared" si="0"/>
        <v>26</v>
      </c>
      <c r="B34" s="166">
        <v>48</v>
      </c>
      <c r="C34" s="167" t="s">
        <v>543</v>
      </c>
      <c r="D34" s="168" t="s">
        <v>250</v>
      </c>
      <c r="E34" s="169">
        <v>529.70000000000005</v>
      </c>
      <c r="F34" s="166">
        <v>1</v>
      </c>
      <c r="G34" s="162" t="str">
        <f t="shared" si="7"/>
        <v>40.1
(1.4)</v>
      </c>
      <c r="H34" s="153"/>
      <c r="I34" s="161">
        <f t="shared" si="1"/>
        <v>25</v>
      </c>
      <c r="J34" s="166">
        <v>32</v>
      </c>
      <c r="K34" s="167" t="s">
        <v>528</v>
      </c>
      <c r="L34" s="170" t="s">
        <v>249</v>
      </c>
      <c r="M34" s="169">
        <v>5544.8</v>
      </c>
      <c r="N34" s="166">
        <v>2</v>
      </c>
      <c r="O34" s="162" t="str">
        <f t="shared" si="8"/>
        <v>6:07.8
(4.1)</v>
      </c>
      <c r="Q34" s="135">
        <f t="shared" si="3"/>
        <v>40.100000000000023</v>
      </c>
      <c r="R34" s="135">
        <f t="shared" si="4"/>
        <v>367.80000000000018</v>
      </c>
      <c r="T34" s="164">
        <f t="shared" si="5"/>
        <v>40.100000000000023</v>
      </c>
      <c r="U34" s="164">
        <f t="shared" si="6"/>
        <v>607.80000000000018</v>
      </c>
      <c r="W34" s="163">
        <f t="shared" si="11"/>
        <v>1.4000000000000909</v>
      </c>
      <c r="X34" s="163">
        <f t="shared" si="12"/>
        <v>4.1000000000003638</v>
      </c>
      <c r="Z34" s="164">
        <f t="shared" si="9"/>
        <v>1.4000000000000909</v>
      </c>
      <c r="AA34" s="164">
        <f t="shared" si="10"/>
        <v>4.1000000000003638</v>
      </c>
      <c r="AC34" s="73">
        <f t="shared" si="2"/>
        <v>0</v>
      </c>
      <c r="AD34" s="73">
        <f>SUM(AC$9:AC34)</f>
        <v>1</v>
      </c>
    </row>
    <row r="35" spans="1:30" ht="30" customHeight="1">
      <c r="A35" s="302">
        <f t="shared" si="0"/>
        <v>26</v>
      </c>
      <c r="B35" s="166">
        <v>58</v>
      </c>
      <c r="C35" s="167" t="s">
        <v>552</v>
      </c>
      <c r="D35" s="168" t="s">
        <v>251</v>
      </c>
      <c r="E35" s="169">
        <v>529.70000000000005</v>
      </c>
      <c r="F35" s="166">
        <v>1</v>
      </c>
      <c r="G35" s="162" t="str">
        <f t="shared" si="7"/>
        <v>40.1
(1.4)</v>
      </c>
      <c r="H35" s="153"/>
      <c r="I35" s="161">
        <f t="shared" si="1"/>
        <v>26</v>
      </c>
      <c r="J35" s="166">
        <v>29</v>
      </c>
      <c r="K35" s="167" t="s">
        <v>525</v>
      </c>
      <c r="L35" s="170" t="s">
        <v>248</v>
      </c>
      <c r="M35" s="169">
        <v>5551.9</v>
      </c>
      <c r="N35" s="166">
        <v>4</v>
      </c>
      <c r="O35" s="162" t="str">
        <f t="shared" si="8"/>
        <v>6:14.9
(7.1)</v>
      </c>
      <c r="Q35" s="135">
        <f t="shared" si="3"/>
        <v>40.100000000000023</v>
      </c>
      <c r="R35" s="135">
        <f t="shared" si="4"/>
        <v>374.89999999999964</v>
      </c>
      <c r="T35" s="164">
        <f t="shared" si="5"/>
        <v>40.100000000000023</v>
      </c>
      <c r="U35" s="164">
        <f t="shared" si="6"/>
        <v>614.89999999999964</v>
      </c>
      <c r="W35" s="163">
        <f t="shared" si="11"/>
        <v>1.4000000000000909</v>
      </c>
      <c r="X35" s="163">
        <f t="shared" si="12"/>
        <v>7.0999999999994543</v>
      </c>
      <c r="Z35" s="164">
        <f t="shared" si="9"/>
        <v>1.4000000000000909</v>
      </c>
      <c r="AA35" s="164">
        <f t="shared" si="10"/>
        <v>7.0999999999994543</v>
      </c>
      <c r="AC35" s="73">
        <f t="shared" si="2"/>
        <v>0</v>
      </c>
      <c r="AD35" s="73">
        <f>SUM(AC$9:AC35)</f>
        <v>1</v>
      </c>
    </row>
    <row r="36" spans="1:30" ht="30" customHeight="1">
      <c r="A36" s="161">
        <f t="shared" si="0"/>
        <v>28</v>
      </c>
      <c r="B36" s="166">
        <v>15</v>
      </c>
      <c r="C36" s="167" t="s">
        <v>512</v>
      </c>
      <c r="D36" s="168" t="s">
        <v>246</v>
      </c>
      <c r="E36" s="169">
        <v>531.79999999999995</v>
      </c>
      <c r="F36" s="166">
        <v>5</v>
      </c>
      <c r="G36" s="162" t="str">
        <f t="shared" si="7"/>
        <v>42.2
(2.1)</v>
      </c>
      <c r="H36" s="153"/>
      <c r="I36" s="161">
        <f t="shared" si="1"/>
        <v>27</v>
      </c>
      <c r="J36" s="166">
        <v>30</v>
      </c>
      <c r="K36" s="167" t="s">
        <v>526</v>
      </c>
      <c r="L36" s="170" t="s">
        <v>248</v>
      </c>
      <c r="M36" s="169">
        <v>5603.2</v>
      </c>
      <c r="N36" s="166">
        <v>5</v>
      </c>
      <c r="O36" s="162" t="str">
        <f t="shared" si="8"/>
        <v>6:26.2
(11.3)</v>
      </c>
      <c r="Q36" s="135">
        <f t="shared" si="3"/>
        <v>42.199999999999932</v>
      </c>
      <c r="R36" s="135">
        <f t="shared" si="4"/>
        <v>386.19999999999982</v>
      </c>
      <c r="T36" s="164">
        <f t="shared" si="5"/>
        <v>42.199999999999932</v>
      </c>
      <c r="U36" s="164">
        <f t="shared" si="6"/>
        <v>626.19999999999982</v>
      </c>
      <c r="W36" s="163">
        <f t="shared" si="11"/>
        <v>2.0999999999999091</v>
      </c>
      <c r="X36" s="163">
        <f t="shared" si="12"/>
        <v>11.300000000000182</v>
      </c>
      <c r="Z36" s="164">
        <f t="shared" si="9"/>
        <v>2.0999999999999091</v>
      </c>
      <c r="AA36" s="164">
        <f t="shared" si="10"/>
        <v>11.300000000000182</v>
      </c>
      <c r="AC36" s="73">
        <f t="shared" si="2"/>
        <v>0</v>
      </c>
      <c r="AD36" s="73">
        <f>SUM(AC$9:AC36)</f>
        <v>1</v>
      </c>
    </row>
    <row r="37" spans="1:30" ht="30" customHeight="1">
      <c r="A37" s="161">
        <f t="shared" si="0"/>
        <v>29</v>
      </c>
      <c r="B37" s="166">
        <v>49</v>
      </c>
      <c r="C37" s="167" t="s">
        <v>544</v>
      </c>
      <c r="D37" s="168" t="s">
        <v>250</v>
      </c>
      <c r="E37" s="169">
        <v>533.6</v>
      </c>
      <c r="F37" s="166">
        <v>2</v>
      </c>
      <c r="G37" s="162" t="str">
        <f t="shared" si="7"/>
        <v>44.0
(1.8)</v>
      </c>
      <c r="H37" s="153"/>
      <c r="I37" s="161">
        <f t="shared" si="1"/>
        <v>28</v>
      </c>
      <c r="J37" s="166">
        <v>36</v>
      </c>
      <c r="K37" s="167" t="s">
        <v>532</v>
      </c>
      <c r="L37" s="170" t="s">
        <v>249</v>
      </c>
      <c r="M37" s="169">
        <v>5644.7</v>
      </c>
      <c r="N37" s="166">
        <v>3</v>
      </c>
      <c r="O37" s="162" t="str">
        <f t="shared" si="8"/>
        <v>7:07.7
(41.5)</v>
      </c>
      <c r="Q37" s="135">
        <f t="shared" si="3"/>
        <v>44</v>
      </c>
      <c r="R37" s="135">
        <f t="shared" si="4"/>
        <v>427.69999999999982</v>
      </c>
      <c r="T37" s="164">
        <f t="shared" si="5"/>
        <v>44</v>
      </c>
      <c r="U37" s="164">
        <f t="shared" si="6"/>
        <v>707.69999999999982</v>
      </c>
      <c r="W37" s="163">
        <f t="shared" si="11"/>
        <v>1.8000000000000682</v>
      </c>
      <c r="X37" s="163">
        <f t="shared" si="12"/>
        <v>41.5</v>
      </c>
      <c r="Z37" s="164">
        <f t="shared" si="9"/>
        <v>1.8000000000000682</v>
      </c>
      <c r="AA37" s="164">
        <f t="shared" si="10"/>
        <v>41.5</v>
      </c>
      <c r="AC37" s="73">
        <f t="shared" si="2"/>
        <v>0</v>
      </c>
      <c r="AD37" s="73">
        <f>SUM(AC$9:AC37)</f>
        <v>1</v>
      </c>
    </row>
    <row r="38" spans="1:30" ht="30" customHeight="1">
      <c r="A38" s="161">
        <f t="shared" si="0"/>
        <v>30</v>
      </c>
      <c r="B38" s="166">
        <v>31</v>
      </c>
      <c r="C38" s="167" t="s">
        <v>527</v>
      </c>
      <c r="D38" s="168" t="s">
        <v>248</v>
      </c>
      <c r="E38" s="169">
        <v>534.70000000000005</v>
      </c>
      <c r="F38" s="166">
        <v>4</v>
      </c>
      <c r="G38" s="162" t="str">
        <f t="shared" si="7"/>
        <v>45.1
(1.1)</v>
      </c>
      <c r="H38" s="153"/>
      <c r="I38" s="161" t="str">
        <f t="shared" si="1"/>
        <v>-</v>
      </c>
      <c r="J38" s="166">
        <v>60</v>
      </c>
      <c r="K38" s="167" t="s">
        <v>554</v>
      </c>
      <c r="L38" s="170" t="s">
        <v>251</v>
      </c>
      <c r="M38" s="169">
        <v>5650.6</v>
      </c>
      <c r="N38" s="166">
        <v>2</v>
      </c>
      <c r="O38" s="162" t="str">
        <f t="shared" si="8"/>
        <v>7:13.6
(5.9)</v>
      </c>
      <c r="Q38" s="135">
        <f t="shared" si="3"/>
        <v>45.100000000000023</v>
      </c>
      <c r="R38" s="135">
        <f t="shared" si="4"/>
        <v>433.60000000000036</v>
      </c>
      <c r="T38" s="164">
        <f t="shared" si="5"/>
        <v>45.100000000000023</v>
      </c>
      <c r="U38" s="164">
        <f t="shared" si="6"/>
        <v>713.60000000000036</v>
      </c>
      <c r="W38" s="163">
        <f t="shared" si="11"/>
        <v>1.1000000000000227</v>
      </c>
      <c r="X38" s="163">
        <f t="shared" si="12"/>
        <v>5.9000000000005457</v>
      </c>
      <c r="Z38" s="164">
        <f t="shared" si="9"/>
        <v>1.1000000000000227</v>
      </c>
      <c r="AA38" s="164">
        <f t="shared" si="10"/>
        <v>5.9000000000005457</v>
      </c>
      <c r="AC38" s="73">
        <f t="shared" si="2"/>
        <v>1</v>
      </c>
      <c r="AD38" s="73">
        <f>SUM(AC$9:AC38)</f>
        <v>2</v>
      </c>
    </row>
    <row r="39" spans="1:30" ht="30" customHeight="1">
      <c r="A39" s="161">
        <f t="shared" si="0"/>
        <v>31</v>
      </c>
      <c r="B39" s="166">
        <v>28</v>
      </c>
      <c r="C39" s="167" t="s">
        <v>524</v>
      </c>
      <c r="D39" s="168" t="s">
        <v>248</v>
      </c>
      <c r="E39" s="169">
        <v>538.6</v>
      </c>
      <c r="F39" s="166">
        <v>5</v>
      </c>
      <c r="G39" s="162" t="str">
        <f t="shared" si="7"/>
        <v>49.0
(3.9)</v>
      </c>
      <c r="H39" s="153"/>
      <c r="I39" s="161">
        <f t="shared" si="1"/>
        <v>29</v>
      </c>
      <c r="J39" s="166">
        <v>28</v>
      </c>
      <c r="K39" s="167" t="s">
        <v>524</v>
      </c>
      <c r="L39" s="170" t="s">
        <v>248</v>
      </c>
      <c r="M39" s="169">
        <v>5650.7</v>
      </c>
      <c r="N39" s="166">
        <v>6</v>
      </c>
      <c r="O39" s="162" t="str">
        <f t="shared" si="8"/>
        <v>7:13.7
(0.1)</v>
      </c>
      <c r="Q39" s="135">
        <f t="shared" si="3"/>
        <v>49</v>
      </c>
      <c r="R39" s="135">
        <f t="shared" si="4"/>
        <v>433.69999999999982</v>
      </c>
      <c r="T39" s="164">
        <f t="shared" si="5"/>
        <v>49</v>
      </c>
      <c r="U39" s="164">
        <f t="shared" si="6"/>
        <v>713.69999999999982</v>
      </c>
      <c r="W39" s="163">
        <f t="shared" si="11"/>
        <v>3.8999999999999773</v>
      </c>
      <c r="X39" s="163">
        <f t="shared" si="12"/>
        <v>9.9999999999454303E-2</v>
      </c>
      <c r="Z39" s="164">
        <f t="shared" si="9"/>
        <v>3.8999999999999773</v>
      </c>
      <c r="AA39" s="164">
        <f t="shared" si="10"/>
        <v>9.9999999999454303E-2</v>
      </c>
      <c r="AC39" s="73">
        <f t="shared" si="2"/>
        <v>0</v>
      </c>
      <c r="AD39" s="73">
        <f>SUM(AC$9:AC39)</f>
        <v>2</v>
      </c>
    </row>
    <row r="40" spans="1:30" ht="30" customHeight="1">
      <c r="A40" s="161">
        <f t="shared" si="0"/>
        <v>32</v>
      </c>
      <c r="B40" s="166">
        <v>44</v>
      </c>
      <c r="C40" s="167" t="s">
        <v>540</v>
      </c>
      <c r="D40" s="168" t="s">
        <v>249</v>
      </c>
      <c r="E40" s="169">
        <v>538.9</v>
      </c>
      <c r="F40" s="166">
        <v>5</v>
      </c>
      <c r="G40" s="162" t="str">
        <f t="shared" si="7"/>
        <v>49.3
(0.3)</v>
      </c>
      <c r="H40" s="153"/>
      <c r="I40" s="161">
        <f t="shared" si="1"/>
        <v>30</v>
      </c>
      <c r="J40" s="166">
        <v>34</v>
      </c>
      <c r="K40" s="167" t="s">
        <v>530</v>
      </c>
      <c r="L40" s="170" t="s">
        <v>249</v>
      </c>
      <c r="M40" s="169">
        <v>5704.4</v>
      </c>
      <c r="N40" s="166">
        <v>4</v>
      </c>
      <c r="O40" s="162" t="str">
        <f t="shared" si="8"/>
        <v>7:27.4
(13.7)</v>
      </c>
      <c r="Q40" s="135">
        <f t="shared" si="3"/>
        <v>49.299999999999955</v>
      </c>
      <c r="R40" s="135">
        <f t="shared" si="4"/>
        <v>447.39999999999964</v>
      </c>
      <c r="T40" s="164">
        <f t="shared" si="5"/>
        <v>49.299999999999955</v>
      </c>
      <c r="U40" s="164">
        <f t="shared" si="6"/>
        <v>727.39999999999964</v>
      </c>
      <c r="W40" s="163">
        <f t="shared" si="11"/>
        <v>0.29999999999995453</v>
      </c>
      <c r="X40" s="163">
        <f t="shared" si="12"/>
        <v>13.699999999999818</v>
      </c>
      <c r="Z40" s="164">
        <f t="shared" si="9"/>
        <v>0.29999999999995453</v>
      </c>
      <c r="AA40" s="164">
        <f t="shared" si="10"/>
        <v>13.699999999999818</v>
      </c>
      <c r="AC40" s="73">
        <f t="shared" si="2"/>
        <v>0</v>
      </c>
      <c r="AD40" s="73">
        <f>SUM(AC$9:AC40)</f>
        <v>2</v>
      </c>
    </row>
    <row r="41" spans="1:30" ht="30" customHeight="1">
      <c r="A41" s="161">
        <f t="shared" ref="A41:A72" si="13">IF(E41&lt;&gt;"",RANK(E41,E$9:E$98,1),"")</f>
        <v>33</v>
      </c>
      <c r="B41" s="166">
        <v>30</v>
      </c>
      <c r="C41" s="167" t="s">
        <v>526</v>
      </c>
      <c r="D41" s="168" t="s">
        <v>248</v>
      </c>
      <c r="E41" s="169">
        <v>539.20000000000005</v>
      </c>
      <c r="F41" s="166">
        <v>6</v>
      </c>
      <c r="G41" s="162" t="str">
        <f t="shared" si="7"/>
        <v>49.6
(0.3)</v>
      </c>
      <c r="H41" s="153"/>
      <c r="I41" s="161">
        <f t="shared" ref="I41:I72" si="14">IF(M41&lt;&gt;"",IF(MID(L41,1,2)=AC$8,RANK(M41,M$9:M$98,1)-AD41,"-"),"")</f>
        <v>31</v>
      </c>
      <c r="J41" s="166">
        <v>48</v>
      </c>
      <c r="K41" s="167" t="s">
        <v>543</v>
      </c>
      <c r="L41" s="170" t="s">
        <v>250</v>
      </c>
      <c r="M41" s="169">
        <v>5720.1</v>
      </c>
      <c r="N41" s="166">
        <v>1</v>
      </c>
      <c r="O41" s="162" t="str">
        <f t="shared" si="8"/>
        <v>7:43.1
(15.7)</v>
      </c>
      <c r="Q41" s="135">
        <f t="shared" si="3"/>
        <v>49.600000000000023</v>
      </c>
      <c r="R41" s="135">
        <f t="shared" si="4"/>
        <v>463.10000000000036</v>
      </c>
      <c r="T41" s="164">
        <f t="shared" si="5"/>
        <v>49.600000000000023</v>
      </c>
      <c r="U41" s="164">
        <f t="shared" si="6"/>
        <v>743.10000000000036</v>
      </c>
      <c r="W41" s="163">
        <f t="shared" si="11"/>
        <v>0.30000000000006821</v>
      </c>
      <c r="X41" s="163">
        <f t="shared" si="12"/>
        <v>15.700000000000728</v>
      </c>
      <c r="Z41" s="164">
        <f t="shared" si="9"/>
        <v>0.30000000000006821</v>
      </c>
      <c r="AA41" s="164">
        <f t="shared" si="10"/>
        <v>15.700000000000728</v>
      </c>
      <c r="AC41" s="73">
        <f t="shared" ref="AC41:AC72" si="15">IF(L41&lt;&gt;"",IF(MID(L41,1,2)=AC$8,0,1),0)</f>
        <v>0</v>
      </c>
      <c r="AD41" s="73">
        <f>SUM(AC$9:AC41)</f>
        <v>2</v>
      </c>
    </row>
    <row r="42" spans="1:30" ht="30" customHeight="1">
      <c r="A42" s="161">
        <f t="shared" si="13"/>
        <v>34</v>
      </c>
      <c r="B42" s="166">
        <v>35</v>
      </c>
      <c r="C42" s="167" t="s">
        <v>531</v>
      </c>
      <c r="D42" s="168" t="s">
        <v>249</v>
      </c>
      <c r="E42" s="169">
        <v>541.5</v>
      </c>
      <c r="F42" s="166">
        <v>6</v>
      </c>
      <c r="G42" s="162" t="str">
        <f t="shared" si="7"/>
        <v>51.9
(2.3)</v>
      </c>
      <c r="H42" s="153"/>
      <c r="I42" s="161">
        <f t="shared" si="14"/>
        <v>32</v>
      </c>
      <c r="J42" s="166">
        <v>35</v>
      </c>
      <c r="K42" s="167" t="s">
        <v>531</v>
      </c>
      <c r="L42" s="170" t="s">
        <v>249</v>
      </c>
      <c r="M42" s="169">
        <v>5818.4</v>
      </c>
      <c r="N42" s="166">
        <v>5</v>
      </c>
      <c r="O42" s="162" t="str">
        <f t="shared" si="8"/>
        <v>8:41.4
(58.3)</v>
      </c>
      <c r="Q42" s="135">
        <f t="shared" ref="Q42:Q73" si="16">IF(AND(E$9&lt;&gt;"",E42&lt;&gt;""),(INT(E42/10000)*3600+INT(MOD(E42,10000)/100)*60+MOD(E42,100))-(INT(E$9/10000)*3600+INT(MOD(E$9,10000)/100)*60+MOD(E$9,100)),"")</f>
        <v>51.899999999999977</v>
      </c>
      <c r="R42" s="135">
        <f t="shared" ref="R42:R73" si="17">IF(AND(M$9&lt;&gt;"",M42&lt;&gt;""),(INT(M42/10000)*3600+INT(MOD(M42,10000)/100)*60+MOD(M42,100))-(INT(M$9/10000)*3600+INT(MOD(M$9,10000)/100)*60+MOD(M$9,100)),"")</f>
        <v>521.39999999999964</v>
      </c>
      <c r="T42" s="164">
        <f t="shared" ref="T42:T73" si="18">IF(Q42&lt;&gt;"",INT(Q42/3600)*10000+INT(MOD(Q42,3600)/60)*100+MOD(Q42,60),"")</f>
        <v>51.899999999999977</v>
      </c>
      <c r="U42" s="164">
        <f t="shared" ref="U42:U73" si="19">IF(R42&lt;&gt;"",INT(R42/3600)*10000+INT(MOD(R42,3600)/60)*100+MOD(R42,60),"")</f>
        <v>841.39999999999964</v>
      </c>
      <c r="W42" s="163">
        <f t="shared" si="11"/>
        <v>2.2999999999999545</v>
      </c>
      <c r="X42" s="163">
        <f t="shared" si="12"/>
        <v>58.299999999999272</v>
      </c>
      <c r="Z42" s="164">
        <f t="shared" si="9"/>
        <v>2.2999999999999545</v>
      </c>
      <c r="AA42" s="164">
        <f t="shared" si="10"/>
        <v>58.299999999999272</v>
      </c>
      <c r="AC42" s="73">
        <f t="shared" si="15"/>
        <v>0</v>
      </c>
      <c r="AD42" s="73">
        <f>SUM(AC$9:AC42)</f>
        <v>2</v>
      </c>
    </row>
    <row r="43" spans="1:30" ht="30" customHeight="1">
      <c r="A43" s="161">
        <f t="shared" si="13"/>
        <v>35</v>
      </c>
      <c r="B43" s="166">
        <v>23</v>
      </c>
      <c r="C43" s="167" t="s">
        <v>519</v>
      </c>
      <c r="D43" s="168" t="s">
        <v>247</v>
      </c>
      <c r="E43" s="169">
        <v>543.1</v>
      </c>
      <c r="F43" s="166">
        <v>6</v>
      </c>
      <c r="G43" s="162" t="str">
        <f t="shared" ref="G43:G74" si="20">IF(T43&lt;&gt;"",TEXT(T43,"[&lt;100]#0.0;[&lt;10000]#0"":""00.0;0"":""00"":""00.0")&amp;CHAR(10)&amp;"("&amp;TEXT(Z43,"[&lt;100]#0.0;[&lt;10000]#0"":""00.0;0"":""00"":""00.0")&amp;")","")</f>
        <v>53.5
(1.6)</v>
      </c>
      <c r="H43" s="153"/>
      <c r="I43" s="161">
        <f t="shared" si="14"/>
        <v>33</v>
      </c>
      <c r="J43" s="166">
        <v>49</v>
      </c>
      <c r="K43" s="167" t="s">
        <v>544</v>
      </c>
      <c r="L43" s="170" t="s">
        <v>250</v>
      </c>
      <c r="M43" s="169">
        <v>5819.1</v>
      </c>
      <c r="N43" s="166">
        <v>2</v>
      </c>
      <c r="O43" s="162" t="str">
        <f t="shared" ref="O43:O74" si="21">IF(U43&lt;&gt;"",TEXT(U43,"[&lt;100]#0.0;[&lt;10000]#0"":""00.0;0"":""00"":""00.0")&amp;CHAR(10)&amp;"("&amp;TEXT(AA43,"[&lt;100]#0.0;[&lt;10000]#0"":""00.0;0"":""00"":""00.0")&amp;")","")</f>
        <v>8:42.1
(0.7)</v>
      </c>
      <c r="Q43" s="135">
        <f t="shared" si="16"/>
        <v>53.5</v>
      </c>
      <c r="R43" s="135">
        <f t="shared" si="17"/>
        <v>522.10000000000036</v>
      </c>
      <c r="T43" s="164">
        <f t="shared" si="18"/>
        <v>53.5</v>
      </c>
      <c r="U43" s="164">
        <f t="shared" si="19"/>
        <v>842.10000000000036</v>
      </c>
      <c r="W43" s="163">
        <f t="shared" si="11"/>
        <v>1.6000000000000227</v>
      </c>
      <c r="X43" s="163">
        <f t="shared" si="12"/>
        <v>0.7000000000007276</v>
      </c>
      <c r="Z43" s="164">
        <f t="shared" ref="Z43:Z74" si="22">IF(W43&lt;&gt;"",INT(W43/3600)*10000+INT(MOD(W43,3600)/60)*100+MOD(W43,60),"")</f>
        <v>1.6000000000000227</v>
      </c>
      <c r="AA43" s="164">
        <f t="shared" ref="AA43:AA74" si="23">IF(X43&lt;&gt;"",INT(X43/3600)*10000+INT(MOD(X43,3600)/60)*100+MOD(X43,60),"")</f>
        <v>0.7000000000007276</v>
      </c>
      <c r="AC43" s="73">
        <f t="shared" si="15"/>
        <v>0</v>
      </c>
      <c r="AD43" s="73">
        <f>SUM(AC$9:AC43)</f>
        <v>2</v>
      </c>
    </row>
    <row r="44" spans="1:30" ht="30" customHeight="1">
      <c r="A44" s="161">
        <f t="shared" si="13"/>
        <v>36</v>
      </c>
      <c r="B44" s="166">
        <v>47</v>
      </c>
      <c r="C44" s="167" t="s">
        <v>542</v>
      </c>
      <c r="D44" s="168" t="s">
        <v>249</v>
      </c>
      <c r="E44" s="169">
        <v>544.20000000000005</v>
      </c>
      <c r="F44" s="166">
        <v>7</v>
      </c>
      <c r="G44" s="162" t="str">
        <f t="shared" si="20"/>
        <v>54.6
(1.1)</v>
      </c>
      <c r="H44" s="153"/>
      <c r="I44" s="161">
        <f t="shared" si="14"/>
        <v>34</v>
      </c>
      <c r="J44" s="166">
        <v>23</v>
      </c>
      <c r="K44" s="167" t="s">
        <v>519</v>
      </c>
      <c r="L44" s="170" t="s">
        <v>247</v>
      </c>
      <c r="M44" s="169">
        <v>5840.8</v>
      </c>
      <c r="N44" s="166">
        <v>6</v>
      </c>
      <c r="O44" s="162" t="str">
        <f t="shared" si="21"/>
        <v>9:03.8
(21.7)</v>
      </c>
      <c r="Q44" s="135">
        <f t="shared" si="16"/>
        <v>54.600000000000023</v>
      </c>
      <c r="R44" s="135">
        <f t="shared" si="17"/>
        <v>543.80000000000018</v>
      </c>
      <c r="T44" s="164">
        <f t="shared" si="18"/>
        <v>54.600000000000023</v>
      </c>
      <c r="U44" s="164">
        <f t="shared" si="19"/>
        <v>903.80000000000018</v>
      </c>
      <c r="W44" s="163">
        <f t="shared" ref="W44:W75" si="24">IF(AND(Q44&lt;&gt;"",Q43&lt;&gt;""),IF(Q44-Q43&lt;&gt;0,Q44-Q43,W43),"")</f>
        <v>1.1000000000000227</v>
      </c>
      <c r="X44" s="163">
        <f t="shared" ref="X44:X75" si="25">IF(AND(R44&lt;&gt;"",R43&lt;&gt;""),IF(R44-R43&lt;&gt;0,R44-R43,X43),"")</f>
        <v>21.699999999999818</v>
      </c>
      <c r="Z44" s="164">
        <f t="shared" si="22"/>
        <v>1.1000000000000227</v>
      </c>
      <c r="AA44" s="164">
        <f t="shared" si="23"/>
        <v>21.699999999999818</v>
      </c>
      <c r="AC44" s="73">
        <f t="shared" si="15"/>
        <v>0</v>
      </c>
      <c r="AD44" s="73">
        <f>SUM(AC$9:AC44)</f>
        <v>2</v>
      </c>
    </row>
    <row r="45" spans="1:30" ht="30" customHeight="1">
      <c r="A45" s="161">
        <f t="shared" si="13"/>
        <v>37</v>
      </c>
      <c r="B45" s="166">
        <v>41</v>
      </c>
      <c r="C45" s="167" t="s">
        <v>537</v>
      </c>
      <c r="D45" s="168" t="s">
        <v>249</v>
      </c>
      <c r="E45" s="169">
        <v>547.70000000000005</v>
      </c>
      <c r="F45" s="166">
        <v>8</v>
      </c>
      <c r="G45" s="162" t="str">
        <f t="shared" si="20"/>
        <v>58.1
(3.5)</v>
      </c>
      <c r="H45" s="153"/>
      <c r="I45" s="161">
        <f t="shared" si="14"/>
        <v>35</v>
      </c>
      <c r="J45" s="166">
        <v>44</v>
      </c>
      <c r="K45" s="167" t="s">
        <v>540</v>
      </c>
      <c r="L45" s="170" t="s">
        <v>249</v>
      </c>
      <c r="M45" s="169">
        <v>5849.4</v>
      </c>
      <c r="N45" s="166">
        <v>6</v>
      </c>
      <c r="O45" s="162" t="str">
        <f t="shared" si="21"/>
        <v>9:12.4
(8.6)</v>
      </c>
      <c r="Q45" s="135">
        <f t="shared" si="16"/>
        <v>58.100000000000023</v>
      </c>
      <c r="R45" s="135">
        <f t="shared" si="17"/>
        <v>552.39999999999964</v>
      </c>
      <c r="T45" s="164">
        <f t="shared" si="18"/>
        <v>58.100000000000023</v>
      </c>
      <c r="U45" s="164">
        <f t="shared" si="19"/>
        <v>912.39999999999964</v>
      </c>
      <c r="W45" s="163">
        <f t="shared" si="24"/>
        <v>3.5</v>
      </c>
      <c r="X45" s="163">
        <f t="shared" si="25"/>
        <v>8.5999999999994543</v>
      </c>
      <c r="Z45" s="164">
        <f t="shared" si="22"/>
        <v>3.5</v>
      </c>
      <c r="AA45" s="164">
        <f t="shared" si="23"/>
        <v>8.5999999999994543</v>
      </c>
      <c r="AC45" s="73">
        <f t="shared" si="15"/>
        <v>0</v>
      </c>
      <c r="AD45" s="73">
        <f>SUM(AC$9:AC45)</f>
        <v>2</v>
      </c>
    </row>
    <row r="46" spans="1:30" ht="30" customHeight="1">
      <c r="A46" s="161">
        <f t="shared" si="13"/>
        <v>38</v>
      </c>
      <c r="B46" s="166">
        <v>51</v>
      </c>
      <c r="C46" s="167" t="s">
        <v>546</v>
      </c>
      <c r="D46" s="168" t="s">
        <v>250</v>
      </c>
      <c r="E46" s="169">
        <v>548.29999999999995</v>
      </c>
      <c r="F46" s="166">
        <v>3</v>
      </c>
      <c r="G46" s="162" t="str">
        <f t="shared" si="20"/>
        <v>58.7
(0.6)</v>
      </c>
      <c r="H46" s="153"/>
      <c r="I46" s="161">
        <f t="shared" si="14"/>
        <v>36</v>
      </c>
      <c r="J46" s="166">
        <v>37</v>
      </c>
      <c r="K46" s="167" t="s">
        <v>533</v>
      </c>
      <c r="L46" s="170" t="s">
        <v>249</v>
      </c>
      <c r="M46" s="169">
        <v>5850.4</v>
      </c>
      <c r="N46" s="166">
        <v>7</v>
      </c>
      <c r="O46" s="162" t="str">
        <f t="shared" si="21"/>
        <v>9:13.4
(1.0)</v>
      </c>
      <c r="Q46" s="135">
        <f t="shared" si="16"/>
        <v>58.699999999999932</v>
      </c>
      <c r="R46" s="135">
        <f t="shared" si="17"/>
        <v>553.39999999999964</v>
      </c>
      <c r="T46" s="164">
        <f t="shared" si="18"/>
        <v>58.699999999999932</v>
      </c>
      <c r="U46" s="164">
        <f t="shared" si="19"/>
        <v>913.39999999999964</v>
      </c>
      <c r="W46" s="163">
        <f t="shared" si="24"/>
        <v>0.59999999999990905</v>
      </c>
      <c r="X46" s="163">
        <f t="shared" si="25"/>
        <v>1</v>
      </c>
      <c r="Z46" s="164">
        <f t="shared" si="22"/>
        <v>0.59999999999990905</v>
      </c>
      <c r="AA46" s="164">
        <f t="shared" si="23"/>
        <v>1</v>
      </c>
      <c r="AC46" s="73">
        <f t="shared" si="15"/>
        <v>0</v>
      </c>
      <c r="AD46" s="73">
        <f>SUM(AC$9:AC46)</f>
        <v>2</v>
      </c>
    </row>
    <row r="47" spans="1:30" ht="30" customHeight="1">
      <c r="A47" s="161">
        <f t="shared" si="13"/>
        <v>39</v>
      </c>
      <c r="B47" s="166">
        <v>60</v>
      </c>
      <c r="C47" s="167" t="s">
        <v>554</v>
      </c>
      <c r="D47" s="168" t="s">
        <v>251</v>
      </c>
      <c r="E47" s="169">
        <v>550</v>
      </c>
      <c r="F47" s="166">
        <v>2</v>
      </c>
      <c r="G47" s="162" t="str">
        <f t="shared" si="20"/>
        <v>1:00.4
(1.7)</v>
      </c>
      <c r="H47" s="153"/>
      <c r="I47" s="161">
        <f t="shared" si="14"/>
        <v>37</v>
      </c>
      <c r="J47" s="166">
        <v>41</v>
      </c>
      <c r="K47" s="167" t="s">
        <v>537</v>
      </c>
      <c r="L47" s="170" t="s">
        <v>249</v>
      </c>
      <c r="M47" s="169">
        <v>5854.1</v>
      </c>
      <c r="N47" s="166">
        <v>8</v>
      </c>
      <c r="O47" s="162" t="str">
        <f t="shared" si="21"/>
        <v>9:17.1
(3.7)</v>
      </c>
      <c r="Q47" s="135">
        <f t="shared" si="16"/>
        <v>60.399999999999977</v>
      </c>
      <c r="R47" s="135">
        <f t="shared" si="17"/>
        <v>557.10000000000036</v>
      </c>
      <c r="T47" s="164">
        <f t="shared" si="18"/>
        <v>100.39999999999998</v>
      </c>
      <c r="U47" s="164">
        <f t="shared" si="19"/>
        <v>917.10000000000036</v>
      </c>
      <c r="W47" s="163">
        <f t="shared" si="24"/>
        <v>1.7000000000000455</v>
      </c>
      <c r="X47" s="163">
        <f t="shared" si="25"/>
        <v>3.7000000000007276</v>
      </c>
      <c r="Z47" s="164">
        <f t="shared" si="22"/>
        <v>1.7000000000000455</v>
      </c>
      <c r="AA47" s="164">
        <f t="shared" si="23"/>
        <v>3.7000000000007276</v>
      </c>
      <c r="AC47" s="73">
        <f t="shared" si="15"/>
        <v>0</v>
      </c>
      <c r="AD47" s="73">
        <f>SUM(AC$9:AC47)</f>
        <v>2</v>
      </c>
    </row>
    <row r="48" spans="1:30" ht="30" customHeight="1">
      <c r="A48" s="161">
        <f t="shared" si="13"/>
        <v>40</v>
      </c>
      <c r="B48" s="166">
        <v>37</v>
      </c>
      <c r="C48" s="167" t="s">
        <v>533</v>
      </c>
      <c r="D48" s="168" t="s">
        <v>249</v>
      </c>
      <c r="E48" s="169">
        <v>550.20000000000005</v>
      </c>
      <c r="F48" s="166">
        <v>9</v>
      </c>
      <c r="G48" s="162" t="str">
        <f t="shared" si="20"/>
        <v>1:00.6
(0.2)</v>
      </c>
      <c r="H48" s="153"/>
      <c r="I48" s="161" t="str">
        <f t="shared" si="14"/>
        <v>-</v>
      </c>
      <c r="J48" s="166">
        <v>63</v>
      </c>
      <c r="K48" s="167" t="s">
        <v>557</v>
      </c>
      <c r="L48" s="170" t="s">
        <v>252</v>
      </c>
      <c r="M48" s="169">
        <v>5903.1</v>
      </c>
      <c r="N48" s="166">
        <v>1</v>
      </c>
      <c r="O48" s="162" t="str">
        <f t="shared" si="21"/>
        <v>9:26.1
(9.0)</v>
      </c>
      <c r="Q48" s="135">
        <f t="shared" si="16"/>
        <v>60.600000000000023</v>
      </c>
      <c r="R48" s="135">
        <f t="shared" si="17"/>
        <v>566.10000000000036</v>
      </c>
      <c r="T48" s="164">
        <f t="shared" si="18"/>
        <v>100.60000000000002</v>
      </c>
      <c r="U48" s="164">
        <f t="shared" si="19"/>
        <v>926.10000000000036</v>
      </c>
      <c r="W48" s="163">
        <f t="shared" si="24"/>
        <v>0.20000000000004547</v>
      </c>
      <c r="X48" s="163">
        <f t="shared" si="25"/>
        <v>9</v>
      </c>
      <c r="Z48" s="164">
        <f t="shared" si="22"/>
        <v>0.20000000000004547</v>
      </c>
      <c r="AA48" s="164">
        <f t="shared" si="23"/>
        <v>9</v>
      </c>
      <c r="AC48" s="73">
        <f t="shared" si="15"/>
        <v>1</v>
      </c>
      <c r="AD48" s="73">
        <f>SUM(AC$9:AC48)</f>
        <v>3</v>
      </c>
    </row>
    <row r="49" spans="1:30" ht="30" customHeight="1">
      <c r="A49" s="161">
        <f t="shared" si="13"/>
        <v>41</v>
      </c>
      <c r="B49" s="166">
        <v>6</v>
      </c>
      <c r="C49" s="167" t="s">
        <v>503</v>
      </c>
      <c r="D49" s="168" t="s">
        <v>245</v>
      </c>
      <c r="E49" s="169">
        <v>552.1</v>
      </c>
      <c r="F49" s="166">
        <v>10</v>
      </c>
      <c r="G49" s="162" t="str">
        <f t="shared" si="20"/>
        <v>1:02.5
(1.9)</v>
      </c>
      <c r="H49" s="153"/>
      <c r="I49" s="161">
        <f t="shared" si="14"/>
        <v>38</v>
      </c>
      <c r="J49" s="166">
        <v>6</v>
      </c>
      <c r="K49" s="167" t="s">
        <v>503</v>
      </c>
      <c r="L49" s="170" t="s">
        <v>245</v>
      </c>
      <c r="M49" s="169">
        <v>5913.6</v>
      </c>
      <c r="N49" s="166">
        <v>10</v>
      </c>
      <c r="O49" s="162" t="str">
        <f t="shared" si="21"/>
        <v>9:36.6
(10.5)</v>
      </c>
      <c r="Q49" s="135">
        <f t="shared" si="16"/>
        <v>62.5</v>
      </c>
      <c r="R49" s="135">
        <f t="shared" si="17"/>
        <v>576.60000000000036</v>
      </c>
      <c r="T49" s="164">
        <f t="shared" si="18"/>
        <v>102.5</v>
      </c>
      <c r="U49" s="164">
        <f t="shared" si="19"/>
        <v>936.60000000000036</v>
      </c>
      <c r="W49" s="163">
        <f t="shared" si="24"/>
        <v>1.8999999999999773</v>
      </c>
      <c r="X49" s="163">
        <f t="shared" si="25"/>
        <v>10.5</v>
      </c>
      <c r="Z49" s="164">
        <f t="shared" si="22"/>
        <v>1.8999999999999773</v>
      </c>
      <c r="AA49" s="164">
        <f t="shared" si="23"/>
        <v>10.5</v>
      </c>
      <c r="AC49" s="73">
        <f t="shared" si="15"/>
        <v>0</v>
      </c>
      <c r="AD49" s="73">
        <f>SUM(AC$9:AC49)</f>
        <v>3</v>
      </c>
    </row>
    <row r="50" spans="1:30" ht="30" customHeight="1">
      <c r="A50" s="161">
        <f t="shared" si="13"/>
        <v>42</v>
      </c>
      <c r="B50" s="166">
        <v>55</v>
      </c>
      <c r="C50" s="167" t="s">
        <v>550</v>
      </c>
      <c r="D50" s="168" t="s">
        <v>250</v>
      </c>
      <c r="E50" s="169">
        <v>553</v>
      </c>
      <c r="F50" s="166">
        <v>4</v>
      </c>
      <c r="G50" s="162" t="str">
        <f t="shared" si="20"/>
        <v>1:03.4
(0.9)</v>
      </c>
      <c r="H50" s="153"/>
      <c r="I50" s="161" t="str">
        <f t="shared" si="14"/>
        <v>-</v>
      </c>
      <c r="J50" s="166">
        <v>70</v>
      </c>
      <c r="K50" s="167" t="s">
        <v>563</v>
      </c>
      <c r="L50" s="170" t="s">
        <v>252</v>
      </c>
      <c r="M50" s="169">
        <v>5929.3</v>
      </c>
      <c r="N50" s="166">
        <v>2</v>
      </c>
      <c r="O50" s="162" t="str">
        <f t="shared" si="21"/>
        <v>9:52.3
(15.7)</v>
      </c>
      <c r="Q50" s="135">
        <f t="shared" si="16"/>
        <v>63.399999999999977</v>
      </c>
      <c r="R50" s="135">
        <f t="shared" si="17"/>
        <v>592.30000000000018</v>
      </c>
      <c r="T50" s="164">
        <f t="shared" si="18"/>
        <v>103.39999999999998</v>
      </c>
      <c r="U50" s="164">
        <f t="shared" si="19"/>
        <v>952.30000000000018</v>
      </c>
      <c r="W50" s="163">
        <f t="shared" si="24"/>
        <v>0.89999999999997726</v>
      </c>
      <c r="X50" s="163">
        <f t="shared" si="25"/>
        <v>15.699999999999818</v>
      </c>
      <c r="Z50" s="164">
        <f t="shared" si="22"/>
        <v>0.89999999999997726</v>
      </c>
      <c r="AA50" s="164">
        <f t="shared" si="23"/>
        <v>15.699999999999818</v>
      </c>
      <c r="AC50" s="73">
        <f t="shared" si="15"/>
        <v>1</v>
      </c>
      <c r="AD50" s="73">
        <f>SUM(AC$9:AC50)</f>
        <v>4</v>
      </c>
    </row>
    <row r="51" spans="1:30" ht="30" customHeight="1">
      <c r="A51" s="161">
        <f t="shared" si="13"/>
        <v>43</v>
      </c>
      <c r="B51" s="166">
        <v>43</v>
      </c>
      <c r="C51" s="167" t="s">
        <v>539</v>
      </c>
      <c r="D51" s="168" t="s">
        <v>249</v>
      </c>
      <c r="E51" s="169">
        <v>555.5</v>
      </c>
      <c r="F51" s="166">
        <v>10</v>
      </c>
      <c r="G51" s="162" t="str">
        <f t="shared" si="20"/>
        <v>1:05.9
(2.5)</v>
      </c>
      <c r="H51" s="153"/>
      <c r="I51" s="161">
        <f t="shared" si="14"/>
        <v>39</v>
      </c>
      <c r="J51" s="166">
        <v>51</v>
      </c>
      <c r="K51" s="167" t="s">
        <v>546</v>
      </c>
      <c r="L51" s="170" t="s">
        <v>250</v>
      </c>
      <c r="M51" s="169">
        <v>5949.4</v>
      </c>
      <c r="N51" s="166">
        <v>3</v>
      </c>
      <c r="O51" s="162" t="str">
        <f t="shared" si="21"/>
        <v>10:12.4
(20.1)</v>
      </c>
      <c r="Q51" s="135">
        <f t="shared" si="16"/>
        <v>65.899999999999977</v>
      </c>
      <c r="R51" s="135">
        <f t="shared" si="17"/>
        <v>612.39999999999964</v>
      </c>
      <c r="T51" s="164">
        <f t="shared" si="18"/>
        <v>105.89999999999998</v>
      </c>
      <c r="U51" s="164">
        <f t="shared" si="19"/>
        <v>1012.3999999999996</v>
      </c>
      <c r="W51" s="163">
        <f t="shared" si="24"/>
        <v>2.5</v>
      </c>
      <c r="X51" s="163">
        <f t="shared" si="25"/>
        <v>20.099999999999454</v>
      </c>
      <c r="Z51" s="164">
        <f t="shared" si="22"/>
        <v>2.5</v>
      </c>
      <c r="AA51" s="164">
        <f t="shared" si="23"/>
        <v>20.099999999999454</v>
      </c>
      <c r="AC51" s="73">
        <f t="shared" si="15"/>
        <v>0</v>
      </c>
      <c r="AD51" s="73">
        <f>SUM(AC$9:AC51)</f>
        <v>4</v>
      </c>
    </row>
    <row r="52" spans="1:30" ht="30" customHeight="1">
      <c r="A52" s="161">
        <f t="shared" si="13"/>
        <v>44</v>
      </c>
      <c r="B52" s="166">
        <v>63</v>
      </c>
      <c r="C52" s="167" t="s">
        <v>557</v>
      </c>
      <c r="D52" s="168" t="s">
        <v>252</v>
      </c>
      <c r="E52" s="169">
        <v>557.1</v>
      </c>
      <c r="F52" s="166">
        <v>1</v>
      </c>
      <c r="G52" s="162" t="str">
        <f t="shared" si="20"/>
        <v>1:07.5
(1.6)</v>
      </c>
      <c r="H52" s="153"/>
      <c r="I52" s="161">
        <f t="shared" si="14"/>
        <v>40</v>
      </c>
      <c r="J52" s="166">
        <v>43</v>
      </c>
      <c r="K52" s="167" t="s">
        <v>539</v>
      </c>
      <c r="L52" s="170" t="s">
        <v>249</v>
      </c>
      <c r="M52" s="169">
        <v>10006.1</v>
      </c>
      <c r="N52" s="166">
        <v>9</v>
      </c>
      <c r="O52" s="162" t="str">
        <f t="shared" si="21"/>
        <v>10:29.1
(16.7)</v>
      </c>
      <c r="Q52" s="135">
        <f t="shared" si="16"/>
        <v>67.5</v>
      </c>
      <c r="R52" s="135">
        <f t="shared" si="17"/>
        <v>629.10000000000036</v>
      </c>
      <c r="T52" s="164">
        <f t="shared" si="18"/>
        <v>107.5</v>
      </c>
      <c r="U52" s="164">
        <f t="shared" si="19"/>
        <v>1029.1000000000004</v>
      </c>
      <c r="W52" s="163">
        <f t="shared" si="24"/>
        <v>1.6000000000000227</v>
      </c>
      <c r="X52" s="163">
        <f t="shared" si="25"/>
        <v>16.700000000000728</v>
      </c>
      <c r="Z52" s="164">
        <f t="shared" si="22"/>
        <v>1.6000000000000227</v>
      </c>
      <c r="AA52" s="164">
        <f t="shared" si="23"/>
        <v>16.700000000000728</v>
      </c>
      <c r="AC52" s="73">
        <f t="shared" si="15"/>
        <v>0</v>
      </c>
      <c r="AD52" s="73">
        <f>SUM(AC$9:AC52)</f>
        <v>4</v>
      </c>
    </row>
    <row r="53" spans="1:30" ht="30" customHeight="1">
      <c r="A53" s="161">
        <f t="shared" si="13"/>
        <v>45</v>
      </c>
      <c r="B53" s="166">
        <v>70</v>
      </c>
      <c r="C53" s="167" t="s">
        <v>563</v>
      </c>
      <c r="D53" s="168" t="s">
        <v>252</v>
      </c>
      <c r="E53" s="169">
        <v>558.1</v>
      </c>
      <c r="F53" s="166">
        <v>2</v>
      </c>
      <c r="G53" s="162" t="str">
        <f t="shared" si="20"/>
        <v>1:08.5
(1.0)</v>
      </c>
      <c r="H53" s="153"/>
      <c r="I53" s="161">
        <f t="shared" si="14"/>
        <v>41</v>
      </c>
      <c r="J53" s="166">
        <v>42</v>
      </c>
      <c r="K53" s="167" t="s">
        <v>538</v>
      </c>
      <c r="L53" s="170" t="s">
        <v>249</v>
      </c>
      <c r="M53" s="169">
        <v>10029.200000000001</v>
      </c>
      <c r="N53" s="166">
        <v>10</v>
      </c>
      <c r="O53" s="162" t="str">
        <f t="shared" si="21"/>
        <v>10:52.2
(23.1)</v>
      </c>
      <c r="Q53" s="135">
        <f t="shared" si="16"/>
        <v>68.5</v>
      </c>
      <c r="R53" s="135">
        <f t="shared" si="17"/>
        <v>652.20000000000073</v>
      </c>
      <c r="T53" s="164">
        <f t="shared" si="18"/>
        <v>108.5</v>
      </c>
      <c r="U53" s="164">
        <f t="shared" si="19"/>
        <v>1052.2000000000007</v>
      </c>
      <c r="W53" s="163">
        <f t="shared" si="24"/>
        <v>1</v>
      </c>
      <c r="X53" s="163">
        <f t="shared" si="25"/>
        <v>23.100000000000364</v>
      </c>
      <c r="Z53" s="164">
        <f t="shared" si="22"/>
        <v>1</v>
      </c>
      <c r="AA53" s="164">
        <f t="shared" si="23"/>
        <v>23.100000000000364</v>
      </c>
      <c r="AC53" s="73">
        <f t="shared" si="15"/>
        <v>0</v>
      </c>
      <c r="AD53" s="73">
        <f>SUM(AC$9:AC53)</f>
        <v>4</v>
      </c>
    </row>
    <row r="54" spans="1:30" ht="30" customHeight="1">
      <c r="A54" s="161">
        <f t="shared" si="13"/>
        <v>46</v>
      </c>
      <c r="B54" s="166">
        <v>39</v>
      </c>
      <c r="C54" s="167" t="s">
        <v>535</v>
      </c>
      <c r="D54" s="168" t="s">
        <v>249</v>
      </c>
      <c r="E54" s="169">
        <v>600.70000000000005</v>
      </c>
      <c r="F54" s="166">
        <v>11</v>
      </c>
      <c r="G54" s="162" t="str">
        <f t="shared" si="20"/>
        <v>1:11.1
(2.6)</v>
      </c>
      <c r="H54" s="153"/>
      <c r="I54" s="161">
        <f t="shared" si="14"/>
        <v>42</v>
      </c>
      <c r="J54" s="166">
        <v>47</v>
      </c>
      <c r="K54" s="167" t="s">
        <v>542</v>
      </c>
      <c r="L54" s="170" t="s">
        <v>249</v>
      </c>
      <c r="M54" s="169">
        <v>10043.6</v>
      </c>
      <c r="N54" s="166">
        <v>11</v>
      </c>
      <c r="O54" s="162" t="str">
        <f t="shared" si="21"/>
        <v>11:06.6
(14.4)</v>
      </c>
      <c r="Q54" s="135">
        <f t="shared" si="16"/>
        <v>71.100000000000023</v>
      </c>
      <c r="R54" s="135">
        <f t="shared" si="17"/>
        <v>666.60000000000036</v>
      </c>
      <c r="T54" s="164">
        <f t="shared" si="18"/>
        <v>111.10000000000002</v>
      </c>
      <c r="U54" s="164">
        <f t="shared" si="19"/>
        <v>1106.6000000000004</v>
      </c>
      <c r="W54" s="163">
        <f t="shared" si="24"/>
        <v>2.6000000000000227</v>
      </c>
      <c r="X54" s="163">
        <f t="shared" si="25"/>
        <v>14.399999999999636</v>
      </c>
      <c r="Z54" s="164">
        <f t="shared" si="22"/>
        <v>2.6000000000000227</v>
      </c>
      <c r="AA54" s="164">
        <f t="shared" si="23"/>
        <v>14.399999999999636</v>
      </c>
      <c r="AC54" s="73">
        <f t="shared" si="15"/>
        <v>0</v>
      </c>
      <c r="AD54" s="73">
        <f>SUM(AC$9:AC54)</f>
        <v>4</v>
      </c>
    </row>
    <row r="55" spans="1:30" ht="30" customHeight="1">
      <c r="A55" s="161">
        <f t="shared" si="13"/>
        <v>47</v>
      </c>
      <c r="B55" s="166">
        <v>42</v>
      </c>
      <c r="C55" s="167" t="s">
        <v>538</v>
      </c>
      <c r="D55" s="168" t="s">
        <v>249</v>
      </c>
      <c r="E55" s="169">
        <v>601.29999999999995</v>
      </c>
      <c r="F55" s="166">
        <v>12</v>
      </c>
      <c r="G55" s="162" t="str">
        <f t="shared" si="20"/>
        <v>1:11.7
(0.6)</v>
      </c>
      <c r="H55" s="153"/>
      <c r="I55" s="161" t="str">
        <f t="shared" si="14"/>
        <v>-</v>
      </c>
      <c r="J55" s="166">
        <v>64</v>
      </c>
      <c r="K55" s="167" t="s">
        <v>558</v>
      </c>
      <c r="L55" s="170" t="s">
        <v>252</v>
      </c>
      <c r="M55" s="169">
        <v>10046</v>
      </c>
      <c r="N55" s="166">
        <v>3</v>
      </c>
      <c r="O55" s="162" t="str">
        <f t="shared" si="21"/>
        <v>11:09.0
(2.4)</v>
      </c>
      <c r="Q55" s="135">
        <f t="shared" si="16"/>
        <v>71.699999999999932</v>
      </c>
      <c r="R55" s="135">
        <f t="shared" si="17"/>
        <v>669</v>
      </c>
      <c r="T55" s="164">
        <f t="shared" si="18"/>
        <v>111.69999999999993</v>
      </c>
      <c r="U55" s="164">
        <f t="shared" si="19"/>
        <v>1109</v>
      </c>
      <c r="W55" s="163">
        <f t="shared" si="24"/>
        <v>0.59999999999990905</v>
      </c>
      <c r="X55" s="163">
        <f t="shared" si="25"/>
        <v>2.3999999999996362</v>
      </c>
      <c r="Z55" s="164">
        <f t="shared" si="22"/>
        <v>0.59999999999990905</v>
      </c>
      <c r="AA55" s="164">
        <f t="shared" si="23"/>
        <v>2.3999999999996362</v>
      </c>
      <c r="AC55" s="73">
        <f t="shared" si="15"/>
        <v>1</v>
      </c>
      <c r="AD55" s="73">
        <f>SUM(AC$9:AC55)</f>
        <v>5</v>
      </c>
    </row>
    <row r="56" spans="1:30" ht="30" customHeight="1">
      <c r="A56" s="161">
        <f t="shared" si="13"/>
        <v>48</v>
      </c>
      <c r="B56" s="166">
        <v>50</v>
      </c>
      <c r="C56" s="167" t="s">
        <v>545</v>
      </c>
      <c r="D56" s="168" t="s">
        <v>250</v>
      </c>
      <c r="E56" s="169">
        <v>604.29999999999995</v>
      </c>
      <c r="F56" s="166">
        <v>5</v>
      </c>
      <c r="G56" s="162" t="str">
        <f t="shared" si="20"/>
        <v>1:14.7
(3.0)</v>
      </c>
      <c r="H56" s="153"/>
      <c r="I56" s="161">
        <f t="shared" si="14"/>
        <v>43</v>
      </c>
      <c r="J56" s="166">
        <v>39</v>
      </c>
      <c r="K56" s="167" t="s">
        <v>535</v>
      </c>
      <c r="L56" s="170" t="s">
        <v>249</v>
      </c>
      <c r="M56" s="169">
        <v>10051.6</v>
      </c>
      <c r="N56" s="166">
        <v>12</v>
      </c>
      <c r="O56" s="162" t="str">
        <f t="shared" si="21"/>
        <v>11:14.6
(5.6)</v>
      </c>
      <c r="Q56" s="135">
        <f t="shared" si="16"/>
        <v>74.699999999999932</v>
      </c>
      <c r="R56" s="135">
        <f t="shared" si="17"/>
        <v>674.60000000000036</v>
      </c>
      <c r="T56" s="164">
        <f t="shared" si="18"/>
        <v>114.69999999999993</v>
      </c>
      <c r="U56" s="164">
        <f t="shared" si="19"/>
        <v>1114.6000000000004</v>
      </c>
      <c r="W56" s="163">
        <f t="shared" si="24"/>
        <v>3</v>
      </c>
      <c r="X56" s="163">
        <f t="shared" si="25"/>
        <v>5.6000000000003638</v>
      </c>
      <c r="Z56" s="164">
        <f t="shared" si="22"/>
        <v>3</v>
      </c>
      <c r="AA56" s="164">
        <f t="shared" si="23"/>
        <v>5.6000000000003638</v>
      </c>
      <c r="AC56" s="73">
        <f t="shared" si="15"/>
        <v>0</v>
      </c>
      <c r="AD56" s="73">
        <f>SUM(AC$9:AC56)</f>
        <v>5</v>
      </c>
    </row>
    <row r="57" spans="1:30" ht="30" customHeight="1">
      <c r="A57" s="161">
        <f t="shared" si="13"/>
        <v>49</v>
      </c>
      <c r="B57" s="166">
        <v>38</v>
      </c>
      <c r="C57" s="167" t="s">
        <v>534</v>
      </c>
      <c r="D57" s="168" t="s">
        <v>249</v>
      </c>
      <c r="E57" s="169">
        <v>607.9</v>
      </c>
      <c r="F57" s="166">
        <v>13</v>
      </c>
      <c r="G57" s="162" t="str">
        <f t="shared" si="20"/>
        <v>1:18.3
(3.6)</v>
      </c>
      <c r="H57" s="153"/>
      <c r="I57" s="161" t="str">
        <f t="shared" si="14"/>
        <v>-</v>
      </c>
      <c r="J57" s="166">
        <v>61</v>
      </c>
      <c r="K57" s="167" t="s">
        <v>555</v>
      </c>
      <c r="L57" s="170" t="s">
        <v>251</v>
      </c>
      <c r="M57" s="169">
        <v>10155.700000000001</v>
      </c>
      <c r="N57" s="166">
        <v>3</v>
      </c>
      <c r="O57" s="162" t="str">
        <f t="shared" si="21"/>
        <v>12:18.7
(1:04.1)</v>
      </c>
      <c r="Q57" s="135">
        <f t="shared" si="16"/>
        <v>78.299999999999955</v>
      </c>
      <c r="R57" s="135">
        <f t="shared" si="17"/>
        <v>738.70000000000073</v>
      </c>
      <c r="T57" s="164">
        <f t="shared" si="18"/>
        <v>118.29999999999995</v>
      </c>
      <c r="U57" s="164">
        <f t="shared" si="19"/>
        <v>1218.7000000000007</v>
      </c>
      <c r="W57" s="163">
        <f t="shared" si="24"/>
        <v>3.6000000000000227</v>
      </c>
      <c r="X57" s="163">
        <f t="shared" si="25"/>
        <v>64.100000000000364</v>
      </c>
      <c r="Z57" s="164">
        <f t="shared" si="22"/>
        <v>3.6000000000000227</v>
      </c>
      <c r="AA57" s="164">
        <f t="shared" si="23"/>
        <v>104.10000000000036</v>
      </c>
      <c r="AC57" s="73">
        <f t="shared" si="15"/>
        <v>1</v>
      </c>
      <c r="AD57" s="73">
        <f>SUM(AC$9:AC57)</f>
        <v>6</v>
      </c>
    </row>
    <row r="58" spans="1:30" ht="30" customHeight="1">
      <c r="A58" s="161">
        <f t="shared" si="13"/>
        <v>50</v>
      </c>
      <c r="B58" s="166">
        <v>64</v>
      </c>
      <c r="C58" s="167" t="s">
        <v>558</v>
      </c>
      <c r="D58" s="168" t="s">
        <v>252</v>
      </c>
      <c r="E58" s="169">
        <v>608.1</v>
      </c>
      <c r="F58" s="166">
        <v>3</v>
      </c>
      <c r="G58" s="162" t="str">
        <f t="shared" si="20"/>
        <v>1:18.5
(0.2)</v>
      </c>
      <c r="H58" s="153"/>
      <c r="I58" s="161">
        <f t="shared" si="14"/>
        <v>44</v>
      </c>
      <c r="J58" s="166">
        <v>55</v>
      </c>
      <c r="K58" s="167" t="s">
        <v>550</v>
      </c>
      <c r="L58" s="170" t="s">
        <v>250</v>
      </c>
      <c r="M58" s="169">
        <v>10203.6</v>
      </c>
      <c r="N58" s="166">
        <v>4</v>
      </c>
      <c r="O58" s="162" t="str">
        <f t="shared" si="21"/>
        <v>12:26.6
(7.9)</v>
      </c>
      <c r="Q58" s="135">
        <f t="shared" si="16"/>
        <v>78.5</v>
      </c>
      <c r="R58" s="135">
        <f t="shared" si="17"/>
        <v>746.60000000000036</v>
      </c>
      <c r="T58" s="164">
        <f t="shared" si="18"/>
        <v>118.5</v>
      </c>
      <c r="U58" s="164">
        <f t="shared" si="19"/>
        <v>1226.6000000000004</v>
      </c>
      <c r="W58" s="163">
        <f t="shared" si="24"/>
        <v>0.20000000000004547</v>
      </c>
      <c r="X58" s="163">
        <f t="shared" si="25"/>
        <v>7.8999999999996362</v>
      </c>
      <c r="Z58" s="164">
        <f t="shared" si="22"/>
        <v>0.20000000000004547</v>
      </c>
      <c r="AA58" s="164">
        <f t="shared" si="23"/>
        <v>7.8999999999996362</v>
      </c>
      <c r="AC58" s="73">
        <f t="shared" si="15"/>
        <v>0</v>
      </c>
      <c r="AD58" s="73">
        <f>SUM(AC$9:AC58)</f>
        <v>6</v>
      </c>
    </row>
    <row r="59" spans="1:30" ht="30" customHeight="1">
      <c r="A59" s="161">
        <f t="shared" si="13"/>
        <v>51</v>
      </c>
      <c r="B59" s="166">
        <v>53</v>
      </c>
      <c r="C59" s="167" t="s">
        <v>548</v>
      </c>
      <c r="D59" s="168" t="s">
        <v>250</v>
      </c>
      <c r="E59" s="169">
        <v>611.79999999999995</v>
      </c>
      <c r="F59" s="166">
        <v>6</v>
      </c>
      <c r="G59" s="162" t="str">
        <f t="shared" si="20"/>
        <v>1:22.2
(3.7)</v>
      </c>
      <c r="H59" s="153"/>
      <c r="I59" s="161" t="str">
        <f t="shared" si="14"/>
        <v>-</v>
      </c>
      <c r="J59" s="166">
        <v>71</v>
      </c>
      <c r="K59" s="167" t="s">
        <v>564</v>
      </c>
      <c r="L59" s="170" t="s">
        <v>252</v>
      </c>
      <c r="M59" s="169">
        <v>10213</v>
      </c>
      <c r="N59" s="166">
        <v>4</v>
      </c>
      <c r="O59" s="162" t="str">
        <f t="shared" si="21"/>
        <v>12:36.0
(9.4)</v>
      </c>
      <c r="Q59" s="135">
        <f t="shared" si="16"/>
        <v>82.199999999999932</v>
      </c>
      <c r="R59" s="135">
        <f t="shared" si="17"/>
        <v>756</v>
      </c>
      <c r="T59" s="164">
        <f t="shared" si="18"/>
        <v>122.19999999999993</v>
      </c>
      <c r="U59" s="164">
        <f t="shared" si="19"/>
        <v>1236</v>
      </c>
      <c r="W59" s="163">
        <f t="shared" si="24"/>
        <v>3.6999999999999318</v>
      </c>
      <c r="X59" s="163">
        <f t="shared" si="25"/>
        <v>9.3999999999996362</v>
      </c>
      <c r="Z59" s="164">
        <f t="shared" si="22"/>
        <v>3.6999999999999318</v>
      </c>
      <c r="AA59" s="164">
        <f t="shared" si="23"/>
        <v>9.3999999999996362</v>
      </c>
      <c r="AC59" s="73">
        <f t="shared" si="15"/>
        <v>1</v>
      </c>
      <c r="AD59" s="73">
        <f>SUM(AC$9:AC59)</f>
        <v>7</v>
      </c>
    </row>
    <row r="60" spans="1:30" ht="30" customHeight="1">
      <c r="A60" s="161">
        <f t="shared" si="13"/>
        <v>52</v>
      </c>
      <c r="B60" s="166">
        <v>16</v>
      </c>
      <c r="C60" s="167" t="s">
        <v>513</v>
      </c>
      <c r="D60" s="168" t="s">
        <v>246</v>
      </c>
      <c r="E60" s="169">
        <v>612.1</v>
      </c>
      <c r="F60" s="166">
        <v>6</v>
      </c>
      <c r="G60" s="162" t="str">
        <f t="shared" si="20"/>
        <v>1:22.5
(0.3)</v>
      </c>
      <c r="H60" s="153"/>
      <c r="I60" s="161">
        <f t="shared" si="14"/>
        <v>45</v>
      </c>
      <c r="J60" s="166">
        <v>50</v>
      </c>
      <c r="K60" s="167" t="s">
        <v>545</v>
      </c>
      <c r="L60" s="170" t="s">
        <v>250</v>
      </c>
      <c r="M60" s="169">
        <v>10234.4</v>
      </c>
      <c r="N60" s="166">
        <v>5</v>
      </c>
      <c r="O60" s="162" t="str">
        <f t="shared" si="21"/>
        <v>12:57.4
(21.4)</v>
      </c>
      <c r="Q60" s="135">
        <f t="shared" si="16"/>
        <v>82.5</v>
      </c>
      <c r="R60" s="135">
        <f t="shared" si="17"/>
        <v>777.39999999999964</v>
      </c>
      <c r="T60" s="164">
        <f t="shared" si="18"/>
        <v>122.5</v>
      </c>
      <c r="U60" s="164">
        <f t="shared" si="19"/>
        <v>1257.3999999999996</v>
      </c>
      <c r="W60" s="163">
        <f t="shared" si="24"/>
        <v>0.30000000000006821</v>
      </c>
      <c r="X60" s="163">
        <f t="shared" si="25"/>
        <v>21.399999999999636</v>
      </c>
      <c r="Z60" s="164">
        <f t="shared" si="22"/>
        <v>0.30000000000006821</v>
      </c>
      <c r="AA60" s="164">
        <f t="shared" si="23"/>
        <v>21.399999999999636</v>
      </c>
      <c r="AC60" s="73">
        <f t="shared" si="15"/>
        <v>0</v>
      </c>
      <c r="AD60" s="73">
        <f>SUM(AC$9:AC60)</f>
        <v>7</v>
      </c>
    </row>
    <row r="61" spans="1:30" ht="30" customHeight="1">
      <c r="A61" s="161">
        <f t="shared" si="13"/>
        <v>53</v>
      </c>
      <c r="B61" s="166">
        <v>40</v>
      </c>
      <c r="C61" s="167" t="s">
        <v>536</v>
      </c>
      <c r="D61" s="168" t="s">
        <v>249</v>
      </c>
      <c r="E61" s="169">
        <v>614</v>
      </c>
      <c r="F61" s="166">
        <v>14</v>
      </c>
      <c r="G61" s="162" t="str">
        <f t="shared" si="20"/>
        <v>1:24.4
(1.9)</v>
      </c>
      <c r="H61" s="153"/>
      <c r="I61" s="161">
        <f t="shared" si="14"/>
        <v>46</v>
      </c>
      <c r="J61" s="166">
        <v>38</v>
      </c>
      <c r="K61" s="167" t="s">
        <v>534</v>
      </c>
      <c r="L61" s="170" t="s">
        <v>249</v>
      </c>
      <c r="M61" s="169">
        <v>10242.299999999999</v>
      </c>
      <c r="N61" s="166">
        <v>13</v>
      </c>
      <c r="O61" s="162" t="str">
        <f t="shared" si="21"/>
        <v>13:05.3
(7.9)</v>
      </c>
      <c r="Q61" s="135">
        <f t="shared" si="16"/>
        <v>84.399999999999977</v>
      </c>
      <c r="R61" s="135">
        <f t="shared" si="17"/>
        <v>785.29999999999927</v>
      </c>
      <c r="T61" s="164">
        <f t="shared" si="18"/>
        <v>124.39999999999998</v>
      </c>
      <c r="U61" s="164">
        <f t="shared" si="19"/>
        <v>1305.2999999999993</v>
      </c>
      <c r="W61" s="163">
        <f t="shared" si="24"/>
        <v>1.8999999999999773</v>
      </c>
      <c r="X61" s="163">
        <f t="shared" si="25"/>
        <v>7.8999999999996362</v>
      </c>
      <c r="Z61" s="164">
        <f t="shared" si="22"/>
        <v>1.8999999999999773</v>
      </c>
      <c r="AA61" s="164">
        <f t="shared" si="23"/>
        <v>7.8999999999996362</v>
      </c>
      <c r="AC61" s="73">
        <f t="shared" si="15"/>
        <v>0</v>
      </c>
      <c r="AD61" s="73">
        <f>SUM(AC$9:AC61)</f>
        <v>7</v>
      </c>
    </row>
    <row r="62" spans="1:30" ht="30" customHeight="1">
      <c r="A62" s="161">
        <f t="shared" si="13"/>
        <v>54</v>
      </c>
      <c r="B62" s="166">
        <v>54</v>
      </c>
      <c r="C62" s="167" t="s">
        <v>549</v>
      </c>
      <c r="D62" s="168" t="s">
        <v>250</v>
      </c>
      <c r="E62" s="169">
        <v>614.29999999999995</v>
      </c>
      <c r="F62" s="166">
        <v>7</v>
      </c>
      <c r="G62" s="162" t="str">
        <f t="shared" si="20"/>
        <v>1:24.7
(0.3)</v>
      </c>
      <c r="H62" s="153"/>
      <c r="I62" s="161">
        <f t="shared" si="14"/>
        <v>47</v>
      </c>
      <c r="J62" s="166">
        <v>40</v>
      </c>
      <c r="K62" s="167" t="s">
        <v>536</v>
      </c>
      <c r="L62" s="170" t="s">
        <v>249</v>
      </c>
      <c r="M62" s="169">
        <v>10258.200000000001</v>
      </c>
      <c r="N62" s="166">
        <v>14</v>
      </c>
      <c r="O62" s="162" t="str">
        <f t="shared" si="21"/>
        <v>13:21.2
(15.9)</v>
      </c>
      <c r="Q62" s="135">
        <f t="shared" si="16"/>
        <v>84.699999999999932</v>
      </c>
      <c r="R62" s="135">
        <f t="shared" si="17"/>
        <v>801.20000000000073</v>
      </c>
      <c r="T62" s="164">
        <f t="shared" si="18"/>
        <v>124.69999999999993</v>
      </c>
      <c r="U62" s="164">
        <f t="shared" si="19"/>
        <v>1321.2000000000007</v>
      </c>
      <c r="W62" s="163">
        <f t="shared" si="24"/>
        <v>0.29999999999995453</v>
      </c>
      <c r="X62" s="163">
        <f t="shared" si="25"/>
        <v>15.900000000001455</v>
      </c>
      <c r="Z62" s="164">
        <f t="shared" si="22"/>
        <v>0.29999999999995453</v>
      </c>
      <c r="AA62" s="164">
        <f t="shared" si="23"/>
        <v>15.900000000001455</v>
      </c>
      <c r="AC62" s="73">
        <f t="shared" si="15"/>
        <v>0</v>
      </c>
      <c r="AD62" s="73">
        <f>SUM(AC$9:AC62)</f>
        <v>7</v>
      </c>
    </row>
    <row r="63" spans="1:30" ht="30" customHeight="1">
      <c r="A63" s="161">
        <f t="shared" si="13"/>
        <v>55</v>
      </c>
      <c r="B63" s="166">
        <v>52</v>
      </c>
      <c r="C63" s="167" t="s">
        <v>547</v>
      </c>
      <c r="D63" s="168" t="s">
        <v>250</v>
      </c>
      <c r="E63" s="169">
        <v>615.6</v>
      </c>
      <c r="F63" s="166">
        <v>8</v>
      </c>
      <c r="G63" s="162" t="str">
        <f t="shared" si="20"/>
        <v>1:26.0
(1.3)</v>
      </c>
      <c r="H63" s="153"/>
      <c r="I63" s="161" t="str">
        <f t="shared" si="14"/>
        <v>-</v>
      </c>
      <c r="J63" s="166">
        <v>65</v>
      </c>
      <c r="K63" s="167" t="s">
        <v>559</v>
      </c>
      <c r="L63" s="170" t="s">
        <v>252</v>
      </c>
      <c r="M63" s="169">
        <v>10312.299999999999</v>
      </c>
      <c r="N63" s="166">
        <v>5</v>
      </c>
      <c r="O63" s="162" t="str">
        <f t="shared" si="21"/>
        <v>13:35.3
(14.1)</v>
      </c>
      <c r="Q63" s="135">
        <f t="shared" si="16"/>
        <v>86</v>
      </c>
      <c r="R63" s="135">
        <f t="shared" si="17"/>
        <v>815.29999999999927</v>
      </c>
      <c r="T63" s="164">
        <f t="shared" si="18"/>
        <v>126</v>
      </c>
      <c r="U63" s="164">
        <f t="shared" si="19"/>
        <v>1335.2999999999993</v>
      </c>
      <c r="W63" s="163">
        <f t="shared" si="24"/>
        <v>1.3000000000000682</v>
      </c>
      <c r="X63" s="163">
        <f t="shared" si="25"/>
        <v>14.099999999998545</v>
      </c>
      <c r="Z63" s="164">
        <f t="shared" si="22"/>
        <v>1.3000000000000682</v>
      </c>
      <c r="AA63" s="164">
        <f t="shared" si="23"/>
        <v>14.099999999998545</v>
      </c>
      <c r="AC63" s="73">
        <f t="shared" si="15"/>
        <v>1</v>
      </c>
      <c r="AD63" s="73">
        <f>SUM(AC$9:AC63)</f>
        <v>8</v>
      </c>
    </row>
    <row r="64" spans="1:30" ht="30" customHeight="1">
      <c r="A64" s="161">
        <f t="shared" si="13"/>
        <v>56</v>
      </c>
      <c r="B64" s="166">
        <v>66</v>
      </c>
      <c r="C64" s="167" t="s">
        <v>560</v>
      </c>
      <c r="D64" s="168" t="s">
        <v>252</v>
      </c>
      <c r="E64" s="169">
        <v>616.6</v>
      </c>
      <c r="F64" s="166">
        <v>4</v>
      </c>
      <c r="G64" s="162" t="str">
        <f t="shared" si="20"/>
        <v>1:27.0
(1.0)</v>
      </c>
      <c r="H64" s="153"/>
      <c r="I64" s="161">
        <f t="shared" si="14"/>
        <v>48</v>
      </c>
      <c r="J64" s="166">
        <v>52</v>
      </c>
      <c r="K64" s="167" t="s">
        <v>547</v>
      </c>
      <c r="L64" s="170" t="s">
        <v>250</v>
      </c>
      <c r="M64" s="169">
        <v>10316.4</v>
      </c>
      <c r="N64" s="166">
        <v>6</v>
      </c>
      <c r="O64" s="162" t="str">
        <f t="shared" si="21"/>
        <v>13:39.4
(4.1)</v>
      </c>
      <c r="Q64" s="135">
        <f t="shared" si="16"/>
        <v>87</v>
      </c>
      <c r="R64" s="135">
        <f t="shared" si="17"/>
        <v>819.39999999999964</v>
      </c>
      <c r="T64" s="164">
        <f t="shared" si="18"/>
        <v>127</v>
      </c>
      <c r="U64" s="164">
        <f t="shared" si="19"/>
        <v>1339.3999999999996</v>
      </c>
      <c r="W64" s="163">
        <f t="shared" si="24"/>
        <v>1</v>
      </c>
      <c r="X64" s="163">
        <f t="shared" si="25"/>
        <v>4.1000000000003638</v>
      </c>
      <c r="Z64" s="164">
        <f t="shared" si="22"/>
        <v>1</v>
      </c>
      <c r="AA64" s="164">
        <f t="shared" si="23"/>
        <v>4.1000000000003638</v>
      </c>
      <c r="AC64" s="73">
        <f t="shared" si="15"/>
        <v>0</v>
      </c>
      <c r="AD64" s="73">
        <f>SUM(AC$9:AC64)</f>
        <v>8</v>
      </c>
    </row>
    <row r="65" spans="1:30" ht="30" customHeight="1">
      <c r="A65" s="161">
        <f t="shared" si="13"/>
        <v>57</v>
      </c>
      <c r="B65" s="166">
        <v>56</v>
      </c>
      <c r="C65" s="167" t="s">
        <v>551</v>
      </c>
      <c r="D65" s="168" t="s">
        <v>250</v>
      </c>
      <c r="E65" s="169">
        <v>617.1</v>
      </c>
      <c r="F65" s="166">
        <v>9</v>
      </c>
      <c r="G65" s="162" t="str">
        <f t="shared" si="20"/>
        <v>1:27.5
(0.5)</v>
      </c>
      <c r="H65" s="153"/>
      <c r="I65" s="161" t="str">
        <f t="shared" si="14"/>
        <v>-</v>
      </c>
      <c r="J65" s="166">
        <v>62</v>
      </c>
      <c r="K65" s="167" t="s">
        <v>556</v>
      </c>
      <c r="L65" s="170" t="s">
        <v>251</v>
      </c>
      <c r="M65" s="169">
        <v>10410.200000000001</v>
      </c>
      <c r="N65" s="166">
        <v>4</v>
      </c>
      <c r="O65" s="162" t="str">
        <f t="shared" si="21"/>
        <v>14:33.2
(53.8)</v>
      </c>
      <c r="Q65" s="135">
        <f t="shared" si="16"/>
        <v>87.5</v>
      </c>
      <c r="R65" s="135">
        <f t="shared" si="17"/>
        <v>873.20000000000073</v>
      </c>
      <c r="T65" s="164">
        <f t="shared" si="18"/>
        <v>127.5</v>
      </c>
      <c r="U65" s="164">
        <f t="shared" si="19"/>
        <v>1433.2000000000007</v>
      </c>
      <c r="W65" s="163">
        <f t="shared" si="24"/>
        <v>0.5</v>
      </c>
      <c r="X65" s="163">
        <f t="shared" si="25"/>
        <v>53.800000000001091</v>
      </c>
      <c r="Z65" s="164">
        <f t="shared" si="22"/>
        <v>0.5</v>
      </c>
      <c r="AA65" s="164">
        <f t="shared" si="23"/>
        <v>53.800000000001091</v>
      </c>
      <c r="AC65" s="73">
        <f t="shared" si="15"/>
        <v>1</v>
      </c>
      <c r="AD65" s="73">
        <f>SUM(AC$9:AC65)</f>
        <v>9</v>
      </c>
    </row>
    <row r="66" spans="1:30" ht="30" customHeight="1">
      <c r="A66" s="161">
        <f t="shared" si="13"/>
        <v>58</v>
      </c>
      <c r="B66" s="166">
        <v>71</v>
      </c>
      <c r="C66" s="167" t="s">
        <v>564</v>
      </c>
      <c r="D66" s="168" t="s">
        <v>252</v>
      </c>
      <c r="E66" s="169">
        <v>619.20000000000005</v>
      </c>
      <c r="F66" s="166">
        <v>5</v>
      </c>
      <c r="G66" s="162" t="str">
        <f t="shared" si="20"/>
        <v>1:29.6
(2.1)</v>
      </c>
      <c r="H66" s="153"/>
      <c r="I66" s="161" t="str">
        <f t="shared" si="14"/>
        <v>-</v>
      </c>
      <c r="J66" s="166">
        <v>66</v>
      </c>
      <c r="K66" s="167" t="s">
        <v>560</v>
      </c>
      <c r="L66" s="170" t="s">
        <v>252</v>
      </c>
      <c r="M66" s="169">
        <v>10419.5</v>
      </c>
      <c r="N66" s="166">
        <v>6</v>
      </c>
      <c r="O66" s="162" t="str">
        <f t="shared" si="21"/>
        <v>14:42.5
(9.3)</v>
      </c>
      <c r="Q66" s="135">
        <f t="shared" si="16"/>
        <v>89.600000000000023</v>
      </c>
      <c r="R66" s="135">
        <f t="shared" si="17"/>
        <v>882.5</v>
      </c>
      <c r="T66" s="164">
        <f t="shared" si="18"/>
        <v>129.60000000000002</v>
      </c>
      <c r="U66" s="164">
        <f t="shared" si="19"/>
        <v>1442.5</v>
      </c>
      <c r="W66" s="163">
        <f t="shared" si="24"/>
        <v>2.1000000000000227</v>
      </c>
      <c r="X66" s="163">
        <f t="shared" si="25"/>
        <v>9.2999999999992724</v>
      </c>
      <c r="Z66" s="164">
        <f t="shared" si="22"/>
        <v>2.1000000000000227</v>
      </c>
      <c r="AA66" s="164">
        <f t="shared" si="23"/>
        <v>9.2999999999992724</v>
      </c>
      <c r="AC66" s="73">
        <f t="shared" si="15"/>
        <v>1</v>
      </c>
      <c r="AD66" s="73">
        <f>SUM(AC$9:AC66)</f>
        <v>10</v>
      </c>
    </row>
    <row r="67" spans="1:30" ht="30" customHeight="1">
      <c r="A67" s="161">
        <f t="shared" si="13"/>
        <v>59</v>
      </c>
      <c r="B67" s="166">
        <v>65</v>
      </c>
      <c r="C67" s="167" t="s">
        <v>559</v>
      </c>
      <c r="D67" s="168" t="s">
        <v>252</v>
      </c>
      <c r="E67" s="169">
        <v>623</v>
      </c>
      <c r="F67" s="166">
        <v>6</v>
      </c>
      <c r="G67" s="162" t="str">
        <f t="shared" si="20"/>
        <v>1:33.4
(3.8)</v>
      </c>
      <c r="H67" s="153"/>
      <c r="I67" s="161">
        <f t="shared" si="14"/>
        <v>49</v>
      </c>
      <c r="J67" s="166">
        <v>53</v>
      </c>
      <c r="K67" s="167" t="s">
        <v>548</v>
      </c>
      <c r="L67" s="170" t="s">
        <v>250</v>
      </c>
      <c r="M67" s="169">
        <v>10420.799999999999</v>
      </c>
      <c r="N67" s="166">
        <v>7</v>
      </c>
      <c r="O67" s="162" t="str">
        <f t="shared" si="21"/>
        <v>14:43.8
(1.3)</v>
      </c>
      <c r="Q67" s="135">
        <f t="shared" si="16"/>
        <v>93.399999999999977</v>
      </c>
      <c r="R67" s="135">
        <f t="shared" si="17"/>
        <v>883.79999999999927</v>
      </c>
      <c r="T67" s="164">
        <f t="shared" si="18"/>
        <v>133.39999999999998</v>
      </c>
      <c r="U67" s="164">
        <f t="shared" si="19"/>
        <v>1443.7999999999993</v>
      </c>
      <c r="W67" s="163">
        <f t="shared" si="24"/>
        <v>3.7999999999999545</v>
      </c>
      <c r="X67" s="163">
        <f t="shared" si="25"/>
        <v>1.2999999999992724</v>
      </c>
      <c r="Z67" s="164">
        <f t="shared" si="22"/>
        <v>3.7999999999999545</v>
      </c>
      <c r="AA67" s="164">
        <f t="shared" si="23"/>
        <v>1.2999999999992724</v>
      </c>
      <c r="AC67" s="73">
        <f t="shared" si="15"/>
        <v>0</v>
      </c>
      <c r="AD67" s="73">
        <f>SUM(AC$9:AC67)</f>
        <v>10</v>
      </c>
    </row>
    <row r="68" spans="1:30" ht="30" customHeight="1">
      <c r="A68" s="161">
        <f t="shared" si="13"/>
        <v>60</v>
      </c>
      <c r="B68" s="166">
        <v>62</v>
      </c>
      <c r="C68" s="167" t="s">
        <v>556</v>
      </c>
      <c r="D68" s="168" t="s">
        <v>251</v>
      </c>
      <c r="E68" s="169">
        <v>630.70000000000005</v>
      </c>
      <c r="F68" s="166">
        <v>3</v>
      </c>
      <c r="G68" s="162" t="str">
        <f t="shared" si="20"/>
        <v>1:41.1
(7.7)</v>
      </c>
      <c r="H68" s="153"/>
      <c r="I68" s="161">
        <f t="shared" si="14"/>
        <v>50</v>
      </c>
      <c r="J68" s="166">
        <v>54</v>
      </c>
      <c r="K68" s="167" t="s">
        <v>549</v>
      </c>
      <c r="L68" s="170" t="s">
        <v>250</v>
      </c>
      <c r="M68" s="169">
        <v>10521.5</v>
      </c>
      <c r="N68" s="166">
        <v>8</v>
      </c>
      <c r="O68" s="162" t="str">
        <f t="shared" si="21"/>
        <v>15:44.5
(1:00.7)</v>
      </c>
      <c r="Q68" s="135">
        <f t="shared" si="16"/>
        <v>101.10000000000002</v>
      </c>
      <c r="R68" s="135">
        <f t="shared" si="17"/>
        <v>944.5</v>
      </c>
      <c r="T68" s="164">
        <f t="shared" si="18"/>
        <v>141.10000000000002</v>
      </c>
      <c r="U68" s="164">
        <f t="shared" si="19"/>
        <v>1544.5</v>
      </c>
      <c r="W68" s="163">
        <f t="shared" si="24"/>
        <v>7.7000000000000455</v>
      </c>
      <c r="X68" s="163">
        <f t="shared" si="25"/>
        <v>60.700000000000728</v>
      </c>
      <c r="Z68" s="164">
        <f t="shared" si="22"/>
        <v>7.7000000000000455</v>
      </c>
      <c r="AA68" s="164">
        <f t="shared" si="23"/>
        <v>100.70000000000073</v>
      </c>
      <c r="AC68" s="73">
        <f t="shared" si="15"/>
        <v>0</v>
      </c>
      <c r="AD68" s="73">
        <f>SUM(AC$9:AC68)</f>
        <v>10</v>
      </c>
    </row>
    <row r="69" spans="1:30" ht="30" customHeight="1">
      <c r="A69" s="161">
        <f t="shared" si="13"/>
        <v>61</v>
      </c>
      <c r="B69" s="166">
        <v>61</v>
      </c>
      <c r="C69" s="167" t="s">
        <v>555</v>
      </c>
      <c r="D69" s="168" t="s">
        <v>251</v>
      </c>
      <c r="E69" s="169">
        <v>633.20000000000005</v>
      </c>
      <c r="F69" s="166">
        <v>4</v>
      </c>
      <c r="G69" s="162" t="str">
        <f t="shared" si="20"/>
        <v>1:43.6
(2.5)</v>
      </c>
      <c r="H69" s="153"/>
      <c r="I69" s="161" t="str">
        <f t="shared" si="14"/>
        <v>-</v>
      </c>
      <c r="J69" s="166">
        <v>68</v>
      </c>
      <c r="K69" s="167" t="s">
        <v>561</v>
      </c>
      <c r="L69" s="170" t="s">
        <v>252</v>
      </c>
      <c r="M69" s="169">
        <v>10522.1</v>
      </c>
      <c r="N69" s="166">
        <v>7</v>
      </c>
      <c r="O69" s="162" t="str">
        <f t="shared" si="21"/>
        <v>15:45.1
(0.6)</v>
      </c>
      <c r="Q69" s="135">
        <f t="shared" si="16"/>
        <v>103.60000000000002</v>
      </c>
      <c r="R69" s="135">
        <f t="shared" si="17"/>
        <v>945.10000000000036</v>
      </c>
      <c r="T69" s="164">
        <f t="shared" si="18"/>
        <v>143.60000000000002</v>
      </c>
      <c r="U69" s="164">
        <f t="shared" si="19"/>
        <v>1545.1000000000004</v>
      </c>
      <c r="W69" s="163">
        <f t="shared" si="24"/>
        <v>2.5</v>
      </c>
      <c r="X69" s="163">
        <f t="shared" si="25"/>
        <v>0.6000000000003638</v>
      </c>
      <c r="Z69" s="164">
        <f t="shared" si="22"/>
        <v>2.5</v>
      </c>
      <c r="AA69" s="164">
        <f t="shared" si="23"/>
        <v>0.6000000000003638</v>
      </c>
      <c r="AC69" s="73">
        <f t="shared" si="15"/>
        <v>1</v>
      </c>
      <c r="AD69" s="73">
        <f>SUM(AC$9:AC69)</f>
        <v>11</v>
      </c>
    </row>
    <row r="70" spans="1:30" ht="30" customHeight="1">
      <c r="A70" s="161">
        <f t="shared" si="13"/>
        <v>62</v>
      </c>
      <c r="B70" s="166">
        <v>67</v>
      </c>
      <c r="C70" s="167" t="s">
        <v>572</v>
      </c>
      <c r="D70" s="168" t="s">
        <v>252</v>
      </c>
      <c r="E70" s="169">
        <v>641.6</v>
      </c>
      <c r="F70" s="166">
        <v>7</v>
      </c>
      <c r="G70" s="162" t="str">
        <f t="shared" si="20"/>
        <v>1:52.0
(8.4)</v>
      </c>
      <c r="H70" s="153"/>
      <c r="I70" s="161">
        <f t="shared" si="14"/>
        <v>51</v>
      </c>
      <c r="J70" s="166">
        <v>56</v>
      </c>
      <c r="K70" s="167" t="s">
        <v>551</v>
      </c>
      <c r="L70" s="170" t="s">
        <v>250</v>
      </c>
      <c r="M70" s="169">
        <v>10631.4</v>
      </c>
      <c r="N70" s="166">
        <v>9</v>
      </c>
      <c r="O70" s="162" t="str">
        <f t="shared" si="21"/>
        <v>16:54.4
(1:09.3)</v>
      </c>
      <c r="Q70" s="135">
        <f t="shared" si="16"/>
        <v>112</v>
      </c>
      <c r="R70" s="135">
        <f t="shared" si="17"/>
        <v>1014.3999999999996</v>
      </c>
      <c r="T70" s="164">
        <f t="shared" si="18"/>
        <v>152</v>
      </c>
      <c r="U70" s="164">
        <f t="shared" si="19"/>
        <v>1654.3999999999996</v>
      </c>
      <c r="W70" s="163">
        <f t="shared" si="24"/>
        <v>8.3999999999999773</v>
      </c>
      <c r="X70" s="163">
        <f t="shared" si="25"/>
        <v>69.299999999999272</v>
      </c>
      <c r="Z70" s="164">
        <f t="shared" si="22"/>
        <v>8.3999999999999773</v>
      </c>
      <c r="AA70" s="164">
        <f t="shared" si="23"/>
        <v>109.29999999999927</v>
      </c>
      <c r="AC70" s="73">
        <f t="shared" si="15"/>
        <v>0</v>
      </c>
      <c r="AD70" s="73">
        <f>SUM(AC$9:AC70)</f>
        <v>11</v>
      </c>
    </row>
    <row r="71" spans="1:30" ht="30" customHeight="1">
      <c r="A71" s="302">
        <f t="shared" si="13"/>
        <v>62</v>
      </c>
      <c r="B71" s="166">
        <v>68</v>
      </c>
      <c r="C71" s="167" t="s">
        <v>561</v>
      </c>
      <c r="D71" s="168" t="s">
        <v>252</v>
      </c>
      <c r="E71" s="169">
        <v>641.6</v>
      </c>
      <c r="F71" s="303">
        <v>7</v>
      </c>
      <c r="G71" s="162" t="str">
        <f t="shared" si="20"/>
        <v>1:52.0
(8.4)</v>
      </c>
      <c r="H71" s="153"/>
      <c r="I71" s="161" t="str">
        <f t="shared" si="14"/>
        <v>-</v>
      </c>
      <c r="J71" s="166">
        <v>67</v>
      </c>
      <c r="K71" s="167" t="s">
        <v>572</v>
      </c>
      <c r="L71" s="170" t="s">
        <v>252</v>
      </c>
      <c r="M71" s="169">
        <v>10745.6</v>
      </c>
      <c r="N71" s="166">
        <v>8</v>
      </c>
      <c r="O71" s="162" t="str">
        <f t="shared" si="21"/>
        <v>18:08.6
(1:14.2)</v>
      </c>
      <c r="Q71" s="135">
        <f t="shared" si="16"/>
        <v>112</v>
      </c>
      <c r="R71" s="135">
        <f t="shared" si="17"/>
        <v>1088.6000000000004</v>
      </c>
      <c r="T71" s="164">
        <f t="shared" si="18"/>
        <v>152</v>
      </c>
      <c r="U71" s="164">
        <f t="shared" si="19"/>
        <v>1808.6000000000004</v>
      </c>
      <c r="W71" s="163">
        <f t="shared" si="24"/>
        <v>8.3999999999999773</v>
      </c>
      <c r="X71" s="163">
        <f t="shared" si="25"/>
        <v>74.200000000000728</v>
      </c>
      <c r="Z71" s="164">
        <f t="shared" si="22"/>
        <v>8.3999999999999773</v>
      </c>
      <c r="AA71" s="164">
        <f t="shared" si="23"/>
        <v>114.20000000000073</v>
      </c>
      <c r="AC71" s="73">
        <f t="shared" si="15"/>
        <v>1</v>
      </c>
      <c r="AD71" s="73">
        <f>SUM(AC$9:AC71)</f>
        <v>12</v>
      </c>
    </row>
    <row r="72" spans="1:30" ht="30" customHeight="1">
      <c r="A72" s="302">
        <f t="shared" si="13"/>
        <v>62</v>
      </c>
      <c r="B72" s="166">
        <v>72</v>
      </c>
      <c r="C72" s="167" t="s">
        <v>565</v>
      </c>
      <c r="D72" s="168" t="s">
        <v>252</v>
      </c>
      <c r="E72" s="169">
        <v>641.6</v>
      </c>
      <c r="F72" s="303">
        <v>7</v>
      </c>
      <c r="G72" s="162" t="str">
        <f t="shared" si="20"/>
        <v>1:52.0
(8.4)</v>
      </c>
      <c r="H72" s="153"/>
      <c r="I72" s="161" t="str">
        <f t="shared" si="14"/>
        <v>-</v>
      </c>
      <c r="J72" s="166">
        <v>74</v>
      </c>
      <c r="K72" s="167" t="s">
        <v>566</v>
      </c>
      <c r="L72" s="170" t="s">
        <v>252</v>
      </c>
      <c r="M72" s="169">
        <v>10815.7</v>
      </c>
      <c r="N72" s="166">
        <v>9</v>
      </c>
      <c r="O72" s="162" t="str">
        <f t="shared" si="21"/>
        <v>18:38.7
(30.1)</v>
      </c>
      <c r="Q72" s="135">
        <f t="shared" si="16"/>
        <v>112</v>
      </c>
      <c r="R72" s="135">
        <f t="shared" si="17"/>
        <v>1118.7000000000007</v>
      </c>
      <c r="T72" s="164">
        <f t="shared" si="18"/>
        <v>152</v>
      </c>
      <c r="U72" s="164">
        <f t="shared" si="19"/>
        <v>1838.7000000000007</v>
      </c>
      <c r="W72" s="163">
        <f t="shared" si="24"/>
        <v>8.3999999999999773</v>
      </c>
      <c r="X72" s="163">
        <f t="shared" si="25"/>
        <v>30.100000000000364</v>
      </c>
      <c r="Z72" s="164">
        <f t="shared" si="22"/>
        <v>8.3999999999999773</v>
      </c>
      <c r="AA72" s="164">
        <f t="shared" si="23"/>
        <v>30.100000000000364</v>
      </c>
      <c r="AC72" s="73">
        <f t="shared" si="15"/>
        <v>1</v>
      </c>
      <c r="AD72" s="73">
        <f>SUM(AC$9:AC72)</f>
        <v>13</v>
      </c>
    </row>
    <row r="73" spans="1:30" ht="30" customHeight="1">
      <c r="A73" s="302">
        <f t="shared" ref="A73:A98" si="26">IF(E73&lt;&gt;"",RANK(E73,E$9:E$98,1),"")</f>
        <v>62</v>
      </c>
      <c r="B73" s="166">
        <v>74</v>
      </c>
      <c r="C73" s="167" t="s">
        <v>566</v>
      </c>
      <c r="D73" s="168" t="s">
        <v>252</v>
      </c>
      <c r="E73" s="169">
        <v>641.6</v>
      </c>
      <c r="F73" s="303">
        <v>7</v>
      </c>
      <c r="G73" s="162" t="str">
        <f t="shared" si="20"/>
        <v>1:52.0
(8.4)</v>
      </c>
      <c r="H73" s="153"/>
      <c r="I73" s="161" t="str">
        <f t="shared" ref="I73:I98" si="27">IF(M73&lt;&gt;"",IF(MID(L73,1,2)=AC$8,RANK(M73,M$9:M$98,1)-AD73,"-"),"")</f>
        <v>-</v>
      </c>
      <c r="J73" s="166">
        <v>76</v>
      </c>
      <c r="K73" s="167" t="s">
        <v>568</v>
      </c>
      <c r="L73" s="170" t="s">
        <v>252</v>
      </c>
      <c r="M73" s="169">
        <v>11100.7</v>
      </c>
      <c r="N73" s="166">
        <v>10</v>
      </c>
      <c r="O73" s="162" t="str">
        <f t="shared" si="21"/>
        <v>21:23.7
(2:45.0)</v>
      </c>
      <c r="Q73" s="135">
        <f t="shared" si="16"/>
        <v>112</v>
      </c>
      <c r="R73" s="135">
        <f t="shared" si="17"/>
        <v>1283.7000000000007</v>
      </c>
      <c r="T73" s="164">
        <f t="shared" si="18"/>
        <v>152</v>
      </c>
      <c r="U73" s="164">
        <f t="shared" si="19"/>
        <v>2123.7000000000007</v>
      </c>
      <c r="W73" s="163">
        <f t="shared" si="24"/>
        <v>8.3999999999999773</v>
      </c>
      <c r="X73" s="163">
        <f t="shared" si="25"/>
        <v>165</v>
      </c>
      <c r="Z73" s="164">
        <f t="shared" si="22"/>
        <v>8.3999999999999773</v>
      </c>
      <c r="AA73" s="164">
        <f t="shared" si="23"/>
        <v>245</v>
      </c>
      <c r="AC73" s="73">
        <f t="shared" ref="AC73:AC98" si="28">IF(L73&lt;&gt;"",IF(MID(L73,1,2)=AC$8,0,1),0)</f>
        <v>1</v>
      </c>
      <c r="AD73" s="73">
        <f>SUM(AC$9:AC73)</f>
        <v>14</v>
      </c>
    </row>
    <row r="74" spans="1:30" ht="30" customHeight="1">
      <c r="A74" s="302">
        <f t="shared" si="26"/>
        <v>62</v>
      </c>
      <c r="B74" s="166">
        <v>75</v>
      </c>
      <c r="C74" s="167" t="s">
        <v>567</v>
      </c>
      <c r="D74" s="168" t="s">
        <v>252</v>
      </c>
      <c r="E74" s="169">
        <v>641.6</v>
      </c>
      <c r="F74" s="303">
        <v>7</v>
      </c>
      <c r="G74" s="162" t="str">
        <f t="shared" si="20"/>
        <v>1:52.0
(8.4)</v>
      </c>
      <c r="H74" s="153"/>
      <c r="I74" s="161" t="str">
        <f t="shared" si="27"/>
        <v/>
      </c>
      <c r="J74" s="166"/>
      <c r="K74" s="167"/>
      <c r="L74" s="170"/>
      <c r="M74" s="169"/>
      <c r="N74" s="166"/>
      <c r="O74" s="162" t="str">
        <f t="shared" si="21"/>
        <v/>
      </c>
      <c r="Q74" s="135">
        <f t="shared" ref="Q74:Q98" si="29">IF(AND(E$9&lt;&gt;"",E74&lt;&gt;""),(INT(E74/10000)*3600+INT(MOD(E74,10000)/100)*60+MOD(E74,100))-(INT(E$9/10000)*3600+INT(MOD(E$9,10000)/100)*60+MOD(E$9,100)),"")</f>
        <v>112</v>
      </c>
      <c r="R74" s="135" t="str">
        <f t="shared" ref="R74:R98" si="30">IF(AND(M$9&lt;&gt;"",M74&lt;&gt;""),(INT(M74/10000)*3600+INT(MOD(M74,10000)/100)*60+MOD(M74,100))-(INT(M$9/10000)*3600+INT(MOD(M$9,10000)/100)*60+MOD(M$9,100)),"")</f>
        <v/>
      </c>
      <c r="T74" s="164">
        <f t="shared" ref="T74:T98" si="31">IF(Q74&lt;&gt;"",INT(Q74/3600)*10000+INT(MOD(Q74,3600)/60)*100+MOD(Q74,60),"")</f>
        <v>152</v>
      </c>
      <c r="U74" s="164" t="str">
        <f t="shared" ref="U74:U98" si="32">IF(R74&lt;&gt;"",INT(R74/3600)*10000+INT(MOD(R74,3600)/60)*100+MOD(R74,60),"")</f>
        <v/>
      </c>
      <c r="W74" s="163">
        <f t="shared" si="24"/>
        <v>8.3999999999999773</v>
      </c>
      <c r="X74" s="163" t="str">
        <f t="shared" si="25"/>
        <v/>
      </c>
      <c r="Z74" s="164">
        <f t="shared" si="22"/>
        <v>8.3999999999999773</v>
      </c>
      <c r="AA74" s="164" t="str">
        <f t="shared" si="23"/>
        <v/>
      </c>
      <c r="AC74" s="73">
        <f t="shared" si="28"/>
        <v>0</v>
      </c>
      <c r="AD74" s="73">
        <f>SUM(AC$9:AC74)</f>
        <v>14</v>
      </c>
    </row>
    <row r="75" spans="1:30" ht="30" customHeight="1">
      <c r="A75" s="302">
        <f t="shared" si="26"/>
        <v>62</v>
      </c>
      <c r="B75" s="166">
        <v>76</v>
      </c>
      <c r="C75" s="167" t="s">
        <v>568</v>
      </c>
      <c r="D75" s="168" t="s">
        <v>252</v>
      </c>
      <c r="E75" s="169">
        <v>641.6</v>
      </c>
      <c r="F75" s="303">
        <v>7</v>
      </c>
      <c r="G75" s="162" t="str">
        <f t="shared" ref="G75:G98" si="33">IF(T75&lt;&gt;"",TEXT(T75,"[&lt;100]#0.0;[&lt;10000]#0"":""00.0;0"":""00"":""00.0")&amp;CHAR(10)&amp;"("&amp;TEXT(Z75,"[&lt;100]#0.0;[&lt;10000]#0"":""00.0;0"":""00"":""00.0")&amp;")","")</f>
        <v>1:52.0
(8.4)</v>
      </c>
      <c r="H75" s="153"/>
      <c r="I75" s="161" t="str">
        <f t="shared" si="27"/>
        <v/>
      </c>
      <c r="J75" s="166"/>
      <c r="K75" s="167"/>
      <c r="L75" s="170"/>
      <c r="M75" s="169"/>
      <c r="N75" s="166"/>
      <c r="O75" s="162" t="str">
        <f t="shared" ref="O75:O98" si="34">IF(U75&lt;&gt;"",TEXT(U75,"[&lt;100]#0.0;[&lt;10000]#0"":""00.0;0"":""00"":""00.0")&amp;CHAR(10)&amp;"("&amp;TEXT(AA75,"[&lt;100]#0.0;[&lt;10000]#0"":""00.0;0"":""00"":""00.0")&amp;")","")</f>
        <v/>
      </c>
      <c r="Q75" s="135">
        <f t="shared" si="29"/>
        <v>112</v>
      </c>
      <c r="R75" s="135" t="str">
        <f t="shared" si="30"/>
        <v/>
      </c>
      <c r="T75" s="164">
        <f t="shared" si="31"/>
        <v>152</v>
      </c>
      <c r="U75" s="164" t="str">
        <f t="shared" si="32"/>
        <v/>
      </c>
      <c r="W75" s="163">
        <f t="shared" si="24"/>
        <v>8.3999999999999773</v>
      </c>
      <c r="X75" s="163" t="str">
        <f t="shared" si="25"/>
        <v/>
      </c>
      <c r="Z75" s="164">
        <f t="shared" ref="Z75:Z98" si="35">IF(W75&lt;&gt;"",INT(W75/3600)*10000+INT(MOD(W75,3600)/60)*100+MOD(W75,60),"")</f>
        <v>8.3999999999999773</v>
      </c>
      <c r="AA75" s="164" t="str">
        <f t="shared" ref="AA75:AA98" si="36">IF(X75&lt;&gt;"",INT(X75/3600)*10000+INT(MOD(X75,3600)/60)*100+MOD(X75,60),"")</f>
        <v/>
      </c>
      <c r="AC75" s="73">
        <f t="shared" si="28"/>
        <v>0</v>
      </c>
      <c r="AD75" s="73">
        <f>SUM(AC$9:AC75)</f>
        <v>14</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14</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14</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14</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14</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14</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14</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14</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14</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14</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14</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14</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14</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14</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14</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14</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14</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14</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14</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14</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14</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14</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14</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14</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41"/>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"SS"&amp;ent!J12&amp;"  "&amp;ent!K12&amp;" = "&amp;TEXT(ent!L12,"0.00")&amp;"KM"</f>
        <v>SS11  大山線2 = 5.11KM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f t="shared" ref="A9:A40" si="0">IF(E9&lt;&gt;"",RANK(E9,E$9:E$98,1),"")</f>
        <v>1</v>
      </c>
      <c r="B9" s="166">
        <v>1</v>
      </c>
      <c r="C9" s="167" t="s">
        <v>498</v>
      </c>
      <c r="D9" s="168" t="s">
        <v>245</v>
      </c>
      <c r="E9" s="169">
        <v>325.5</v>
      </c>
      <c r="F9" s="166">
        <v>1</v>
      </c>
      <c r="G9" s="162"/>
      <c r="H9" s="153"/>
      <c r="I9" s="161">
        <f t="shared" ref="I9:I40" si="1">IF(M9&lt;&gt;"",IF(MID(L9,1,2)=AC$8,RANK(M9,M$9:M$98,1)-AD9,"-"),"")</f>
        <v>1</v>
      </c>
      <c r="J9" s="166">
        <v>1</v>
      </c>
      <c r="K9" s="167" t="s">
        <v>498</v>
      </c>
      <c r="L9" s="170" t="s">
        <v>245</v>
      </c>
      <c r="M9" s="169">
        <v>5304.1</v>
      </c>
      <c r="N9" s="166">
        <v>1</v>
      </c>
      <c r="O9" s="162"/>
      <c r="W9" s="163"/>
      <c r="X9" s="163"/>
      <c r="Z9" s="164"/>
      <c r="AA9" s="164"/>
      <c r="AC9" s="73">
        <f t="shared" ref="AC9:AC40" si="2">IF(L9&lt;&gt;"",IF(MID(L9,1,2)=AC$8,0,1),0)</f>
        <v>0</v>
      </c>
      <c r="AD9" s="73">
        <f>SUM(AC9)</f>
        <v>0</v>
      </c>
    </row>
    <row r="10" spans="1:30" ht="30" customHeight="1">
      <c r="A10" s="161">
        <f t="shared" si="0"/>
        <v>2</v>
      </c>
      <c r="B10" s="166">
        <v>2</v>
      </c>
      <c r="C10" s="167" t="s">
        <v>499</v>
      </c>
      <c r="D10" s="168" t="s">
        <v>245</v>
      </c>
      <c r="E10" s="169">
        <v>329.7</v>
      </c>
      <c r="F10" s="166">
        <v>2</v>
      </c>
      <c r="G10" s="162" t="str">
        <f>IF(T10&lt;&gt;"",TEXT(T10,"[&lt;100]#0.0;[&lt;10000]#0"":""00.0;0"":""00"":""00.0"),"")</f>
        <v>4.2</v>
      </c>
      <c r="H10" s="153"/>
      <c r="I10" s="161">
        <f t="shared" si="1"/>
        <v>2</v>
      </c>
      <c r="J10" s="166">
        <v>2</v>
      </c>
      <c r="K10" s="167" t="s">
        <v>499</v>
      </c>
      <c r="L10" s="170" t="s">
        <v>245</v>
      </c>
      <c r="M10" s="169">
        <v>5306.7</v>
      </c>
      <c r="N10" s="166">
        <v>2</v>
      </c>
      <c r="O10" s="162" t="str">
        <f>IF(U10&lt;&gt;"",TEXT(U10,"[&lt;100]#0.0;[&lt;10000]#0"":""00.0;0"":""00"":""00.0"),"")</f>
        <v>2.6</v>
      </c>
      <c r="Q10" s="135">
        <f t="shared" ref="Q10:Q41" si="3">IF(AND(E$9&lt;&gt;"",E10&lt;&gt;""),(INT(E10/10000)*3600+INT(MOD(E10,10000)/100)*60+MOD(E10,100))-(INT(E$9/10000)*3600+INT(MOD(E$9,10000)/100)*60+MOD(E$9,100)),"")</f>
        <v>4.1999999999999886</v>
      </c>
      <c r="R10" s="135">
        <f t="shared" ref="R10:R41" si="4">IF(AND(M$9&lt;&gt;"",M10&lt;&gt;""),(INT(M10/10000)*3600+INT(MOD(M10,10000)/100)*60+MOD(M10,100))-(INT(M$9/10000)*3600+INT(MOD(M$9,10000)/100)*60+MOD(M$9,100)),"")</f>
        <v>2.5999999999994543</v>
      </c>
      <c r="T10" s="164">
        <f t="shared" ref="T10:T41" si="5">IF(Q10&lt;&gt;"",INT(Q10/3600)*10000+INT(MOD(Q10,3600)/60)*100+MOD(Q10,60),"")</f>
        <v>4.1999999999999886</v>
      </c>
      <c r="U10" s="164">
        <f t="shared" ref="U10:U41" si="6">IF(R10&lt;&gt;"",INT(R10/3600)*10000+INT(MOD(R10,3600)/60)*100+MOD(R10,60),"")</f>
        <v>2.5999999999994543</v>
      </c>
      <c r="W10" s="163"/>
      <c r="X10" s="163"/>
      <c r="Z10" s="164"/>
      <c r="AA10" s="164"/>
      <c r="AC10" s="73">
        <f t="shared" si="2"/>
        <v>0</v>
      </c>
      <c r="AD10" s="73">
        <f>SUM(AC$9:AC10)</f>
        <v>0</v>
      </c>
    </row>
    <row r="11" spans="1:30" ht="30" customHeight="1">
      <c r="A11" s="161">
        <f t="shared" si="0"/>
        <v>3</v>
      </c>
      <c r="B11" s="166">
        <v>3</v>
      </c>
      <c r="C11" s="167" t="s">
        <v>500</v>
      </c>
      <c r="D11" s="168" t="s">
        <v>245</v>
      </c>
      <c r="E11" s="169">
        <v>333</v>
      </c>
      <c r="F11" s="166">
        <v>3</v>
      </c>
      <c r="G11" s="162" t="str">
        <f t="shared" ref="G11:G42" si="7">IF(T11&lt;&gt;"",TEXT(T11,"[&lt;100]#0.0;[&lt;10000]#0"":""00.0;0"":""00"":""00.0")&amp;CHAR(10)&amp;"("&amp;TEXT(Z11,"[&lt;100]#0.0;[&lt;10000]#0"":""00.0;0"":""00"":""00.0")&amp;")","")</f>
        <v>7.5
(3.3)</v>
      </c>
      <c r="H11" s="153"/>
      <c r="I11" s="161">
        <f t="shared" si="1"/>
        <v>3</v>
      </c>
      <c r="J11" s="166">
        <v>3</v>
      </c>
      <c r="K11" s="167" t="s">
        <v>500</v>
      </c>
      <c r="L11" s="170" t="s">
        <v>245</v>
      </c>
      <c r="M11" s="169">
        <v>5337.8</v>
      </c>
      <c r="N11" s="166">
        <v>3</v>
      </c>
      <c r="O11" s="162" t="str">
        <f t="shared" ref="O11:O42" si="8">IF(U11&lt;&gt;"",TEXT(U11,"[&lt;100]#0.0;[&lt;10000]#0"":""00.0;0"":""00"":""00.0")&amp;CHAR(10)&amp;"("&amp;TEXT(AA11,"[&lt;100]#0.0;[&lt;10000]#0"":""00.0;0"":""00"":""00.0")&amp;")","")</f>
        <v>33.7
(31.1)</v>
      </c>
      <c r="Q11" s="135">
        <f t="shared" si="3"/>
        <v>7.5</v>
      </c>
      <c r="R11" s="135">
        <f t="shared" si="4"/>
        <v>33.699999999999818</v>
      </c>
      <c r="T11" s="164">
        <f t="shared" si="5"/>
        <v>7.5</v>
      </c>
      <c r="U11" s="164">
        <f t="shared" si="6"/>
        <v>33.699999999999818</v>
      </c>
      <c r="W11" s="163">
        <f>IF(AND(Q11&lt;&gt;"",Q10&lt;&gt;""),IF(Q11-Q10&lt;&gt;0,Q11-Q10,Q10),"")</f>
        <v>3.3000000000000114</v>
      </c>
      <c r="X11" s="163">
        <f>IF(AND(R11&lt;&gt;"",R10&lt;&gt;""),IF(R11-R10&lt;&gt;0,R11-R10,R10),"")</f>
        <v>31.100000000000364</v>
      </c>
      <c r="Z11" s="164">
        <f t="shared" ref="Z11:Z42" si="9">IF(W11&lt;&gt;"",INT(W11/3600)*10000+INT(MOD(W11,3600)/60)*100+MOD(W11,60),"")</f>
        <v>3.3000000000000114</v>
      </c>
      <c r="AA11" s="164">
        <f t="shared" ref="AA11:AA42" si="10">IF(X11&lt;&gt;"",INT(X11/3600)*10000+INT(MOD(X11,3600)/60)*100+MOD(X11,60),"")</f>
        <v>31.100000000000364</v>
      </c>
      <c r="AC11" s="73">
        <f t="shared" si="2"/>
        <v>0</v>
      </c>
      <c r="AD11" s="73">
        <f>SUM(AC$9:AC11)</f>
        <v>0</v>
      </c>
    </row>
    <row r="12" spans="1:30" ht="30" customHeight="1">
      <c r="A12" s="161">
        <f t="shared" si="0"/>
        <v>4</v>
      </c>
      <c r="B12" s="166">
        <v>5</v>
      </c>
      <c r="C12" s="167" t="s">
        <v>502</v>
      </c>
      <c r="D12" s="168" t="s">
        <v>245</v>
      </c>
      <c r="E12" s="169">
        <v>336.2</v>
      </c>
      <c r="F12" s="166">
        <v>4</v>
      </c>
      <c r="G12" s="162" t="str">
        <f t="shared" si="7"/>
        <v>10.7
(3.2)</v>
      </c>
      <c r="H12" s="153"/>
      <c r="I12" s="161">
        <f t="shared" si="1"/>
        <v>4</v>
      </c>
      <c r="J12" s="166">
        <v>11</v>
      </c>
      <c r="K12" s="167" t="s">
        <v>508</v>
      </c>
      <c r="L12" s="170" t="s">
        <v>246</v>
      </c>
      <c r="M12" s="169">
        <v>5435.8</v>
      </c>
      <c r="N12" s="166">
        <v>1</v>
      </c>
      <c r="O12" s="162" t="str">
        <f t="shared" si="8"/>
        <v>1:31.7
(58.0)</v>
      </c>
      <c r="Q12" s="135">
        <f t="shared" si="3"/>
        <v>10.699999999999989</v>
      </c>
      <c r="R12" s="135">
        <f t="shared" si="4"/>
        <v>91.699999999999818</v>
      </c>
      <c r="T12" s="164">
        <f t="shared" si="5"/>
        <v>10.699999999999989</v>
      </c>
      <c r="U12" s="164">
        <f t="shared" si="6"/>
        <v>131.69999999999982</v>
      </c>
      <c r="W12" s="163">
        <f t="shared" ref="W12:W43" si="11">IF(AND(Q12&lt;&gt;"",Q11&lt;&gt;""),IF(Q12-Q11&lt;&gt;0,Q12-Q11,W11),"")</f>
        <v>3.1999999999999886</v>
      </c>
      <c r="X12" s="163">
        <f t="shared" ref="X12:X43" si="12">IF(AND(R12&lt;&gt;"",R11&lt;&gt;""),IF(R12-R11&lt;&gt;0,R12-R11,X11),"")</f>
        <v>58</v>
      </c>
      <c r="Z12" s="164">
        <f t="shared" si="9"/>
        <v>3.1999999999999886</v>
      </c>
      <c r="AA12" s="164">
        <f t="shared" si="10"/>
        <v>58</v>
      </c>
      <c r="AC12" s="73">
        <f t="shared" si="2"/>
        <v>0</v>
      </c>
      <c r="AD12" s="73">
        <f>SUM(AC$9:AC12)</f>
        <v>0</v>
      </c>
    </row>
    <row r="13" spans="1:30" ht="30" customHeight="1">
      <c r="A13" s="161">
        <f t="shared" si="0"/>
        <v>5</v>
      </c>
      <c r="B13" s="166">
        <v>13</v>
      </c>
      <c r="C13" s="167" t="s">
        <v>510</v>
      </c>
      <c r="D13" s="168" t="s">
        <v>246</v>
      </c>
      <c r="E13" s="169">
        <v>339.7</v>
      </c>
      <c r="F13" s="166">
        <v>1</v>
      </c>
      <c r="G13" s="162" t="str">
        <f t="shared" si="7"/>
        <v>14.2
(3.5)</v>
      </c>
      <c r="H13" s="153"/>
      <c r="I13" s="161">
        <f t="shared" si="1"/>
        <v>5</v>
      </c>
      <c r="J13" s="166">
        <v>5</v>
      </c>
      <c r="K13" s="167" t="s">
        <v>502</v>
      </c>
      <c r="L13" s="170" t="s">
        <v>245</v>
      </c>
      <c r="M13" s="169">
        <v>5457.9</v>
      </c>
      <c r="N13" s="166">
        <v>4</v>
      </c>
      <c r="O13" s="162" t="str">
        <f t="shared" si="8"/>
        <v>1:53.8
(22.1)</v>
      </c>
      <c r="Q13" s="135">
        <f t="shared" si="3"/>
        <v>14.199999999999989</v>
      </c>
      <c r="R13" s="135">
        <f t="shared" si="4"/>
        <v>113.79999999999927</v>
      </c>
      <c r="T13" s="164">
        <f t="shared" si="5"/>
        <v>14.199999999999989</v>
      </c>
      <c r="U13" s="164">
        <f t="shared" si="6"/>
        <v>153.79999999999927</v>
      </c>
      <c r="W13" s="163">
        <f t="shared" si="11"/>
        <v>3.5</v>
      </c>
      <c r="X13" s="163">
        <f t="shared" si="12"/>
        <v>22.099999999999454</v>
      </c>
      <c r="Z13" s="164">
        <f t="shared" si="9"/>
        <v>3.5</v>
      </c>
      <c r="AA13" s="164">
        <f t="shared" si="10"/>
        <v>22.099999999999454</v>
      </c>
      <c r="AC13" s="73">
        <f t="shared" si="2"/>
        <v>0</v>
      </c>
      <c r="AD13" s="73">
        <f>SUM(AC$9:AC13)</f>
        <v>0</v>
      </c>
    </row>
    <row r="14" spans="1:30" ht="30" customHeight="1">
      <c r="A14" s="161">
        <f t="shared" si="0"/>
        <v>6</v>
      </c>
      <c r="B14" s="166">
        <v>7</v>
      </c>
      <c r="C14" s="167" t="s">
        <v>504</v>
      </c>
      <c r="D14" s="168" t="s">
        <v>245</v>
      </c>
      <c r="E14" s="169">
        <v>339.9</v>
      </c>
      <c r="F14" s="166">
        <v>5</v>
      </c>
      <c r="G14" s="162" t="str">
        <f t="shared" si="7"/>
        <v>14.4
(0.2)</v>
      </c>
      <c r="H14" s="153"/>
      <c r="I14" s="161">
        <f t="shared" si="1"/>
        <v>6</v>
      </c>
      <c r="J14" s="166">
        <v>4</v>
      </c>
      <c r="K14" s="167" t="s">
        <v>501</v>
      </c>
      <c r="L14" s="170" t="s">
        <v>245</v>
      </c>
      <c r="M14" s="169">
        <v>5517.8</v>
      </c>
      <c r="N14" s="166">
        <v>5</v>
      </c>
      <c r="O14" s="162" t="str">
        <f t="shared" si="8"/>
        <v>2:13.7
(19.9)</v>
      </c>
      <c r="Q14" s="135">
        <f t="shared" si="3"/>
        <v>14.399999999999977</v>
      </c>
      <c r="R14" s="135">
        <f t="shared" si="4"/>
        <v>133.69999999999982</v>
      </c>
      <c r="T14" s="164">
        <f t="shared" si="5"/>
        <v>14.399999999999977</v>
      </c>
      <c r="U14" s="164">
        <f t="shared" si="6"/>
        <v>213.69999999999982</v>
      </c>
      <c r="W14" s="163">
        <f t="shared" si="11"/>
        <v>0.19999999999998863</v>
      </c>
      <c r="X14" s="163">
        <f t="shared" si="12"/>
        <v>19.900000000000546</v>
      </c>
      <c r="Z14" s="164">
        <f t="shared" si="9"/>
        <v>0.19999999999998863</v>
      </c>
      <c r="AA14" s="164">
        <f t="shared" si="10"/>
        <v>19.900000000000546</v>
      </c>
      <c r="AC14" s="73">
        <f t="shared" si="2"/>
        <v>0</v>
      </c>
      <c r="AD14" s="73">
        <f>SUM(AC$9:AC14)</f>
        <v>0</v>
      </c>
    </row>
    <row r="15" spans="1:30" ht="30" customHeight="1">
      <c r="A15" s="302">
        <f t="shared" si="0"/>
        <v>6</v>
      </c>
      <c r="B15" s="166">
        <v>11</v>
      </c>
      <c r="C15" s="167" t="s">
        <v>508</v>
      </c>
      <c r="D15" s="168" t="s">
        <v>246</v>
      </c>
      <c r="E15" s="169">
        <v>339.9</v>
      </c>
      <c r="F15" s="166">
        <v>2</v>
      </c>
      <c r="G15" s="162" t="str">
        <f t="shared" si="7"/>
        <v>14.4
(0.2)</v>
      </c>
      <c r="H15" s="153"/>
      <c r="I15" s="161">
        <f t="shared" si="1"/>
        <v>7</v>
      </c>
      <c r="J15" s="166">
        <v>7</v>
      </c>
      <c r="K15" s="167" t="s">
        <v>504</v>
      </c>
      <c r="L15" s="170" t="s">
        <v>245</v>
      </c>
      <c r="M15" s="169">
        <v>5523.3</v>
      </c>
      <c r="N15" s="166">
        <v>6</v>
      </c>
      <c r="O15" s="162" t="str">
        <f t="shared" si="8"/>
        <v>2:19.2
(5.5)</v>
      </c>
      <c r="Q15" s="135">
        <f t="shared" si="3"/>
        <v>14.399999999999977</v>
      </c>
      <c r="R15" s="135">
        <f t="shared" si="4"/>
        <v>139.19999999999982</v>
      </c>
      <c r="T15" s="164">
        <f t="shared" si="5"/>
        <v>14.399999999999977</v>
      </c>
      <c r="U15" s="164">
        <f t="shared" si="6"/>
        <v>219.19999999999982</v>
      </c>
      <c r="W15" s="163">
        <f t="shared" si="11"/>
        <v>0.19999999999998863</v>
      </c>
      <c r="X15" s="163">
        <f t="shared" si="12"/>
        <v>5.5</v>
      </c>
      <c r="Z15" s="164">
        <f t="shared" si="9"/>
        <v>0.19999999999998863</v>
      </c>
      <c r="AA15" s="164">
        <f t="shared" si="10"/>
        <v>5.5</v>
      </c>
      <c r="AC15" s="73">
        <f t="shared" si="2"/>
        <v>0</v>
      </c>
      <c r="AD15" s="73">
        <f>SUM(AC$9:AC15)</f>
        <v>0</v>
      </c>
    </row>
    <row r="16" spans="1:30" ht="30" customHeight="1">
      <c r="A16" s="161">
        <f t="shared" si="0"/>
        <v>8</v>
      </c>
      <c r="B16" s="166">
        <v>12</v>
      </c>
      <c r="C16" s="167" t="s">
        <v>509</v>
      </c>
      <c r="D16" s="168" t="s">
        <v>246</v>
      </c>
      <c r="E16" s="169">
        <v>340.1</v>
      </c>
      <c r="F16" s="166">
        <v>3</v>
      </c>
      <c r="G16" s="162" t="str">
        <f t="shared" si="7"/>
        <v>14.6
(0.2)</v>
      </c>
      <c r="H16" s="153"/>
      <c r="I16" s="161">
        <f t="shared" si="1"/>
        <v>8</v>
      </c>
      <c r="J16" s="166">
        <v>13</v>
      </c>
      <c r="K16" s="167" t="s">
        <v>510</v>
      </c>
      <c r="L16" s="170" t="s">
        <v>246</v>
      </c>
      <c r="M16" s="169">
        <v>5545.9</v>
      </c>
      <c r="N16" s="166">
        <v>2</v>
      </c>
      <c r="O16" s="162" t="str">
        <f t="shared" si="8"/>
        <v>2:41.8
(22.6)</v>
      </c>
      <c r="Q16" s="135">
        <f t="shared" si="3"/>
        <v>14.600000000000023</v>
      </c>
      <c r="R16" s="135">
        <f t="shared" si="4"/>
        <v>161.79999999999927</v>
      </c>
      <c r="T16" s="164">
        <f t="shared" si="5"/>
        <v>14.600000000000023</v>
      </c>
      <c r="U16" s="164">
        <f t="shared" si="6"/>
        <v>241.79999999999927</v>
      </c>
      <c r="W16" s="163">
        <f t="shared" si="11"/>
        <v>0.20000000000004547</v>
      </c>
      <c r="X16" s="163">
        <f t="shared" si="12"/>
        <v>22.599999999999454</v>
      </c>
      <c r="Z16" s="164">
        <f t="shared" si="9"/>
        <v>0.20000000000004547</v>
      </c>
      <c r="AA16" s="164">
        <f t="shared" si="10"/>
        <v>22.599999999999454</v>
      </c>
      <c r="AC16" s="73">
        <f t="shared" si="2"/>
        <v>0</v>
      </c>
      <c r="AD16" s="73">
        <f>SUM(AC$9:AC16)</f>
        <v>0</v>
      </c>
    </row>
    <row r="17" spans="1:30" ht="30" customHeight="1">
      <c r="A17" s="161">
        <f t="shared" si="0"/>
        <v>9</v>
      </c>
      <c r="B17" s="166">
        <v>4</v>
      </c>
      <c r="C17" s="167" t="s">
        <v>501</v>
      </c>
      <c r="D17" s="168" t="s">
        <v>245</v>
      </c>
      <c r="E17" s="169">
        <v>340.2</v>
      </c>
      <c r="F17" s="166">
        <v>6</v>
      </c>
      <c r="G17" s="162" t="str">
        <f t="shared" si="7"/>
        <v>14.7
(0.1)</v>
      </c>
      <c r="H17" s="153"/>
      <c r="I17" s="161">
        <f t="shared" si="1"/>
        <v>9</v>
      </c>
      <c r="J17" s="166">
        <v>14</v>
      </c>
      <c r="K17" s="167" t="s">
        <v>511</v>
      </c>
      <c r="L17" s="170" t="s">
        <v>246</v>
      </c>
      <c r="M17" s="169">
        <v>5550.7</v>
      </c>
      <c r="N17" s="166">
        <v>3</v>
      </c>
      <c r="O17" s="162" t="str">
        <f t="shared" si="8"/>
        <v>2:46.6
(4.8)</v>
      </c>
      <c r="Q17" s="135">
        <f t="shared" si="3"/>
        <v>14.699999999999989</v>
      </c>
      <c r="R17" s="135">
        <f t="shared" si="4"/>
        <v>166.59999999999945</v>
      </c>
      <c r="T17" s="164">
        <f t="shared" si="5"/>
        <v>14.699999999999989</v>
      </c>
      <c r="U17" s="164">
        <f t="shared" si="6"/>
        <v>246.59999999999945</v>
      </c>
      <c r="W17" s="163">
        <f t="shared" si="11"/>
        <v>9.9999999999965894E-2</v>
      </c>
      <c r="X17" s="163">
        <f t="shared" si="12"/>
        <v>4.8000000000001819</v>
      </c>
      <c r="Z17" s="164">
        <f t="shared" si="9"/>
        <v>9.9999999999965894E-2</v>
      </c>
      <c r="AA17" s="164">
        <f t="shared" si="10"/>
        <v>4.8000000000001819</v>
      </c>
      <c r="AC17" s="73">
        <f t="shared" si="2"/>
        <v>0</v>
      </c>
      <c r="AD17" s="73">
        <f>SUM(AC$9:AC17)</f>
        <v>0</v>
      </c>
    </row>
    <row r="18" spans="1:30" ht="30" customHeight="1">
      <c r="A18" s="161">
        <f t="shared" si="0"/>
        <v>10</v>
      </c>
      <c r="B18" s="166">
        <v>10</v>
      </c>
      <c r="C18" s="167" t="s">
        <v>507</v>
      </c>
      <c r="D18" s="168" t="s">
        <v>245</v>
      </c>
      <c r="E18" s="169">
        <v>342.7</v>
      </c>
      <c r="F18" s="166">
        <v>7</v>
      </c>
      <c r="G18" s="162" t="str">
        <f t="shared" si="7"/>
        <v>17.2
(2.5)</v>
      </c>
      <c r="H18" s="153"/>
      <c r="I18" s="161">
        <f t="shared" si="1"/>
        <v>10</v>
      </c>
      <c r="J18" s="166">
        <v>10</v>
      </c>
      <c r="K18" s="167" t="s">
        <v>507</v>
      </c>
      <c r="L18" s="170" t="s">
        <v>245</v>
      </c>
      <c r="M18" s="169">
        <v>5604</v>
      </c>
      <c r="N18" s="166">
        <v>7</v>
      </c>
      <c r="O18" s="162" t="str">
        <f t="shared" si="8"/>
        <v>2:59.9
(13.3)</v>
      </c>
      <c r="Q18" s="135">
        <f t="shared" si="3"/>
        <v>17.199999999999989</v>
      </c>
      <c r="R18" s="135">
        <f t="shared" si="4"/>
        <v>179.89999999999964</v>
      </c>
      <c r="T18" s="164">
        <f t="shared" si="5"/>
        <v>17.199999999999989</v>
      </c>
      <c r="U18" s="164">
        <f t="shared" si="6"/>
        <v>259.89999999999964</v>
      </c>
      <c r="W18" s="163">
        <f t="shared" si="11"/>
        <v>2.5</v>
      </c>
      <c r="X18" s="163">
        <f t="shared" si="12"/>
        <v>13.300000000000182</v>
      </c>
      <c r="Z18" s="164">
        <f t="shared" si="9"/>
        <v>2.5</v>
      </c>
      <c r="AA18" s="164">
        <f t="shared" si="10"/>
        <v>13.300000000000182</v>
      </c>
      <c r="AC18" s="73">
        <f t="shared" si="2"/>
        <v>0</v>
      </c>
      <c r="AD18" s="73">
        <f>SUM(AC$9:AC18)</f>
        <v>0</v>
      </c>
    </row>
    <row r="19" spans="1:30" ht="30" customHeight="1">
      <c r="A19" s="161">
        <f t="shared" si="0"/>
        <v>11</v>
      </c>
      <c r="B19" s="166">
        <v>14</v>
      </c>
      <c r="C19" s="167" t="s">
        <v>511</v>
      </c>
      <c r="D19" s="168" t="s">
        <v>246</v>
      </c>
      <c r="E19" s="169">
        <v>343.9</v>
      </c>
      <c r="F19" s="166">
        <v>4</v>
      </c>
      <c r="G19" s="162" t="str">
        <f t="shared" si="7"/>
        <v>18.4
(1.2)</v>
      </c>
      <c r="H19" s="153"/>
      <c r="I19" s="161">
        <f t="shared" si="1"/>
        <v>11</v>
      </c>
      <c r="J19" s="166">
        <v>12</v>
      </c>
      <c r="K19" s="167" t="s">
        <v>509</v>
      </c>
      <c r="L19" s="170" t="s">
        <v>246</v>
      </c>
      <c r="M19" s="169">
        <v>5619.8</v>
      </c>
      <c r="N19" s="166">
        <v>4</v>
      </c>
      <c r="O19" s="162" t="str">
        <f t="shared" si="8"/>
        <v>3:15.7
(15.8)</v>
      </c>
      <c r="Q19" s="135">
        <f t="shared" si="3"/>
        <v>18.399999999999977</v>
      </c>
      <c r="R19" s="135">
        <f t="shared" si="4"/>
        <v>195.69999999999982</v>
      </c>
      <c r="T19" s="164">
        <f t="shared" si="5"/>
        <v>18.399999999999977</v>
      </c>
      <c r="U19" s="164">
        <f t="shared" si="6"/>
        <v>315.69999999999982</v>
      </c>
      <c r="W19" s="163">
        <f t="shared" si="11"/>
        <v>1.1999999999999886</v>
      </c>
      <c r="X19" s="163">
        <f t="shared" si="12"/>
        <v>15.800000000000182</v>
      </c>
      <c r="Z19" s="164">
        <f t="shared" si="9"/>
        <v>1.1999999999999886</v>
      </c>
      <c r="AA19" s="164">
        <f t="shared" si="10"/>
        <v>15.800000000000182</v>
      </c>
      <c r="AC19" s="73">
        <f t="shared" si="2"/>
        <v>0</v>
      </c>
      <c r="AD19" s="73">
        <f>SUM(AC$9:AC19)</f>
        <v>0</v>
      </c>
    </row>
    <row r="20" spans="1:30" ht="30" customHeight="1">
      <c r="A20" s="161">
        <f t="shared" si="0"/>
        <v>12</v>
      </c>
      <c r="B20" s="166">
        <v>27</v>
      </c>
      <c r="C20" s="167" t="s">
        <v>523</v>
      </c>
      <c r="D20" s="168" t="s">
        <v>248</v>
      </c>
      <c r="E20" s="169">
        <v>344.5</v>
      </c>
      <c r="F20" s="166">
        <v>1</v>
      </c>
      <c r="G20" s="162" t="str">
        <f t="shared" si="7"/>
        <v>19.0
(0.6)</v>
      </c>
      <c r="H20" s="153"/>
      <c r="I20" s="161">
        <f t="shared" si="1"/>
        <v>12</v>
      </c>
      <c r="J20" s="166">
        <v>15</v>
      </c>
      <c r="K20" s="167" t="s">
        <v>512</v>
      </c>
      <c r="L20" s="170" t="s">
        <v>246</v>
      </c>
      <c r="M20" s="169">
        <v>5634.9</v>
      </c>
      <c r="N20" s="166">
        <v>5</v>
      </c>
      <c r="O20" s="162" t="str">
        <f t="shared" si="8"/>
        <v>3:30.8
(15.1)</v>
      </c>
      <c r="Q20" s="135">
        <f t="shared" si="3"/>
        <v>19</v>
      </c>
      <c r="R20" s="135">
        <f t="shared" si="4"/>
        <v>210.79999999999927</v>
      </c>
      <c r="T20" s="164">
        <f t="shared" si="5"/>
        <v>19</v>
      </c>
      <c r="U20" s="164">
        <f t="shared" si="6"/>
        <v>330.79999999999927</v>
      </c>
      <c r="W20" s="163">
        <f t="shared" si="11"/>
        <v>0.60000000000002274</v>
      </c>
      <c r="X20" s="163">
        <f t="shared" si="12"/>
        <v>15.099999999999454</v>
      </c>
      <c r="Z20" s="164">
        <f t="shared" si="9"/>
        <v>0.60000000000002274</v>
      </c>
      <c r="AA20" s="164">
        <f t="shared" si="10"/>
        <v>15.099999999999454</v>
      </c>
      <c r="AC20" s="73">
        <f t="shared" si="2"/>
        <v>0</v>
      </c>
      <c r="AD20" s="73">
        <f>SUM(AC$9:AC20)</f>
        <v>0</v>
      </c>
    </row>
    <row r="21" spans="1:30" ht="30" customHeight="1">
      <c r="A21" s="161">
        <f t="shared" si="0"/>
        <v>13</v>
      </c>
      <c r="B21" s="166">
        <v>26</v>
      </c>
      <c r="C21" s="167" t="s">
        <v>522</v>
      </c>
      <c r="D21" s="168" t="s">
        <v>248</v>
      </c>
      <c r="E21" s="169">
        <v>345</v>
      </c>
      <c r="F21" s="166">
        <v>2</v>
      </c>
      <c r="G21" s="162" t="str">
        <f t="shared" si="7"/>
        <v>19.5
(0.5)</v>
      </c>
      <c r="H21" s="153"/>
      <c r="I21" s="161">
        <f t="shared" si="1"/>
        <v>13</v>
      </c>
      <c r="J21" s="166">
        <v>27</v>
      </c>
      <c r="K21" s="167" t="s">
        <v>523</v>
      </c>
      <c r="L21" s="170" t="s">
        <v>248</v>
      </c>
      <c r="M21" s="169">
        <v>5721.9</v>
      </c>
      <c r="N21" s="166">
        <v>1</v>
      </c>
      <c r="O21" s="162" t="str">
        <f t="shared" si="8"/>
        <v>4:17.8
(47.0)</v>
      </c>
      <c r="Q21" s="135">
        <f t="shared" si="3"/>
        <v>19.5</v>
      </c>
      <c r="R21" s="135">
        <f t="shared" si="4"/>
        <v>257.79999999999927</v>
      </c>
      <c r="T21" s="164">
        <f t="shared" si="5"/>
        <v>19.5</v>
      </c>
      <c r="U21" s="164">
        <f t="shared" si="6"/>
        <v>417.79999999999927</v>
      </c>
      <c r="W21" s="163">
        <f t="shared" si="11"/>
        <v>0.5</v>
      </c>
      <c r="X21" s="163">
        <f t="shared" si="12"/>
        <v>47</v>
      </c>
      <c r="Z21" s="164">
        <f t="shared" si="9"/>
        <v>0.5</v>
      </c>
      <c r="AA21" s="164">
        <f t="shared" si="10"/>
        <v>47</v>
      </c>
      <c r="AC21" s="73">
        <f t="shared" si="2"/>
        <v>0</v>
      </c>
      <c r="AD21" s="73">
        <f>SUM(AC$9:AC21)</f>
        <v>0</v>
      </c>
    </row>
    <row r="22" spans="1:30" ht="30" customHeight="1">
      <c r="A22" s="161">
        <f t="shared" si="0"/>
        <v>14</v>
      </c>
      <c r="B22" s="166">
        <v>15</v>
      </c>
      <c r="C22" s="167" t="s">
        <v>512</v>
      </c>
      <c r="D22" s="168" t="s">
        <v>246</v>
      </c>
      <c r="E22" s="169">
        <v>345.1</v>
      </c>
      <c r="F22" s="166">
        <v>5</v>
      </c>
      <c r="G22" s="162" t="str">
        <f t="shared" si="7"/>
        <v>19.6
(0.1)</v>
      </c>
      <c r="H22" s="153"/>
      <c r="I22" s="161">
        <f t="shared" si="1"/>
        <v>14</v>
      </c>
      <c r="J22" s="166">
        <v>26</v>
      </c>
      <c r="K22" s="167" t="s">
        <v>522</v>
      </c>
      <c r="L22" s="170" t="s">
        <v>248</v>
      </c>
      <c r="M22" s="169">
        <v>5723.5</v>
      </c>
      <c r="N22" s="166">
        <v>2</v>
      </c>
      <c r="O22" s="162" t="str">
        <f t="shared" si="8"/>
        <v>4:19.4
(1.6)</v>
      </c>
      <c r="Q22" s="135">
        <f t="shared" si="3"/>
        <v>19.600000000000023</v>
      </c>
      <c r="R22" s="135">
        <f t="shared" si="4"/>
        <v>259.39999999999964</v>
      </c>
      <c r="T22" s="164">
        <f t="shared" si="5"/>
        <v>19.600000000000023</v>
      </c>
      <c r="U22" s="164">
        <f t="shared" si="6"/>
        <v>419.39999999999964</v>
      </c>
      <c r="W22" s="163">
        <f t="shared" si="11"/>
        <v>0.10000000000002274</v>
      </c>
      <c r="X22" s="163">
        <f t="shared" si="12"/>
        <v>1.6000000000003638</v>
      </c>
      <c r="Z22" s="164">
        <f t="shared" si="9"/>
        <v>0.10000000000002274</v>
      </c>
      <c r="AA22" s="164">
        <f t="shared" si="10"/>
        <v>1.6000000000003638</v>
      </c>
      <c r="AC22" s="73">
        <f t="shared" si="2"/>
        <v>0</v>
      </c>
      <c r="AD22" s="73">
        <f>SUM(AC$9:AC22)</f>
        <v>0</v>
      </c>
    </row>
    <row r="23" spans="1:30" ht="30" customHeight="1">
      <c r="A23" s="161">
        <f t="shared" si="0"/>
        <v>15</v>
      </c>
      <c r="B23" s="166">
        <v>8</v>
      </c>
      <c r="C23" s="167" t="s">
        <v>505</v>
      </c>
      <c r="D23" s="168" t="s">
        <v>245</v>
      </c>
      <c r="E23" s="169">
        <v>346.9</v>
      </c>
      <c r="F23" s="166">
        <v>8</v>
      </c>
      <c r="G23" s="162" t="str">
        <f t="shared" si="7"/>
        <v>21.4
(1.8)</v>
      </c>
      <c r="H23" s="153"/>
      <c r="I23" s="161">
        <f t="shared" si="1"/>
        <v>15</v>
      </c>
      <c r="J23" s="166">
        <v>8</v>
      </c>
      <c r="K23" s="167" t="s">
        <v>505</v>
      </c>
      <c r="L23" s="170" t="s">
        <v>245</v>
      </c>
      <c r="M23" s="169">
        <v>5729.9</v>
      </c>
      <c r="N23" s="166">
        <v>8</v>
      </c>
      <c r="O23" s="162" t="str">
        <f t="shared" si="8"/>
        <v>4:25.8
(6.4)</v>
      </c>
      <c r="Q23" s="135">
        <f t="shared" si="3"/>
        <v>21.399999999999977</v>
      </c>
      <c r="R23" s="135">
        <f t="shared" si="4"/>
        <v>265.79999999999927</v>
      </c>
      <c r="T23" s="164">
        <f t="shared" si="5"/>
        <v>21.399999999999977</v>
      </c>
      <c r="U23" s="164">
        <f t="shared" si="6"/>
        <v>425.79999999999927</v>
      </c>
      <c r="W23" s="163">
        <f t="shared" si="11"/>
        <v>1.7999999999999545</v>
      </c>
      <c r="X23" s="163">
        <f t="shared" si="12"/>
        <v>6.3999999999996362</v>
      </c>
      <c r="Z23" s="164">
        <f t="shared" si="9"/>
        <v>1.7999999999999545</v>
      </c>
      <c r="AA23" s="164">
        <f t="shared" si="10"/>
        <v>6.3999999999996362</v>
      </c>
      <c r="AC23" s="73">
        <f t="shared" si="2"/>
        <v>0</v>
      </c>
      <c r="AD23" s="73">
        <f>SUM(AC$9:AC23)</f>
        <v>0</v>
      </c>
    </row>
    <row r="24" spans="1:30" ht="30" customHeight="1">
      <c r="A24" s="161">
        <f t="shared" si="0"/>
        <v>16</v>
      </c>
      <c r="B24" s="166">
        <v>9</v>
      </c>
      <c r="C24" s="167" t="s">
        <v>506</v>
      </c>
      <c r="D24" s="168" t="s">
        <v>245</v>
      </c>
      <c r="E24" s="169">
        <v>347.8</v>
      </c>
      <c r="F24" s="166">
        <v>9</v>
      </c>
      <c r="G24" s="162" t="str">
        <f t="shared" si="7"/>
        <v>22.3
(0.9)</v>
      </c>
      <c r="H24" s="153"/>
      <c r="I24" s="161">
        <f t="shared" si="1"/>
        <v>16</v>
      </c>
      <c r="J24" s="166">
        <v>21</v>
      </c>
      <c r="K24" s="167" t="s">
        <v>518</v>
      </c>
      <c r="L24" s="170" t="s">
        <v>247</v>
      </c>
      <c r="M24" s="169">
        <v>5741.3</v>
      </c>
      <c r="N24" s="166">
        <v>1</v>
      </c>
      <c r="O24" s="162" t="str">
        <f t="shared" si="8"/>
        <v>4:37.2
(11.4)</v>
      </c>
      <c r="Q24" s="135">
        <f t="shared" si="3"/>
        <v>22.300000000000011</v>
      </c>
      <c r="R24" s="135">
        <f t="shared" si="4"/>
        <v>277.19999999999982</v>
      </c>
      <c r="T24" s="164">
        <f t="shared" si="5"/>
        <v>22.300000000000011</v>
      </c>
      <c r="U24" s="164">
        <f t="shared" si="6"/>
        <v>437.19999999999982</v>
      </c>
      <c r="W24" s="163">
        <f t="shared" si="11"/>
        <v>0.90000000000003411</v>
      </c>
      <c r="X24" s="163">
        <f t="shared" si="12"/>
        <v>11.400000000000546</v>
      </c>
      <c r="Z24" s="164">
        <f t="shared" si="9"/>
        <v>0.90000000000003411</v>
      </c>
      <c r="AA24" s="164">
        <f t="shared" si="10"/>
        <v>11.400000000000546</v>
      </c>
      <c r="AC24" s="73">
        <f t="shared" si="2"/>
        <v>0</v>
      </c>
      <c r="AD24" s="73">
        <f>SUM(AC$9:AC24)</f>
        <v>0</v>
      </c>
    </row>
    <row r="25" spans="1:30" ht="30" customHeight="1">
      <c r="A25" s="161">
        <f t="shared" si="0"/>
        <v>17</v>
      </c>
      <c r="B25" s="166">
        <v>21</v>
      </c>
      <c r="C25" s="167" t="s">
        <v>518</v>
      </c>
      <c r="D25" s="168" t="s">
        <v>247</v>
      </c>
      <c r="E25" s="169">
        <v>347.9</v>
      </c>
      <c r="F25" s="166">
        <v>1</v>
      </c>
      <c r="G25" s="162" t="str">
        <f t="shared" si="7"/>
        <v>22.4
(0.1)</v>
      </c>
      <c r="H25" s="153"/>
      <c r="I25" s="161">
        <f t="shared" si="1"/>
        <v>17</v>
      </c>
      <c r="J25" s="166">
        <v>9</v>
      </c>
      <c r="K25" s="167" t="s">
        <v>506</v>
      </c>
      <c r="L25" s="170" t="s">
        <v>245</v>
      </c>
      <c r="M25" s="169">
        <v>5806.9</v>
      </c>
      <c r="N25" s="166">
        <v>9</v>
      </c>
      <c r="O25" s="162" t="str">
        <f t="shared" si="8"/>
        <v>5:02.8
(25.6)</v>
      </c>
      <c r="Q25" s="135">
        <f t="shared" si="3"/>
        <v>22.399999999999977</v>
      </c>
      <c r="R25" s="135">
        <f t="shared" si="4"/>
        <v>302.79999999999927</v>
      </c>
      <c r="T25" s="164">
        <f t="shared" si="5"/>
        <v>22.399999999999977</v>
      </c>
      <c r="U25" s="164">
        <f t="shared" si="6"/>
        <v>502.79999999999927</v>
      </c>
      <c r="W25" s="163">
        <f t="shared" si="11"/>
        <v>9.9999999999965894E-2</v>
      </c>
      <c r="X25" s="163">
        <f t="shared" si="12"/>
        <v>25.599999999999454</v>
      </c>
      <c r="Z25" s="164">
        <f t="shared" si="9"/>
        <v>9.9999999999965894E-2</v>
      </c>
      <c r="AA25" s="164">
        <f t="shared" si="10"/>
        <v>25.599999999999454</v>
      </c>
      <c r="AC25" s="73">
        <f t="shared" si="2"/>
        <v>0</v>
      </c>
      <c r="AD25" s="73">
        <f>SUM(AC$9:AC25)</f>
        <v>0</v>
      </c>
    </row>
    <row r="26" spans="1:30" ht="30" customHeight="1">
      <c r="A26" s="161">
        <f t="shared" si="0"/>
        <v>18</v>
      </c>
      <c r="B26" s="166">
        <v>17</v>
      </c>
      <c r="C26" s="167" t="s">
        <v>514</v>
      </c>
      <c r="D26" s="168" t="s">
        <v>247</v>
      </c>
      <c r="E26" s="169">
        <v>350</v>
      </c>
      <c r="F26" s="166">
        <v>2</v>
      </c>
      <c r="G26" s="162" t="str">
        <f t="shared" si="7"/>
        <v>24.5
(2.1)</v>
      </c>
      <c r="H26" s="153"/>
      <c r="I26" s="161">
        <f t="shared" si="1"/>
        <v>18</v>
      </c>
      <c r="J26" s="166">
        <v>17</v>
      </c>
      <c r="K26" s="167" t="s">
        <v>514</v>
      </c>
      <c r="L26" s="170" t="s">
        <v>247</v>
      </c>
      <c r="M26" s="169">
        <v>5810.8</v>
      </c>
      <c r="N26" s="166">
        <v>2</v>
      </c>
      <c r="O26" s="162" t="str">
        <f t="shared" si="8"/>
        <v>5:06.7
(3.9)</v>
      </c>
      <c r="Q26" s="135">
        <f t="shared" si="3"/>
        <v>24.5</v>
      </c>
      <c r="R26" s="135">
        <f t="shared" si="4"/>
        <v>306.69999999999982</v>
      </c>
      <c r="T26" s="164">
        <f t="shared" si="5"/>
        <v>24.5</v>
      </c>
      <c r="U26" s="164">
        <f t="shared" si="6"/>
        <v>506.69999999999982</v>
      </c>
      <c r="W26" s="163">
        <f t="shared" si="11"/>
        <v>2.1000000000000227</v>
      </c>
      <c r="X26" s="163">
        <f t="shared" si="12"/>
        <v>3.9000000000005457</v>
      </c>
      <c r="Z26" s="164">
        <f t="shared" si="9"/>
        <v>2.1000000000000227</v>
      </c>
      <c r="AA26" s="164">
        <f t="shared" si="10"/>
        <v>3.9000000000005457</v>
      </c>
      <c r="AC26" s="73">
        <f t="shared" si="2"/>
        <v>0</v>
      </c>
      <c r="AD26" s="73">
        <f>SUM(AC$9:AC26)</f>
        <v>0</v>
      </c>
    </row>
    <row r="27" spans="1:30" ht="30" customHeight="1">
      <c r="A27" s="161">
        <f t="shared" si="0"/>
        <v>19</v>
      </c>
      <c r="B27" s="166">
        <v>29</v>
      </c>
      <c r="C27" s="167" t="s">
        <v>525</v>
      </c>
      <c r="D27" s="168" t="s">
        <v>248</v>
      </c>
      <c r="E27" s="169">
        <v>352.6</v>
      </c>
      <c r="F27" s="166">
        <v>3</v>
      </c>
      <c r="G27" s="162" t="str">
        <f t="shared" si="7"/>
        <v>27.1
(2.6)</v>
      </c>
      <c r="H27" s="153"/>
      <c r="I27" s="161">
        <f t="shared" si="1"/>
        <v>19</v>
      </c>
      <c r="J27" s="166">
        <v>24</v>
      </c>
      <c r="K27" s="167" t="s">
        <v>520</v>
      </c>
      <c r="L27" s="170" t="s">
        <v>247</v>
      </c>
      <c r="M27" s="169">
        <v>5811.5</v>
      </c>
      <c r="N27" s="166">
        <v>3</v>
      </c>
      <c r="O27" s="162" t="str">
        <f t="shared" si="8"/>
        <v>5:07.4
(0.7)</v>
      </c>
      <c r="Q27" s="135">
        <f t="shared" si="3"/>
        <v>27.100000000000023</v>
      </c>
      <c r="R27" s="135">
        <f t="shared" si="4"/>
        <v>307.39999999999964</v>
      </c>
      <c r="T27" s="164">
        <f t="shared" si="5"/>
        <v>27.100000000000023</v>
      </c>
      <c r="U27" s="164">
        <f t="shared" si="6"/>
        <v>507.39999999999964</v>
      </c>
      <c r="W27" s="163">
        <f t="shared" si="11"/>
        <v>2.6000000000000227</v>
      </c>
      <c r="X27" s="163">
        <f t="shared" si="12"/>
        <v>0.6999999999998181</v>
      </c>
      <c r="Z27" s="164">
        <f t="shared" si="9"/>
        <v>2.6000000000000227</v>
      </c>
      <c r="AA27" s="164">
        <f t="shared" si="10"/>
        <v>0.6999999999998181</v>
      </c>
      <c r="AC27" s="73">
        <f t="shared" si="2"/>
        <v>0</v>
      </c>
      <c r="AD27" s="73">
        <f>SUM(AC$9:AC27)</f>
        <v>0</v>
      </c>
    </row>
    <row r="28" spans="1:30" ht="30" customHeight="1">
      <c r="A28" s="161">
        <f t="shared" si="0"/>
        <v>20</v>
      </c>
      <c r="B28" s="166">
        <v>19</v>
      </c>
      <c r="C28" s="167" t="s">
        <v>516</v>
      </c>
      <c r="D28" s="168" t="s">
        <v>247</v>
      </c>
      <c r="E28" s="169">
        <v>354.9</v>
      </c>
      <c r="F28" s="166">
        <v>3</v>
      </c>
      <c r="G28" s="162" t="str">
        <f t="shared" si="7"/>
        <v>29.4
(2.3)</v>
      </c>
      <c r="H28" s="153"/>
      <c r="I28" s="161">
        <f t="shared" si="1"/>
        <v>20</v>
      </c>
      <c r="J28" s="166">
        <v>19</v>
      </c>
      <c r="K28" s="167" t="s">
        <v>516</v>
      </c>
      <c r="L28" s="170" t="s">
        <v>247</v>
      </c>
      <c r="M28" s="169">
        <v>5818.6</v>
      </c>
      <c r="N28" s="166">
        <v>4</v>
      </c>
      <c r="O28" s="162" t="str">
        <f t="shared" si="8"/>
        <v>5:14.5
(7.1)</v>
      </c>
      <c r="Q28" s="135">
        <f t="shared" si="3"/>
        <v>29.399999999999977</v>
      </c>
      <c r="R28" s="135">
        <f t="shared" si="4"/>
        <v>314.5</v>
      </c>
      <c r="T28" s="164">
        <f t="shared" si="5"/>
        <v>29.399999999999977</v>
      </c>
      <c r="U28" s="164">
        <f t="shared" si="6"/>
        <v>514.5</v>
      </c>
      <c r="W28" s="163">
        <f t="shared" si="11"/>
        <v>2.2999999999999545</v>
      </c>
      <c r="X28" s="163">
        <f t="shared" si="12"/>
        <v>7.1000000000003638</v>
      </c>
      <c r="Z28" s="164">
        <f t="shared" si="9"/>
        <v>2.2999999999999545</v>
      </c>
      <c r="AA28" s="164">
        <f t="shared" si="10"/>
        <v>7.1000000000003638</v>
      </c>
      <c r="AC28" s="73">
        <f t="shared" si="2"/>
        <v>0</v>
      </c>
      <c r="AD28" s="73">
        <f>SUM(AC$9:AC28)</f>
        <v>0</v>
      </c>
    </row>
    <row r="29" spans="1:30" ht="30" customHeight="1">
      <c r="A29" s="161">
        <f t="shared" si="0"/>
        <v>21</v>
      </c>
      <c r="B29" s="166">
        <v>24</v>
      </c>
      <c r="C29" s="167" t="s">
        <v>520</v>
      </c>
      <c r="D29" s="168" t="s">
        <v>247</v>
      </c>
      <c r="E29" s="169">
        <v>356</v>
      </c>
      <c r="F29" s="166">
        <v>4</v>
      </c>
      <c r="G29" s="162" t="str">
        <f t="shared" si="7"/>
        <v>30.5
(1.1)</v>
      </c>
      <c r="H29" s="153"/>
      <c r="I29" s="161">
        <f t="shared" si="1"/>
        <v>21</v>
      </c>
      <c r="J29" s="166">
        <v>16</v>
      </c>
      <c r="K29" s="167" t="s">
        <v>513</v>
      </c>
      <c r="L29" s="170" t="s">
        <v>246</v>
      </c>
      <c r="M29" s="169">
        <v>5835.4</v>
      </c>
      <c r="N29" s="166">
        <v>6</v>
      </c>
      <c r="O29" s="162" t="str">
        <f t="shared" si="8"/>
        <v>5:31.3
(16.8)</v>
      </c>
      <c r="Q29" s="135">
        <f t="shared" si="3"/>
        <v>30.5</v>
      </c>
      <c r="R29" s="135">
        <f t="shared" si="4"/>
        <v>331.29999999999927</v>
      </c>
      <c r="T29" s="164">
        <f t="shared" si="5"/>
        <v>30.5</v>
      </c>
      <c r="U29" s="164">
        <f t="shared" si="6"/>
        <v>531.29999999999927</v>
      </c>
      <c r="W29" s="163">
        <f t="shared" si="11"/>
        <v>1.1000000000000227</v>
      </c>
      <c r="X29" s="163">
        <f t="shared" si="12"/>
        <v>16.799999999999272</v>
      </c>
      <c r="Z29" s="164">
        <f t="shared" si="9"/>
        <v>1.1000000000000227</v>
      </c>
      <c r="AA29" s="164">
        <f t="shared" si="10"/>
        <v>16.799999999999272</v>
      </c>
      <c r="AC29" s="73">
        <f t="shared" si="2"/>
        <v>0</v>
      </c>
      <c r="AD29" s="73">
        <f>SUM(AC$9:AC29)</f>
        <v>0</v>
      </c>
    </row>
    <row r="30" spans="1:30" ht="30" customHeight="1">
      <c r="A30" s="161">
        <f t="shared" si="0"/>
        <v>22</v>
      </c>
      <c r="B30" s="166">
        <v>22</v>
      </c>
      <c r="C30" s="167" t="s">
        <v>571</v>
      </c>
      <c r="D30" s="168" t="s">
        <v>247</v>
      </c>
      <c r="E30" s="169">
        <v>358.1</v>
      </c>
      <c r="F30" s="166">
        <v>5</v>
      </c>
      <c r="G30" s="162" t="str">
        <f t="shared" si="7"/>
        <v>32.6
(2.1)</v>
      </c>
      <c r="H30" s="153"/>
      <c r="I30" s="161">
        <f t="shared" si="1"/>
        <v>22</v>
      </c>
      <c r="J30" s="166">
        <v>22</v>
      </c>
      <c r="K30" s="167" t="s">
        <v>571</v>
      </c>
      <c r="L30" s="170" t="s">
        <v>247</v>
      </c>
      <c r="M30" s="169">
        <v>5844.9</v>
      </c>
      <c r="N30" s="166">
        <v>5</v>
      </c>
      <c r="O30" s="162" t="str">
        <f t="shared" si="8"/>
        <v>5:40.8
(9.5)</v>
      </c>
      <c r="Q30" s="135">
        <f t="shared" si="3"/>
        <v>32.600000000000023</v>
      </c>
      <c r="R30" s="135">
        <f t="shared" si="4"/>
        <v>340.79999999999927</v>
      </c>
      <c r="T30" s="164">
        <f t="shared" si="5"/>
        <v>32.600000000000023</v>
      </c>
      <c r="U30" s="164">
        <f t="shared" si="6"/>
        <v>540.79999999999927</v>
      </c>
      <c r="W30" s="163">
        <f t="shared" si="11"/>
        <v>2.1000000000000227</v>
      </c>
      <c r="X30" s="163">
        <f t="shared" si="12"/>
        <v>9.5</v>
      </c>
      <c r="Z30" s="164">
        <f t="shared" si="9"/>
        <v>2.1000000000000227</v>
      </c>
      <c r="AA30" s="164">
        <f t="shared" si="10"/>
        <v>9.5</v>
      </c>
      <c r="AC30" s="73">
        <f t="shared" si="2"/>
        <v>0</v>
      </c>
      <c r="AD30" s="73">
        <f>SUM(AC$9:AC30)</f>
        <v>0</v>
      </c>
    </row>
    <row r="31" spans="1:30" ht="30" customHeight="1">
      <c r="A31" s="161">
        <f t="shared" si="0"/>
        <v>23</v>
      </c>
      <c r="B31" s="166">
        <v>33</v>
      </c>
      <c r="C31" s="167" t="s">
        <v>529</v>
      </c>
      <c r="D31" s="168" t="s">
        <v>249</v>
      </c>
      <c r="E31" s="169">
        <v>358.6</v>
      </c>
      <c r="F31" s="166">
        <v>1</v>
      </c>
      <c r="G31" s="162" t="str">
        <f t="shared" si="7"/>
        <v>33.1
(0.5)</v>
      </c>
      <c r="H31" s="153"/>
      <c r="I31" s="161" t="str">
        <f t="shared" si="1"/>
        <v>-</v>
      </c>
      <c r="J31" s="166">
        <v>58</v>
      </c>
      <c r="K31" s="167" t="s">
        <v>552</v>
      </c>
      <c r="L31" s="170" t="s">
        <v>251</v>
      </c>
      <c r="M31" s="169">
        <v>5919.6</v>
      </c>
      <c r="N31" s="166">
        <v>1</v>
      </c>
      <c r="O31" s="162" t="str">
        <f t="shared" si="8"/>
        <v>6:15.5
(34.7)</v>
      </c>
      <c r="Q31" s="135">
        <f t="shared" si="3"/>
        <v>33.100000000000023</v>
      </c>
      <c r="R31" s="135">
        <f t="shared" si="4"/>
        <v>375.5</v>
      </c>
      <c r="T31" s="164">
        <f t="shared" si="5"/>
        <v>33.100000000000023</v>
      </c>
      <c r="U31" s="164">
        <f t="shared" si="6"/>
        <v>615.5</v>
      </c>
      <c r="W31" s="163">
        <f t="shared" si="11"/>
        <v>0.5</v>
      </c>
      <c r="X31" s="163">
        <f t="shared" si="12"/>
        <v>34.700000000000728</v>
      </c>
      <c r="Z31" s="164">
        <f t="shared" si="9"/>
        <v>0.5</v>
      </c>
      <c r="AA31" s="164">
        <f t="shared" si="10"/>
        <v>34.700000000000728</v>
      </c>
      <c r="AC31" s="73">
        <f t="shared" si="2"/>
        <v>1</v>
      </c>
      <c r="AD31" s="73">
        <f>SUM(AC$9:AC31)</f>
        <v>1</v>
      </c>
    </row>
    <row r="32" spans="1:30" ht="30" customHeight="1">
      <c r="A32" s="161">
        <f t="shared" si="0"/>
        <v>24</v>
      </c>
      <c r="B32" s="166">
        <v>31</v>
      </c>
      <c r="C32" s="167" t="s">
        <v>527</v>
      </c>
      <c r="D32" s="168" t="s">
        <v>248</v>
      </c>
      <c r="E32" s="169">
        <v>359.5</v>
      </c>
      <c r="F32" s="166">
        <v>4</v>
      </c>
      <c r="G32" s="162" t="str">
        <f t="shared" si="7"/>
        <v>34.0
(0.9)</v>
      </c>
      <c r="H32" s="153"/>
      <c r="I32" s="161">
        <f t="shared" si="1"/>
        <v>23</v>
      </c>
      <c r="J32" s="166">
        <v>33</v>
      </c>
      <c r="K32" s="167" t="s">
        <v>529</v>
      </c>
      <c r="L32" s="170" t="s">
        <v>249</v>
      </c>
      <c r="M32" s="169">
        <v>5939.3</v>
      </c>
      <c r="N32" s="166">
        <v>1</v>
      </c>
      <c r="O32" s="162" t="str">
        <f t="shared" si="8"/>
        <v>6:35.2
(19.7)</v>
      </c>
      <c r="Q32" s="135">
        <f t="shared" si="3"/>
        <v>34</v>
      </c>
      <c r="R32" s="135">
        <f t="shared" si="4"/>
        <v>395.19999999999982</v>
      </c>
      <c r="T32" s="164">
        <f t="shared" si="5"/>
        <v>34</v>
      </c>
      <c r="U32" s="164">
        <f t="shared" si="6"/>
        <v>635.19999999999982</v>
      </c>
      <c r="W32" s="163">
        <f t="shared" si="11"/>
        <v>0.89999999999997726</v>
      </c>
      <c r="X32" s="163">
        <f t="shared" si="12"/>
        <v>19.699999999999818</v>
      </c>
      <c r="Z32" s="164">
        <f t="shared" si="9"/>
        <v>0.89999999999997726</v>
      </c>
      <c r="AA32" s="164">
        <f t="shared" si="10"/>
        <v>19.699999999999818</v>
      </c>
      <c r="AC32" s="73">
        <f t="shared" si="2"/>
        <v>0</v>
      </c>
      <c r="AD32" s="73">
        <f>SUM(AC$9:AC32)</f>
        <v>1</v>
      </c>
    </row>
    <row r="33" spans="1:30" ht="30" customHeight="1">
      <c r="A33" s="161">
        <f t="shared" si="0"/>
        <v>25</v>
      </c>
      <c r="B33" s="166">
        <v>32</v>
      </c>
      <c r="C33" s="167" t="s">
        <v>528</v>
      </c>
      <c r="D33" s="168" t="s">
        <v>249</v>
      </c>
      <c r="E33" s="169">
        <v>359.9</v>
      </c>
      <c r="F33" s="166">
        <v>2</v>
      </c>
      <c r="G33" s="162" t="str">
        <f t="shared" si="7"/>
        <v>34.4
(0.4)</v>
      </c>
      <c r="H33" s="153"/>
      <c r="I33" s="161">
        <f t="shared" si="1"/>
        <v>24</v>
      </c>
      <c r="J33" s="166">
        <v>31</v>
      </c>
      <c r="K33" s="167" t="s">
        <v>527</v>
      </c>
      <c r="L33" s="170" t="s">
        <v>248</v>
      </c>
      <c r="M33" s="169">
        <v>5939.5</v>
      </c>
      <c r="N33" s="166">
        <v>3</v>
      </c>
      <c r="O33" s="162" t="str">
        <f t="shared" si="8"/>
        <v>6:35.4
(0.2)</v>
      </c>
      <c r="Q33" s="135">
        <f t="shared" si="3"/>
        <v>34.399999999999977</v>
      </c>
      <c r="R33" s="135">
        <f t="shared" si="4"/>
        <v>395.39999999999964</v>
      </c>
      <c r="T33" s="164">
        <f t="shared" si="5"/>
        <v>34.399999999999977</v>
      </c>
      <c r="U33" s="164">
        <f t="shared" si="6"/>
        <v>635.39999999999964</v>
      </c>
      <c r="W33" s="163">
        <f t="shared" si="11"/>
        <v>0.39999999999997726</v>
      </c>
      <c r="X33" s="163">
        <f t="shared" si="12"/>
        <v>0.1999999999998181</v>
      </c>
      <c r="Z33" s="164">
        <f t="shared" si="9"/>
        <v>0.39999999999997726</v>
      </c>
      <c r="AA33" s="164">
        <f t="shared" si="10"/>
        <v>0.1999999999998181</v>
      </c>
      <c r="AC33" s="73">
        <f t="shared" si="2"/>
        <v>0</v>
      </c>
      <c r="AD33" s="73">
        <f>SUM(AC$9:AC33)</f>
        <v>1</v>
      </c>
    </row>
    <row r="34" spans="1:30" ht="30" customHeight="1">
      <c r="A34" s="161">
        <f t="shared" si="0"/>
        <v>26</v>
      </c>
      <c r="B34" s="166">
        <v>48</v>
      </c>
      <c r="C34" s="167" t="s">
        <v>543</v>
      </c>
      <c r="D34" s="168" t="s">
        <v>250</v>
      </c>
      <c r="E34" s="169">
        <v>404.1</v>
      </c>
      <c r="F34" s="166">
        <v>1</v>
      </c>
      <c r="G34" s="162" t="str">
        <f t="shared" si="7"/>
        <v>38.6
(4.2)</v>
      </c>
      <c r="H34" s="153"/>
      <c r="I34" s="161">
        <f t="shared" si="1"/>
        <v>25</v>
      </c>
      <c r="J34" s="166">
        <v>29</v>
      </c>
      <c r="K34" s="167" t="s">
        <v>525</v>
      </c>
      <c r="L34" s="170" t="s">
        <v>248</v>
      </c>
      <c r="M34" s="169">
        <v>5944.5</v>
      </c>
      <c r="N34" s="166">
        <v>4</v>
      </c>
      <c r="O34" s="162" t="str">
        <f t="shared" si="8"/>
        <v>6:40.4
(5.0)</v>
      </c>
      <c r="Q34" s="135">
        <f t="shared" si="3"/>
        <v>38.600000000000023</v>
      </c>
      <c r="R34" s="135">
        <f t="shared" si="4"/>
        <v>400.39999999999964</v>
      </c>
      <c r="T34" s="164">
        <f t="shared" si="5"/>
        <v>38.600000000000023</v>
      </c>
      <c r="U34" s="164">
        <f t="shared" si="6"/>
        <v>640.39999999999964</v>
      </c>
      <c r="W34" s="163">
        <f t="shared" si="11"/>
        <v>4.2000000000000455</v>
      </c>
      <c r="X34" s="163">
        <f t="shared" si="12"/>
        <v>5</v>
      </c>
      <c r="Z34" s="164">
        <f t="shared" si="9"/>
        <v>4.2000000000000455</v>
      </c>
      <c r="AA34" s="164">
        <f t="shared" si="10"/>
        <v>5</v>
      </c>
      <c r="AC34" s="73">
        <f t="shared" si="2"/>
        <v>0</v>
      </c>
      <c r="AD34" s="73">
        <f>SUM(AC$9:AC34)</f>
        <v>1</v>
      </c>
    </row>
    <row r="35" spans="1:30" ht="30" customHeight="1">
      <c r="A35" s="161">
        <f t="shared" si="0"/>
        <v>27</v>
      </c>
      <c r="B35" s="166">
        <v>30</v>
      </c>
      <c r="C35" s="167" t="s">
        <v>526</v>
      </c>
      <c r="D35" s="168" t="s">
        <v>248</v>
      </c>
      <c r="E35" s="169">
        <v>404.5</v>
      </c>
      <c r="F35" s="166">
        <v>5</v>
      </c>
      <c r="G35" s="162" t="str">
        <f t="shared" si="7"/>
        <v>39.0
(0.4)</v>
      </c>
      <c r="H35" s="153"/>
      <c r="I35" s="161">
        <f t="shared" si="1"/>
        <v>26</v>
      </c>
      <c r="J35" s="166">
        <v>32</v>
      </c>
      <c r="K35" s="167" t="s">
        <v>528</v>
      </c>
      <c r="L35" s="170" t="s">
        <v>249</v>
      </c>
      <c r="M35" s="169">
        <v>5944.7</v>
      </c>
      <c r="N35" s="166">
        <v>2</v>
      </c>
      <c r="O35" s="162" t="str">
        <f t="shared" si="8"/>
        <v>6:40.6
(0.2)</v>
      </c>
      <c r="Q35" s="135">
        <f t="shared" si="3"/>
        <v>39</v>
      </c>
      <c r="R35" s="135">
        <f t="shared" si="4"/>
        <v>400.59999999999945</v>
      </c>
      <c r="T35" s="164">
        <f t="shared" si="5"/>
        <v>39</v>
      </c>
      <c r="U35" s="164">
        <f t="shared" si="6"/>
        <v>640.59999999999945</v>
      </c>
      <c r="W35" s="163">
        <f t="shared" si="11"/>
        <v>0.39999999999997726</v>
      </c>
      <c r="X35" s="163">
        <f t="shared" si="12"/>
        <v>0.1999999999998181</v>
      </c>
      <c r="Z35" s="164">
        <f t="shared" si="9"/>
        <v>0.39999999999997726</v>
      </c>
      <c r="AA35" s="164">
        <f t="shared" si="10"/>
        <v>0.1999999999998181</v>
      </c>
      <c r="AC35" s="73">
        <f t="shared" si="2"/>
        <v>0</v>
      </c>
      <c r="AD35" s="73">
        <f>SUM(AC$9:AC35)</f>
        <v>1</v>
      </c>
    </row>
    <row r="36" spans="1:30" ht="30" customHeight="1">
      <c r="A36" s="161">
        <f t="shared" si="0"/>
        <v>28</v>
      </c>
      <c r="B36" s="166">
        <v>49</v>
      </c>
      <c r="C36" s="167" t="s">
        <v>544</v>
      </c>
      <c r="D36" s="168" t="s">
        <v>250</v>
      </c>
      <c r="E36" s="169">
        <v>405.4</v>
      </c>
      <c r="F36" s="166">
        <v>2</v>
      </c>
      <c r="G36" s="162" t="str">
        <f t="shared" si="7"/>
        <v>39.9
(0.9)</v>
      </c>
      <c r="H36" s="153"/>
      <c r="I36" s="161">
        <f t="shared" si="1"/>
        <v>27</v>
      </c>
      <c r="J36" s="166">
        <v>30</v>
      </c>
      <c r="K36" s="167" t="s">
        <v>526</v>
      </c>
      <c r="L36" s="170" t="s">
        <v>248</v>
      </c>
      <c r="M36" s="169">
        <v>10007.700000000001</v>
      </c>
      <c r="N36" s="166">
        <v>5</v>
      </c>
      <c r="O36" s="162" t="str">
        <f t="shared" si="8"/>
        <v>7:03.6
(23.0)</v>
      </c>
      <c r="Q36" s="135">
        <f t="shared" si="3"/>
        <v>39.899999999999977</v>
      </c>
      <c r="R36" s="135">
        <f t="shared" si="4"/>
        <v>423.60000000000036</v>
      </c>
      <c r="T36" s="164">
        <f t="shared" si="5"/>
        <v>39.899999999999977</v>
      </c>
      <c r="U36" s="164">
        <f t="shared" si="6"/>
        <v>703.60000000000036</v>
      </c>
      <c r="W36" s="163">
        <f t="shared" si="11"/>
        <v>0.89999999999997726</v>
      </c>
      <c r="X36" s="163">
        <f t="shared" si="12"/>
        <v>23.000000000000909</v>
      </c>
      <c r="Z36" s="164">
        <f t="shared" si="9"/>
        <v>0.89999999999997726</v>
      </c>
      <c r="AA36" s="164">
        <f t="shared" si="10"/>
        <v>23.000000000000909</v>
      </c>
      <c r="AC36" s="73">
        <f t="shared" si="2"/>
        <v>0</v>
      </c>
      <c r="AD36" s="73">
        <f>SUM(AC$9:AC36)</f>
        <v>1</v>
      </c>
    </row>
    <row r="37" spans="1:30" ht="30" customHeight="1">
      <c r="A37" s="161">
        <f t="shared" si="0"/>
        <v>29</v>
      </c>
      <c r="B37" s="166">
        <v>34</v>
      </c>
      <c r="C37" s="167" t="s">
        <v>530</v>
      </c>
      <c r="D37" s="168" t="s">
        <v>249</v>
      </c>
      <c r="E37" s="169">
        <v>406.1</v>
      </c>
      <c r="F37" s="166">
        <v>3</v>
      </c>
      <c r="G37" s="162" t="str">
        <f t="shared" si="7"/>
        <v>40.6
(0.7)</v>
      </c>
      <c r="H37" s="153"/>
      <c r="I37" s="161">
        <f t="shared" si="1"/>
        <v>28</v>
      </c>
      <c r="J37" s="166">
        <v>36</v>
      </c>
      <c r="K37" s="167" t="s">
        <v>532</v>
      </c>
      <c r="L37" s="170" t="s">
        <v>249</v>
      </c>
      <c r="M37" s="169">
        <v>10057.6</v>
      </c>
      <c r="N37" s="166">
        <v>3</v>
      </c>
      <c r="O37" s="162" t="str">
        <f t="shared" si="8"/>
        <v>7:53.5
(49.9)</v>
      </c>
      <c r="Q37" s="135">
        <f t="shared" si="3"/>
        <v>40.600000000000023</v>
      </c>
      <c r="R37" s="135">
        <f t="shared" si="4"/>
        <v>473.5</v>
      </c>
      <c r="T37" s="164">
        <f t="shared" si="5"/>
        <v>40.600000000000023</v>
      </c>
      <c r="U37" s="164">
        <f t="shared" si="6"/>
        <v>753.5</v>
      </c>
      <c r="W37" s="163">
        <f t="shared" si="11"/>
        <v>0.70000000000004547</v>
      </c>
      <c r="X37" s="163">
        <f t="shared" si="12"/>
        <v>49.899999999999636</v>
      </c>
      <c r="Z37" s="164">
        <f t="shared" si="9"/>
        <v>0.70000000000004547</v>
      </c>
      <c r="AA37" s="164">
        <f t="shared" si="10"/>
        <v>49.899999999999636</v>
      </c>
      <c r="AC37" s="73">
        <f t="shared" si="2"/>
        <v>0</v>
      </c>
      <c r="AD37" s="73">
        <f>SUM(AC$9:AC37)</f>
        <v>1</v>
      </c>
    </row>
    <row r="38" spans="1:30" ht="30" customHeight="1">
      <c r="A38" s="161">
        <f t="shared" si="0"/>
        <v>30</v>
      </c>
      <c r="B38" s="166">
        <v>41</v>
      </c>
      <c r="C38" s="167" t="s">
        <v>537</v>
      </c>
      <c r="D38" s="168" t="s">
        <v>249</v>
      </c>
      <c r="E38" s="169">
        <v>408.8</v>
      </c>
      <c r="F38" s="166">
        <v>4</v>
      </c>
      <c r="G38" s="162" t="str">
        <f t="shared" si="7"/>
        <v>43.3
(2.7)</v>
      </c>
      <c r="H38" s="153"/>
      <c r="I38" s="161">
        <f t="shared" si="1"/>
        <v>29</v>
      </c>
      <c r="J38" s="166">
        <v>28</v>
      </c>
      <c r="K38" s="167" t="s">
        <v>524</v>
      </c>
      <c r="L38" s="170" t="s">
        <v>248</v>
      </c>
      <c r="M38" s="169">
        <v>10100.700000000001</v>
      </c>
      <c r="N38" s="166">
        <v>6</v>
      </c>
      <c r="O38" s="162" t="str">
        <f t="shared" si="8"/>
        <v>7:56.6
(3.1)</v>
      </c>
      <c r="Q38" s="135">
        <f t="shared" si="3"/>
        <v>43.300000000000011</v>
      </c>
      <c r="R38" s="135">
        <f t="shared" si="4"/>
        <v>476.60000000000036</v>
      </c>
      <c r="T38" s="164">
        <f t="shared" si="5"/>
        <v>43.300000000000011</v>
      </c>
      <c r="U38" s="164">
        <f t="shared" si="6"/>
        <v>756.60000000000036</v>
      </c>
      <c r="W38" s="163">
        <f t="shared" si="11"/>
        <v>2.6999999999999886</v>
      </c>
      <c r="X38" s="163">
        <f t="shared" si="12"/>
        <v>3.1000000000003638</v>
      </c>
      <c r="Z38" s="164">
        <f t="shared" si="9"/>
        <v>2.6999999999999886</v>
      </c>
      <c r="AA38" s="164">
        <f t="shared" si="10"/>
        <v>3.1000000000003638</v>
      </c>
      <c r="AC38" s="73">
        <f t="shared" si="2"/>
        <v>0</v>
      </c>
      <c r="AD38" s="73">
        <f>SUM(AC$9:AC38)</f>
        <v>1</v>
      </c>
    </row>
    <row r="39" spans="1:30" ht="30" customHeight="1">
      <c r="A39" s="161">
        <f t="shared" si="0"/>
        <v>31</v>
      </c>
      <c r="B39" s="166">
        <v>23</v>
      </c>
      <c r="C39" s="167" t="s">
        <v>519</v>
      </c>
      <c r="D39" s="168" t="s">
        <v>247</v>
      </c>
      <c r="E39" s="169">
        <v>409.2</v>
      </c>
      <c r="F39" s="166">
        <v>6</v>
      </c>
      <c r="G39" s="162" t="str">
        <f t="shared" si="7"/>
        <v>43.7
(0.4)</v>
      </c>
      <c r="H39" s="153"/>
      <c r="I39" s="161" t="str">
        <f t="shared" si="1"/>
        <v>-</v>
      </c>
      <c r="J39" s="166">
        <v>60</v>
      </c>
      <c r="K39" s="167" t="s">
        <v>554</v>
      </c>
      <c r="L39" s="170" t="s">
        <v>251</v>
      </c>
      <c r="M39" s="169">
        <v>10104.700000000001</v>
      </c>
      <c r="N39" s="166">
        <v>2</v>
      </c>
      <c r="O39" s="162" t="str">
        <f t="shared" si="8"/>
        <v>8:00.6
(4.0)</v>
      </c>
      <c r="Q39" s="135">
        <f t="shared" si="3"/>
        <v>43.699999999999989</v>
      </c>
      <c r="R39" s="135">
        <f t="shared" si="4"/>
        <v>480.60000000000036</v>
      </c>
      <c r="T39" s="164">
        <f t="shared" si="5"/>
        <v>43.699999999999989</v>
      </c>
      <c r="U39" s="164">
        <f t="shared" si="6"/>
        <v>800.60000000000036</v>
      </c>
      <c r="W39" s="163">
        <f t="shared" si="11"/>
        <v>0.39999999999997726</v>
      </c>
      <c r="X39" s="163">
        <f t="shared" si="12"/>
        <v>4</v>
      </c>
      <c r="Z39" s="164">
        <f t="shared" si="9"/>
        <v>0.39999999999997726</v>
      </c>
      <c r="AA39" s="164">
        <f t="shared" si="10"/>
        <v>4</v>
      </c>
      <c r="AC39" s="73">
        <f t="shared" si="2"/>
        <v>1</v>
      </c>
      <c r="AD39" s="73">
        <f>SUM(AC$9:AC39)</f>
        <v>2</v>
      </c>
    </row>
    <row r="40" spans="1:30" ht="30" customHeight="1">
      <c r="A40" s="161">
        <f t="shared" si="0"/>
        <v>32</v>
      </c>
      <c r="B40" s="166">
        <v>28</v>
      </c>
      <c r="C40" s="167" t="s">
        <v>524</v>
      </c>
      <c r="D40" s="168" t="s">
        <v>248</v>
      </c>
      <c r="E40" s="169">
        <v>410</v>
      </c>
      <c r="F40" s="166">
        <v>6</v>
      </c>
      <c r="G40" s="162" t="str">
        <f t="shared" si="7"/>
        <v>44.5
(0.8)</v>
      </c>
      <c r="H40" s="153"/>
      <c r="I40" s="161">
        <f t="shared" si="1"/>
        <v>30</v>
      </c>
      <c r="J40" s="166">
        <v>34</v>
      </c>
      <c r="K40" s="167" t="s">
        <v>530</v>
      </c>
      <c r="L40" s="170" t="s">
        <v>249</v>
      </c>
      <c r="M40" s="169">
        <v>10110.5</v>
      </c>
      <c r="N40" s="166">
        <v>4</v>
      </c>
      <c r="O40" s="162" t="str">
        <f t="shared" si="8"/>
        <v>8:06.4
(5.8)</v>
      </c>
      <c r="Q40" s="135">
        <f t="shared" si="3"/>
        <v>44.5</v>
      </c>
      <c r="R40" s="135">
        <f t="shared" si="4"/>
        <v>486.39999999999964</v>
      </c>
      <c r="T40" s="164">
        <f t="shared" si="5"/>
        <v>44.5</v>
      </c>
      <c r="U40" s="164">
        <f t="shared" si="6"/>
        <v>806.39999999999964</v>
      </c>
      <c r="W40" s="163">
        <f t="shared" si="11"/>
        <v>0.80000000000001137</v>
      </c>
      <c r="X40" s="163">
        <f t="shared" si="12"/>
        <v>5.7999999999992724</v>
      </c>
      <c r="Z40" s="164">
        <f t="shared" si="9"/>
        <v>0.80000000000001137</v>
      </c>
      <c r="AA40" s="164">
        <f t="shared" si="10"/>
        <v>5.7999999999992724</v>
      </c>
      <c r="AC40" s="73">
        <f t="shared" si="2"/>
        <v>0</v>
      </c>
      <c r="AD40" s="73">
        <f>SUM(AC$9:AC40)</f>
        <v>2</v>
      </c>
    </row>
    <row r="41" spans="1:30" ht="30" customHeight="1">
      <c r="A41" s="161">
        <f t="shared" ref="A41:A72" si="13">IF(E41&lt;&gt;"",RANK(E41,E$9:E$98,1),"")</f>
        <v>33</v>
      </c>
      <c r="B41" s="166">
        <v>44</v>
      </c>
      <c r="C41" s="167" t="s">
        <v>540</v>
      </c>
      <c r="D41" s="168" t="s">
        <v>249</v>
      </c>
      <c r="E41" s="169">
        <v>411.9</v>
      </c>
      <c r="F41" s="166">
        <v>5</v>
      </c>
      <c r="G41" s="162" t="str">
        <f t="shared" si="7"/>
        <v>46.4
(1.9)</v>
      </c>
      <c r="H41" s="153"/>
      <c r="I41" s="161">
        <f t="shared" ref="I41:I72" si="14">IF(M41&lt;&gt;"",IF(MID(L41,1,2)=AC$8,RANK(M41,M$9:M$98,1)-AD41,"-"),"")</f>
        <v>31</v>
      </c>
      <c r="J41" s="166">
        <v>48</v>
      </c>
      <c r="K41" s="167" t="s">
        <v>543</v>
      </c>
      <c r="L41" s="170" t="s">
        <v>250</v>
      </c>
      <c r="M41" s="169">
        <v>10124.200000000001</v>
      </c>
      <c r="N41" s="166">
        <v>1</v>
      </c>
      <c r="O41" s="162" t="str">
        <f t="shared" si="8"/>
        <v>8:20.1
(13.7)</v>
      </c>
      <c r="Q41" s="135">
        <f t="shared" si="3"/>
        <v>46.399999999999977</v>
      </c>
      <c r="R41" s="135">
        <f t="shared" si="4"/>
        <v>500.10000000000036</v>
      </c>
      <c r="T41" s="164">
        <f t="shared" si="5"/>
        <v>46.399999999999977</v>
      </c>
      <c r="U41" s="164">
        <f t="shared" si="6"/>
        <v>820.10000000000036</v>
      </c>
      <c r="W41" s="163">
        <f t="shared" si="11"/>
        <v>1.8999999999999773</v>
      </c>
      <c r="X41" s="163">
        <f t="shared" si="12"/>
        <v>13.700000000000728</v>
      </c>
      <c r="Z41" s="164">
        <f t="shared" si="9"/>
        <v>1.8999999999999773</v>
      </c>
      <c r="AA41" s="164">
        <f t="shared" si="10"/>
        <v>13.700000000000728</v>
      </c>
      <c r="AC41" s="73">
        <f t="shared" ref="AC41:AC72" si="15">IF(L41&lt;&gt;"",IF(MID(L41,1,2)=AC$8,0,1),0)</f>
        <v>0</v>
      </c>
      <c r="AD41" s="73">
        <f>SUM(AC$9:AC41)</f>
        <v>2</v>
      </c>
    </row>
    <row r="42" spans="1:30" ht="30" customHeight="1">
      <c r="A42" s="161">
        <f t="shared" si="13"/>
        <v>34</v>
      </c>
      <c r="B42" s="166">
        <v>36</v>
      </c>
      <c r="C42" s="167" t="s">
        <v>532</v>
      </c>
      <c r="D42" s="168" t="s">
        <v>249</v>
      </c>
      <c r="E42" s="169">
        <v>412.9</v>
      </c>
      <c r="F42" s="166">
        <v>6</v>
      </c>
      <c r="G42" s="162" t="str">
        <f t="shared" si="7"/>
        <v>47.4
(1.0)</v>
      </c>
      <c r="H42" s="153"/>
      <c r="I42" s="161">
        <f t="shared" si="14"/>
        <v>32</v>
      </c>
      <c r="J42" s="166">
        <v>49</v>
      </c>
      <c r="K42" s="167" t="s">
        <v>544</v>
      </c>
      <c r="L42" s="170" t="s">
        <v>250</v>
      </c>
      <c r="M42" s="169">
        <v>10224.5</v>
      </c>
      <c r="N42" s="166">
        <v>2</v>
      </c>
      <c r="O42" s="162" t="str">
        <f t="shared" si="8"/>
        <v>9:20.4
(1:00.3)</v>
      </c>
      <c r="Q42" s="135">
        <f t="shared" ref="Q42:Q73" si="16">IF(AND(E$9&lt;&gt;"",E42&lt;&gt;""),(INT(E42/10000)*3600+INT(MOD(E42,10000)/100)*60+MOD(E42,100))-(INT(E$9/10000)*3600+INT(MOD(E$9,10000)/100)*60+MOD(E$9,100)),"")</f>
        <v>47.399999999999977</v>
      </c>
      <c r="R42" s="135">
        <f t="shared" ref="R42:R73" si="17">IF(AND(M$9&lt;&gt;"",M42&lt;&gt;""),(INT(M42/10000)*3600+INT(MOD(M42,10000)/100)*60+MOD(M42,100))-(INT(M$9/10000)*3600+INT(MOD(M$9,10000)/100)*60+MOD(M$9,100)),"")</f>
        <v>560.39999999999964</v>
      </c>
      <c r="T42" s="164">
        <f t="shared" ref="T42:T73" si="18">IF(Q42&lt;&gt;"",INT(Q42/3600)*10000+INT(MOD(Q42,3600)/60)*100+MOD(Q42,60),"")</f>
        <v>47.399999999999977</v>
      </c>
      <c r="U42" s="164">
        <f t="shared" ref="U42:U73" si="19">IF(R42&lt;&gt;"",INT(R42/3600)*10000+INT(MOD(R42,3600)/60)*100+MOD(R42,60),"")</f>
        <v>920.39999999999964</v>
      </c>
      <c r="W42" s="163">
        <f t="shared" si="11"/>
        <v>1</v>
      </c>
      <c r="X42" s="163">
        <f t="shared" si="12"/>
        <v>60.299999999999272</v>
      </c>
      <c r="Z42" s="164">
        <f t="shared" si="9"/>
        <v>1</v>
      </c>
      <c r="AA42" s="164">
        <f t="shared" si="10"/>
        <v>100.29999999999927</v>
      </c>
      <c r="AC42" s="73">
        <f t="shared" si="15"/>
        <v>0</v>
      </c>
      <c r="AD42" s="73">
        <f>SUM(AC$9:AC42)</f>
        <v>2</v>
      </c>
    </row>
    <row r="43" spans="1:30" ht="30" customHeight="1">
      <c r="A43" s="161">
        <f t="shared" si="13"/>
        <v>35</v>
      </c>
      <c r="B43" s="166">
        <v>60</v>
      </c>
      <c r="C43" s="167" t="s">
        <v>554</v>
      </c>
      <c r="D43" s="168" t="s">
        <v>251</v>
      </c>
      <c r="E43" s="169">
        <v>414.1</v>
      </c>
      <c r="F43" s="166">
        <v>1</v>
      </c>
      <c r="G43" s="162" t="str">
        <f t="shared" ref="G43:G74" si="20">IF(T43&lt;&gt;"",TEXT(T43,"[&lt;100]#0.0;[&lt;10000]#0"":""00.0;0"":""00"":""00.0")&amp;CHAR(10)&amp;"("&amp;TEXT(Z43,"[&lt;100]#0.0;[&lt;10000]#0"":""00.0;0"":""00"":""00.0")&amp;")","")</f>
        <v>48.6
(1.2)</v>
      </c>
      <c r="H43" s="153"/>
      <c r="I43" s="161">
        <f t="shared" si="14"/>
        <v>33</v>
      </c>
      <c r="J43" s="166">
        <v>35</v>
      </c>
      <c r="K43" s="167" t="s">
        <v>531</v>
      </c>
      <c r="L43" s="170" t="s">
        <v>249</v>
      </c>
      <c r="M43" s="169">
        <v>10234</v>
      </c>
      <c r="N43" s="166">
        <v>5</v>
      </c>
      <c r="O43" s="162" t="str">
        <f t="shared" ref="O43:O74" si="21">IF(U43&lt;&gt;"",TEXT(U43,"[&lt;100]#0.0;[&lt;10000]#0"":""00.0;0"":""00"":""00.0")&amp;CHAR(10)&amp;"("&amp;TEXT(AA43,"[&lt;100]#0.0;[&lt;10000]#0"":""00.0;0"":""00"":""00.0")&amp;")","")</f>
        <v>9:29.9
(9.5)</v>
      </c>
      <c r="Q43" s="135">
        <f t="shared" si="16"/>
        <v>48.600000000000023</v>
      </c>
      <c r="R43" s="135">
        <f t="shared" si="17"/>
        <v>569.89999999999964</v>
      </c>
      <c r="T43" s="164">
        <f t="shared" si="18"/>
        <v>48.600000000000023</v>
      </c>
      <c r="U43" s="164">
        <f t="shared" si="19"/>
        <v>929.89999999999964</v>
      </c>
      <c r="W43" s="163">
        <f t="shared" si="11"/>
        <v>1.2000000000000455</v>
      </c>
      <c r="X43" s="163">
        <f t="shared" si="12"/>
        <v>9.5</v>
      </c>
      <c r="Z43" s="164">
        <f t="shared" ref="Z43:Z74" si="22">IF(W43&lt;&gt;"",INT(W43/3600)*10000+INT(MOD(W43,3600)/60)*100+MOD(W43,60),"")</f>
        <v>1.2000000000000455</v>
      </c>
      <c r="AA43" s="164">
        <f t="shared" ref="AA43:AA74" si="23">IF(X43&lt;&gt;"",INT(X43/3600)*10000+INT(MOD(X43,3600)/60)*100+MOD(X43,60),"")</f>
        <v>9.5</v>
      </c>
      <c r="AC43" s="73">
        <f t="shared" si="15"/>
        <v>0</v>
      </c>
      <c r="AD43" s="73">
        <f>SUM(AC$9:AC43)</f>
        <v>2</v>
      </c>
    </row>
    <row r="44" spans="1:30" ht="30" customHeight="1">
      <c r="A44" s="161">
        <f t="shared" si="13"/>
        <v>36</v>
      </c>
      <c r="B44" s="166">
        <v>58</v>
      </c>
      <c r="C44" s="167" t="s">
        <v>552</v>
      </c>
      <c r="D44" s="168" t="s">
        <v>251</v>
      </c>
      <c r="E44" s="169">
        <v>415.2</v>
      </c>
      <c r="F44" s="166">
        <v>2</v>
      </c>
      <c r="G44" s="162" t="str">
        <f t="shared" si="20"/>
        <v>49.7
(1.1)</v>
      </c>
      <c r="H44" s="153"/>
      <c r="I44" s="161">
        <f t="shared" si="14"/>
        <v>34</v>
      </c>
      <c r="J44" s="166">
        <v>23</v>
      </c>
      <c r="K44" s="167" t="s">
        <v>519</v>
      </c>
      <c r="L44" s="170" t="s">
        <v>247</v>
      </c>
      <c r="M44" s="169">
        <v>10250</v>
      </c>
      <c r="N44" s="166">
        <v>6</v>
      </c>
      <c r="O44" s="162" t="str">
        <f t="shared" si="21"/>
        <v>9:45.9
(16.0)</v>
      </c>
      <c r="Q44" s="135">
        <f t="shared" si="16"/>
        <v>49.699999999999989</v>
      </c>
      <c r="R44" s="135">
        <f t="shared" si="17"/>
        <v>585.89999999999964</v>
      </c>
      <c r="T44" s="164">
        <f t="shared" si="18"/>
        <v>49.699999999999989</v>
      </c>
      <c r="U44" s="164">
        <f t="shared" si="19"/>
        <v>945.89999999999964</v>
      </c>
      <c r="W44" s="163">
        <f t="shared" ref="W44:W75" si="24">IF(AND(Q44&lt;&gt;"",Q43&lt;&gt;""),IF(Q44-Q43&lt;&gt;0,Q44-Q43,W43),"")</f>
        <v>1.0999999999999659</v>
      </c>
      <c r="X44" s="163">
        <f t="shared" ref="X44:X75" si="25">IF(AND(R44&lt;&gt;"",R43&lt;&gt;""),IF(R44-R43&lt;&gt;0,R44-R43,X43),"")</f>
        <v>16</v>
      </c>
      <c r="Z44" s="164">
        <f t="shared" si="22"/>
        <v>1.0999999999999659</v>
      </c>
      <c r="AA44" s="164">
        <f t="shared" si="23"/>
        <v>16</v>
      </c>
      <c r="AC44" s="73">
        <f t="shared" si="15"/>
        <v>0</v>
      </c>
      <c r="AD44" s="73">
        <f>SUM(AC$9:AC44)</f>
        <v>2</v>
      </c>
    </row>
    <row r="45" spans="1:30" ht="30" customHeight="1">
      <c r="A45" s="161">
        <f t="shared" si="13"/>
        <v>37</v>
      </c>
      <c r="B45" s="166">
        <v>70</v>
      </c>
      <c r="C45" s="167" t="s">
        <v>563</v>
      </c>
      <c r="D45" s="168" t="s">
        <v>252</v>
      </c>
      <c r="E45" s="169">
        <v>415.5</v>
      </c>
      <c r="F45" s="166">
        <v>1</v>
      </c>
      <c r="G45" s="162" t="str">
        <f t="shared" si="20"/>
        <v>50.0
(0.3)</v>
      </c>
      <c r="H45" s="153"/>
      <c r="I45" s="161">
        <f t="shared" si="14"/>
        <v>35</v>
      </c>
      <c r="J45" s="166">
        <v>44</v>
      </c>
      <c r="K45" s="167" t="s">
        <v>540</v>
      </c>
      <c r="L45" s="170" t="s">
        <v>249</v>
      </c>
      <c r="M45" s="169">
        <v>10301.299999999999</v>
      </c>
      <c r="N45" s="166">
        <v>6</v>
      </c>
      <c r="O45" s="162" t="str">
        <f t="shared" si="21"/>
        <v>9:57.2
(11.3)</v>
      </c>
      <c r="Q45" s="135">
        <f t="shared" si="16"/>
        <v>50</v>
      </c>
      <c r="R45" s="135">
        <f t="shared" si="17"/>
        <v>597.19999999999891</v>
      </c>
      <c r="T45" s="164">
        <f t="shared" si="18"/>
        <v>50</v>
      </c>
      <c r="U45" s="164">
        <f t="shared" si="19"/>
        <v>957.19999999999891</v>
      </c>
      <c r="W45" s="163">
        <f t="shared" si="24"/>
        <v>0.30000000000001137</v>
      </c>
      <c r="X45" s="163">
        <f t="shared" si="25"/>
        <v>11.299999999999272</v>
      </c>
      <c r="Z45" s="164">
        <f t="shared" si="22"/>
        <v>0.30000000000001137</v>
      </c>
      <c r="AA45" s="164">
        <f t="shared" si="23"/>
        <v>11.299999999999272</v>
      </c>
      <c r="AC45" s="73">
        <f t="shared" si="15"/>
        <v>0</v>
      </c>
      <c r="AD45" s="73">
        <f>SUM(AC$9:AC45)</f>
        <v>2</v>
      </c>
    </row>
    <row r="46" spans="1:30" ht="30" customHeight="1">
      <c r="A46" s="161">
        <f t="shared" si="13"/>
        <v>38</v>
      </c>
      <c r="B46" s="166">
        <v>35</v>
      </c>
      <c r="C46" s="167" t="s">
        <v>531</v>
      </c>
      <c r="D46" s="168" t="s">
        <v>249</v>
      </c>
      <c r="E46" s="169">
        <v>415.6</v>
      </c>
      <c r="F46" s="166">
        <v>7</v>
      </c>
      <c r="G46" s="162" t="str">
        <f t="shared" si="20"/>
        <v>50.1
(0.1)</v>
      </c>
      <c r="H46" s="153"/>
      <c r="I46" s="161">
        <f t="shared" si="14"/>
        <v>36</v>
      </c>
      <c r="J46" s="166">
        <v>41</v>
      </c>
      <c r="K46" s="167" t="s">
        <v>537</v>
      </c>
      <c r="L46" s="170" t="s">
        <v>249</v>
      </c>
      <c r="M46" s="169">
        <v>10302.9</v>
      </c>
      <c r="N46" s="166">
        <v>7</v>
      </c>
      <c r="O46" s="162" t="str">
        <f t="shared" si="21"/>
        <v>9:58.8
(1.6)</v>
      </c>
      <c r="Q46" s="135">
        <f t="shared" si="16"/>
        <v>50.100000000000023</v>
      </c>
      <c r="R46" s="135">
        <f t="shared" si="17"/>
        <v>598.79999999999927</v>
      </c>
      <c r="T46" s="164">
        <f t="shared" si="18"/>
        <v>50.100000000000023</v>
      </c>
      <c r="U46" s="164">
        <f t="shared" si="19"/>
        <v>958.79999999999927</v>
      </c>
      <c r="W46" s="163">
        <f t="shared" si="24"/>
        <v>0.10000000000002274</v>
      </c>
      <c r="X46" s="163">
        <f t="shared" si="25"/>
        <v>1.6000000000003638</v>
      </c>
      <c r="Z46" s="164">
        <f t="shared" si="22"/>
        <v>0.10000000000002274</v>
      </c>
      <c r="AA46" s="164">
        <f t="shared" si="23"/>
        <v>1.6000000000003638</v>
      </c>
      <c r="AC46" s="73">
        <f t="shared" si="15"/>
        <v>0</v>
      </c>
      <c r="AD46" s="73">
        <f>SUM(AC$9:AC46)</f>
        <v>2</v>
      </c>
    </row>
    <row r="47" spans="1:30" ht="30" customHeight="1">
      <c r="A47" s="161">
        <f t="shared" si="13"/>
        <v>39</v>
      </c>
      <c r="B47" s="166">
        <v>63</v>
      </c>
      <c r="C47" s="167" t="s">
        <v>557</v>
      </c>
      <c r="D47" s="168" t="s">
        <v>252</v>
      </c>
      <c r="E47" s="169">
        <v>416.7</v>
      </c>
      <c r="F47" s="166">
        <v>2</v>
      </c>
      <c r="G47" s="162" t="str">
        <f t="shared" si="20"/>
        <v>51.2
(1.1)</v>
      </c>
      <c r="H47" s="153"/>
      <c r="I47" s="161">
        <f t="shared" si="14"/>
        <v>37</v>
      </c>
      <c r="J47" s="166">
        <v>37</v>
      </c>
      <c r="K47" s="167" t="s">
        <v>533</v>
      </c>
      <c r="L47" s="170" t="s">
        <v>249</v>
      </c>
      <c r="M47" s="169">
        <v>10311.700000000001</v>
      </c>
      <c r="N47" s="166">
        <v>8</v>
      </c>
      <c r="O47" s="162" t="str">
        <f t="shared" si="21"/>
        <v>10:07.6
(8.8)</v>
      </c>
      <c r="Q47" s="135">
        <f t="shared" si="16"/>
        <v>51.199999999999989</v>
      </c>
      <c r="R47" s="135">
        <f t="shared" si="17"/>
        <v>607.60000000000036</v>
      </c>
      <c r="T47" s="164">
        <f t="shared" si="18"/>
        <v>51.199999999999989</v>
      </c>
      <c r="U47" s="164">
        <f t="shared" si="19"/>
        <v>1007.6000000000004</v>
      </c>
      <c r="W47" s="163">
        <f t="shared" si="24"/>
        <v>1.0999999999999659</v>
      </c>
      <c r="X47" s="163">
        <f t="shared" si="25"/>
        <v>8.8000000000010914</v>
      </c>
      <c r="Z47" s="164">
        <f t="shared" si="22"/>
        <v>1.0999999999999659</v>
      </c>
      <c r="AA47" s="164">
        <f t="shared" si="23"/>
        <v>8.8000000000010914</v>
      </c>
      <c r="AC47" s="73">
        <f t="shared" si="15"/>
        <v>0</v>
      </c>
      <c r="AD47" s="73">
        <f>SUM(AC$9:AC47)</f>
        <v>2</v>
      </c>
    </row>
    <row r="48" spans="1:30" ht="30" customHeight="1">
      <c r="A48" s="161">
        <f t="shared" si="13"/>
        <v>40</v>
      </c>
      <c r="B48" s="166">
        <v>6</v>
      </c>
      <c r="C48" s="167" t="s">
        <v>503</v>
      </c>
      <c r="D48" s="168" t="s">
        <v>245</v>
      </c>
      <c r="E48" s="169">
        <v>419.5</v>
      </c>
      <c r="F48" s="166">
        <v>10</v>
      </c>
      <c r="G48" s="162" t="str">
        <f t="shared" si="20"/>
        <v>54.0
(2.8)</v>
      </c>
      <c r="H48" s="153"/>
      <c r="I48" s="161" t="str">
        <f t="shared" si="14"/>
        <v>-</v>
      </c>
      <c r="J48" s="166">
        <v>63</v>
      </c>
      <c r="K48" s="167" t="s">
        <v>557</v>
      </c>
      <c r="L48" s="170" t="s">
        <v>252</v>
      </c>
      <c r="M48" s="169">
        <v>10319.799999999999</v>
      </c>
      <c r="N48" s="166">
        <v>1</v>
      </c>
      <c r="O48" s="162" t="str">
        <f t="shared" si="21"/>
        <v>10:15.7
(8.1)</v>
      </c>
      <c r="Q48" s="135">
        <f t="shared" si="16"/>
        <v>54</v>
      </c>
      <c r="R48" s="135">
        <f t="shared" si="17"/>
        <v>615.69999999999891</v>
      </c>
      <c r="T48" s="164">
        <f t="shared" si="18"/>
        <v>54</v>
      </c>
      <c r="U48" s="164">
        <f t="shared" si="19"/>
        <v>1015.6999999999989</v>
      </c>
      <c r="W48" s="163">
        <f t="shared" si="24"/>
        <v>2.8000000000000114</v>
      </c>
      <c r="X48" s="163">
        <f t="shared" si="25"/>
        <v>8.0999999999985448</v>
      </c>
      <c r="Z48" s="164">
        <f t="shared" si="22"/>
        <v>2.8000000000000114</v>
      </c>
      <c r="AA48" s="164">
        <f t="shared" si="23"/>
        <v>8.0999999999985448</v>
      </c>
      <c r="AC48" s="73">
        <f t="shared" si="15"/>
        <v>1</v>
      </c>
      <c r="AD48" s="73">
        <f>SUM(AC$9:AC48)</f>
        <v>3</v>
      </c>
    </row>
    <row r="49" spans="1:30" ht="30" customHeight="1">
      <c r="A49" s="161">
        <f t="shared" si="13"/>
        <v>41</v>
      </c>
      <c r="B49" s="166">
        <v>37</v>
      </c>
      <c r="C49" s="167" t="s">
        <v>533</v>
      </c>
      <c r="D49" s="168" t="s">
        <v>249</v>
      </c>
      <c r="E49" s="169">
        <v>421.3</v>
      </c>
      <c r="F49" s="166">
        <v>8</v>
      </c>
      <c r="G49" s="162" t="str">
        <f t="shared" si="20"/>
        <v>55.8
(1.8)</v>
      </c>
      <c r="H49" s="153"/>
      <c r="I49" s="161">
        <f t="shared" si="14"/>
        <v>38</v>
      </c>
      <c r="J49" s="166">
        <v>6</v>
      </c>
      <c r="K49" s="167" t="s">
        <v>503</v>
      </c>
      <c r="L49" s="170" t="s">
        <v>245</v>
      </c>
      <c r="M49" s="169">
        <v>10333.1</v>
      </c>
      <c r="N49" s="166">
        <v>10</v>
      </c>
      <c r="O49" s="162" t="str">
        <f t="shared" si="21"/>
        <v>10:29.0
(13.3)</v>
      </c>
      <c r="Q49" s="135">
        <f t="shared" si="16"/>
        <v>55.800000000000011</v>
      </c>
      <c r="R49" s="135">
        <f t="shared" si="17"/>
        <v>629</v>
      </c>
      <c r="T49" s="164">
        <f t="shared" si="18"/>
        <v>55.800000000000011</v>
      </c>
      <c r="U49" s="164">
        <f t="shared" si="19"/>
        <v>1029</v>
      </c>
      <c r="W49" s="163">
        <f t="shared" si="24"/>
        <v>1.8000000000000114</v>
      </c>
      <c r="X49" s="163">
        <f t="shared" si="25"/>
        <v>13.300000000001091</v>
      </c>
      <c r="Z49" s="164">
        <f t="shared" si="22"/>
        <v>1.8000000000000114</v>
      </c>
      <c r="AA49" s="164">
        <f t="shared" si="23"/>
        <v>13.300000000001091</v>
      </c>
      <c r="AC49" s="73">
        <f t="shared" si="15"/>
        <v>0</v>
      </c>
      <c r="AD49" s="73">
        <f>SUM(AC$9:AC49)</f>
        <v>3</v>
      </c>
    </row>
    <row r="50" spans="1:30" ht="30" customHeight="1">
      <c r="A50" s="161">
        <f t="shared" si="13"/>
        <v>42</v>
      </c>
      <c r="B50" s="166">
        <v>51</v>
      </c>
      <c r="C50" s="167" t="s">
        <v>546</v>
      </c>
      <c r="D50" s="168" t="s">
        <v>250</v>
      </c>
      <c r="E50" s="169">
        <v>423.2</v>
      </c>
      <c r="F50" s="166">
        <v>3</v>
      </c>
      <c r="G50" s="162" t="str">
        <f t="shared" si="20"/>
        <v>57.7
(1.9)</v>
      </c>
      <c r="H50" s="153"/>
      <c r="I50" s="161" t="str">
        <f t="shared" si="14"/>
        <v>-</v>
      </c>
      <c r="J50" s="166">
        <v>70</v>
      </c>
      <c r="K50" s="167" t="s">
        <v>563</v>
      </c>
      <c r="L50" s="170" t="s">
        <v>252</v>
      </c>
      <c r="M50" s="169">
        <v>10344.799999999999</v>
      </c>
      <c r="N50" s="166">
        <v>2</v>
      </c>
      <c r="O50" s="162" t="str">
        <f t="shared" si="21"/>
        <v>10:40.7
(11.7)</v>
      </c>
      <c r="Q50" s="135">
        <f t="shared" si="16"/>
        <v>57.699999999999989</v>
      </c>
      <c r="R50" s="135">
        <f t="shared" si="17"/>
        <v>640.69999999999891</v>
      </c>
      <c r="T50" s="164">
        <f t="shared" si="18"/>
        <v>57.699999999999989</v>
      </c>
      <c r="U50" s="164">
        <f t="shared" si="19"/>
        <v>1040.6999999999989</v>
      </c>
      <c r="W50" s="163">
        <f t="shared" si="24"/>
        <v>1.8999999999999773</v>
      </c>
      <c r="X50" s="163">
        <f t="shared" si="25"/>
        <v>11.699999999998909</v>
      </c>
      <c r="Z50" s="164">
        <f t="shared" si="22"/>
        <v>1.8999999999999773</v>
      </c>
      <c r="AA50" s="164">
        <f t="shared" si="23"/>
        <v>11.699999999998909</v>
      </c>
      <c r="AC50" s="73">
        <f t="shared" si="15"/>
        <v>1</v>
      </c>
      <c r="AD50" s="73">
        <f>SUM(AC$9:AC50)</f>
        <v>4</v>
      </c>
    </row>
    <row r="51" spans="1:30" ht="30" customHeight="1">
      <c r="A51" s="161">
        <f t="shared" si="13"/>
        <v>43</v>
      </c>
      <c r="B51" s="166">
        <v>65</v>
      </c>
      <c r="C51" s="167" t="s">
        <v>559</v>
      </c>
      <c r="D51" s="168" t="s">
        <v>252</v>
      </c>
      <c r="E51" s="169">
        <v>425.6</v>
      </c>
      <c r="F51" s="166">
        <v>3</v>
      </c>
      <c r="G51" s="162" t="str">
        <f t="shared" si="20"/>
        <v>1:00.1
(2.4)</v>
      </c>
      <c r="H51" s="153"/>
      <c r="I51" s="161">
        <f t="shared" si="14"/>
        <v>39</v>
      </c>
      <c r="J51" s="166">
        <v>51</v>
      </c>
      <c r="K51" s="167" t="s">
        <v>546</v>
      </c>
      <c r="L51" s="170" t="s">
        <v>250</v>
      </c>
      <c r="M51" s="169">
        <v>10412.6</v>
      </c>
      <c r="N51" s="166">
        <v>3</v>
      </c>
      <c r="O51" s="162" t="str">
        <f t="shared" si="21"/>
        <v>11:08.5
(27.8)</v>
      </c>
      <c r="Q51" s="135">
        <f t="shared" si="16"/>
        <v>60.100000000000023</v>
      </c>
      <c r="R51" s="135">
        <f t="shared" si="17"/>
        <v>668.5</v>
      </c>
      <c r="T51" s="164">
        <f t="shared" si="18"/>
        <v>100.10000000000002</v>
      </c>
      <c r="U51" s="164">
        <f t="shared" si="19"/>
        <v>1108.5</v>
      </c>
      <c r="W51" s="163">
        <f t="shared" si="24"/>
        <v>2.4000000000000341</v>
      </c>
      <c r="X51" s="163">
        <f t="shared" si="25"/>
        <v>27.800000000001091</v>
      </c>
      <c r="Z51" s="164">
        <f t="shared" si="22"/>
        <v>2.4000000000000341</v>
      </c>
      <c r="AA51" s="164">
        <f t="shared" si="23"/>
        <v>27.800000000001091</v>
      </c>
      <c r="AC51" s="73">
        <f t="shared" si="15"/>
        <v>0</v>
      </c>
      <c r="AD51" s="73">
        <f>SUM(AC$9:AC51)</f>
        <v>4</v>
      </c>
    </row>
    <row r="52" spans="1:30" ht="30" customHeight="1">
      <c r="A52" s="161">
        <f t="shared" si="13"/>
        <v>44</v>
      </c>
      <c r="B52" s="166">
        <v>61</v>
      </c>
      <c r="C52" s="167" t="s">
        <v>555</v>
      </c>
      <c r="D52" s="168" t="s">
        <v>251</v>
      </c>
      <c r="E52" s="169">
        <v>426.4</v>
      </c>
      <c r="F52" s="166">
        <v>3</v>
      </c>
      <c r="G52" s="162" t="str">
        <f t="shared" si="20"/>
        <v>1:00.9
(0.8)</v>
      </c>
      <c r="H52" s="153"/>
      <c r="I52" s="161">
        <f t="shared" si="14"/>
        <v>40</v>
      </c>
      <c r="J52" s="166">
        <v>43</v>
      </c>
      <c r="K52" s="167" t="s">
        <v>539</v>
      </c>
      <c r="L52" s="170" t="s">
        <v>249</v>
      </c>
      <c r="M52" s="169">
        <v>10436.299999999999</v>
      </c>
      <c r="N52" s="166">
        <v>9</v>
      </c>
      <c r="O52" s="162" t="str">
        <f t="shared" si="21"/>
        <v>11:32.2
(23.7)</v>
      </c>
      <c r="Q52" s="135">
        <f t="shared" si="16"/>
        <v>60.899999999999977</v>
      </c>
      <c r="R52" s="135">
        <f t="shared" si="17"/>
        <v>692.19999999999891</v>
      </c>
      <c r="T52" s="164">
        <f t="shared" si="18"/>
        <v>100.89999999999998</v>
      </c>
      <c r="U52" s="164">
        <f t="shared" si="19"/>
        <v>1132.1999999999989</v>
      </c>
      <c r="W52" s="163">
        <f t="shared" si="24"/>
        <v>0.79999999999995453</v>
      </c>
      <c r="X52" s="163">
        <f t="shared" si="25"/>
        <v>23.699999999998909</v>
      </c>
      <c r="Z52" s="164">
        <f t="shared" si="22"/>
        <v>0.79999999999995453</v>
      </c>
      <c r="AA52" s="164">
        <f t="shared" si="23"/>
        <v>23.699999999998909</v>
      </c>
      <c r="AC52" s="73">
        <f t="shared" si="15"/>
        <v>0</v>
      </c>
      <c r="AD52" s="73">
        <f>SUM(AC$9:AC52)</f>
        <v>4</v>
      </c>
    </row>
    <row r="53" spans="1:30" ht="30" customHeight="1">
      <c r="A53" s="161">
        <f t="shared" si="13"/>
        <v>45</v>
      </c>
      <c r="B53" s="166">
        <v>16</v>
      </c>
      <c r="C53" s="167" t="s">
        <v>513</v>
      </c>
      <c r="D53" s="168" t="s">
        <v>246</v>
      </c>
      <c r="E53" s="169">
        <v>429.7</v>
      </c>
      <c r="F53" s="166">
        <v>6</v>
      </c>
      <c r="G53" s="162" t="str">
        <f t="shared" si="20"/>
        <v>1:04.2
(3.3)</v>
      </c>
      <c r="H53" s="153"/>
      <c r="I53" s="161">
        <f t="shared" si="14"/>
        <v>41</v>
      </c>
      <c r="J53" s="166">
        <v>42</v>
      </c>
      <c r="K53" s="167" t="s">
        <v>538</v>
      </c>
      <c r="L53" s="170" t="s">
        <v>249</v>
      </c>
      <c r="M53" s="169">
        <v>10506.5</v>
      </c>
      <c r="N53" s="166">
        <v>10</v>
      </c>
      <c r="O53" s="162" t="str">
        <f t="shared" si="21"/>
        <v>12:02.4
(30.2)</v>
      </c>
      <c r="Q53" s="135">
        <f t="shared" si="16"/>
        <v>64.199999999999989</v>
      </c>
      <c r="R53" s="135">
        <f t="shared" si="17"/>
        <v>722.39999999999964</v>
      </c>
      <c r="T53" s="164">
        <f t="shared" si="18"/>
        <v>104.19999999999999</v>
      </c>
      <c r="U53" s="164">
        <f t="shared" si="19"/>
        <v>1202.3999999999996</v>
      </c>
      <c r="W53" s="163">
        <f t="shared" si="24"/>
        <v>3.3000000000000114</v>
      </c>
      <c r="X53" s="163">
        <f t="shared" si="25"/>
        <v>30.200000000000728</v>
      </c>
      <c r="Z53" s="164">
        <f t="shared" si="22"/>
        <v>3.3000000000000114</v>
      </c>
      <c r="AA53" s="164">
        <f t="shared" si="23"/>
        <v>30.200000000000728</v>
      </c>
      <c r="AC53" s="73">
        <f t="shared" si="15"/>
        <v>0</v>
      </c>
      <c r="AD53" s="73">
        <f>SUM(AC$9:AC53)</f>
        <v>4</v>
      </c>
    </row>
    <row r="54" spans="1:30" ht="30" customHeight="1">
      <c r="A54" s="161">
        <f t="shared" si="13"/>
        <v>46</v>
      </c>
      <c r="B54" s="166">
        <v>43</v>
      </c>
      <c r="C54" s="167" t="s">
        <v>539</v>
      </c>
      <c r="D54" s="168" t="s">
        <v>249</v>
      </c>
      <c r="E54" s="169">
        <v>430.2</v>
      </c>
      <c r="F54" s="166">
        <v>9</v>
      </c>
      <c r="G54" s="162" t="str">
        <f t="shared" si="20"/>
        <v>1:04.7
(0.5)</v>
      </c>
      <c r="H54" s="153"/>
      <c r="I54" s="161" t="str">
        <f t="shared" si="14"/>
        <v>-</v>
      </c>
      <c r="J54" s="166">
        <v>64</v>
      </c>
      <c r="K54" s="167" t="s">
        <v>558</v>
      </c>
      <c r="L54" s="170" t="s">
        <v>252</v>
      </c>
      <c r="M54" s="169">
        <v>10521.4</v>
      </c>
      <c r="N54" s="166">
        <v>3</v>
      </c>
      <c r="O54" s="162" t="str">
        <f t="shared" si="21"/>
        <v>12:17.3
(14.9)</v>
      </c>
      <c r="Q54" s="135">
        <f t="shared" si="16"/>
        <v>64.699999999999989</v>
      </c>
      <c r="R54" s="135">
        <f t="shared" si="17"/>
        <v>737.29999999999927</v>
      </c>
      <c r="T54" s="164">
        <f t="shared" si="18"/>
        <v>104.69999999999999</v>
      </c>
      <c r="U54" s="164">
        <f t="shared" si="19"/>
        <v>1217.2999999999993</v>
      </c>
      <c r="W54" s="163">
        <f t="shared" si="24"/>
        <v>0.5</v>
      </c>
      <c r="X54" s="163">
        <f t="shared" si="25"/>
        <v>14.899999999999636</v>
      </c>
      <c r="Z54" s="164">
        <f t="shared" si="22"/>
        <v>0.5</v>
      </c>
      <c r="AA54" s="164">
        <f t="shared" si="23"/>
        <v>14.899999999999636</v>
      </c>
      <c r="AC54" s="73">
        <f t="shared" si="15"/>
        <v>1</v>
      </c>
      <c r="AD54" s="73">
        <f>SUM(AC$9:AC54)</f>
        <v>5</v>
      </c>
    </row>
    <row r="55" spans="1:30" ht="30" customHeight="1">
      <c r="A55" s="161">
        <f t="shared" si="13"/>
        <v>47</v>
      </c>
      <c r="B55" s="166">
        <v>68</v>
      </c>
      <c r="C55" s="167" t="s">
        <v>561</v>
      </c>
      <c r="D55" s="168" t="s">
        <v>252</v>
      </c>
      <c r="E55" s="169">
        <v>431.4</v>
      </c>
      <c r="F55" s="166">
        <v>4</v>
      </c>
      <c r="G55" s="162" t="str">
        <f t="shared" si="20"/>
        <v>1:05.9
(1.2)</v>
      </c>
      <c r="H55" s="153"/>
      <c r="I55" s="161">
        <f t="shared" si="14"/>
        <v>42</v>
      </c>
      <c r="J55" s="166">
        <v>47</v>
      </c>
      <c r="K55" s="167" t="s">
        <v>542</v>
      </c>
      <c r="L55" s="170" t="s">
        <v>249</v>
      </c>
      <c r="M55" s="169">
        <v>10522</v>
      </c>
      <c r="N55" s="166">
        <v>11</v>
      </c>
      <c r="O55" s="162" t="str">
        <f t="shared" si="21"/>
        <v>12:17.9
(0.6)</v>
      </c>
      <c r="Q55" s="135">
        <f t="shared" si="16"/>
        <v>65.899999999999977</v>
      </c>
      <c r="R55" s="135">
        <f t="shared" si="17"/>
        <v>737.89999999999964</v>
      </c>
      <c r="T55" s="164">
        <f t="shared" si="18"/>
        <v>105.89999999999998</v>
      </c>
      <c r="U55" s="164">
        <f t="shared" si="19"/>
        <v>1217.8999999999996</v>
      </c>
      <c r="W55" s="163">
        <f t="shared" si="24"/>
        <v>1.1999999999999886</v>
      </c>
      <c r="X55" s="163">
        <f t="shared" si="25"/>
        <v>0.6000000000003638</v>
      </c>
      <c r="Z55" s="164">
        <f t="shared" si="22"/>
        <v>1.1999999999999886</v>
      </c>
      <c r="AA55" s="164">
        <f t="shared" si="23"/>
        <v>0.6000000000003638</v>
      </c>
      <c r="AC55" s="73">
        <f t="shared" si="15"/>
        <v>0</v>
      </c>
      <c r="AD55" s="73">
        <f>SUM(AC$9:AC55)</f>
        <v>5</v>
      </c>
    </row>
    <row r="56" spans="1:30" ht="30" customHeight="1">
      <c r="A56" s="161">
        <f t="shared" si="13"/>
        <v>48</v>
      </c>
      <c r="B56" s="166">
        <v>66</v>
      </c>
      <c r="C56" s="167" t="s">
        <v>560</v>
      </c>
      <c r="D56" s="168" t="s">
        <v>252</v>
      </c>
      <c r="E56" s="169">
        <v>431.9</v>
      </c>
      <c r="F56" s="166">
        <v>5</v>
      </c>
      <c r="G56" s="162" t="str">
        <f t="shared" si="20"/>
        <v>1:06.4
(0.5)</v>
      </c>
      <c r="H56" s="153"/>
      <c r="I56" s="161">
        <f t="shared" si="14"/>
        <v>43</v>
      </c>
      <c r="J56" s="166">
        <v>39</v>
      </c>
      <c r="K56" s="167" t="s">
        <v>535</v>
      </c>
      <c r="L56" s="170" t="s">
        <v>249</v>
      </c>
      <c r="M56" s="169">
        <v>10532.1</v>
      </c>
      <c r="N56" s="166">
        <v>12</v>
      </c>
      <c r="O56" s="162" t="str">
        <f t="shared" si="21"/>
        <v>12:28.0
(10.1)</v>
      </c>
      <c r="Q56" s="135">
        <f t="shared" si="16"/>
        <v>66.399999999999977</v>
      </c>
      <c r="R56" s="135">
        <f t="shared" si="17"/>
        <v>748</v>
      </c>
      <c r="T56" s="164">
        <f t="shared" si="18"/>
        <v>106.39999999999998</v>
      </c>
      <c r="U56" s="164">
        <f t="shared" si="19"/>
        <v>1228</v>
      </c>
      <c r="W56" s="163">
        <f t="shared" si="24"/>
        <v>0.5</v>
      </c>
      <c r="X56" s="163">
        <f t="shared" si="25"/>
        <v>10.100000000000364</v>
      </c>
      <c r="Z56" s="164">
        <f t="shared" si="22"/>
        <v>0.5</v>
      </c>
      <c r="AA56" s="164">
        <f t="shared" si="23"/>
        <v>10.100000000000364</v>
      </c>
      <c r="AC56" s="73">
        <f t="shared" si="15"/>
        <v>0</v>
      </c>
      <c r="AD56" s="73">
        <f>SUM(AC$9:AC56)</f>
        <v>5</v>
      </c>
    </row>
    <row r="57" spans="1:30" ht="30" customHeight="1">
      <c r="A57" s="161">
        <f t="shared" si="13"/>
        <v>49</v>
      </c>
      <c r="B57" s="166">
        <v>64</v>
      </c>
      <c r="C57" s="167" t="s">
        <v>558</v>
      </c>
      <c r="D57" s="168" t="s">
        <v>252</v>
      </c>
      <c r="E57" s="169">
        <v>435.4</v>
      </c>
      <c r="F57" s="166">
        <v>6</v>
      </c>
      <c r="G57" s="162" t="str">
        <f t="shared" si="20"/>
        <v>1:09.9
(3.5)</v>
      </c>
      <c r="H57" s="153"/>
      <c r="I57" s="161" t="str">
        <f t="shared" si="14"/>
        <v>-</v>
      </c>
      <c r="J57" s="166">
        <v>61</v>
      </c>
      <c r="K57" s="167" t="s">
        <v>555</v>
      </c>
      <c r="L57" s="170" t="s">
        <v>251</v>
      </c>
      <c r="M57" s="169">
        <v>10622.1</v>
      </c>
      <c r="N57" s="166">
        <v>3</v>
      </c>
      <c r="O57" s="162" t="str">
        <f t="shared" si="21"/>
        <v>13:18.0
(50.0)</v>
      </c>
      <c r="Q57" s="135">
        <f t="shared" si="16"/>
        <v>69.899999999999977</v>
      </c>
      <c r="R57" s="135">
        <f t="shared" si="17"/>
        <v>798</v>
      </c>
      <c r="T57" s="164">
        <f t="shared" si="18"/>
        <v>109.89999999999998</v>
      </c>
      <c r="U57" s="164">
        <f t="shared" si="19"/>
        <v>1318</v>
      </c>
      <c r="W57" s="163">
        <f t="shared" si="24"/>
        <v>3.5</v>
      </c>
      <c r="X57" s="163">
        <f t="shared" si="25"/>
        <v>50</v>
      </c>
      <c r="Z57" s="164">
        <f t="shared" si="22"/>
        <v>3.5</v>
      </c>
      <c r="AA57" s="164">
        <f t="shared" si="23"/>
        <v>50</v>
      </c>
      <c r="AC57" s="73">
        <f t="shared" si="15"/>
        <v>1</v>
      </c>
      <c r="AD57" s="73">
        <f>SUM(AC$9:AC57)</f>
        <v>6</v>
      </c>
    </row>
    <row r="58" spans="1:30" ht="30" customHeight="1">
      <c r="A58" s="161">
        <f t="shared" si="13"/>
        <v>50</v>
      </c>
      <c r="B58" s="166">
        <v>71</v>
      </c>
      <c r="C58" s="167" t="s">
        <v>564</v>
      </c>
      <c r="D58" s="168" t="s">
        <v>252</v>
      </c>
      <c r="E58" s="169">
        <v>435.5</v>
      </c>
      <c r="F58" s="166">
        <v>7</v>
      </c>
      <c r="G58" s="162" t="str">
        <f t="shared" si="20"/>
        <v>1:10.0
(0.1)</v>
      </c>
      <c r="H58" s="153"/>
      <c r="I58" s="161" t="str">
        <f t="shared" si="14"/>
        <v>-</v>
      </c>
      <c r="J58" s="166">
        <v>71</v>
      </c>
      <c r="K58" s="167" t="s">
        <v>564</v>
      </c>
      <c r="L58" s="170" t="s">
        <v>252</v>
      </c>
      <c r="M58" s="169">
        <v>10648.5</v>
      </c>
      <c r="N58" s="166">
        <v>4</v>
      </c>
      <c r="O58" s="162" t="str">
        <f t="shared" si="21"/>
        <v>13:44.4
(26.4)</v>
      </c>
      <c r="Q58" s="135">
        <f t="shared" si="16"/>
        <v>70</v>
      </c>
      <c r="R58" s="135">
        <f t="shared" si="17"/>
        <v>824.39999999999964</v>
      </c>
      <c r="T58" s="164">
        <f t="shared" si="18"/>
        <v>110</v>
      </c>
      <c r="U58" s="164">
        <f t="shared" si="19"/>
        <v>1344.3999999999996</v>
      </c>
      <c r="W58" s="163">
        <f t="shared" si="24"/>
        <v>0.10000000000002274</v>
      </c>
      <c r="X58" s="163">
        <f t="shared" si="25"/>
        <v>26.399999999999636</v>
      </c>
      <c r="Z58" s="164">
        <f t="shared" si="22"/>
        <v>0.10000000000002274</v>
      </c>
      <c r="AA58" s="164">
        <f t="shared" si="23"/>
        <v>26.399999999999636</v>
      </c>
      <c r="AC58" s="73">
        <f t="shared" si="15"/>
        <v>1</v>
      </c>
      <c r="AD58" s="73">
        <f>SUM(AC$9:AC58)</f>
        <v>7</v>
      </c>
    </row>
    <row r="59" spans="1:30" ht="30" customHeight="1">
      <c r="A59" s="161">
        <f t="shared" si="13"/>
        <v>51</v>
      </c>
      <c r="B59" s="166">
        <v>62</v>
      </c>
      <c r="C59" s="167" t="s">
        <v>556</v>
      </c>
      <c r="D59" s="168" t="s">
        <v>251</v>
      </c>
      <c r="E59" s="169">
        <v>436.5</v>
      </c>
      <c r="F59" s="166">
        <v>4</v>
      </c>
      <c r="G59" s="162" t="str">
        <f t="shared" si="20"/>
        <v>1:11.0
(1.0)</v>
      </c>
      <c r="H59" s="153"/>
      <c r="I59" s="161">
        <f t="shared" si="14"/>
        <v>44</v>
      </c>
      <c r="J59" s="166">
        <v>55</v>
      </c>
      <c r="K59" s="167" t="s">
        <v>550</v>
      </c>
      <c r="L59" s="170" t="s">
        <v>250</v>
      </c>
      <c r="M59" s="169">
        <v>10650.5</v>
      </c>
      <c r="N59" s="166">
        <v>4</v>
      </c>
      <c r="O59" s="162" t="str">
        <f t="shared" si="21"/>
        <v>13:46.4
(2.0)</v>
      </c>
      <c r="Q59" s="135">
        <f t="shared" si="16"/>
        <v>71</v>
      </c>
      <c r="R59" s="135">
        <f t="shared" si="17"/>
        <v>826.39999999999964</v>
      </c>
      <c r="T59" s="164">
        <f t="shared" si="18"/>
        <v>111</v>
      </c>
      <c r="U59" s="164">
        <f t="shared" si="19"/>
        <v>1346.3999999999996</v>
      </c>
      <c r="W59" s="163">
        <f t="shared" si="24"/>
        <v>1</v>
      </c>
      <c r="X59" s="163">
        <f t="shared" si="25"/>
        <v>2</v>
      </c>
      <c r="Z59" s="164">
        <f t="shared" si="22"/>
        <v>1</v>
      </c>
      <c r="AA59" s="164">
        <f t="shared" si="23"/>
        <v>2</v>
      </c>
      <c r="AC59" s="73">
        <f t="shared" si="15"/>
        <v>0</v>
      </c>
      <c r="AD59" s="73">
        <f>SUM(AC$9:AC59)</f>
        <v>7</v>
      </c>
    </row>
    <row r="60" spans="1:30" ht="30" customHeight="1">
      <c r="A60" s="161">
        <f t="shared" si="13"/>
        <v>52</v>
      </c>
      <c r="B60" s="166">
        <v>42</v>
      </c>
      <c r="C60" s="167" t="s">
        <v>538</v>
      </c>
      <c r="D60" s="168" t="s">
        <v>249</v>
      </c>
      <c r="E60" s="169">
        <v>437.3</v>
      </c>
      <c r="F60" s="166">
        <v>10</v>
      </c>
      <c r="G60" s="162" t="str">
        <f t="shared" si="20"/>
        <v>1:11.8
(0.8)</v>
      </c>
      <c r="H60" s="153"/>
      <c r="I60" s="161">
        <f t="shared" si="14"/>
        <v>45</v>
      </c>
      <c r="J60" s="166">
        <v>38</v>
      </c>
      <c r="K60" s="167" t="s">
        <v>534</v>
      </c>
      <c r="L60" s="170" t="s">
        <v>249</v>
      </c>
      <c r="M60" s="169">
        <v>10732.5</v>
      </c>
      <c r="N60" s="166">
        <v>13</v>
      </c>
      <c r="O60" s="162" t="str">
        <f t="shared" si="21"/>
        <v>14:28.4
(42.0)</v>
      </c>
      <c r="Q60" s="135">
        <f t="shared" si="16"/>
        <v>71.800000000000011</v>
      </c>
      <c r="R60" s="135">
        <f t="shared" si="17"/>
        <v>868.39999999999964</v>
      </c>
      <c r="T60" s="164">
        <f t="shared" si="18"/>
        <v>111.80000000000001</v>
      </c>
      <c r="U60" s="164">
        <f t="shared" si="19"/>
        <v>1428.3999999999996</v>
      </c>
      <c r="W60" s="163">
        <f t="shared" si="24"/>
        <v>0.80000000000001137</v>
      </c>
      <c r="X60" s="163">
        <f t="shared" si="25"/>
        <v>42</v>
      </c>
      <c r="Z60" s="164">
        <f t="shared" si="22"/>
        <v>0.80000000000001137</v>
      </c>
      <c r="AA60" s="164">
        <f t="shared" si="23"/>
        <v>42</v>
      </c>
      <c r="AC60" s="73">
        <f t="shared" si="15"/>
        <v>0</v>
      </c>
      <c r="AD60" s="73">
        <f>SUM(AC$9:AC60)</f>
        <v>7</v>
      </c>
    </row>
    <row r="61" spans="1:30" ht="30" customHeight="1">
      <c r="A61" s="161">
        <f t="shared" si="13"/>
        <v>53</v>
      </c>
      <c r="B61" s="166">
        <v>67</v>
      </c>
      <c r="C61" s="167" t="s">
        <v>572</v>
      </c>
      <c r="D61" s="168" t="s">
        <v>252</v>
      </c>
      <c r="E61" s="169">
        <v>438.3</v>
      </c>
      <c r="F61" s="166">
        <v>8</v>
      </c>
      <c r="G61" s="162" t="str">
        <f t="shared" si="20"/>
        <v>1:12.8
(1.0)</v>
      </c>
      <c r="H61" s="153"/>
      <c r="I61" s="161" t="str">
        <f t="shared" si="14"/>
        <v>-</v>
      </c>
      <c r="J61" s="166">
        <v>65</v>
      </c>
      <c r="K61" s="167" t="s">
        <v>559</v>
      </c>
      <c r="L61" s="170" t="s">
        <v>252</v>
      </c>
      <c r="M61" s="169">
        <v>10737.9</v>
      </c>
      <c r="N61" s="166">
        <v>5</v>
      </c>
      <c r="O61" s="162" t="str">
        <f t="shared" si="21"/>
        <v>14:33.8
(5.4)</v>
      </c>
      <c r="Q61" s="135">
        <f t="shared" si="16"/>
        <v>72.800000000000011</v>
      </c>
      <c r="R61" s="135">
        <f t="shared" si="17"/>
        <v>873.79999999999927</v>
      </c>
      <c r="T61" s="164">
        <f t="shared" si="18"/>
        <v>112.80000000000001</v>
      </c>
      <c r="U61" s="164">
        <f t="shared" si="19"/>
        <v>1433.7999999999993</v>
      </c>
      <c r="W61" s="163">
        <f t="shared" si="24"/>
        <v>1</v>
      </c>
      <c r="X61" s="163">
        <f t="shared" si="25"/>
        <v>5.3999999999996362</v>
      </c>
      <c r="Z61" s="164">
        <f t="shared" si="22"/>
        <v>1</v>
      </c>
      <c r="AA61" s="164">
        <f t="shared" si="23"/>
        <v>5.3999999999996362</v>
      </c>
      <c r="AC61" s="73">
        <f t="shared" si="15"/>
        <v>1</v>
      </c>
      <c r="AD61" s="73">
        <f>SUM(AC$9:AC61)</f>
        <v>8</v>
      </c>
    </row>
    <row r="62" spans="1:30" ht="30" customHeight="1">
      <c r="A62" s="161">
        <f t="shared" si="13"/>
        <v>54</v>
      </c>
      <c r="B62" s="166">
        <v>47</v>
      </c>
      <c r="C62" s="167" t="s">
        <v>542</v>
      </c>
      <c r="D62" s="168" t="s">
        <v>249</v>
      </c>
      <c r="E62" s="169">
        <v>438.4</v>
      </c>
      <c r="F62" s="166">
        <v>11</v>
      </c>
      <c r="G62" s="162" t="str">
        <f t="shared" si="20"/>
        <v>1:12.9
(0.1)</v>
      </c>
      <c r="H62" s="153"/>
      <c r="I62" s="161">
        <f t="shared" si="14"/>
        <v>46</v>
      </c>
      <c r="J62" s="166">
        <v>50</v>
      </c>
      <c r="K62" s="167" t="s">
        <v>545</v>
      </c>
      <c r="L62" s="170" t="s">
        <v>250</v>
      </c>
      <c r="M62" s="169">
        <v>10738.6</v>
      </c>
      <c r="N62" s="166">
        <v>5</v>
      </c>
      <c r="O62" s="162" t="str">
        <f t="shared" si="21"/>
        <v>14:34.5
(0.7)</v>
      </c>
      <c r="Q62" s="135">
        <f t="shared" si="16"/>
        <v>72.899999999999977</v>
      </c>
      <c r="R62" s="135">
        <f t="shared" si="17"/>
        <v>874.5</v>
      </c>
      <c r="T62" s="164">
        <f t="shared" si="18"/>
        <v>112.89999999999998</v>
      </c>
      <c r="U62" s="164">
        <f t="shared" si="19"/>
        <v>1434.5</v>
      </c>
      <c r="W62" s="163">
        <f t="shared" si="24"/>
        <v>9.9999999999965894E-2</v>
      </c>
      <c r="X62" s="163">
        <f t="shared" si="25"/>
        <v>0.7000000000007276</v>
      </c>
      <c r="Z62" s="164">
        <f t="shared" si="22"/>
        <v>9.9999999999965894E-2</v>
      </c>
      <c r="AA62" s="164">
        <f t="shared" si="23"/>
        <v>0.7000000000007276</v>
      </c>
      <c r="AC62" s="73">
        <f t="shared" si="15"/>
        <v>0</v>
      </c>
      <c r="AD62" s="73">
        <f>SUM(AC$9:AC62)</f>
        <v>8</v>
      </c>
    </row>
    <row r="63" spans="1:30" ht="30" customHeight="1">
      <c r="A63" s="161">
        <f t="shared" si="13"/>
        <v>55</v>
      </c>
      <c r="B63" s="166">
        <v>39</v>
      </c>
      <c r="C63" s="167" t="s">
        <v>535</v>
      </c>
      <c r="D63" s="168" t="s">
        <v>249</v>
      </c>
      <c r="E63" s="169">
        <v>440.5</v>
      </c>
      <c r="F63" s="166">
        <v>12</v>
      </c>
      <c r="G63" s="162" t="str">
        <f t="shared" si="20"/>
        <v>1:15.0
(2.1)</v>
      </c>
      <c r="H63" s="153"/>
      <c r="I63" s="161">
        <f t="shared" si="14"/>
        <v>47</v>
      </c>
      <c r="J63" s="166">
        <v>40</v>
      </c>
      <c r="K63" s="167" t="s">
        <v>536</v>
      </c>
      <c r="L63" s="170" t="s">
        <v>249</v>
      </c>
      <c r="M63" s="169">
        <v>10757.5</v>
      </c>
      <c r="N63" s="166">
        <v>14</v>
      </c>
      <c r="O63" s="162" t="str">
        <f t="shared" si="21"/>
        <v>14:53.4
(18.9)</v>
      </c>
      <c r="Q63" s="135">
        <f t="shared" si="16"/>
        <v>75</v>
      </c>
      <c r="R63" s="135">
        <f t="shared" si="17"/>
        <v>893.39999999999964</v>
      </c>
      <c r="T63" s="164">
        <f t="shared" si="18"/>
        <v>115</v>
      </c>
      <c r="U63" s="164">
        <f t="shared" si="19"/>
        <v>1453.3999999999996</v>
      </c>
      <c r="W63" s="163">
        <f t="shared" si="24"/>
        <v>2.1000000000000227</v>
      </c>
      <c r="X63" s="163">
        <f t="shared" si="25"/>
        <v>18.899999999999636</v>
      </c>
      <c r="Z63" s="164">
        <f t="shared" si="22"/>
        <v>2.1000000000000227</v>
      </c>
      <c r="AA63" s="164">
        <f t="shared" si="23"/>
        <v>18.899999999999636</v>
      </c>
      <c r="AC63" s="73">
        <f t="shared" si="15"/>
        <v>0</v>
      </c>
      <c r="AD63" s="73">
        <f>SUM(AC$9:AC63)</f>
        <v>8</v>
      </c>
    </row>
    <row r="64" spans="1:30" ht="30" customHeight="1">
      <c r="A64" s="161">
        <f t="shared" si="13"/>
        <v>56</v>
      </c>
      <c r="B64" s="166">
        <v>72</v>
      </c>
      <c r="C64" s="167" t="s">
        <v>565</v>
      </c>
      <c r="D64" s="168" t="s">
        <v>252</v>
      </c>
      <c r="E64" s="169">
        <v>443.2</v>
      </c>
      <c r="F64" s="166">
        <v>9</v>
      </c>
      <c r="G64" s="162" t="str">
        <f t="shared" si="20"/>
        <v>1:17.7
(2.7)</v>
      </c>
      <c r="H64" s="153"/>
      <c r="I64" s="161">
        <f t="shared" si="14"/>
        <v>48</v>
      </c>
      <c r="J64" s="166">
        <v>52</v>
      </c>
      <c r="K64" s="167" t="s">
        <v>547</v>
      </c>
      <c r="L64" s="170" t="s">
        <v>250</v>
      </c>
      <c r="M64" s="169">
        <v>10816.2</v>
      </c>
      <c r="N64" s="166">
        <v>6</v>
      </c>
      <c r="O64" s="162" t="str">
        <f t="shared" si="21"/>
        <v>15:12.1
(18.7)</v>
      </c>
      <c r="Q64" s="135">
        <f t="shared" si="16"/>
        <v>77.699999999999989</v>
      </c>
      <c r="R64" s="135">
        <f t="shared" si="17"/>
        <v>912.10000000000036</v>
      </c>
      <c r="T64" s="164">
        <f t="shared" si="18"/>
        <v>117.69999999999999</v>
      </c>
      <c r="U64" s="164">
        <f t="shared" si="19"/>
        <v>1512.1000000000004</v>
      </c>
      <c r="W64" s="163">
        <f t="shared" si="24"/>
        <v>2.6999999999999886</v>
      </c>
      <c r="X64" s="163">
        <f t="shared" si="25"/>
        <v>18.700000000000728</v>
      </c>
      <c r="Z64" s="164">
        <f t="shared" si="22"/>
        <v>2.6999999999999886</v>
      </c>
      <c r="AA64" s="164">
        <f t="shared" si="23"/>
        <v>18.700000000000728</v>
      </c>
      <c r="AC64" s="73">
        <f t="shared" si="15"/>
        <v>0</v>
      </c>
      <c r="AD64" s="73">
        <f>SUM(AC$9:AC64)</f>
        <v>8</v>
      </c>
    </row>
    <row r="65" spans="1:30" ht="30" customHeight="1">
      <c r="A65" s="161">
        <f t="shared" si="13"/>
        <v>57</v>
      </c>
      <c r="B65" s="166">
        <v>56</v>
      </c>
      <c r="C65" s="167" t="s">
        <v>551</v>
      </c>
      <c r="D65" s="168" t="s">
        <v>250</v>
      </c>
      <c r="E65" s="169">
        <v>445.2</v>
      </c>
      <c r="F65" s="166">
        <v>4</v>
      </c>
      <c r="G65" s="162" t="str">
        <f t="shared" si="20"/>
        <v>1:19.7
(2.0)</v>
      </c>
      <c r="H65" s="153"/>
      <c r="I65" s="161" t="str">
        <f t="shared" si="14"/>
        <v>-</v>
      </c>
      <c r="J65" s="166">
        <v>62</v>
      </c>
      <c r="K65" s="167" t="s">
        <v>556</v>
      </c>
      <c r="L65" s="170" t="s">
        <v>251</v>
      </c>
      <c r="M65" s="169">
        <v>10846.7</v>
      </c>
      <c r="N65" s="166">
        <v>4</v>
      </c>
      <c r="O65" s="162" t="str">
        <f t="shared" si="21"/>
        <v>15:42.6
(30.5)</v>
      </c>
      <c r="Q65" s="135">
        <f t="shared" si="16"/>
        <v>79.699999999999989</v>
      </c>
      <c r="R65" s="135">
        <f t="shared" si="17"/>
        <v>942.60000000000036</v>
      </c>
      <c r="T65" s="164">
        <f t="shared" si="18"/>
        <v>119.69999999999999</v>
      </c>
      <c r="U65" s="164">
        <f t="shared" si="19"/>
        <v>1542.6000000000004</v>
      </c>
      <c r="W65" s="163">
        <f t="shared" si="24"/>
        <v>2</v>
      </c>
      <c r="X65" s="163">
        <f t="shared" si="25"/>
        <v>30.5</v>
      </c>
      <c r="Z65" s="164">
        <f t="shared" si="22"/>
        <v>2</v>
      </c>
      <c r="AA65" s="164">
        <f t="shared" si="23"/>
        <v>30.5</v>
      </c>
      <c r="AC65" s="73">
        <f t="shared" si="15"/>
        <v>1</v>
      </c>
      <c r="AD65" s="73">
        <f>SUM(AC$9:AC65)</f>
        <v>9</v>
      </c>
    </row>
    <row r="66" spans="1:30" ht="30" customHeight="1">
      <c r="A66" s="161">
        <f t="shared" si="13"/>
        <v>58</v>
      </c>
      <c r="B66" s="166">
        <v>55</v>
      </c>
      <c r="C66" s="167" t="s">
        <v>550</v>
      </c>
      <c r="D66" s="168" t="s">
        <v>250</v>
      </c>
      <c r="E66" s="169">
        <v>446.9</v>
      </c>
      <c r="F66" s="166">
        <v>5</v>
      </c>
      <c r="G66" s="162" t="str">
        <f t="shared" si="20"/>
        <v>1:21.4
(1.7)</v>
      </c>
      <c r="H66" s="153"/>
      <c r="I66" s="161" t="str">
        <f t="shared" si="14"/>
        <v>-</v>
      </c>
      <c r="J66" s="166">
        <v>66</v>
      </c>
      <c r="K66" s="167" t="s">
        <v>560</v>
      </c>
      <c r="L66" s="170" t="s">
        <v>252</v>
      </c>
      <c r="M66" s="169">
        <v>10851.4</v>
      </c>
      <c r="N66" s="166">
        <v>6</v>
      </c>
      <c r="O66" s="162" t="str">
        <f t="shared" si="21"/>
        <v>15:47.3
(4.7)</v>
      </c>
      <c r="Q66" s="135">
        <f t="shared" si="16"/>
        <v>81.399999999999977</v>
      </c>
      <c r="R66" s="135">
        <f t="shared" si="17"/>
        <v>947.29999999999927</v>
      </c>
      <c r="T66" s="164">
        <f t="shared" si="18"/>
        <v>121.39999999999998</v>
      </c>
      <c r="U66" s="164">
        <f t="shared" si="19"/>
        <v>1547.2999999999993</v>
      </c>
      <c r="W66" s="163">
        <f t="shared" si="24"/>
        <v>1.6999999999999886</v>
      </c>
      <c r="X66" s="163">
        <f t="shared" si="25"/>
        <v>4.6999999999989086</v>
      </c>
      <c r="Z66" s="164">
        <f t="shared" si="22"/>
        <v>1.6999999999999886</v>
      </c>
      <c r="AA66" s="164">
        <f t="shared" si="23"/>
        <v>4.6999999999989086</v>
      </c>
      <c r="AC66" s="73">
        <f t="shared" si="15"/>
        <v>1</v>
      </c>
      <c r="AD66" s="73">
        <f>SUM(AC$9:AC66)</f>
        <v>10</v>
      </c>
    </row>
    <row r="67" spans="1:30" ht="30" customHeight="1">
      <c r="A67" s="161">
        <f t="shared" si="13"/>
        <v>59</v>
      </c>
      <c r="B67" s="166">
        <v>38</v>
      </c>
      <c r="C67" s="167" t="s">
        <v>534</v>
      </c>
      <c r="D67" s="168" t="s">
        <v>249</v>
      </c>
      <c r="E67" s="169">
        <v>450.2</v>
      </c>
      <c r="F67" s="166">
        <v>13</v>
      </c>
      <c r="G67" s="162" t="str">
        <f t="shared" si="20"/>
        <v>1:24.7
(3.3)</v>
      </c>
      <c r="H67" s="153"/>
      <c r="I67" s="161">
        <f t="shared" si="14"/>
        <v>49</v>
      </c>
      <c r="J67" s="166">
        <v>53</v>
      </c>
      <c r="K67" s="167" t="s">
        <v>548</v>
      </c>
      <c r="L67" s="170" t="s">
        <v>250</v>
      </c>
      <c r="M67" s="169">
        <v>10911.2</v>
      </c>
      <c r="N67" s="166">
        <v>7</v>
      </c>
      <c r="O67" s="162" t="str">
        <f t="shared" si="21"/>
        <v>16:07.1
(19.8)</v>
      </c>
      <c r="Q67" s="135">
        <f t="shared" si="16"/>
        <v>84.699999999999989</v>
      </c>
      <c r="R67" s="135">
        <f t="shared" si="17"/>
        <v>967.10000000000036</v>
      </c>
      <c r="T67" s="164">
        <f t="shared" si="18"/>
        <v>124.69999999999999</v>
      </c>
      <c r="U67" s="164">
        <f t="shared" si="19"/>
        <v>1607.1000000000004</v>
      </c>
      <c r="W67" s="163">
        <f t="shared" si="24"/>
        <v>3.3000000000000114</v>
      </c>
      <c r="X67" s="163">
        <f t="shared" si="25"/>
        <v>19.800000000001091</v>
      </c>
      <c r="Z67" s="164">
        <f t="shared" si="22"/>
        <v>3.3000000000000114</v>
      </c>
      <c r="AA67" s="164">
        <f t="shared" si="23"/>
        <v>19.800000000001091</v>
      </c>
      <c r="AC67" s="73">
        <f t="shared" si="15"/>
        <v>0</v>
      </c>
      <c r="AD67" s="73">
        <f>SUM(AC$9:AC67)</f>
        <v>10</v>
      </c>
    </row>
    <row r="68" spans="1:30" ht="30" customHeight="1">
      <c r="A68" s="161">
        <f t="shared" si="13"/>
        <v>60</v>
      </c>
      <c r="B68" s="166">
        <v>53</v>
      </c>
      <c r="C68" s="167" t="s">
        <v>548</v>
      </c>
      <c r="D68" s="168" t="s">
        <v>250</v>
      </c>
      <c r="E68" s="169">
        <v>450.4</v>
      </c>
      <c r="F68" s="166">
        <v>6</v>
      </c>
      <c r="G68" s="162" t="str">
        <f t="shared" si="20"/>
        <v>1:24.9
(0.2)</v>
      </c>
      <c r="H68" s="153"/>
      <c r="I68" s="161" t="str">
        <f t="shared" si="14"/>
        <v>-</v>
      </c>
      <c r="J68" s="166">
        <v>68</v>
      </c>
      <c r="K68" s="167" t="s">
        <v>561</v>
      </c>
      <c r="L68" s="170" t="s">
        <v>252</v>
      </c>
      <c r="M68" s="169">
        <v>10953.5</v>
      </c>
      <c r="N68" s="166">
        <v>7</v>
      </c>
      <c r="O68" s="162" t="str">
        <f t="shared" si="21"/>
        <v>16:49.4
(42.3)</v>
      </c>
      <c r="Q68" s="135">
        <f t="shared" si="16"/>
        <v>84.899999999999977</v>
      </c>
      <c r="R68" s="135">
        <f t="shared" si="17"/>
        <v>1009.3999999999996</v>
      </c>
      <c r="T68" s="164">
        <f t="shared" si="18"/>
        <v>124.89999999999998</v>
      </c>
      <c r="U68" s="164">
        <f t="shared" si="19"/>
        <v>1649.3999999999996</v>
      </c>
      <c r="W68" s="163">
        <f t="shared" si="24"/>
        <v>0.19999999999998863</v>
      </c>
      <c r="X68" s="163">
        <f t="shared" si="25"/>
        <v>42.299999999999272</v>
      </c>
      <c r="Z68" s="164">
        <f t="shared" si="22"/>
        <v>0.19999999999998863</v>
      </c>
      <c r="AA68" s="164">
        <f t="shared" si="23"/>
        <v>42.299999999999272</v>
      </c>
      <c r="AC68" s="73">
        <f t="shared" si="15"/>
        <v>1</v>
      </c>
      <c r="AD68" s="73">
        <f>SUM(AC$9:AC68)</f>
        <v>11</v>
      </c>
    </row>
    <row r="69" spans="1:30" ht="30" customHeight="1">
      <c r="A69" s="161">
        <f t="shared" si="13"/>
        <v>61</v>
      </c>
      <c r="B69" s="166">
        <v>75</v>
      </c>
      <c r="C69" s="167" t="s">
        <v>567</v>
      </c>
      <c r="D69" s="168" t="s">
        <v>252</v>
      </c>
      <c r="E69" s="169">
        <v>453.5</v>
      </c>
      <c r="F69" s="166">
        <v>10</v>
      </c>
      <c r="G69" s="162" t="str">
        <f t="shared" si="20"/>
        <v>1:28.0
(3.1)</v>
      </c>
      <c r="H69" s="153"/>
      <c r="I69" s="161">
        <f t="shared" si="14"/>
        <v>50</v>
      </c>
      <c r="J69" s="166">
        <v>54</v>
      </c>
      <c r="K69" s="167" t="s">
        <v>549</v>
      </c>
      <c r="L69" s="170" t="s">
        <v>250</v>
      </c>
      <c r="M69" s="169">
        <v>11022.2</v>
      </c>
      <c r="N69" s="166">
        <v>8</v>
      </c>
      <c r="O69" s="162" t="str">
        <f t="shared" si="21"/>
        <v>17:18.1
(28.7)</v>
      </c>
      <c r="Q69" s="135">
        <f t="shared" si="16"/>
        <v>88</v>
      </c>
      <c r="R69" s="135">
        <f t="shared" si="17"/>
        <v>1038.1000000000004</v>
      </c>
      <c r="T69" s="164">
        <f t="shared" si="18"/>
        <v>128</v>
      </c>
      <c r="U69" s="164">
        <f t="shared" si="19"/>
        <v>1718.1000000000004</v>
      </c>
      <c r="W69" s="163">
        <f t="shared" si="24"/>
        <v>3.1000000000000227</v>
      </c>
      <c r="X69" s="163">
        <f t="shared" si="25"/>
        <v>28.700000000000728</v>
      </c>
      <c r="Z69" s="164">
        <f t="shared" si="22"/>
        <v>3.1000000000000227</v>
      </c>
      <c r="AA69" s="164">
        <f t="shared" si="23"/>
        <v>28.700000000000728</v>
      </c>
      <c r="AC69" s="73">
        <f t="shared" si="15"/>
        <v>0</v>
      </c>
      <c r="AD69" s="73">
        <f>SUM(AC$9:AC69)</f>
        <v>11</v>
      </c>
    </row>
    <row r="70" spans="1:30" ht="30" customHeight="1">
      <c r="A70" s="161">
        <f t="shared" si="13"/>
        <v>62</v>
      </c>
      <c r="B70" s="166">
        <v>74</v>
      </c>
      <c r="C70" s="167" t="s">
        <v>566</v>
      </c>
      <c r="D70" s="168" t="s">
        <v>252</v>
      </c>
      <c r="E70" s="169">
        <v>458.4</v>
      </c>
      <c r="F70" s="166">
        <v>11</v>
      </c>
      <c r="G70" s="162" t="str">
        <f t="shared" si="20"/>
        <v>1:32.9
(4.9)</v>
      </c>
      <c r="H70" s="153"/>
      <c r="I70" s="161">
        <f t="shared" si="14"/>
        <v>51</v>
      </c>
      <c r="J70" s="166">
        <v>56</v>
      </c>
      <c r="K70" s="167" t="s">
        <v>551</v>
      </c>
      <c r="L70" s="170" t="s">
        <v>250</v>
      </c>
      <c r="M70" s="169">
        <v>11116.6</v>
      </c>
      <c r="N70" s="166">
        <v>9</v>
      </c>
      <c r="O70" s="162" t="str">
        <f t="shared" si="21"/>
        <v>18:12.5
(54.4)</v>
      </c>
      <c r="Q70" s="135">
        <f t="shared" si="16"/>
        <v>92.899999999999977</v>
      </c>
      <c r="R70" s="135">
        <f t="shared" si="17"/>
        <v>1092.5</v>
      </c>
      <c r="T70" s="164">
        <f t="shared" si="18"/>
        <v>132.89999999999998</v>
      </c>
      <c r="U70" s="164">
        <f t="shared" si="19"/>
        <v>1812.5</v>
      </c>
      <c r="W70" s="163">
        <f t="shared" si="24"/>
        <v>4.8999999999999773</v>
      </c>
      <c r="X70" s="163">
        <f t="shared" si="25"/>
        <v>54.399999999999636</v>
      </c>
      <c r="Z70" s="164">
        <f t="shared" si="22"/>
        <v>4.8999999999999773</v>
      </c>
      <c r="AA70" s="164">
        <f t="shared" si="23"/>
        <v>54.399999999999636</v>
      </c>
      <c r="AC70" s="73">
        <f t="shared" si="15"/>
        <v>0</v>
      </c>
      <c r="AD70" s="73">
        <f>SUM(AC$9:AC70)</f>
        <v>11</v>
      </c>
    </row>
    <row r="71" spans="1:30" ht="30" customHeight="1">
      <c r="A71" s="161">
        <f t="shared" si="13"/>
        <v>63</v>
      </c>
      <c r="B71" s="166">
        <v>40</v>
      </c>
      <c r="C71" s="167" t="s">
        <v>536</v>
      </c>
      <c r="D71" s="168" t="s">
        <v>249</v>
      </c>
      <c r="E71" s="169">
        <v>459.3</v>
      </c>
      <c r="F71" s="166">
        <v>14</v>
      </c>
      <c r="G71" s="162" t="str">
        <f t="shared" si="20"/>
        <v>1:33.8
(0.9)</v>
      </c>
      <c r="H71" s="153"/>
      <c r="I71" s="161" t="str">
        <f t="shared" si="14"/>
        <v>-</v>
      </c>
      <c r="J71" s="166">
        <v>67</v>
      </c>
      <c r="K71" s="167" t="s">
        <v>572</v>
      </c>
      <c r="L71" s="170" t="s">
        <v>252</v>
      </c>
      <c r="M71" s="169">
        <v>11223.9</v>
      </c>
      <c r="N71" s="166">
        <v>8</v>
      </c>
      <c r="O71" s="162" t="str">
        <f t="shared" si="21"/>
        <v>19:19.8
(1:07.3)</v>
      </c>
      <c r="Q71" s="135">
        <f t="shared" si="16"/>
        <v>93.800000000000011</v>
      </c>
      <c r="R71" s="135">
        <f t="shared" si="17"/>
        <v>1159.7999999999993</v>
      </c>
      <c r="T71" s="164">
        <f t="shared" si="18"/>
        <v>133.80000000000001</v>
      </c>
      <c r="U71" s="164">
        <f t="shared" si="19"/>
        <v>1919.7999999999993</v>
      </c>
      <c r="W71" s="163">
        <f t="shared" si="24"/>
        <v>0.90000000000003411</v>
      </c>
      <c r="X71" s="163">
        <f t="shared" si="25"/>
        <v>67.299999999999272</v>
      </c>
      <c r="Z71" s="164">
        <f t="shared" si="22"/>
        <v>0.90000000000003411</v>
      </c>
      <c r="AA71" s="164">
        <f t="shared" si="23"/>
        <v>107.29999999999927</v>
      </c>
      <c r="AC71" s="73">
        <f t="shared" si="15"/>
        <v>1</v>
      </c>
      <c r="AD71" s="73">
        <f>SUM(AC$9:AC71)</f>
        <v>12</v>
      </c>
    </row>
    <row r="72" spans="1:30" ht="30" customHeight="1">
      <c r="A72" s="161">
        <f t="shared" si="13"/>
        <v>64</v>
      </c>
      <c r="B72" s="166">
        <v>52</v>
      </c>
      <c r="C72" s="167" t="s">
        <v>547</v>
      </c>
      <c r="D72" s="168" t="s">
        <v>250</v>
      </c>
      <c r="E72" s="169">
        <v>459.8</v>
      </c>
      <c r="F72" s="166">
        <v>7</v>
      </c>
      <c r="G72" s="162" t="str">
        <f t="shared" si="20"/>
        <v>1:34.3
(0.5)</v>
      </c>
      <c r="H72" s="153"/>
      <c r="I72" s="161" t="str">
        <f t="shared" si="14"/>
        <v>-</v>
      </c>
      <c r="J72" s="166">
        <v>74</v>
      </c>
      <c r="K72" s="167" t="s">
        <v>566</v>
      </c>
      <c r="L72" s="170" t="s">
        <v>252</v>
      </c>
      <c r="M72" s="169">
        <v>11314.1</v>
      </c>
      <c r="N72" s="166">
        <v>9</v>
      </c>
      <c r="O72" s="162" t="str">
        <f t="shared" si="21"/>
        <v>20:10.0
(50.2)</v>
      </c>
      <c r="Q72" s="135">
        <f t="shared" si="16"/>
        <v>94.300000000000011</v>
      </c>
      <c r="R72" s="135">
        <f t="shared" si="17"/>
        <v>1210</v>
      </c>
      <c r="T72" s="164">
        <f t="shared" si="18"/>
        <v>134.30000000000001</v>
      </c>
      <c r="U72" s="164">
        <f t="shared" si="19"/>
        <v>2010</v>
      </c>
      <c r="W72" s="163">
        <f t="shared" si="24"/>
        <v>0.5</v>
      </c>
      <c r="X72" s="163">
        <f t="shared" si="25"/>
        <v>50.200000000000728</v>
      </c>
      <c r="Z72" s="164">
        <f t="shared" si="22"/>
        <v>0.5</v>
      </c>
      <c r="AA72" s="164">
        <f t="shared" si="23"/>
        <v>50.200000000000728</v>
      </c>
      <c r="AC72" s="73">
        <f t="shared" si="15"/>
        <v>1</v>
      </c>
      <c r="AD72" s="73">
        <f>SUM(AC$9:AC72)</f>
        <v>13</v>
      </c>
    </row>
    <row r="73" spans="1:30" ht="30" customHeight="1">
      <c r="A73" s="161">
        <f t="shared" ref="A73:A98" si="26">IF(E73&lt;&gt;"",RANK(E73,E$9:E$98,1),"")</f>
        <v>65</v>
      </c>
      <c r="B73" s="166">
        <v>54</v>
      </c>
      <c r="C73" s="167" t="s">
        <v>549</v>
      </c>
      <c r="D73" s="168" t="s">
        <v>250</v>
      </c>
      <c r="E73" s="169">
        <v>500.7</v>
      </c>
      <c r="F73" s="166">
        <v>8</v>
      </c>
      <c r="G73" s="162" t="str">
        <f t="shared" si="20"/>
        <v>1:35.2
(0.9)</v>
      </c>
      <c r="H73" s="153"/>
      <c r="I73" s="161" t="str">
        <f t="shared" ref="I73:I98" si="27">IF(M73&lt;&gt;"",IF(MID(L73,1,2)=AC$8,RANK(M73,M$9:M$98,1)-AD73,"-"),"")</f>
        <v>-</v>
      </c>
      <c r="J73" s="166">
        <v>76</v>
      </c>
      <c r="K73" s="167" t="s">
        <v>568</v>
      </c>
      <c r="L73" s="170" t="s">
        <v>252</v>
      </c>
      <c r="M73" s="169">
        <v>11610.5</v>
      </c>
      <c r="N73" s="166">
        <v>10</v>
      </c>
      <c r="O73" s="162" t="str">
        <f t="shared" si="21"/>
        <v>23:06.4
(2:56.4)</v>
      </c>
      <c r="Q73" s="135">
        <f t="shared" si="16"/>
        <v>95.199999999999989</v>
      </c>
      <c r="R73" s="135">
        <f t="shared" si="17"/>
        <v>1386.3999999999996</v>
      </c>
      <c r="T73" s="164">
        <f t="shared" si="18"/>
        <v>135.19999999999999</v>
      </c>
      <c r="U73" s="164">
        <f t="shared" si="19"/>
        <v>2306.3999999999996</v>
      </c>
      <c r="W73" s="163">
        <f t="shared" si="24"/>
        <v>0.89999999999997726</v>
      </c>
      <c r="X73" s="163">
        <f t="shared" si="25"/>
        <v>176.39999999999964</v>
      </c>
      <c r="Z73" s="164">
        <f t="shared" si="22"/>
        <v>0.89999999999997726</v>
      </c>
      <c r="AA73" s="164">
        <f t="shared" si="23"/>
        <v>256.39999999999964</v>
      </c>
      <c r="AC73" s="73">
        <f t="shared" ref="AC73:AC98" si="28">IF(L73&lt;&gt;"",IF(MID(L73,1,2)=AC$8,0,1),0)</f>
        <v>1</v>
      </c>
      <c r="AD73" s="73">
        <f>SUM(AC$9:AC73)</f>
        <v>14</v>
      </c>
    </row>
    <row r="74" spans="1:30" ht="30" customHeight="1">
      <c r="A74" s="161">
        <f t="shared" si="26"/>
        <v>66</v>
      </c>
      <c r="B74" s="166">
        <v>50</v>
      </c>
      <c r="C74" s="167" t="s">
        <v>545</v>
      </c>
      <c r="D74" s="168" t="s">
        <v>250</v>
      </c>
      <c r="E74" s="169">
        <v>504.2</v>
      </c>
      <c r="F74" s="166">
        <v>9</v>
      </c>
      <c r="G74" s="162" t="str">
        <f t="shared" si="20"/>
        <v>1:38.7
(3.5)</v>
      </c>
      <c r="H74" s="153"/>
      <c r="I74" s="161" t="str">
        <f t="shared" si="27"/>
        <v/>
      </c>
      <c r="J74" s="166"/>
      <c r="K74" s="167"/>
      <c r="L74" s="170"/>
      <c r="M74" s="169"/>
      <c r="N74" s="166"/>
      <c r="O74" s="162" t="str">
        <f t="shared" si="21"/>
        <v/>
      </c>
      <c r="Q74" s="135">
        <f t="shared" ref="Q74:Q98" si="29">IF(AND(E$9&lt;&gt;"",E74&lt;&gt;""),(INT(E74/10000)*3600+INT(MOD(E74,10000)/100)*60+MOD(E74,100))-(INT(E$9/10000)*3600+INT(MOD(E$9,10000)/100)*60+MOD(E$9,100)),"")</f>
        <v>98.699999999999989</v>
      </c>
      <c r="R74" s="135" t="str">
        <f t="shared" ref="R74:R98" si="30">IF(AND(M$9&lt;&gt;"",M74&lt;&gt;""),(INT(M74/10000)*3600+INT(MOD(M74,10000)/100)*60+MOD(M74,100))-(INT(M$9/10000)*3600+INT(MOD(M$9,10000)/100)*60+MOD(M$9,100)),"")</f>
        <v/>
      </c>
      <c r="T74" s="164">
        <f t="shared" ref="T74:T98" si="31">IF(Q74&lt;&gt;"",INT(Q74/3600)*10000+INT(MOD(Q74,3600)/60)*100+MOD(Q74,60),"")</f>
        <v>138.69999999999999</v>
      </c>
      <c r="U74" s="164" t="str">
        <f t="shared" ref="U74:U98" si="32">IF(R74&lt;&gt;"",INT(R74/3600)*10000+INT(MOD(R74,3600)/60)*100+MOD(R74,60),"")</f>
        <v/>
      </c>
      <c r="W74" s="163">
        <f t="shared" si="24"/>
        <v>3.5</v>
      </c>
      <c r="X74" s="163" t="str">
        <f t="shared" si="25"/>
        <v/>
      </c>
      <c r="Z74" s="164">
        <f t="shared" si="22"/>
        <v>3.5</v>
      </c>
      <c r="AA74" s="164" t="str">
        <f t="shared" si="23"/>
        <v/>
      </c>
      <c r="AC74" s="73">
        <f t="shared" si="28"/>
        <v>0</v>
      </c>
      <c r="AD74" s="73">
        <f>SUM(AC$9:AC74)</f>
        <v>14</v>
      </c>
    </row>
    <row r="75" spans="1:30" ht="30" customHeight="1">
      <c r="A75" s="161">
        <f t="shared" si="26"/>
        <v>67</v>
      </c>
      <c r="B75" s="166">
        <v>76</v>
      </c>
      <c r="C75" s="167" t="s">
        <v>568</v>
      </c>
      <c r="D75" s="168" t="s">
        <v>252</v>
      </c>
      <c r="E75" s="169">
        <v>509.8</v>
      </c>
      <c r="F75" s="166">
        <v>12</v>
      </c>
      <c r="G75" s="162" t="str">
        <f t="shared" ref="G75:G98" si="33">IF(T75&lt;&gt;"",TEXT(T75,"[&lt;100]#0.0;[&lt;10000]#0"":""00.0;0"":""00"":""00.0")&amp;CHAR(10)&amp;"("&amp;TEXT(Z75,"[&lt;100]#0.0;[&lt;10000]#0"":""00.0;0"":""00"":""00.0")&amp;")","")</f>
        <v>1:44.3
(5.6)</v>
      </c>
      <c r="H75" s="153"/>
      <c r="I75" s="161" t="str">
        <f t="shared" si="27"/>
        <v/>
      </c>
      <c r="J75" s="166"/>
      <c r="K75" s="167"/>
      <c r="L75" s="170"/>
      <c r="M75" s="169"/>
      <c r="N75" s="166"/>
      <c r="O75" s="162" t="str">
        <f t="shared" ref="O75:O98" si="34">IF(U75&lt;&gt;"",TEXT(U75,"[&lt;100]#0.0;[&lt;10000]#0"":""00.0;0"":""00"":""00.0")&amp;CHAR(10)&amp;"("&amp;TEXT(AA75,"[&lt;100]#0.0;[&lt;10000]#0"":""00.0;0"":""00"":""00.0")&amp;")","")</f>
        <v/>
      </c>
      <c r="Q75" s="135">
        <f t="shared" si="29"/>
        <v>104.30000000000001</v>
      </c>
      <c r="R75" s="135" t="str">
        <f t="shared" si="30"/>
        <v/>
      </c>
      <c r="T75" s="164">
        <f t="shared" si="31"/>
        <v>144.30000000000001</v>
      </c>
      <c r="U75" s="164" t="str">
        <f t="shared" si="32"/>
        <v/>
      </c>
      <c r="W75" s="163">
        <f t="shared" si="24"/>
        <v>5.6000000000000227</v>
      </c>
      <c r="X75" s="163" t="str">
        <f t="shared" si="25"/>
        <v/>
      </c>
      <c r="Z75" s="164">
        <f t="shared" ref="Z75:Z98" si="35">IF(W75&lt;&gt;"",INT(W75/3600)*10000+INT(MOD(W75,3600)/60)*100+MOD(W75,60),"")</f>
        <v>5.6000000000000227</v>
      </c>
      <c r="AA75" s="164" t="str">
        <f t="shared" ref="AA75:AA98" si="36">IF(X75&lt;&gt;"",INT(X75/3600)*10000+INT(MOD(X75,3600)/60)*100+MOD(X75,60),"")</f>
        <v/>
      </c>
      <c r="AC75" s="73">
        <f t="shared" si="28"/>
        <v>0</v>
      </c>
      <c r="AD75" s="73">
        <f>SUM(AC$9:AC75)</f>
        <v>14</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14</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14</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14</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14</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14</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14</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14</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14</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14</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14</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14</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14</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14</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14</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14</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14</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14</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14</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14</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14</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14</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14</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14</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41"/>
    <pageSetUpPr fitToPage="1"/>
  </sheetPr>
  <dimension ref="A1:AD98"/>
  <sheetViews>
    <sheetView topLeftCell="A30"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"SS"&amp;ent!J13&amp;"  "&amp;ent!K13&amp;" = "&amp;TEXT(ent!L13,"0.00")&amp;"KM"</f>
        <v>SS12  無数河‐アルコピア2 = 6.08KM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f t="shared" ref="A9:A40" si="0">IF(E9&lt;&gt;"",RANK(E9,E$9:E$98,1),"")</f>
        <v>1</v>
      </c>
      <c r="B9" s="166">
        <v>1</v>
      </c>
      <c r="C9" s="167" t="s">
        <v>498</v>
      </c>
      <c r="D9" s="168" t="s">
        <v>245</v>
      </c>
      <c r="E9" s="169">
        <v>456.4</v>
      </c>
      <c r="F9" s="166">
        <v>1</v>
      </c>
      <c r="G9" s="162"/>
      <c r="H9" s="153"/>
      <c r="I9" s="161">
        <f t="shared" ref="I9:I40" si="1">IF(M9&lt;&gt;"",IF(MID(L9,1,2)=AC$8,RANK(M9,M$9:M$98,1)-AD9,"-"),"")</f>
        <v>1</v>
      </c>
      <c r="J9" s="166">
        <v>1</v>
      </c>
      <c r="K9" s="167" t="s">
        <v>498</v>
      </c>
      <c r="L9" s="170" t="s">
        <v>245</v>
      </c>
      <c r="M9" s="169">
        <v>5800.5</v>
      </c>
      <c r="N9" s="166">
        <v>1</v>
      </c>
      <c r="O9" s="162"/>
      <c r="W9" s="163"/>
      <c r="X9" s="163"/>
      <c r="Z9" s="164"/>
      <c r="AA9" s="164"/>
      <c r="AC9" s="73">
        <f t="shared" ref="AC9:AC40" si="2">IF(L9&lt;&gt;"",IF(MID(L9,1,2)=AC$8,0,1),0)</f>
        <v>0</v>
      </c>
      <c r="AD9" s="73">
        <f>SUM(AC9)</f>
        <v>0</v>
      </c>
    </row>
    <row r="10" spans="1:30" ht="30" customHeight="1">
      <c r="A10" s="161">
        <f t="shared" si="0"/>
        <v>2</v>
      </c>
      <c r="B10" s="166">
        <v>3</v>
      </c>
      <c r="C10" s="167" t="s">
        <v>500</v>
      </c>
      <c r="D10" s="168" t="s">
        <v>245</v>
      </c>
      <c r="E10" s="169">
        <v>456.6</v>
      </c>
      <c r="F10" s="166">
        <v>2</v>
      </c>
      <c r="G10" s="162" t="str">
        <f>IF(T10&lt;&gt;"",TEXT(T10,"[&lt;100]#0.0;[&lt;10000]#0"":""00.0;0"":""00"":""00.0"),"")</f>
        <v>0.2</v>
      </c>
      <c r="H10" s="153"/>
      <c r="I10" s="161">
        <f t="shared" si="1"/>
        <v>2</v>
      </c>
      <c r="J10" s="166">
        <v>2</v>
      </c>
      <c r="K10" s="167" t="s">
        <v>499</v>
      </c>
      <c r="L10" s="170" t="s">
        <v>245</v>
      </c>
      <c r="M10" s="169">
        <v>5809.1</v>
      </c>
      <c r="N10" s="166">
        <v>2</v>
      </c>
      <c r="O10" s="162" t="str">
        <f>IF(U10&lt;&gt;"",TEXT(U10,"[&lt;100]#0.0;[&lt;10000]#0"":""00.0;0"":""00"":""00.0"),"")</f>
        <v>8.6</v>
      </c>
      <c r="Q10" s="135">
        <f t="shared" ref="Q10:Q41" si="3">IF(AND(E$9&lt;&gt;"",E10&lt;&gt;""),(INT(E10/10000)*3600+INT(MOD(E10,10000)/100)*60+MOD(E10,100))-(INT(E$9/10000)*3600+INT(MOD(E$9,10000)/100)*60+MOD(E$9,100)),"")</f>
        <v>0.20000000000004547</v>
      </c>
      <c r="R10" s="135">
        <f t="shared" ref="R10:R41" si="4">IF(AND(M$9&lt;&gt;"",M10&lt;&gt;""),(INT(M10/10000)*3600+INT(MOD(M10,10000)/100)*60+MOD(M10,100))-(INT(M$9/10000)*3600+INT(MOD(M$9,10000)/100)*60+MOD(M$9,100)),"")</f>
        <v>8.6000000000003638</v>
      </c>
      <c r="T10" s="164">
        <f t="shared" ref="T10:T41" si="5">IF(Q10&lt;&gt;"",INT(Q10/3600)*10000+INT(MOD(Q10,3600)/60)*100+MOD(Q10,60),"")</f>
        <v>0.20000000000004547</v>
      </c>
      <c r="U10" s="164">
        <f t="shared" ref="U10:U41" si="6">IF(R10&lt;&gt;"",INT(R10/3600)*10000+INT(MOD(R10,3600)/60)*100+MOD(R10,60),"")</f>
        <v>8.6000000000003638</v>
      </c>
      <c r="W10" s="163"/>
      <c r="X10" s="163"/>
      <c r="Z10" s="164"/>
      <c r="AA10" s="164"/>
      <c r="AC10" s="73">
        <f t="shared" si="2"/>
        <v>0</v>
      </c>
      <c r="AD10" s="73">
        <f>SUM(AC$9:AC10)</f>
        <v>0</v>
      </c>
    </row>
    <row r="11" spans="1:30" ht="30" customHeight="1">
      <c r="A11" s="161">
        <f t="shared" si="0"/>
        <v>3</v>
      </c>
      <c r="B11" s="166">
        <v>2</v>
      </c>
      <c r="C11" s="167" t="s">
        <v>499</v>
      </c>
      <c r="D11" s="168" t="s">
        <v>245</v>
      </c>
      <c r="E11" s="169">
        <v>502.4</v>
      </c>
      <c r="F11" s="166">
        <v>3</v>
      </c>
      <c r="G11" s="162" t="str">
        <f t="shared" ref="G11:G42" si="7">IF(T11&lt;&gt;"",TEXT(T11,"[&lt;100]#0.0;[&lt;10000]#0"":""00.0;0"":""00"":""00.0")&amp;CHAR(10)&amp;"("&amp;TEXT(Z11,"[&lt;100]#0.0;[&lt;10000]#0"":""00.0;0"":""00"":""00.0")&amp;")","")</f>
        <v>6.0
(5.8)</v>
      </c>
      <c r="H11" s="153"/>
      <c r="I11" s="161">
        <f t="shared" si="1"/>
        <v>3</v>
      </c>
      <c r="J11" s="166">
        <v>3</v>
      </c>
      <c r="K11" s="167" t="s">
        <v>500</v>
      </c>
      <c r="L11" s="170" t="s">
        <v>245</v>
      </c>
      <c r="M11" s="169">
        <v>5834.4</v>
      </c>
      <c r="N11" s="166">
        <v>3</v>
      </c>
      <c r="O11" s="162" t="str">
        <f t="shared" ref="O11:O42" si="8">IF(U11&lt;&gt;"",TEXT(U11,"[&lt;100]#0.0;[&lt;10000]#0"":""00.0;0"":""00"":""00.0")&amp;CHAR(10)&amp;"("&amp;TEXT(AA11,"[&lt;100]#0.0;[&lt;10000]#0"":""00.0;0"":""00"":""00.0")&amp;")","")</f>
        <v>33.9
(25.3)</v>
      </c>
      <c r="Q11" s="135">
        <f t="shared" si="3"/>
        <v>6</v>
      </c>
      <c r="R11" s="135">
        <f t="shared" si="4"/>
        <v>33.899999999999636</v>
      </c>
      <c r="T11" s="164">
        <f t="shared" si="5"/>
        <v>6</v>
      </c>
      <c r="U11" s="164">
        <f t="shared" si="6"/>
        <v>33.899999999999636</v>
      </c>
      <c r="W11" s="163">
        <f>IF(AND(Q11&lt;&gt;"",Q10&lt;&gt;""),IF(Q11-Q10&lt;&gt;0,Q11-Q10,Q10),"")</f>
        <v>5.7999999999999545</v>
      </c>
      <c r="X11" s="163">
        <f>IF(AND(R11&lt;&gt;"",R10&lt;&gt;""),IF(R11-R10&lt;&gt;0,R11-R10,R10),"")</f>
        <v>25.299999999999272</v>
      </c>
      <c r="Z11" s="164">
        <f t="shared" ref="Z11:Z42" si="9">IF(W11&lt;&gt;"",INT(W11/3600)*10000+INT(MOD(W11,3600)/60)*100+MOD(W11,60),"")</f>
        <v>5.7999999999999545</v>
      </c>
      <c r="AA11" s="164">
        <f t="shared" ref="AA11:AA42" si="10">IF(X11&lt;&gt;"",INT(X11/3600)*10000+INT(MOD(X11,3600)/60)*100+MOD(X11,60),"")</f>
        <v>25.299999999999272</v>
      </c>
      <c r="AC11" s="73">
        <f t="shared" si="2"/>
        <v>0</v>
      </c>
      <c r="AD11" s="73">
        <f>SUM(AC$9:AC11)</f>
        <v>0</v>
      </c>
    </row>
    <row r="12" spans="1:30" ht="30" customHeight="1">
      <c r="A12" s="161">
        <f t="shared" si="0"/>
        <v>4</v>
      </c>
      <c r="B12" s="166">
        <v>5</v>
      </c>
      <c r="C12" s="167" t="s">
        <v>502</v>
      </c>
      <c r="D12" s="168" t="s">
        <v>245</v>
      </c>
      <c r="E12" s="169">
        <v>507.1</v>
      </c>
      <c r="F12" s="166">
        <v>4</v>
      </c>
      <c r="G12" s="162" t="str">
        <f t="shared" si="7"/>
        <v>10.7
(4.7)</v>
      </c>
      <c r="H12" s="153"/>
      <c r="I12" s="161">
        <f t="shared" si="1"/>
        <v>4</v>
      </c>
      <c r="J12" s="166">
        <v>11</v>
      </c>
      <c r="K12" s="167" t="s">
        <v>508</v>
      </c>
      <c r="L12" s="170" t="s">
        <v>246</v>
      </c>
      <c r="M12" s="169">
        <v>5948.8</v>
      </c>
      <c r="N12" s="166">
        <v>1</v>
      </c>
      <c r="O12" s="162" t="str">
        <f t="shared" si="8"/>
        <v>1:48.3
(1:14.4)</v>
      </c>
      <c r="Q12" s="135">
        <f t="shared" si="3"/>
        <v>10.700000000000045</v>
      </c>
      <c r="R12" s="135">
        <f t="shared" si="4"/>
        <v>108.30000000000018</v>
      </c>
      <c r="T12" s="164">
        <f t="shared" si="5"/>
        <v>10.700000000000045</v>
      </c>
      <c r="U12" s="164">
        <f t="shared" si="6"/>
        <v>148.30000000000018</v>
      </c>
      <c r="W12" s="163">
        <f t="shared" ref="W12:W43" si="11">IF(AND(Q12&lt;&gt;"",Q11&lt;&gt;""),IF(Q12-Q11&lt;&gt;0,Q12-Q11,W11),"")</f>
        <v>4.7000000000000455</v>
      </c>
      <c r="X12" s="163">
        <f t="shared" ref="X12:X43" si="12">IF(AND(R12&lt;&gt;"",R11&lt;&gt;""),IF(R12-R11&lt;&gt;0,R12-R11,X11),"")</f>
        <v>74.400000000000546</v>
      </c>
      <c r="Z12" s="164">
        <f t="shared" si="9"/>
        <v>4.7000000000000455</v>
      </c>
      <c r="AA12" s="164">
        <f t="shared" si="10"/>
        <v>114.40000000000055</v>
      </c>
      <c r="AC12" s="73">
        <f t="shared" si="2"/>
        <v>0</v>
      </c>
      <c r="AD12" s="73">
        <f>SUM(AC$9:AC12)</f>
        <v>0</v>
      </c>
    </row>
    <row r="13" spans="1:30" ht="30" customHeight="1">
      <c r="A13" s="161">
        <f t="shared" si="0"/>
        <v>5</v>
      </c>
      <c r="B13" s="166">
        <v>7</v>
      </c>
      <c r="C13" s="167" t="s">
        <v>504</v>
      </c>
      <c r="D13" s="168" t="s">
        <v>245</v>
      </c>
      <c r="E13" s="169">
        <v>507.4</v>
      </c>
      <c r="F13" s="166">
        <v>5</v>
      </c>
      <c r="G13" s="162" t="str">
        <f t="shared" si="7"/>
        <v>11.0
(0.3)</v>
      </c>
      <c r="H13" s="153"/>
      <c r="I13" s="161">
        <f t="shared" si="1"/>
        <v>5</v>
      </c>
      <c r="J13" s="166">
        <v>5</v>
      </c>
      <c r="K13" s="167" t="s">
        <v>502</v>
      </c>
      <c r="L13" s="170" t="s">
        <v>245</v>
      </c>
      <c r="M13" s="169">
        <v>10005</v>
      </c>
      <c r="N13" s="166">
        <v>4</v>
      </c>
      <c r="O13" s="162" t="str">
        <f t="shared" si="8"/>
        <v>2:04.5
(16.2)</v>
      </c>
      <c r="Q13" s="135">
        <f t="shared" si="3"/>
        <v>11</v>
      </c>
      <c r="R13" s="135">
        <f t="shared" si="4"/>
        <v>124.5</v>
      </c>
      <c r="T13" s="164">
        <f t="shared" si="5"/>
        <v>11</v>
      </c>
      <c r="U13" s="164">
        <f t="shared" si="6"/>
        <v>204.5</v>
      </c>
      <c r="W13" s="163">
        <f t="shared" si="11"/>
        <v>0.29999999999995453</v>
      </c>
      <c r="X13" s="163">
        <f t="shared" si="12"/>
        <v>16.199999999999818</v>
      </c>
      <c r="Z13" s="164">
        <f t="shared" si="9"/>
        <v>0.29999999999995453</v>
      </c>
      <c r="AA13" s="164">
        <f t="shared" si="10"/>
        <v>16.199999999999818</v>
      </c>
      <c r="AC13" s="73">
        <f t="shared" si="2"/>
        <v>0</v>
      </c>
      <c r="AD13" s="73">
        <f>SUM(AC$9:AC13)</f>
        <v>0</v>
      </c>
    </row>
    <row r="14" spans="1:30" ht="30" customHeight="1">
      <c r="A14" s="161">
        <f t="shared" si="0"/>
        <v>6</v>
      </c>
      <c r="B14" s="166">
        <v>4</v>
      </c>
      <c r="C14" s="167" t="s">
        <v>501</v>
      </c>
      <c r="D14" s="168" t="s">
        <v>245</v>
      </c>
      <c r="E14" s="169">
        <v>511.8</v>
      </c>
      <c r="F14" s="166">
        <v>6</v>
      </c>
      <c r="G14" s="162" t="str">
        <f t="shared" si="7"/>
        <v>15.4
(4.4)</v>
      </c>
      <c r="H14" s="153"/>
      <c r="I14" s="161">
        <f t="shared" si="1"/>
        <v>6</v>
      </c>
      <c r="J14" s="166">
        <v>4</v>
      </c>
      <c r="K14" s="167" t="s">
        <v>501</v>
      </c>
      <c r="L14" s="170" t="s">
        <v>245</v>
      </c>
      <c r="M14" s="169">
        <v>10029.6</v>
      </c>
      <c r="N14" s="166">
        <v>5</v>
      </c>
      <c r="O14" s="162" t="str">
        <f t="shared" si="8"/>
        <v>2:29.1
(24.6)</v>
      </c>
      <c r="Q14" s="135">
        <f t="shared" si="3"/>
        <v>15.400000000000034</v>
      </c>
      <c r="R14" s="135">
        <f t="shared" si="4"/>
        <v>149.10000000000036</v>
      </c>
      <c r="T14" s="164">
        <f t="shared" si="5"/>
        <v>15.400000000000034</v>
      </c>
      <c r="U14" s="164">
        <f t="shared" si="6"/>
        <v>229.10000000000036</v>
      </c>
      <c r="W14" s="163">
        <f t="shared" si="11"/>
        <v>4.4000000000000341</v>
      </c>
      <c r="X14" s="163">
        <f t="shared" si="12"/>
        <v>24.600000000000364</v>
      </c>
      <c r="Z14" s="164">
        <f t="shared" si="9"/>
        <v>4.4000000000000341</v>
      </c>
      <c r="AA14" s="164">
        <f t="shared" si="10"/>
        <v>24.600000000000364</v>
      </c>
      <c r="AC14" s="73">
        <f t="shared" si="2"/>
        <v>0</v>
      </c>
      <c r="AD14" s="73">
        <f>SUM(AC$9:AC14)</f>
        <v>0</v>
      </c>
    </row>
    <row r="15" spans="1:30" ht="30" customHeight="1">
      <c r="A15" s="161">
        <f t="shared" si="0"/>
        <v>7</v>
      </c>
      <c r="B15" s="166">
        <v>11</v>
      </c>
      <c r="C15" s="167" t="s">
        <v>508</v>
      </c>
      <c r="D15" s="168" t="s">
        <v>246</v>
      </c>
      <c r="E15" s="169">
        <v>513</v>
      </c>
      <c r="F15" s="166">
        <v>1</v>
      </c>
      <c r="G15" s="162" t="str">
        <f t="shared" si="7"/>
        <v>16.6
(1.2)</v>
      </c>
      <c r="H15" s="153"/>
      <c r="I15" s="161">
        <f t="shared" si="1"/>
        <v>7</v>
      </c>
      <c r="J15" s="166">
        <v>7</v>
      </c>
      <c r="K15" s="167" t="s">
        <v>504</v>
      </c>
      <c r="L15" s="170" t="s">
        <v>245</v>
      </c>
      <c r="M15" s="169">
        <v>10030.700000000001</v>
      </c>
      <c r="N15" s="166">
        <v>6</v>
      </c>
      <c r="O15" s="162" t="str">
        <f t="shared" si="8"/>
        <v>2:30.2
(1.1)</v>
      </c>
      <c r="Q15" s="135">
        <f t="shared" si="3"/>
        <v>16.600000000000023</v>
      </c>
      <c r="R15" s="135">
        <f t="shared" si="4"/>
        <v>150.20000000000073</v>
      </c>
      <c r="T15" s="164">
        <f t="shared" si="5"/>
        <v>16.600000000000023</v>
      </c>
      <c r="U15" s="164">
        <f t="shared" si="6"/>
        <v>230.20000000000073</v>
      </c>
      <c r="W15" s="163">
        <f t="shared" si="11"/>
        <v>1.1999999999999886</v>
      </c>
      <c r="X15" s="163">
        <f t="shared" si="12"/>
        <v>1.1000000000003638</v>
      </c>
      <c r="Z15" s="164">
        <f t="shared" si="9"/>
        <v>1.1999999999999886</v>
      </c>
      <c r="AA15" s="164">
        <f t="shared" si="10"/>
        <v>1.1000000000003638</v>
      </c>
      <c r="AC15" s="73">
        <f t="shared" si="2"/>
        <v>0</v>
      </c>
      <c r="AD15" s="73">
        <f>SUM(AC$9:AC15)</f>
        <v>0</v>
      </c>
    </row>
    <row r="16" spans="1:30" ht="30" customHeight="1">
      <c r="A16" s="161">
        <f t="shared" si="0"/>
        <v>8</v>
      </c>
      <c r="B16" s="166">
        <v>12</v>
      </c>
      <c r="C16" s="167" t="s">
        <v>509</v>
      </c>
      <c r="D16" s="168" t="s">
        <v>246</v>
      </c>
      <c r="E16" s="169">
        <v>513.79999999999995</v>
      </c>
      <c r="F16" s="166">
        <v>2</v>
      </c>
      <c r="G16" s="162" t="str">
        <f t="shared" si="7"/>
        <v>17.4
(0.8)</v>
      </c>
      <c r="H16" s="153"/>
      <c r="I16" s="161">
        <f t="shared" si="1"/>
        <v>8</v>
      </c>
      <c r="J16" s="166">
        <v>13</v>
      </c>
      <c r="K16" s="167" t="s">
        <v>510</v>
      </c>
      <c r="L16" s="170" t="s">
        <v>246</v>
      </c>
      <c r="M16" s="169">
        <v>10105.1</v>
      </c>
      <c r="N16" s="166">
        <v>2</v>
      </c>
      <c r="O16" s="162" t="str">
        <f t="shared" si="8"/>
        <v>3:04.6
(34.4)</v>
      </c>
      <c r="Q16" s="135">
        <f t="shared" si="3"/>
        <v>17.399999999999977</v>
      </c>
      <c r="R16" s="135">
        <f t="shared" si="4"/>
        <v>184.60000000000036</v>
      </c>
      <c r="T16" s="164">
        <f t="shared" si="5"/>
        <v>17.399999999999977</v>
      </c>
      <c r="U16" s="164">
        <f t="shared" si="6"/>
        <v>304.60000000000036</v>
      </c>
      <c r="W16" s="163">
        <f t="shared" si="11"/>
        <v>0.79999999999995453</v>
      </c>
      <c r="X16" s="163">
        <f t="shared" si="12"/>
        <v>34.399999999999636</v>
      </c>
      <c r="Z16" s="164">
        <f t="shared" si="9"/>
        <v>0.79999999999995453</v>
      </c>
      <c r="AA16" s="164">
        <f t="shared" si="10"/>
        <v>34.399999999999636</v>
      </c>
      <c r="AC16" s="73">
        <f t="shared" si="2"/>
        <v>0</v>
      </c>
      <c r="AD16" s="73">
        <f>SUM(AC$9:AC16)</f>
        <v>0</v>
      </c>
    </row>
    <row r="17" spans="1:30" ht="30" customHeight="1">
      <c r="A17" s="161">
        <f t="shared" si="0"/>
        <v>9</v>
      </c>
      <c r="B17" s="166">
        <v>10</v>
      </c>
      <c r="C17" s="167" t="s">
        <v>507</v>
      </c>
      <c r="D17" s="168" t="s">
        <v>245</v>
      </c>
      <c r="E17" s="169">
        <v>517.29999999999995</v>
      </c>
      <c r="F17" s="166">
        <v>7</v>
      </c>
      <c r="G17" s="162" t="str">
        <f t="shared" si="7"/>
        <v>20.9
(3.5)</v>
      </c>
      <c r="H17" s="153"/>
      <c r="I17" s="161">
        <f t="shared" si="1"/>
        <v>9</v>
      </c>
      <c r="J17" s="166">
        <v>14</v>
      </c>
      <c r="K17" s="167" t="s">
        <v>511</v>
      </c>
      <c r="L17" s="170" t="s">
        <v>246</v>
      </c>
      <c r="M17" s="169">
        <v>10111.200000000001</v>
      </c>
      <c r="N17" s="166">
        <v>3</v>
      </c>
      <c r="O17" s="162" t="str">
        <f t="shared" si="8"/>
        <v>3:10.7
(6.1)</v>
      </c>
      <c r="Q17" s="135">
        <f t="shared" si="3"/>
        <v>20.899999999999977</v>
      </c>
      <c r="R17" s="135">
        <f t="shared" si="4"/>
        <v>190.70000000000073</v>
      </c>
      <c r="T17" s="164">
        <f t="shared" si="5"/>
        <v>20.899999999999977</v>
      </c>
      <c r="U17" s="164">
        <f t="shared" si="6"/>
        <v>310.70000000000073</v>
      </c>
      <c r="W17" s="163">
        <f t="shared" si="11"/>
        <v>3.5</v>
      </c>
      <c r="X17" s="163">
        <f t="shared" si="12"/>
        <v>6.1000000000003638</v>
      </c>
      <c r="Z17" s="164">
        <f t="shared" si="9"/>
        <v>3.5</v>
      </c>
      <c r="AA17" s="164">
        <f t="shared" si="10"/>
        <v>6.1000000000003638</v>
      </c>
      <c r="AC17" s="73">
        <f t="shared" si="2"/>
        <v>0</v>
      </c>
      <c r="AD17" s="73">
        <f>SUM(AC$9:AC17)</f>
        <v>0</v>
      </c>
    </row>
    <row r="18" spans="1:30" ht="30" customHeight="1">
      <c r="A18" s="161">
        <f t="shared" si="0"/>
        <v>10</v>
      </c>
      <c r="B18" s="166">
        <v>27</v>
      </c>
      <c r="C18" s="167" t="s">
        <v>523</v>
      </c>
      <c r="D18" s="168" t="s">
        <v>248</v>
      </c>
      <c r="E18" s="169">
        <v>518.4</v>
      </c>
      <c r="F18" s="166">
        <v>1</v>
      </c>
      <c r="G18" s="162" t="str">
        <f t="shared" si="7"/>
        <v>22.0
(1.1)</v>
      </c>
      <c r="H18" s="153"/>
      <c r="I18" s="161">
        <f t="shared" si="1"/>
        <v>10</v>
      </c>
      <c r="J18" s="166">
        <v>10</v>
      </c>
      <c r="K18" s="167" t="s">
        <v>507</v>
      </c>
      <c r="L18" s="170" t="s">
        <v>245</v>
      </c>
      <c r="M18" s="169">
        <v>10121.299999999999</v>
      </c>
      <c r="N18" s="166">
        <v>7</v>
      </c>
      <c r="O18" s="162" t="str">
        <f t="shared" si="8"/>
        <v>3:20.8
(10.1)</v>
      </c>
      <c r="Q18" s="135">
        <f t="shared" si="3"/>
        <v>22</v>
      </c>
      <c r="R18" s="135">
        <f t="shared" si="4"/>
        <v>200.79999999999927</v>
      </c>
      <c r="T18" s="164">
        <f t="shared" si="5"/>
        <v>22</v>
      </c>
      <c r="U18" s="164">
        <f t="shared" si="6"/>
        <v>320.79999999999927</v>
      </c>
      <c r="W18" s="163">
        <f t="shared" si="11"/>
        <v>1.1000000000000227</v>
      </c>
      <c r="X18" s="163">
        <f t="shared" si="12"/>
        <v>10.099999999998545</v>
      </c>
      <c r="Z18" s="164">
        <f t="shared" si="9"/>
        <v>1.1000000000000227</v>
      </c>
      <c r="AA18" s="164">
        <f t="shared" si="10"/>
        <v>10.099999999998545</v>
      </c>
      <c r="AC18" s="73">
        <f t="shared" si="2"/>
        <v>0</v>
      </c>
      <c r="AD18" s="73">
        <f>SUM(AC$9:AC18)</f>
        <v>0</v>
      </c>
    </row>
    <row r="19" spans="1:30" ht="30" customHeight="1">
      <c r="A19" s="161">
        <f t="shared" si="0"/>
        <v>11</v>
      </c>
      <c r="B19" s="166">
        <v>13</v>
      </c>
      <c r="C19" s="167" t="s">
        <v>510</v>
      </c>
      <c r="D19" s="168" t="s">
        <v>246</v>
      </c>
      <c r="E19" s="169">
        <v>519.20000000000005</v>
      </c>
      <c r="F19" s="166">
        <v>3</v>
      </c>
      <c r="G19" s="162" t="str">
        <f t="shared" si="7"/>
        <v>22.8
(0.8)</v>
      </c>
      <c r="H19" s="153"/>
      <c r="I19" s="161">
        <f t="shared" si="1"/>
        <v>11</v>
      </c>
      <c r="J19" s="166">
        <v>12</v>
      </c>
      <c r="K19" s="167" t="s">
        <v>509</v>
      </c>
      <c r="L19" s="170" t="s">
        <v>246</v>
      </c>
      <c r="M19" s="169">
        <v>10133.6</v>
      </c>
      <c r="N19" s="166">
        <v>4</v>
      </c>
      <c r="O19" s="162" t="str">
        <f t="shared" si="8"/>
        <v>3:33.1
(12.3)</v>
      </c>
      <c r="Q19" s="135">
        <f t="shared" si="3"/>
        <v>22.800000000000068</v>
      </c>
      <c r="R19" s="135">
        <f t="shared" si="4"/>
        <v>213.10000000000036</v>
      </c>
      <c r="T19" s="164">
        <f t="shared" si="5"/>
        <v>22.800000000000068</v>
      </c>
      <c r="U19" s="164">
        <f t="shared" si="6"/>
        <v>333.10000000000036</v>
      </c>
      <c r="W19" s="163">
        <f t="shared" si="11"/>
        <v>0.80000000000006821</v>
      </c>
      <c r="X19" s="163">
        <f t="shared" si="12"/>
        <v>12.300000000001091</v>
      </c>
      <c r="Z19" s="164">
        <f t="shared" si="9"/>
        <v>0.80000000000006821</v>
      </c>
      <c r="AA19" s="164">
        <f t="shared" si="10"/>
        <v>12.300000000001091</v>
      </c>
      <c r="AC19" s="73">
        <f t="shared" si="2"/>
        <v>0</v>
      </c>
      <c r="AD19" s="73">
        <f>SUM(AC$9:AC19)</f>
        <v>0</v>
      </c>
    </row>
    <row r="20" spans="1:30" ht="30" customHeight="1">
      <c r="A20" s="161">
        <f t="shared" si="0"/>
        <v>12</v>
      </c>
      <c r="B20" s="166">
        <v>14</v>
      </c>
      <c r="C20" s="167" t="s">
        <v>511</v>
      </c>
      <c r="D20" s="168" t="s">
        <v>246</v>
      </c>
      <c r="E20" s="169">
        <v>520.5</v>
      </c>
      <c r="F20" s="166">
        <v>4</v>
      </c>
      <c r="G20" s="162" t="str">
        <f t="shared" si="7"/>
        <v>24.1
(1.3)</v>
      </c>
      <c r="H20" s="153"/>
      <c r="I20" s="161">
        <f t="shared" si="1"/>
        <v>12</v>
      </c>
      <c r="J20" s="166">
        <v>15</v>
      </c>
      <c r="K20" s="167" t="s">
        <v>512</v>
      </c>
      <c r="L20" s="170" t="s">
        <v>246</v>
      </c>
      <c r="M20" s="169">
        <v>10159.299999999999</v>
      </c>
      <c r="N20" s="166">
        <v>5</v>
      </c>
      <c r="O20" s="162" t="str">
        <f t="shared" si="8"/>
        <v>3:58.8
(25.7)</v>
      </c>
      <c r="Q20" s="135">
        <f t="shared" si="3"/>
        <v>24.100000000000023</v>
      </c>
      <c r="R20" s="135">
        <f t="shared" si="4"/>
        <v>238.79999999999927</v>
      </c>
      <c r="T20" s="164">
        <f t="shared" si="5"/>
        <v>24.100000000000023</v>
      </c>
      <c r="U20" s="164">
        <f t="shared" si="6"/>
        <v>358.79999999999927</v>
      </c>
      <c r="W20" s="163">
        <f t="shared" si="11"/>
        <v>1.2999999999999545</v>
      </c>
      <c r="X20" s="163">
        <f t="shared" si="12"/>
        <v>25.699999999998909</v>
      </c>
      <c r="Z20" s="164">
        <f t="shared" si="9"/>
        <v>1.2999999999999545</v>
      </c>
      <c r="AA20" s="164">
        <f t="shared" si="10"/>
        <v>25.699999999998909</v>
      </c>
      <c r="AC20" s="73">
        <f t="shared" si="2"/>
        <v>0</v>
      </c>
      <c r="AD20" s="73">
        <f>SUM(AC$9:AC20)</f>
        <v>0</v>
      </c>
    </row>
    <row r="21" spans="1:30" ht="30" customHeight="1">
      <c r="A21" s="161">
        <f t="shared" si="0"/>
        <v>13</v>
      </c>
      <c r="B21" s="166">
        <v>8</v>
      </c>
      <c r="C21" s="167" t="s">
        <v>505</v>
      </c>
      <c r="D21" s="168" t="s">
        <v>245</v>
      </c>
      <c r="E21" s="169">
        <v>522.6</v>
      </c>
      <c r="F21" s="166">
        <v>8</v>
      </c>
      <c r="G21" s="162" t="str">
        <f t="shared" si="7"/>
        <v>26.2
(2.1)</v>
      </c>
      <c r="H21" s="153"/>
      <c r="I21" s="161">
        <f t="shared" si="1"/>
        <v>13</v>
      </c>
      <c r="J21" s="166">
        <v>27</v>
      </c>
      <c r="K21" s="167" t="s">
        <v>523</v>
      </c>
      <c r="L21" s="170" t="s">
        <v>248</v>
      </c>
      <c r="M21" s="169">
        <v>10240.299999999999</v>
      </c>
      <c r="N21" s="166">
        <v>1</v>
      </c>
      <c r="O21" s="162" t="str">
        <f t="shared" si="8"/>
        <v>4:39.8
(41.0)</v>
      </c>
      <c r="Q21" s="135">
        <f t="shared" si="3"/>
        <v>26.200000000000045</v>
      </c>
      <c r="R21" s="135">
        <f t="shared" si="4"/>
        <v>279.79999999999927</v>
      </c>
      <c r="T21" s="164">
        <f t="shared" si="5"/>
        <v>26.200000000000045</v>
      </c>
      <c r="U21" s="164">
        <f t="shared" si="6"/>
        <v>439.79999999999927</v>
      </c>
      <c r="W21" s="163">
        <f t="shared" si="11"/>
        <v>2.1000000000000227</v>
      </c>
      <c r="X21" s="163">
        <f t="shared" si="12"/>
        <v>41</v>
      </c>
      <c r="Z21" s="164">
        <f t="shared" si="9"/>
        <v>2.1000000000000227</v>
      </c>
      <c r="AA21" s="164">
        <f t="shared" si="10"/>
        <v>41</v>
      </c>
      <c r="AC21" s="73">
        <f t="shared" si="2"/>
        <v>0</v>
      </c>
      <c r="AD21" s="73">
        <f>SUM(AC$9:AC21)</f>
        <v>0</v>
      </c>
    </row>
    <row r="22" spans="1:30" ht="30" customHeight="1">
      <c r="A22" s="161">
        <f t="shared" si="0"/>
        <v>14</v>
      </c>
      <c r="B22" s="166">
        <v>22</v>
      </c>
      <c r="C22" s="167" t="s">
        <v>571</v>
      </c>
      <c r="D22" s="168" t="s">
        <v>247</v>
      </c>
      <c r="E22" s="169">
        <v>524.20000000000005</v>
      </c>
      <c r="F22" s="166">
        <v>1</v>
      </c>
      <c r="G22" s="162" t="str">
        <f t="shared" si="7"/>
        <v>27.8
(1.6)</v>
      </c>
      <c r="H22" s="153"/>
      <c r="I22" s="161">
        <f t="shared" si="1"/>
        <v>14</v>
      </c>
      <c r="J22" s="166">
        <v>8</v>
      </c>
      <c r="K22" s="167" t="s">
        <v>505</v>
      </c>
      <c r="L22" s="170" t="s">
        <v>245</v>
      </c>
      <c r="M22" s="169">
        <v>10252.5</v>
      </c>
      <c r="N22" s="166">
        <v>8</v>
      </c>
      <c r="O22" s="162" t="str">
        <f t="shared" si="8"/>
        <v>4:52.0
(12.2)</v>
      </c>
      <c r="Q22" s="135">
        <f t="shared" si="3"/>
        <v>27.800000000000068</v>
      </c>
      <c r="R22" s="135">
        <f t="shared" si="4"/>
        <v>292</v>
      </c>
      <c r="T22" s="164">
        <f t="shared" si="5"/>
        <v>27.800000000000068</v>
      </c>
      <c r="U22" s="164">
        <f t="shared" si="6"/>
        <v>452</v>
      </c>
      <c r="W22" s="163">
        <f t="shared" si="11"/>
        <v>1.6000000000000227</v>
      </c>
      <c r="X22" s="163">
        <f t="shared" si="12"/>
        <v>12.200000000000728</v>
      </c>
      <c r="Z22" s="164">
        <f t="shared" si="9"/>
        <v>1.6000000000000227</v>
      </c>
      <c r="AA22" s="164">
        <f t="shared" si="10"/>
        <v>12.200000000000728</v>
      </c>
      <c r="AC22" s="73">
        <f t="shared" si="2"/>
        <v>0</v>
      </c>
      <c r="AD22" s="73">
        <f>SUM(AC$9:AC22)</f>
        <v>0</v>
      </c>
    </row>
    <row r="23" spans="1:30" ht="30" customHeight="1">
      <c r="A23" s="161">
        <f t="shared" si="0"/>
        <v>15</v>
      </c>
      <c r="B23" s="166">
        <v>15</v>
      </c>
      <c r="C23" s="167" t="s">
        <v>512</v>
      </c>
      <c r="D23" s="168" t="s">
        <v>246</v>
      </c>
      <c r="E23" s="169">
        <v>524.4</v>
      </c>
      <c r="F23" s="166">
        <v>5</v>
      </c>
      <c r="G23" s="162" t="str">
        <f t="shared" si="7"/>
        <v>28.0
(0.2)</v>
      </c>
      <c r="H23" s="153"/>
      <c r="I23" s="161">
        <f t="shared" si="1"/>
        <v>15</v>
      </c>
      <c r="J23" s="166">
        <v>26</v>
      </c>
      <c r="K23" s="167" t="s">
        <v>522</v>
      </c>
      <c r="L23" s="170" t="s">
        <v>248</v>
      </c>
      <c r="M23" s="169">
        <v>10310.700000000001</v>
      </c>
      <c r="N23" s="166">
        <v>2</v>
      </c>
      <c r="O23" s="162" t="str">
        <f t="shared" si="8"/>
        <v>5:10.2
(18.2)</v>
      </c>
      <c r="Q23" s="135">
        <f t="shared" si="3"/>
        <v>28</v>
      </c>
      <c r="R23" s="135">
        <f t="shared" si="4"/>
        <v>310.20000000000073</v>
      </c>
      <c r="T23" s="164">
        <f t="shared" si="5"/>
        <v>28</v>
      </c>
      <c r="U23" s="164">
        <f t="shared" si="6"/>
        <v>510.20000000000073</v>
      </c>
      <c r="W23" s="163">
        <f t="shared" si="11"/>
        <v>0.19999999999993179</v>
      </c>
      <c r="X23" s="163">
        <f t="shared" si="12"/>
        <v>18.200000000000728</v>
      </c>
      <c r="Z23" s="164">
        <f t="shared" si="9"/>
        <v>0.19999999999993179</v>
      </c>
      <c r="AA23" s="164">
        <f t="shared" si="10"/>
        <v>18.200000000000728</v>
      </c>
      <c r="AC23" s="73">
        <f t="shared" si="2"/>
        <v>0</v>
      </c>
      <c r="AD23" s="73">
        <f>SUM(AC$9:AC23)</f>
        <v>0</v>
      </c>
    </row>
    <row r="24" spans="1:30" ht="30" customHeight="1">
      <c r="A24" s="161">
        <f t="shared" si="0"/>
        <v>16</v>
      </c>
      <c r="B24" s="166">
        <v>31</v>
      </c>
      <c r="C24" s="167" t="s">
        <v>527</v>
      </c>
      <c r="D24" s="168" t="s">
        <v>248</v>
      </c>
      <c r="E24" s="169">
        <v>524.9</v>
      </c>
      <c r="F24" s="166">
        <v>2</v>
      </c>
      <c r="G24" s="162" t="str">
        <f t="shared" si="7"/>
        <v>28.5
(0.5)</v>
      </c>
      <c r="H24" s="153"/>
      <c r="I24" s="161">
        <f t="shared" si="1"/>
        <v>16</v>
      </c>
      <c r="J24" s="166">
        <v>21</v>
      </c>
      <c r="K24" s="167" t="s">
        <v>518</v>
      </c>
      <c r="L24" s="170" t="s">
        <v>247</v>
      </c>
      <c r="M24" s="169">
        <v>10312.200000000001</v>
      </c>
      <c r="N24" s="166">
        <v>1</v>
      </c>
      <c r="O24" s="162" t="str">
        <f t="shared" si="8"/>
        <v>5:11.7
(1.5)</v>
      </c>
      <c r="Q24" s="135">
        <f t="shared" si="3"/>
        <v>28.5</v>
      </c>
      <c r="R24" s="135">
        <f t="shared" si="4"/>
        <v>311.70000000000073</v>
      </c>
      <c r="T24" s="164">
        <f t="shared" si="5"/>
        <v>28.5</v>
      </c>
      <c r="U24" s="164">
        <f t="shared" si="6"/>
        <v>511.70000000000073</v>
      </c>
      <c r="W24" s="163">
        <f t="shared" si="11"/>
        <v>0.5</v>
      </c>
      <c r="X24" s="163">
        <f t="shared" si="12"/>
        <v>1.5</v>
      </c>
      <c r="Z24" s="164">
        <f t="shared" si="9"/>
        <v>0.5</v>
      </c>
      <c r="AA24" s="164">
        <f t="shared" si="10"/>
        <v>1.5</v>
      </c>
      <c r="AC24" s="73">
        <f t="shared" si="2"/>
        <v>0</v>
      </c>
      <c r="AD24" s="73">
        <f>SUM(AC$9:AC24)</f>
        <v>0</v>
      </c>
    </row>
    <row r="25" spans="1:30" ht="30" customHeight="1">
      <c r="A25" s="161">
        <f t="shared" si="0"/>
        <v>17</v>
      </c>
      <c r="B25" s="166">
        <v>24</v>
      </c>
      <c r="C25" s="167" t="s">
        <v>520</v>
      </c>
      <c r="D25" s="168" t="s">
        <v>247</v>
      </c>
      <c r="E25" s="169">
        <v>525.20000000000005</v>
      </c>
      <c r="F25" s="166">
        <v>2</v>
      </c>
      <c r="G25" s="162" t="str">
        <f t="shared" si="7"/>
        <v>28.8
(0.3)</v>
      </c>
      <c r="H25" s="153"/>
      <c r="I25" s="161">
        <f t="shared" si="1"/>
        <v>17</v>
      </c>
      <c r="J25" s="166">
        <v>17</v>
      </c>
      <c r="K25" s="167" t="s">
        <v>514</v>
      </c>
      <c r="L25" s="170" t="s">
        <v>247</v>
      </c>
      <c r="M25" s="169">
        <v>10336.4</v>
      </c>
      <c r="N25" s="166">
        <v>2</v>
      </c>
      <c r="O25" s="162" t="str">
        <f t="shared" si="8"/>
        <v>5:35.9
(24.2)</v>
      </c>
      <c r="Q25" s="135">
        <f t="shared" si="3"/>
        <v>28.800000000000068</v>
      </c>
      <c r="R25" s="135">
        <f t="shared" si="4"/>
        <v>335.89999999999964</v>
      </c>
      <c r="T25" s="164">
        <f t="shared" si="5"/>
        <v>28.800000000000068</v>
      </c>
      <c r="U25" s="164">
        <f t="shared" si="6"/>
        <v>535.89999999999964</v>
      </c>
      <c r="W25" s="163">
        <f t="shared" si="11"/>
        <v>0.30000000000006821</v>
      </c>
      <c r="X25" s="163">
        <f t="shared" si="12"/>
        <v>24.199999999998909</v>
      </c>
      <c r="Z25" s="164">
        <f t="shared" si="9"/>
        <v>0.30000000000006821</v>
      </c>
      <c r="AA25" s="164">
        <f t="shared" si="10"/>
        <v>24.199999999998909</v>
      </c>
      <c r="AC25" s="73">
        <f t="shared" si="2"/>
        <v>0</v>
      </c>
      <c r="AD25" s="73">
        <f>SUM(AC$9:AC25)</f>
        <v>0</v>
      </c>
    </row>
    <row r="26" spans="1:30" ht="30" customHeight="1">
      <c r="A26" s="161">
        <f t="shared" si="0"/>
        <v>18</v>
      </c>
      <c r="B26" s="166">
        <v>17</v>
      </c>
      <c r="C26" s="167" t="s">
        <v>514</v>
      </c>
      <c r="D26" s="168" t="s">
        <v>247</v>
      </c>
      <c r="E26" s="169">
        <v>525.6</v>
      </c>
      <c r="F26" s="166">
        <v>3</v>
      </c>
      <c r="G26" s="162" t="str">
        <f t="shared" si="7"/>
        <v>29.2
(0.4)</v>
      </c>
      <c r="H26" s="153"/>
      <c r="I26" s="161">
        <f t="shared" si="1"/>
        <v>18</v>
      </c>
      <c r="J26" s="166">
        <v>24</v>
      </c>
      <c r="K26" s="167" t="s">
        <v>520</v>
      </c>
      <c r="L26" s="170" t="s">
        <v>247</v>
      </c>
      <c r="M26" s="169">
        <v>10336.700000000001</v>
      </c>
      <c r="N26" s="166">
        <v>3</v>
      </c>
      <c r="O26" s="162" t="str">
        <f t="shared" si="8"/>
        <v>5:36.2
(0.3)</v>
      </c>
      <c r="Q26" s="135">
        <f t="shared" si="3"/>
        <v>29.200000000000045</v>
      </c>
      <c r="R26" s="135">
        <f t="shared" si="4"/>
        <v>336.20000000000073</v>
      </c>
      <c r="T26" s="164">
        <f t="shared" si="5"/>
        <v>29.200000000000045</v>
      </c>
      <c r="U26" s="164">
        <f t="shared" si="6"/>
        <v>536.20000000000073</v>
      </c>
      <c r="W26" s="163">
        <f t="shared" si="11"/>
        <v>0.39999999999997726</v>
      </c>
      <c r="X26" s="163">
        <f t="shared" si="12"/>
        <v>0.30000000000109139</v>
      </c>
      <c r="Z26" s="164">
        <f t="shared" si="9"/>
        <v>0.39999999999997726</v>
      </c>
      <c r="AA26" s="164">
        <f t="shared" si="10"/>
        <v>0.30000000000109139</v>
      </c>
      <c r="AC26" s="73">
        <f t="shared" si="2"/>
        <v>0</v>
      </c>
      <c r="AD26" s="73">
        <f>SUM(AC$9:AC26)</f>
        <v>0</v>
      </c>
    </row>
    <row r="27" spans="1:30" ht="30" customHeight="1">
      <c r="A27" s="161">
        <f t="shared" si="0"/>
        <v>19</v>
      </c>
      <c r="B27" s="166">
        <v>32</v>
      </c>
      <c r="C27" s="167" t="s">
        <v>528</v>
      </c>
      <c r="D27" s="168" t="s">
        <v>249</v>
      </c>
      <c r="E27" s="169">
        <v>526.29999999999995</v>
      </c>
      <c r="F27" s="166">
        <v>1</v>
      </c>
      <c r="G27" s="162" t="str">
        <f t="shared" si="7"/>
        <v>29.9
(0.7)</v>
      </c>
      <c r="H27" s="153"/>
      <c r="I27" s="161">
        <f t="shared" si="1"/>
        <v>19</v>
      </c>
      <c r="J27" s="166">
        <v>9</v>
      </c>
      <c r="K27" s="167" t="s">
        <v>506</v>
      </c>
      <c r="L27" s="170" t="s">
        <v>245</v>
      </c>
      <c r="M27" s="169">
        <v>10340.799999999999</v>
      </c>
      <c r="N27" s="166">
        <v>9</v>
      </c>
      <c r="O27" s="162" t="str">
        <f t="shared" si="8"/>
        <v>5:40.3
(4.1)</v>
      </c>
      <c r="Q27" s="135">
        <f t="shared" si="3"/>
        <v>29.899999999999977</v>
      </c>
      <c r="R27" s="135">
        <f t="shared" si="4"/>
        <v>340.29999999999927</v>
      </c>
      <c r="T27" s="164">
        <f t="shared" si="5"/>
        <v>29.899999999999977</v>
      </c>
      <c r="U27" s="164">
        <f t="shared" si="6"/>
        <v>540.29999999999927</v>
      </c>
      <c r="W27" s="163">
        <f t="shared" si="11"/>
        <v>0.69999999999993179</v>
      </c>
      <c r="X27" s="163">
        <f t="shared" si="12"/>
        <v>4.0999999999985448</v>
      </c>
      <c r="Z27" s="164">
        <f t="shared" si="9"/>
        <v>0.69999999999993179</v>
      </c>
      <c r="AA27" s="164">
        <f t="shared" si="10"/>
        <v>4.0999999999985448</v>
      </c>
      <c r="AC27" s="73">
        <f t="shared" si="2"/>
        <v>0</v>
      </c>
      <c r="AD27" s="73">
        <f>SUM(AC$9:AC27)</f>
        <v>0</v>
      </c>
    </row>
    <row r="28" spans="1:30" ht="30" customHeight="1">
      <c r="A28" s="161">
        <f t="shared" si="0"/>
        <v>20</v>
      </c>
      <c r="B28" s="166">
        <v>33</v>
      </c>
      <c r="C28" s="167" t="s">
        <v>529</v>
      </c>
      <c r="D28" s="168" t="s">
        <v>249</v>
      </c>
      <c r="E28" s="169">
        <v>528.6</v>
      </c>
      <c r="F28" s="166">
        <v>2</v>
      </c>
      <c r="G28" s="162" t="str">
        <f t="shared" si="7"/>
        <v>32.2
(2.3)</v>
      </c>
      <c r="H28" s="153"/>
      <c r="I28" s="161">
        <f t="shared" si="1"/>
        <v>20</v>
      </c>
      <c r="J28" s="166">
        <v>19</v>
      </c>
      <c r="K28" s="167" t="s">
        <v>516</v>
      </c>
      <c r="L28" s="170" t="s">
        <v>247</v>
      </c>
      <c r="M28" s="169">
        <v>10352.700000000001</v>
      </c>
      <c r="N28" s="166">
        <v>4</v>
      </c>
      <c r="O28" s="162" t="str">
        <f t="shared" si="8"/>
        <v>5:52.2
(11.9)</v>
      </c>
      <c r="Q28" s="135">
        <f t="shared" si="3"/>
        <v>32.200000000000045</v>
      </c>
      <c r="R28" s="135">
        <f t="shared" si="4"/>
        <v>352.20000000000073</v>
      </c>
      <c r="T28" s="164">
        <f t="shared" si="5"/>
        <v>32.200000000000045</v>
      </c>
      <c r="U28" s="164">
        <f t="shared" si="6"/>
        <v>552.20000000000073</v>
      </c>
      <c r="W28" s="163">
        <f t="shared" si="11"/>
        <v>2.3000000000000682</v>
      </c>
      <c r="X28" s="163">
        <f t="shared" si="12"/>
        <v>11.900000000001455</v>
      </c>
      <c r="Z28" s="164">
        <f t="shared" si="9"/>
        <v>2.3000000000000682</v>
      </c>
      <c r="AA28" s="164">
        <f t="shared" si="10"/>
        <v>11.900000000001455</v>
      </c>
      <c r="AC28" s="73">
        <f t="shared" si="2"/>
        <v>0</v>
      </c>
      <c r="AD28" s="73">
        <f>SUM(AC$9:AC28)</f>
        <v>0</v>
      </c>
    </row>
    <row r="29" spans="1:30" ht="30" customHeight="1">
      <c r="A29" s="161">
        <f t="shared" si="0"/>
        <v>21</v>
      </c>
      <c r="B29" s="166">
        <v>21</v>
      </c>
      <c r="C29" s="167" t="s">
        <v>518</v>
      </c>
      <c r="D29" s="168" t="s">
        <v>247</v>
      </c>
      <c r="E29" s="169">
        <v>530.9</v>
      </c>
      <c r="F29" s="166">
        <v>4</v>
      </c>
      <c r="G29" s="162" t="str">
        <f t="shared" si="7"/>
        <v>34.5
(2.3)</v>
      </c>
      <c r="H29" s="153"/>
      <c r="I29" s="161">
        <f t="shared" si="1"/>
        <v>21</v>
      </c>
      <c r="J29" s="166">
        <v>22</v>
      </c>
      <c r="K29" s="167" t="s">
        <v>571</v>
      </c>
      <c r="L29" s="170" t="s">
        <v>247</v>
      </c>
      <c r="M29" s="169">
        <v>10409.1</v>
      </c>
      <c r="N29" s="166">
        <v>5</v>
      </c>
      <c r="O29" s="162" t="str">
        <f t="shared" si="8"/>
        <v>6:08.6
(16.4)</v>
      </c>
      <c r="Q29" s="135">
        <f t="shared" si="3"/>
        <v>34.5</v>
      </c>
      <c r="R29" s="135">
        <f t="shared" si="4"/>
        <v>368.60000000000036</v>
      </c>
      <c r="T29" s="164">
        <f t="shared" si="5"/>
        <v>34.5</v>
      </c>
      <c r="U29" s="164">
        <f t="shared" si="6"/>
        <v>608.60000000000036</v>
      </c>
      <c r="W29" s="163">
        <f t="shared" si="11"/>
        <v>2.2999999999999545</v>
      </c>
      <c r="X29" s="163">
        <f t="shared" si="12"/>
        <v>16.399999999999636</v>
      </c>
      <c r="Z29" s="164">
        <f t="shared" si="9"/>
        <v>2.2999999999999545</v>
      </c>
      <c r="AA29" s="164">
        <f t="shared" si="10"/>
        <v>16.399999999999636</v>
      </c>
      <c r="AC29" s="73">
        <f t="shared" si="2"/>
        <v>0</v>
      </c>
      <c r="AD29" s="73">
        <f>SUM(AC$9:AC29)</f>
        <v>0</v>
      </c>
    </row>
    <row r="30" spans="1:30" ht="30" customHeight="1">
      <c r="A30" s="161">
        <f t="shared" si="0"/>
        <v>22</v>
      </c>
      <c r="B30" s="166">
        <v>29</v>
      </c>
      <c r="C30" s="167" t="s">
        <v>525</v>
      </c>
      <c r="D30" s="168" t="s">
        <v>248</v>
      </c>
      <c r="E30" s="169">
        <v>531.4</v>
      </c>
      <c r="F30" s="166">
        <v>3</v>
      </c>
      <c r="G30" s="162" t="str">
        <f t="shared" si="7"/>
        <v>35.0
(0.5)</v>
      </c>
      <c r="H30" s="153"/>
      <c r="I30" s="161">
        <f t="shared" si="1"/>
        <v>22</v>
      </c>
      <c r="J30" s="166">
        <v>16</v>
      </c>
      <c r="K30" s="167" t="s">
        <v>513</v>
      </c>
      <c r="L30" s="170" t="s">
        <v>246</v>
      </c>
      <c r="M30" s="169">
        <v>10502.6</v>
      </c>
      <c r="N30" s="166">
        <v>6</v>
      </c>
      <c r="O30" s="162" t="str">
        <f t="shared" si="8"/>
        <v>7:02.1
(53.5)</v>
      </c>
      <c r="Q30" s="135">
        <f t="shared" si="3"/>
        <v>35</v>
      </c>
      <c r="R30" s="135">
        <f t="shared" si="4"/>
        <v>422.10000000000036</v>
      </c>
      <c r="T30" s="164">
        <f t="shared" si="5"/>
        <v>35</v>
      </c>
      <c r="U30" s="164">
        <f t="shared" si="6"/>
        <v>702.10000000000036</v>
      </c>
      <c r="W30" s="163">
        <f t="shared" si="11"/>
        <v>0.5</v>
      </c>
      <c r="X30" s="163">
        <f t="shared" si="12"/>
        <v>53.5</v>
      </c>
      <c r="Z30" s="164">
        <f t="shared" si="9"/>
        <v>0.5</v>
      </c>
      <c r="AA30" s="164">
        <f t="shared" si="10"/>
        <v>53.5</v>
      </c>
      <c r="AC30" s="73">
        <f t="shared" si="2"/>
        <v>0</v>
      </c>
      <c r="AD30" s="73">
        <f>SUM(AC$9:AC30)</f>
        <v>0</v>
      </c>
    </row>
    <row r="31" spans="1:30" ht="30" customHeight="1">
      <c r="A31" s="161">
        <f t="shared" si="0"/>
        <v>23</v>
      </c>
      <c r="B31" s="166">
        <v>9</v>
      </c>
      <c r="C31" s="167" t="s">
        <v>506</v>
      </c>
      <c r="D31" s="168" t="s">
        <v>245</v>
      </c>
      <c r="E31" s="169">
        <v>533.9</v>
      </c>
      <c r="F31" s="166">
        <v>9</v>
      </c>
      <c r="G31" s="162" t="str">
        <f t="shared" si="7"/>
        <v>37.5
(2.5)</v>
      </c>
      <c r="H31" s="153"/>
      <c r="I31" s="161">
        <f t="shared" si="1"/>
        <v>23</v>
      </c>
      <c r="J31" s="166">
        <v>31</v>
      </c>
      <c r="K31" s="167" t="s">
        <v>527</v>
      </c>
      <c r="L31" s="170" t="s">
        <v>248</v>
      </c>
      <c r="M31" s="169">
        <v>10504.4</v>
      </c>
      <c r="N31" s="166">
        <v>3</v>
      </c>
      <c r="O31" s="162" t="str">
        <f t="shared" si="8"/>
        <v>7:03.9
(1.8)</v>
      </c>
      <c r="Q31" s="135">
        <f t="shared" si="3"/>
        <v>37.5</v>
      </c>
      <c r="R31" s="135">
        <f t="shared" si="4"/>
        <v>423.89999999999964</v>
      </c>
      <c r="T31" s="164">
        <f t="shared" si="5"/>
        <v>37.5</v>
      </c>
      <c r="U31" s="164">
        <f t="shared" si="6"/>
        <v>703.89999999999964</v>
      </c>
      <c r="W31" s="163">
        <f t="shared" si="11"/>
        <v>2.5</v>
      </c>
      <c r="X31" s="163">
        <f t="shared" si="12"/>
        <v>1.7999999999992724</v>
      </c>
      <c r="Z31" s="164">
        <f t="shared" si="9"/>
        <v>2.5</v>
      </c>
      <c r="AA31" s="164">
        <f t="shared" si="10"/>
        <v>1.7999999999992724</v>
      </c>
      <c r="AC31" s="73">
        <f t="shared" si="2"/>
        <v>0</v>
      </c>
      <c r="AD31" s="73">
        <f>SUM(AC$9:AC31)</f>
        <v>0</v>
      </c>
    </row>
    <row r="32" spans="1:30" ht="30" customHeight="1">
      <c r="A32" s="161">
        <f t="shared" si="0"/>
        <v>24</v>
      </c>
      <c r="B32" s="166">
        <v>19</v>
      </c>
      <c r="C32" s="167" t="s">
        <v>516</v>
      </c>
      <c r="D32" s="168" t="s">
        <v>247</v>
      </c>
      <c r="E32" s="169">
        <v>534.1</v>
      </c>
      <c r="F32" s="166">
        <v>5</v>
      </c>
      <c r="G32" s="162" t="str">
        <f t="shared" si="7"/>
        <v>37.7
(0.2)</v>
      </c>
      <c r="H32" s="153"/>
      <c r="I32" s="161">
        <f t="shared" si="1"/>
        <v>24</v>
      </c>
      <c r="J32" s="166">
        <v>33</v>
      </c>
      <c r="K32" s="167" t="s">
        <v>529</v>
      </c>
      <c r="L32" s="170" t="s">
        <v>249</v>
      </c>
      <c r="M32" s="169">
        <v>10507.9</v>
      </c>
      <c r="N32" s="166">
        <v>1</v>
      </c>
      <c r="O32" s="162" t="str">
        <f t="shared" si="8"/>
        <v>7:07.4
(3.5)</v>
      </c>
      <c r="Q32" s="135">
        <f t="shared" si="3"/>
        <v>37.700000000000045</v>
      </c>
      <c r="R32" s="135">
        <f t="shared" si="4"/>
        <v>427.39999999999964</v>
      </c>
      <c r="T32" s="164">
        <f t="shared" si="5"/>
        <v>37.700000000000045</v>
      </c>
      <c r="U32" s="164">
        <f t="shared" si="6"/>
        <v>707.39999999999964</v>
      </c>
      <c r="W32" s="163">
        <f t="shared" si="11"/>
        <v>0.20000000000004547</v>
      </c>
      <c r="X32" s="163">
        <f t="shared" si="12"/>
        <v>3.5</v>
      </c>
      <c r="Z32" s="164">
        <f t="shared" si="9"/>
        <v>0.20000000000004547</v>
      </c>
      <c r="AA32" s="164">
        <f t="shared" si="10"/>
        <v>3.5</v>
      </c>
      <c r="AC32" s="73">
        <f t="shared" si="2"/>
        <v>0</v>
      </c>
      <c r="AD32" s="73">
        <f>SUM(AC$9:AC32)</f>
        <v>0</v>
      </c>
    </row>
    <row r="33" spans="1:30" ht="30" customHeight="1">
      <c r="A33" s="161">
        <f t="shared" si="0"/>
        <v>25</v>
      </c>
      <c r="B33" s="166">
        <v>36</v>
      </c>
      <c r="C33" s="167" t="s">
        <v>532</v>
      </c>
      <c r="D33" s="168" t="s">
        <v>249</v>
      </c>
      <c r="E33" s="169">
        <v>536.5</v>
      </c>
      <c r="F33" s="166">
        <v>3</v>
      </c>
      <c r="G33" s="162" t="str">
        <f t="shared" si="7"/>
        <v>40.1
(2.4)</v>
      </c>
      <c r="H33" s="153"/>
      <c r="I33" s="161">
        <f t="shared" si="1"/>
        <v>25</v>
      </c>
      <c r="J33" s="166">
        <v>32</v>
      </c>
      <c r="K33" s="167" t="s">
        <v>528</v>
      </c>
      <c r="L33" s="170" t="s">
        <v>249</v>
      </c>
      <c r="M33" s="169">
        <v>10511</v>
      </c>
      <c r="N33" s="166">
        <v>2</v>
      </c>
      <c r="O33" s="162" t="str">
        <f t="shared" si="8"/>
        <v>7:10.5
(3.1)</v>
      </c>
      <c r="Q33" s="135">
        <f t="shared" si="3"/>
        <v>40.100000000000023</v>
      </c>
      <c r="R33" s="135">
        <f t="shared" si="4"/>
        <v>430.5</v>
      </c>
      <c r="T33" s="164">
        <f t="shared" si="5"/>
        <v>40.100000000000023</v>
      </c>
      <c r="U33" s="164">
        <f t="shared" si="6"/>
        <v>710.5</v>
      </c>
      <c r="W33" s="163">
        <f t="shared" si="11"/>
        <v>2.3999999999999773</v>
      </c>
      <c r="X33" s="163">
        <f t="shared" si="12"/>
        <v>3.1000000000003638</v>
      </c>
      <c r="Z33" s="164">
        <f t="shared" si="9"/>
        <v>2.3999999999999773</v>
      </c>
      <c r="AA33" s="164">
        <f t="shared" si="10"/>
        <v>3.1000000000003638</v>
      </c>
      <c r="AC33" s="73">
        <f t="shared" si="2"/>
        <v>0</v>
      </c>
      <c r="AD33" s="73">
        <f>SUM(AC$9:AC33)</f>
        <v>0</v>
      </c>
    </row>
    <row r="34" spans="1:30" ht="30" customHeight="1">
      <c r="A34" s="161">
        <f t="shared" si="0"/>
        <v>26</v>
      </c>
      <c r="B34" s="166">
        <v>34</v>
      </c>
      <c r="C34" s="167" t="s">
        <v>530</v>
      </c>
      <c r="D34" s="168" t="s">
        <v>249</v>
      </c>
      <c r="E34" s="169">
        <v>538.29999999999995</v>
      </c>
      <c r="F34" s="166">
        <v>4</v>
      </c>
      <c r="G34" s="162" t="str">
        <f t="shared" si="7"/>
        <v>41.9
(1.8)</v>
      </c>
      <c r="H34" s="153"/>
      <c r="I34" s="161">
        <f t="shared" si="1"/>
        <v>26</v>
      </c>
      <c r="J34" s="166">
        <v>29</v>
      </c>
      <c r="K34" s="167" t="s">
        <v>525</v>
      </c>
      <c r="L34" s="170" t="s">
        <v>248</v>
      </c>
      <c r="M34" s="169">
        <v>10515.9</v>
      </c>
      <c r="N34" s="166">
        <v>4</v>
      </c>
      <c r="O34" s="162" t="str">
        <f t="shared" si="8"/>
        <v>7:15.4
(4.9)</v>
      </c>
      <c r="Q34" s="135">
        <f t="shared" si="3"/>
        <v>41.899999999999977</v>
      </c>
      <c r="R34" s="135">
        <f t="shared" si="4"/>
        <v>435.39999999999964</v>
      </c>
      <c r="T34" s="164">
        <f t="shared" si="5"/>
        <v>41.899999999999977</v>
      </c>
      <c r="U34" s="164">
        <f t="shared" si="6"/>
        <v>715.39999999999964</v>
      </c>
      <c r="W34" s="163">
        <f t="shared" si="11"/>
        <v>1.7999999999999545</v>
      </c>
      <c r="X34" s="163">
        <f t="shared" si="12"/>
        <v>4.8999999999996362</v>
      </c>
      <c r="Z34" s="164">
        <f t="shared" si="9"/>
        <v>1.7999999999999545</v>
      </c>
      <c r="AA34" s="164">
        <f t="shared" si="10"/>
        <v>4.8999999999996362</v>
      </c>
      <c r="AC34" s="73">
        <f t="shared" si="2"/>
        <v>0</v>
      </c>
      <c r="AD34" s="73">
        <f>SUM(AC$9:AC34)</f>
        <v>0</v>
      </c>
    </row>
    <row r="35" spans="1:30" ht="30" customHeight="1">
      <c r="A35" s="161">
        <f t="shared" si="0"/>
        <v>27</v>
      </c>
      <c r="B35" s="166">
        <v>30</v>
      </c>
      <c r="C35" s="167" t="s">
        <v>526</v>
      </c>
      <c r="D35" s="168" t="s">
        <v>248</v>
      </c>
      <c r="E35" s="169">
        <v>541.20000000000005</v>
      </c>
      <c r="F35" s="166">
        <v>4</v>
      </c>
      <c r="G35" s="162" t="str">
        <f t="shared" si="7"/>
        <v>44.8
(2.9)</v>
      </c>
      <c r="H35" s="153"/>
      <c r="I35" s="161" t="str">
        <f t="shared" si="1"/>
        <v>-</v>
      </c>
      <c r="J35" s="166">
        <v>58</v>
      </c>
      <c r="K35" s="167" t="s">
        <v>552</v>
      </c>
      <c r="L35" s="170" t="s">
        <v>251</v>
      </c>
      <c r="M35" s="169">
        <v>10529.9</v>
      </c>
      <c r="N35" s="166">
        <v>1</v>
      </c>
      <c r="O35" s="162" t="str">
        <f t="shared" si="8"/>
        <v>7:29.4
(14.0)</v>
      </c>
      <c r="Q35" s="135">
        <f t="shared" si="3"/>
        <v>44.800000000000068</v>
      </c>
      <c r="R35" s="135">
        <f t="shared" si="4"/>
        <v>449.39999999999964</v>
      </c>
      <c r="T35" s="164">
        <f t="shared" si="5"/>
        <v>44.800000000000068</v>
      </c>
      <c r="U35" s="164">
        <f t="shared" si="6"/>
        <v>729.39999999999964</v>
      </c>
      <c r="W35" s="163">
        <f t="shared" si="11"/>
        <v>2.9000000000000909</v>
      </c>
      <c r="X35" s="163">
        <f t="shared" si="12"/>
        <v>14</v>
      </c>
      <c r="Z35" s="164">
        <f t="shared" si="9"/>
        <v>2.9000000000000909</v>
      </c>
      <c r="AA35" s="164">
        <f t="shared" si="10"/>
        <v>14</v>
      </c>
      <c r="AC35" s="73">
        <f t="shared" si="2"/>
        <v>1</v>
      </c>
      <c r="AD35" s="73">
        <f>SUM(AC$9:AC35)</f>
        <v>1</v>
      </c>
    </row>
    <row r="36" spans="1:30" ht="30" customHeight="1">
      <c r="A36" s="161">
        <f t="shared" si="0"/>
        <v>28</v>
      </c>
      <c r="B36" s="166">
        <v>28</v>
      </c>
      <c r="C36" s="167" t="s">
        <v>524</v>
      </c>
      <c r="D36" s="168" t="s">
        <v>248</v>
      </c>
      <c r="E36" s="169">
        <v>541.5</v>
      </c>
      <c r="F36" s="166">
        <v>5</v>
      </c>
      <c r="G36" s="162" t="str">
        <f t="shared" si="7"/>
        <v>45.1
(0.3)</v>
      </c>
      <c r="H36" s="153"/>
      <c r="I36" s="161">
        <f t="shared" si="1"/>
        <v>27</v>
      </c>
      <c r="J36" s="166">
        <v>30</v>
      </c>
      <c r="K36" s="167" t="s">
        <v>526</v>
      </c>
      <c r="L36" s="170" t="s">
        <v>248</v>
      </c>
      <c r="M36" s="169">
        <v>10548.9</v>
      </c>
      <c r="N36" s="166">
        <v>5</v>
      </c>
      <c r="O36" s="162" t="str">
        <f t="shared" si="8"/>
        <v>7:48.4
(19.0)</v>
      </c>
      <c r="Q36" s="135">
        <f t="shared" si="3"/>
        <v>45.100000000000023</v>
      </c>
      <c r="R36" s="135">
        <f t="shared" si="4"/>
        <v>468.39999999999964</v>
      </c>
      <c r="T36" s="164">
        <f t="shared" si="5"/>
        <v>45.100000000000023</v>
      </c>
      <c r="U36" s="164">
        <f t="shared" si="6"/>
        <v>748.39999999999964</v>
      </c>
      <c r="W36" s="163">
        <f t="shared" si="11"/>
        <v>0.29999999999995453</v>
      </c>
      <c r="X36" s="163">
        <f t="shared" si="12"/>
        <v>19</v>
      </c>
      <c r="Z36" s="164">
        <f t="shared" si="9"/>
        <v>0.29999999999995453</v>
      </c>
      <c r="AA36" s="164">
        <f t="shared" si="10"/>
        <v>19</v>
      </c>
      <c r="AC36" s="73">
        <f t="shared" si="2"/>
        <v>0</v>
      </c>
      <c r="AD36" s="73">
        <f>SUM(AC$9:AC36)</f>
        <v>1</v>
      </c>
    </row>
    <row r="37" spans="1:30" ht="30" customHeight="1">
      <c r="A37" s="161">
        <f t="shared" si="0"/>
        <v>29</v>
      </c>
      <c r="B37" s="166">
        <v>48</v>
      </c>
      <c r="C37" s="167" t="s">
        <v>543</v>
      </c>
      <c r="D37" s="168" t="s">
        <v>250</v>
      </c>
      <c r="E37" s="169">
        <v>543.4</v>
      </c>
      <c r="F37" s="166">
        <v>1</v>
      </c>
      <c r="G37" s="162" t="str">
        <f t="shared" si="7"/>
        <v>47.0
(1.9)</v>
      </c>
      <c r="H37" s="153"/>
      <c r="I37" s="161">
        <f t="shared" si="1"/>
        <v>28</v>
      </c>
      <c r="J37" s="166">
        <v>36</v>
      </c>
      <c r="K37" s="167" t="s">
        <v>532</v>
      </c>
      <c r="L37" s="170" t="s">
        <v>249</v>
      </c>
      <c r="M37" s="169">
        <v>10634.1</v>
      </c>
      <c r="N37" s="166">
        <v>3</v>
      </c>
      <c r="O37" s="162" t="str">
        <f t="shared" si="8"/>
        <v>8:33.6
(45.2)</v>
      </c>
      <c r="Q37" s="135">
        <f t="shared" si="3"/>
        <v>47</v>
      </c>
      <c r="R37" s="135">
        <f t="shared" si="4"/>
        <v>513.60000000000036</v>
      </c>
      <c r="T37" s="164">
        <f t="shared" si="5"/>
        <v>47</v>
      </c>
      <c r="U37" s="164">
        <f t="shared" si="6"/>
        <v>833.60000000000036</v>
      </c>
      <c r="W37" s="163">
        <f t="shared" si="11"/>
        <v>1.8999999999999773</v>
      </c>
      <c r="X37" s="163">
        <f t="shared" si="12"/>
        <v>45.200000000000728</v>
      </c>
      <c r="Z37" s="164">
        <f t="shared" si="9"/>
        <v>1.8999999999999773</v>
      </c>
      <c r="AA37" s="164">
        <f t="shared" si="10"/>
        <v>45.200000000000728</v>
      </c>
      <c r="AC37" s="73">
        <f t="shared" si="2"/>
        <v>0</v>
      </c>
      <c r="AD37" s="73">
        <f>SUM(AC$9:AC37)</f>
        <v>1</v>
      </c>
    </row>
    <row r="38" spans="1:30" ht="30" customHeight="1">
      <c r="A38" s="161">
        <f t="shared" si="0"/>
        <v>30</v>
      </c>
      <c r="B38" s="166">
        <v>41</v>
      </c>
      <c r="C38" s="167" t="s">
        <v>537</v>
      </c>
      <c r="D38" s="168" t="s">
        <v>249</v>
      </c>
      <c r="E38" s="169">
        <v>543.70000000000005</v>
      </c>
      <c r="F38" s="166">
        <v>5</v>
      </c>
      <c r="G38" s="162" t="str">
        <f t="shared" si="7"/>
        <v>47.3
(0.3)</v>
      </c>
      <c r="H38" s="153"/>
      <c r="I38" s="161">
        <f t="shared" si="1"/>
        <v>29</v>
      </c>
      <c r="J38" s="166">
        <v>28</v>
      </c>
      <c r="K38" s="167" t="s">
        <v>524</v>
      </c>
      <c r="L38" s="170" t="s">
        <v>248</v>
      </c>
      <c r="M38" s="169">
        <v>10642.2</v>
      </c>
      <c r="N38" s="166">
        <v>6</v>
      </c>
      <c r="O38" s="162" t="str">
        <f t="shared" si="8"/>
        <v>8:41.7
(8.1)</v>
      </c>
      <c r="Q38" s="135">
        <f t="shared" si="3"/>
        <v>47.300000000000068</v>
      </c>
      <c r="R38" s="135">
        <f t="shared" si="4"/>
        <v>521.70000000000073</v>
      </c>
      <c r="T38" s="164">
        <f t="shared" si="5"/>
        <v>47.300000000000068</v>
      </c>
      <c r="U38" s="164">
        <f t="shared" si="6"/>
        <v>841.70000000000073</v>
      </c>
      <c r="W38" s="163">
        <f t="shared" si="11"/>
        <v>0.30000000000006821</v>
      </c>
      <c r="X38" s="163">
        <f t="shared" si="12"/>
        <v>8.1000000000003638</v>
      </c>
      <c r="Z38" s="164">
        <f t="shared" si="9"/>
        <v>0.30000000000006821</v>
      </c>
      <c r="AA38" s="164">
        <f t="shared" si="10"/>
        <v>8.1000000000003638</v>
      </c>
      <c r="AC38" s="73">
        <f t="shared" si="2"/>
        <v>0</v>
      </c>
      <c r="AD38" s="73">
        <f>SUM(AC$9:AC38)</f>
        <v>1</v>
      </c>
    </row>
    <row r="39" spans="1:30" ht="30" customHeight="1">
      <c r="A39" s="161">
        <f t="shared" si="0"/>
        <v>31</v>
      </c>
      <c r="B39" s="166">
        <v>26</v>
      </c>
      <c r="C39" s="167" t="s">
        <v>522</v>
      </c>
      <c r="D39" s="168" t="s">
        <v>248</v>
      </c>
      <c r="E39" s="169">
        <v>547.20000000000005</v>
      </c>
      <c r="F39" s="166">
        <v>6</v>
      </c>
      <c r="G39" s="162" t="str">
        <f t="shared" si="7"/>
        <v>50.8
(3.5)</v>
      </c>
      <c r="H39" s="153"/>
      <c r="I39" s="161">
        <f t="shared" si="1"/>
        <v>30</v>
      </c>
      <c r="J39" s="166">
        <v>34</v>
      </c>
      <c r="K39" s="167" t="s">
        <v>530</v>
      </c>
      <c r="L39" s="170" t="s">
        <v>249</v>
      </c>
      <c r="M39" s="169">
        <v>10648.8</v>
      </c>
      <c r="N39" s="166">
        <v>4</v>
      </c>
      <c r="O39" s="162" t="str">
        <f t="shared" si="8"/>
        <v>8:48.3
(6.6)</v>
      </c>
      <c r="Q39" s="135">
        <f t="shared" si="3"/>
        <v>50.800000000000068</v>
      </c>
      <c r="R39" s="135">
        <f t="shared" si="4"/>
        <v>528.29999999999927</v>
      </c>
      <c r="T39" s="164">
        <f t="shared" si="5"/>
        <v>50.800000000000068</v>
      </c>
      <c r="U39" s="164">
        <f t="shared" si="6"/>
        <v>848.29999999999927</v>
      </c>
      <c r="W39" s="163">
        <f t="shared" si="11"/>
        <v>3.5</v>
      </c>
      <c r="X39" s="163">
        <f t="shared" si="12"/>
        <v>6.5999999999985448</v>
      </c>
      <c r="Z39" s="164">
        <f t="shared" si="9"/>
        <v>3.5</v>
      </c>
      <c r="AA39" s="164">
        <f t="shared" si="10"/>
        <v>6.5999999999985448</v>
      </c>
      <c r="AC39" s="73">
        <f t="shared" si="2"/>
        <v>0</v>
      </c>
      <c r="AD39" s="73">
        <f>SUM(AC$9:AC39)</f>
        <v>1</v>
      </c>
    </row>
    <row r="40" spans="1:30" ht="30" customHeight="1">
      <c r="A40" s="161">
        <f t="shared" si="0"/>
        <v>32</v>
      </c>
      <c r="B40" s="166">
        <v>49</v>
      </c>
      <c r="C40" s="167" t="s">
        <v>544</v>
      </c>
      <c r="D40" s="168" t="s">
        <v>250</v>
      </c>
      <c r="E40" s="169">
        <v>548.9</v>
      </c>
      <c r="F40" s="166">
        <v>2</v>
      </c>
      <c r="G40" s="162" t="str">
        <f t="shared" si="7"/>
        <v>52.5
(1.7)</v>
      </c>
      <c r="H40" s="153"/>
      <c r="I40" s="161">
        <f t="shared" si="1"/>
        <v>31</v>
      </c>
      <c r="J40" s="166">
        <v>48</v>
      </c>
      <c r="K40" s="167" t="s">
        <v>543</v>
      </c>
      <c r="L40" s="170" t="s">
        <v>250</v>
      </c>
      <c r="M40" s="169">
        <v>10707.6</v>
      </c>
      <c r="N40" s="166">
        <v>1</v>
      </c>
      <c r="O40" s="162" t="str">
        <f t="shared" si="8"/>
        <v>9:07.1
(18.8)</v>
      </c>
      <c r="Q40" s="135">
        <f t="shared" si="3"/>
        <v>52.5</v>
      </c>
      <c r="R40" s="135">
        <f t="shared" si="4"/>
        <v>547.10000000000036</v>
      </c>
      <c r="T40" s="164">
        <f t="shared" si="5"/>
        <v>52.5</v>
      </c>
      <c r="U40" s="164">
        <f t="shared" si="6"/>
        <v>907.10000000000036</v>
      </c>
      <c r="W40" s="163">
        <f t="shared" si="11"/>
        <v>1.6999999999999318</v>
      </c>
      <c r="X40" s="163">
        <f t="shared" si="12"/>
        <v>18.800000000001091</v>
      </c>
      <c r="Z40" s="164">
        <f t="shared" si="9"/>
        <v>1.6999999999999318</v>
      </c>
      <c r="AA40" s="164">
        <f t="shared" si="10"/>
        <v>18.800000000001091</v>
      </c>
      <c r="AC40" s="73">
        <f t="shared" si="2"/>
        <v>0</v>
      </c>
      <c r="AD40" s="73">
        <f>SUM(AC$9:AC40)</f>
        <v>1</v>
      </c>
    </row>
    <row r="41" spans="1:30" ht="30" customHeight="1">
      <c r="A41" s="161">
        <f t="shared" ref="A41:A72" si="13">IF(E41&lt;&gt;"",RANK(E41,E$9:E$98,1),"")</f>
        <v>33</v>
      </c>
      <c r="B41" s="166">
        <v>35</v>
      </c>
      <c r="C41" s="167" t="s">
        <v>531</v>
      </c>
      <c r="D41" s="168" t="s">
        <v>249</v>
      </c>
      <c r="E41" s="169">
        <v>549.5</v>
      </c>
      <c r="F41" s="166">
        <v>6</v>
      </c>
      <c r="G41" s="162" t="str">
        <f t="shared" si="7"/>
        <v>53.1
(0.6)</v>
      </c>
      <c r="H41" s="153"/>
      <c r="I41" s="161" t="str">
        <f t="shared" ref="I41:I72" si="14">IF(M41&lt;&gt;"",IF(MID(L41,1,2)=AC$8,RANK(M41,M$9:M$98,1)-AD41,"-"),"")</f>
        <v>-</v>
      </c>
      <c r="J41" s="166">
        <v>60</v>
      </c>
      <c r="K41" s="167" t="s">
        <v>554</v>
      </c>
      <c r="L41" s="170" t="s">
        <v>251</v>
      </c>
      <c r="M41" s="169">
        <v>10715</v>
      </c>
      <c r="N41" s="166">
        <v>2</v>
      </c>
      <c r="O41" s="162" t="str">
        <f t="shared" si="8"/>
        <v>9:14.5
(7.4)</v>
      </c>
      <c r="Q41" s="135">
        <f t="shared" si="3"/>
        <v>53.100000000000023</v>
      </c>
      <c r="R41" s="135">
        <f t="shared" si="4"/>
        <v>554.5</v>
      </c>
      <c r="T41" s="164">
        <f t="shared" si="5"/>
        <v>53.100000000000023</v>
      </c>
      <c r="U41" s="164">
        <f t="shared" si="6"/>
        <v>914.5</v>
      </c>
      <c r="W41" s="163">
        <f t="shared" si="11"/>
        <v>0.60000000000002274</v>
      </c>
      <c r="X41" s="163">
        <f t="shared" si="12"/>
        <v>7.3999999999996362</v>
      </c>
      <c r="Z41" s="164">
        <f t="shared" si="9"/>
        <v>0.60000000000002274</v>
      </c>
      <c r="AA41" s="164">
        <f t="shared" si="10"/>
        <v>7.3999999999996362</v>
      </c>
      <c r="AC41" s="73">
        <f t="shared" ref="AC41:AC72" si="15">IF(L41&lt;&gt;"",IF(MID(L41,1,2)=AC$8,0,1),0)</f>
        <v>1</v>
      </c>
      <c r="AD41" s="73">
        <f>SUM(AC$9:AC41)</f>
        <v>2</v>
      </c>
    </row>
    <row r="42" spans="1:30" ht="30" customHeight="1">
      <c r="A42" s="161">
        <f t="shared" si="13"/>
        <v>34</v>
      </c>
      <c r="B42" s="166">
        <v>44</v>
      </c>
      <c r="C42" s="167" t="s">
        <v>540</v>
      </c>
      <c r="D42" s="168" t="s">
        <v>249</v>
      </c>
      <c r="E42" s="169">
        <v>550.5</v>
      </c>
      <c r="F42" s="166">
        <v>7</v>
      </c>
      <c r="G42" s="162" t="str">
        <f t="shared" si="7"/>
        <v>54.1
(1.0)</v>
      </c>
      <c r="H42" s="153"/>
      <c r="I42" s="161">
        <f t="shared" si="14"/>
        <v>32</v>
      </c>
      <c r="J42" s="166">
        <v>49</v>
      </c>
      <c r="K42" s="167" t="s">
        <v>544</v>
      </c>
      <c r="L42" s="170" t="s">
        <v>250</v>
      </c>
      <c r="M42" s="169">
        <v>10813.4</v>
      </c>
      <c r="N42" s="166">
        <v>2</v>
      </c>
      <c r="O42" s="162" t="str">
        <f t="shared" si="8"/>
        <v>10:12.9
(58.4)</v>
      </c>
      <c r="Q42" s="135">
        <f t="shared" ref="Q42:Q73" si="16">IF(AND(E$9&lt;&gt;"",E42&lt;&gt;""),(INT(E42/10000)*3600+INT(MOD(E42,10000)/100)*60+MOD(E42,100))-(INT(E$9/10000)*3600+INT(MOD(E$9,10000)/100)*60+MOD(E$9,100)),"")</f>
        <v>54.100000000000023</v>
      </c>
      <c r="R42" s="135">
        <f t="shared" ref="R42:R73" si="17">IF(AND(M$9&lt;&gt;"",M42&lt;&gt;""),(INT(M42/10000)*3600+INT(MOD(M42,10000)/100)*60+MOD(M42,100))-(INT(M$9/10000)*3600+INT(MOD(M$9,10000)/100)*60+MOD(M$9,100)),"")</f>
        <v>612.89999999999964</v>
      </c>
      <c r="T42" s="164">
        <f t="shared" ref="T42:T73" si="18">IF(Q42&lt;&gt;"",INT(Q42/3600)*10000+INT(MOD(Q42,3600)/60)*100+MOD(Q42,60),"")</f>
        <v>54.100000000000023</v>
      </c>
      <c r="U42" s="164">
        <f t="shared" ref="U42:U73" si="19">IF(R42&lt;&gt;"",INT(R42/3600)*10000+INT(MOD(R42,3600)/60)*100+MOD(R42,60),"")</f>
        <v>1012.8999999999996</v>
      </c>
      <c r="W42" s="163">
        <f t="shared" si="11"/>
        <v>1</v>
      </c>
      <c r="X42" s="163">
        <f t="shared" si="12"/>
        <v>58.399999999999636</v>
      </c>
      <c r="Z42" s="164">
        <f t="shared" si="9"/>
        <v>1</v>
      </c>
      <c r="AA42" s="164">
        <f t="shared" si="10"/>
        <v>58.399999999999636</v>
      </c>
      <c r="AC42" s="73">
        <f t="shared" si="15"/>
        <v>0</v>
      </c>
      <c r="AD42" s="73">
        <f>SUM(AC$9:AC42)</f>
        <v>2</v>
      </c>
    </row>
    <row r="43" spans="1:30" ht="30" customHeight="1">
      <c r="A43" s="161">
        <f t="shared" si="13"/>
        <v>35</v>
      </c>
      <c r="B43" s="166">
        <v>51</v>
      </c>
      <c r="C43" s="167" t="s">
        <v>546</v>
      </c>
      <c r="D43" s="168" t="s">
        <v>250</v>
      </c>
      <c r="E43" s="169">
        <v>553</v>
      </c>
      <c r="F43" s="166">
        <v>3</v>
      </c>
      <c r="G43" s="162" t="str">
        <f t="shared" ref="G43:G74" si="20">IF(T43&lt;&gt;"",TEXT(T43,"[&lt;100]#0.0;[&lt;10000]#0"":""00.0;0"":""00"":""00.0")&amp;CHAR(10)&amp;"("&amp;TEXT(Z43,"[&lt;100]#0.0;[&lt;10000]#0"":""00.0;0"":""00"":""00.0")&amp;")","")</f>
        <v>56.6
(2.5)</v>
      </c>
      <c r="H43" s="153"/>
      <c r="I43" s="161">
        <f t="shared" si="14"/>
        <v>33</v>
      </c>
      <c r="J43" s="166">
        <v>35</v>
      </c>
      <c r="K43" s="167" t="s">
        <v>531</v>
      </c>
      <c r="L43" s="170" t="s">
        <v>249</v>
      </c>
      <c r="M43" s="169">
        <v>10823.5</v>
      </c>
      <c r="N43" s="166">
        <v>5</v>
      </c>
      <c r="O43" s="162" t="str">
        <f t="shared" ref="O43:O74" si="21">IF(U43&lt;&gt;"",TEXT(U43,"[&lt;100]#0.0;[&lt;10000]#0"":""00.0;0"":""00"":""00.0")&amp;CHAR(10)&amp;"("&amp;TEXT(AA43,"[&lt;100]#0.0;[&lt;10000]#0"":""00.0;0"":""00"":""00.0")&amp;")","")</f>
        <v>10:23.0
(10.1)</v>
      </c>
      <c r="Q43" s="135">
        <f t="shared" si="16"/>
        <v>56.600000000000023</v>
      </c>
      <c r="R43" s="135">
        <f t="shared" si="17"/>
        <v>623</v>
      </c>
      <c r="T43" s="164">
        <f t="shared" si="18"/>
        <v>56.600000000000023</v>
      </c>
      <c r="U43" s="164">
        <f t="shared" si="19"/>
        <v>1023</v>
      </c>
      <c r="W43" s="163">
        <f t="shared" si="11"/>
        <v>2.5</v>
      </c>
      <c r="X43" s="163">
        <f t="shared" si="12"/>
        <v>10.100000000000364</v>
      </c>
      <c r="Z43" s="164">
        <f t="shared" ref="Z43:Z74" si="22">IF(W43&lt;&gt;"",INT(W43/3600)*10000+INT(MOD(W43,3600)/60)*100+MOD(W43,60),"")</f>
        <v>2.5</v>
      </c>
      <c r="AA43" s="164">
        <f t="shared" ref="AA43:AA74" si="23">IF(X43&lt;&gt;"",INT(X43/3600)*10000+INT(MOD(X43,3600)/60)*100+MOD(X43,60),"")</f>
        <v>10.100000000000364</v>
      </c>
      <c r="AC43" s="73">
        <f t="shared" si="15"/>
        <v>0</v>
      </c>
      <c r="AD43" s="73">
        <f>SUM(AC$9:AC43)</f>
        <v>2</v>
      </c>
    </row>
    <row r="44" spans="1:30" ht="30" customHeight="1">
      <c r="A44" s="161">
        <f t="shared" si="13"/>
        <v>36</v>
      </c>
      <c r="B44" s="166">
        <v>6</v>
      </c>
      <c r="C44" s="167" t="s">
        <v>503</v>
      </c>
      <c r="D44" s="168" t="s">
        <v>245</v>
      </c>
      <c r="E44" s="169">
        <v>559.70000000000005</v>
      </c>
      <c r="F44" s="166">
        <v>10</v>
      </c>
      <c r="G44" s="162" t="str">
        <f t="shared" si="20"/>
        <v>1:03.3
(6.7)</v>
      </c>
      <c r="H44" s="153"/>
      <c r="I44" s="161">
        <f t="shared" si="14"/>
        <v>34</v>
      </c>
      <c r="J44" s="166">
        <v>41</v>
      </c>
      <c r="K44" s="167" t="s">
        <v>537</v>
      </c>
      <c r="L44" s="170" t="s">
        <v>249</v>
      </c>
      <c r="M44" s="169">
        <v>10846.6</v>
      </c>
      <c r="N44" s="166">
        <v>6</v>
      </c>
      <c r="O44" s="162" t="str">
        <f t="shared" si="21"/>
        <v>10:46.1
(23.1)</v>
      </c>
      <c r="Q44" s="135">
        <f t="shared" si="16"/>
        <v>63.300000000000068</v>
      </c>
      <c r="R44" s="135">
        <f t="shared" si="17"/>
        <v>646.10000000000036</v>
      </c>
      <c r="T44" s="164">
        <f t="shared" si="18"/>
        <v>103.30000000000007</v>
      </c>
      <c r="U44" s="164">
        <f t="shared" si="19"/>
        <v>1046.1000000000004</v>
      </c>
      <c r="W44" s="163">
        <f t="shared" ref="W44:W75" si="24">IF(AND(Q44&lt;&gt;"",Q43&lt;&gt;""),IF(Q44-Q43&lt;&gt;0,Q44-Q43,W43),"")</f>
        <v>6.7000000000000455</v>
      </c>
      <c r="X44" s="163">
        <f t="shared" ref="X44:X75" si="25">IF(AND(R44&lt;&gt;"",R43&lt;&gt;""),IF(R44-R43&lt;&gt;0,R44-R43,X43),"")</f>
        <v>23.100000000000364</v>
      </c>
      <c r="Z44" s="164">
        <f t="shared" si="22"/>
        <v>6.7000000000000455</v>
      </c>
      <c r="AA44" s="164">
        <f t="shared" si="23"/>
        <v>23.100000000000364</v>
      </c>
      <c r="AC44" s="73">
        <f t="shared" si="15"/>
        <v>0</v>
      </c>
      <c r="AD44" s="73">
        <f>SUM(AC$9:AC44)</f>
        <v>2</v>
      </c>
    </row>
    <row r="45" spans="1:30" ht="30" customHeight="1">
      <c r="A45" s="161">
        <f t="shared" si="13"/>
        <v>37</v>
      </c>
      <c r="B45" s="166">
        <v>37</v>
      </c>
      <c r="C45" s="167" t="s">
        <v>533</v>
      </c>
      <c r="D45" s="168" t="s">
        <v>249</v>
      </c>
      <c r="E45" s="169">
        <v>602.4</v>
      </c>
      <c r="F45" s="166">
        <v>8</v>
      </c>
      <c r="G45" s="162" t="str">
        <f t="shared" si="20"/>
        <v>1:06.0
(2.7)</v>
      </c>
      <c r="H45" s="153"/>
      <c r="I45" s="161">
        <f t="shared" si="14"/>
        <v>35</v>
      </c>
      <c r="J45" s="166">
        <v>44</v>
      </c>
      <c r="K45" s="167" t="s">
        <v>540</v>
      </c>
      <c r="L45" s="170" t="s">
        <v>249</v>
      </c>
      <c r="M45" s="169">
        <v>10851.8</v>
      </c>
      <c r="N45" s="166">
        <v>7</v>
      </c>
      <c r="O45" s="162" t="str">
        <f t="shared" si="21"/>
        <v>10:51.3
(5.2)</v>
      </c>
      <c r="Q45" s="135">
        <f t="shared" si="16"/>
        <v>66</v>
      </c>
      <c r="R45" s="135">
        <f t="shared" si="17"/>
        <v>651.29999999999927</v>
      </c>
      <c r="T45" s="164">
        <f t="shared" si="18"/>
        <v>106</v>
      </c>
      <c r="U45" s="164">
        <f t="shared" si="19"/>
        <v>1051.2999999999993</v>
      </c>
      <c r="W45" s="163">
        <f t="shared" si="24"/>
        <v>2.6999999999999318</v>
      </c>
      <c r="X45" s="163">
        <f t="shared" si="25"/>
        <v>5.1999999999989086</v>
      </c>
      <c r="Z45" s="164">
        <f t="shared" si="22"/>
        <v>2.6999999999999318</v>
      </c>
      <c r="AA45" s="164">
        <f t="shared" si="23"/>
        <v>5.1999999999989086</v>
      </c>
      <c r="AC45" s="73">
        <f t="shared" si="15"/>
        <v>0</v>
      </c>
      <c r="AD45" s="73">
        <f>SUM(AC$9:AC45)</f>
        <v>2</v>
      </c>
    </row>
    <row r="46" spans="1:30" ht="30" customHeight="1">
      <c r="A46" s="161">
        <f t="shared" si="13"/>
        <v>38</v>
      </c>
      <c r="B46" s="166">
        <v>43</v>
      </c>
      <c r="C46" s="167" t="s">
        <v>539</v>
      </c>
      <c r="D46" s="168" t="s">
        <v>249</v>
      </c>
      <c r="E46" s="169">
        <v>605.5</v>
      </c>
      <c r="F46" s="166">
        <v>9</v>
      </c>
      <c r="G46" s="162" t="str">
        <f t="shared" si="20"/>
        <v>1:09.1
(3.1)</v>
      </c>
      <c r="H46" s="153"/>
      <c r="I46" s="161">
        <f t="shared" si="14"/>
        <v>36</v>
      </c>
      <c r="J46" s="166">
        <v>23</v>
      </c>
      <c r="K46" s="167" t="s">
        <v>519</v>
      </c>
      <c r="L46" s="170" t="s">
        <v>247</v>
      </c>
      <c r="M46" s="169">
        <v>10858.1</v>
      </c>
      <c r="N46" s="166">
        <v>6</v>
      </c>
      <c r="O46" s="162" t="str">
        <f t="shared" si="21"/>
        <v>10:57.6
(6.3)</v>
      </c>
      <c r="Q46" s="135">
        <f t="shared" si="16"/>
        <v>69.100000000000023</v>
      </c>
      <c r="R46" s="135">
        <f t="shared" si="17"/>
        <v>657.60000000000036</v>
      </c>
      <c r="T46" s="164">
        <f t="shared" si="18"/>
        <v>109.10000000000002</v>
      </c>
      <c r="U46" s="164">
        <f t="shared" si="19"/>
        <v>1057.6000000000004</v>
      </c>
      <c r="W46" s="163">
        <f t="shared" si="24"/>
        <v>3.1000000000000227</v>
      </c>
      <c r="X46" s="163">
        <f t="shared" si="25"/>
        <v>6.3000000000010914</v>
      </c>
      <c r="Z46" s="164">
        <f t="shared" si="22"/>
        <v>3.1000000000000227</v>
      </c>
      <c r="AA46" s="164">
        <f t="shared" si="23"/>
        <v>6.3000000000010914</v>
      </c>
      <c r="AC46" s="73">
        <f t="shared" si="15"/>
        <v>0</v>
      </c>
      <c r="AD46" s="73">
        <f>SUM(AC$9:AC46)</f>
        <v>2</v>
      </c>
    </row>
    <row r="47" spans="1:30" ht="30" customHeight="1">
      <c r="A47" s="161">
        <f t="shared" si="13"/>
        <v>39</v>
      </c>
      <c r="B47" s="166">
        <v>23</v>
      </c>
      <c r="C47" s="167" t="s">
        <v>519</v>
      </c>
      <c r="D47" s="168" t="s">
        <v>247</v>
      </c>
      <c r="E47" s="169">
        <v>608.1</v>
      </c>
      <c r="F47" s="166">
        <v>6</v>
      </c>
      <c r="G47" s="162" t="str">
        <f t="shared" si="20"/>
        <v>1:11.7
(2.6)</v>
      </c>
      <c r="H47" s="153"/>
      <c r="I47" s="161">
        <f t="shared" si="14"/>
        <v>37</v>
      </c>
      <c r="J47" s="166">
        <v>37</v>
      </c>
      <c r="K47" s="167" t="s">
        <v>533</v>
      </c>
      <c r="L47" s="170" t="s">
        <v>249</v>
      </c>
      <c r="M47" s="169">
        <v>10914.1</v>
      </c>
      <c r="N47" s="166">
        <v>8</v>
      </c>
      <c r="O47" s="162" t="str">
        <f t="shared" si="21"/>
        <v>11:13.6
(16.0)</v>
      </c>
      <c r="Q47" s="135">
        <f t="shared" si="16"/>
        <v>71.700000000000045</v>
      </c>
      <c r="R47" s="135">
        <f t="shared" si="17"/>
        <v>673.60000000000036</v>
      </c>
      <c r="T47" s="164">
        <f t="shared" si="18"/>
        <v>111.70000000000005</v>
      </c>
      <c r="U47" s="164">
        <f t="shared" si="19"/>
        <v>1113.6000000000004</v>
      </c>
      <c r="W47" s="163">
        <f t="shared" si="24"/>
        <v>2.6000000000000227</v>
      </c>
      <c r="X47" s="163">
        <f t="shared" si="25"/>
        <v>16</v>
      </c>
      <c r="Z47" s="164">
        <f t="shared" si="22"/>
        <v>2.6000000000000227</v>
      </c>
      <c r="AA47" s="164">
        <f t="shared" si="23"/>
        <v>16</v>
      </c>
      <c r="AC47" s="73">
        <f t="shared" si="15"/>
        <v>0</v>
      </c>
      <c r="AD47" s="73">
        <f>SUM(AC$9:AC47)</f>
        <v>2</v>
      </c>
    </row>
    <row r="48" spans="1:30" ht="30" customHeight="1">
      <c r="A48" s="161">
        <f t="shared" si="13"/>
        <v>40</v>
      </c>
      <c r="B48" s="166">
        <v>38</v>
      </c>
      <c r="C48" s="167" t="s">
        <v>534</v>
      </c>
      <c r="D48" s="168" t="s">
        <v>249</v>
      </c>
      <c r="E48" s="169">
        <v>610.29999999999995</v>
      </c>
      <c r="F48" s="166">
        <v>10</v>
      </c>
      <c r="G48" s="162" t="str">
        <f t="shared" si="20"/>
        <v>1:13.9
(2.2)</v>
      </c>
      <c r="H48" s="153"/>
      <c r="I48" s="161" t="str">
        <f t="shared" si="14"/>
        <v>-</v>
      </c>
      <c r="J48" s="166">
        <v>63</v>
      </c>
      <c r="K48" s="167" t="s">
        <v>557</v>
      </c>
      <c r="L48" s="170" t="s">
        <v>252</v>
      </c>
      <c r="M48" s="169">
        <v>10930.1</v>
      </c>
      <c r="N48" s="166">
        <v>1</v>
      </c>
      <c r="O48" s="162" t="str">
        <f t="shared" si="21"/>
        <v>11:29.6
(16.0)</v>
      </c>
      <c r="Q48" s="135">
        <f t="shared" si="16"/>
        <v>73.899999999999977</v>
      </c>
      <c r="R48" s="135">
        <f t="shared" si="17"/>
        <v>689.60000000000036</v>
      </c>
      <c r="T48" s="164">
        <f t="shared" si="18"/>
        <v>113.89999999999998</v>
      </c>
      <c r="U48" s="164">
        <f t="shared" si="19"/>
        <v>1129.6000000000004</v>
      </c>
      <c r="W48" s="163">
        <f t="shared" si="24"/>
        <v>2.1999999999999318</v>
      </c>
      <c r="X48" s="163">
        <f t="shared" si="25"/>
        <v>16</v>
      </c>
      <c r="Z48" s="164">
        <f t="shared" si="22"/>
        <v>2.1999999999999318</v>
      </c>
      <c r="AA48" s="164">
        <f t="shared" si="23"/>
        <v>16</v>
      </c>
      <c r="AC48" s="73">
        <f t="shared" si="15"/>
        <v>1</v>
      </c>
      <c r="AD48" s="73">
        <f>SUM(AC$9:AC48)</f>
        <v>3</v>
      </c>
    </row>
    <row r="49" spans="1:30" ht="30" customHeight="1">
      <c r="A49" s="302">
        <f t="shared" si="13"/>
        <v>40</v>
      </c>
      <c r="B49" s="166">
        <v>39</v>
      </c>
      <c r="C49" s="167" t="s">
        <v>535</v>
      </c>
      <c r="D49" s="168" t="s">
        <v>249</v>
      </c>
      <c r="E49" s="169">
        <v>610.29999999999995</v>
      </c>
      <c r="F49" s="303">
        <v>10</v>
      </c>
      <c r="G49" s="162" t="str">
        <f t="shared" si="20"/>
        <v>1:13.9
(2.2)</v>
      </c>
      <c r="H49" s="153"/>
      <c r="I49" s="161">
        <f t="shared" si="14"/>
        <v>38</v>
      </c>
      <c r="J49" s="166">
        <v>6</v>
      </c>
      <c r="K49" s="167" t="s">
        <v>503</v>
      </c>
      <c r="L49" s="170" t="s">
        <v>245</v>
      </c>
      <c r="M49" s="169">
        <v>10932.8</v>
      </c>
      <c r="N49" s="166">
        <v>10</v>
      </c>
      <c r="O49" s="162" t="str">
        <f t="shared" si="21"/>
        <v>11:32.3
(2.7)</v>
      </c>
      <c r="Q49" s="135">
        <f t="shared" si="16"/>
        <v>73.899999999999977</v>
      </c>
      <c r="R49" s="135">
        <f t="shared" si="17"/>
        <v>692.29999999999927</v>
      </c>
      <c r="T49" s="164">
        <f t="shared" si="18"/>
        <v>113.89999999999998</v>
      </c>
      <c r="U49" s="164">
        <f t="shared" si="19"/>
        <v>1132.2999999999993</v>
      </c>
      <c r="W49" s="163">
        <f t="shared" si="24"/>
        <v>2.1999999999999318</v>
      </c>
      <c r="X49" s="163">
        <f t="shared" si="25"/>
        <v>2.6999999999989086</v>
      </c>
      <c r="Z49" s="164">
        <f t="shared" si="22"/>
        <v>2.1999999999999318</v>
      </c>
      <c r="AA49" s="164">
        <f t="shared" si="23"/>
        <v>2.6999999999989086</v>
      </c>
      <c r="AC49" s="73">
        <f t="shared" si="15"/>
        <v>0</v>
      </c>
      <c r="AD49" s="73">
        <f>SUM(AC$9:AC49)</f>
        <v>3</v>
      </c>
    </row>
    <row r="50" spans="1:30" ht="30" customHeight="1">
      <c r="A50" s="302">
        <f t="shared" si="13"/>
        <v>40</v>
      </c>
      <c r="B50" s="166">
        <v>40</v>
      </c>
      <c r="C50" s="167" t="s">
        <v>536</v>
      </c>
      <c r="D50" s="168" t="s">
        <v>249</v>
      </c>
      <c r="E50" s="169">
        <v>610.29999999999995</v>
      </c>
      <c r="F50" s="303">
        <v>10</v>
      </c>
      <c r="G50" s="162" t="str">
        <f t="shared" si="20"/>
        <v>1:13.9
(2.2)</v>
      </c>
      <c r="H50" s="153"/>
      <c r="I50" s="161" t="str">
        <f t="shared" si="14"/>
        <v>-</v>
      </c>
      <c r="J50" s="166">
        <v>70</v>
      </c>
      <c r="K50" s="167" t="s">
        <v>563</v>
      </c>
      <c r="L50" s="170" t="s">
        <v>252</v>
      </c>
      <c r="M50" s="169">
        <v>10955.1</v>
      </c>
      <c r="N50" s="166">
        <v>2</v>
      </c>
      <c r="O50" s="162" t="str">
        <f t="shared" si="21"/>
        <v>11:54.6
(22.3)</v>
      </c>
      <c r="Q50" s="135">
        <f t="shared" si="16"/>
        <v>73.899999999999977</v>
      </c>
      <c r="R50" s="135">
        <f t="shared" si="17"/>
        <v>714.60000000000036</v>
      </c>
      <c r="T50" s="164">
        <f t="shared" si="18"/>
        <v>113.89999999999998</v>
      </c>
      <c r="U50" s="164">
        <f t="shared" si="19"/>
        <v>1154.6000000000004</v>
      </c>
      <c r="W50" s="163">
        <f t="shared" si="24"/>
        <v>2.1999999999999318</v>
      </c>
      <c r="X50" s="163">
        <f t="shared" si="25"/>
        <v>22.300000000001091</v>
      </c>
      <c r="Z50" s="164">
        <f t="shared" si="22"/>
        <v>2.1999999999999318</v>
      </c>
      <c r="AA50" s="164">
        <f t="shared" si="23"/>
        <v>22.300000000001091</v>
      </c>
      <c r="AC50" s="73">
        <f t="shared" si="15"/>
        <v>1</v>
      </c>
      <c r="AD50" s="73">
        <f>SUM(AC$9:AC50)</f>
        <v>4</v>
      </c>
    </row>
    <row r="51" spans="1:30" ht="30" customHeight="1">
      <c r="A51" s="302">
        <f t="shared" si="13"/>
        <v>40</v>
      </c>
      <c r="B51" s="166">
        <v>42</v>
      </c>
      <c r="C51" s="167" t="s">
        <v>538</v>
      </c>
      <c r="D51" s="168" t="s">
        <v>249</v>
      </c>
      <c r="E51" s="169">
        <v>610.29999999999995</v>
      </c>
      <c r="F51" s="303">
        <v>10</v>
      </c>
      <c r="G51" s="162" t="str">
        <f t="shared" si="20"/>
        <v>1:13.9
(2.2)</v>
      </c>
      <c r="H51" s="153"/>
      <c r="I51" s="161">
        <f t="shared" si="14"/>
        <v>39</v>
      </c>
      <c r="J51" s="166">
        <v>51</v>
      </c>
      <c r="K51" s="167" t="s">
        <v>546</v>
      </c>
      <c r="L51" s="170" t="s">
        <v>250</v>
      </c>
      <c r="M51" s="169">
        <v>11005.6</v>
      </c>
      <c r="N51" s="166">
        <v>3</v>
      </c>
      <c r="O51" s="162" t="str">
        <f t="shared" si="21"/>
        <v>12:05.1
(10.5)</v>
      </c>
      <c r="Q51" s="135">
        <f t="shared" si="16"/>
        <v>73.899999999999977</v>
      </c>
      <c r="R51" s="135">
        <f t="shared" si="17"/>
        <v>725.10000000000036</v>
      </c>
      <c r="T51" s="164">
        <f t="shared" si="18"/>
        <v>113.89999999999998</v>
      </c>
      <c r="U51" s="164">
        <f t="shared" si="19"/>
        <v>1205.1000000000004</v>
      </c>
      <c r="W51" s="163">
        <f t="shared" si="24"/>
        <v>2.1999999999999318</v>
      </c>
      <c r="X51" s="163">
        <f t="shared" si="25"/>
        <v>10.5</v>
      </c>
      <c r="Z51" s="164">
        <f t="shared" si="22"/>
        <v>2.1999999999999318</v>
      </c>
      <c r="AA51" s="164">
        <f t="shared" si="23"/>
        <v>10.5</v>
      </c>
      <c r="AC51" s="73">
        <f t="shared" si="15"/>
        <v>0</v>
      </c>
      <c r="AD51" s="73">
        <f>SUM(AC$9:AC51)</f>
        <v>4</v>
      </c>
    </row>
    <row r="52" spans="1:30" ht="30" customHeight="1">
      <c r="A52" s="302">
        <f t="shared" si="13"/>
        <v>40</v>
      </c>
      <c r="B52" s="166">
        <v>50</v>
      </c>
      <c r="C52" s="167" t="s">
        <v>545</v>
      </c>
      <c r="D52" s="168" t="s">
        <v>250</v>
      </c>
      <c r="E52" s="169">
        <v>610.29999999999995</v>
      </c>
      <c r="F52" s="166">
        <v>4</v>
      </c>
      <c r="G52" s="162" t="str">
        <f t="shared" si="20"/>
        <v>1:13.9
(2.2)</v>
      </c>
      <c r="H52" s="153"/>
      <c r="I52" s="161">
        <f t="shared" si="14"/>
        <v>40</v>
      </c>
      <c r="J52" s="166">
        <v>43</v>
      </c>
      <c r="K52" s="167" t="s">
        <v>539</v>
      </c>
      <c r="L52" s="170" t="s">
        <v>249</v>
      </c>
      <c r="M52" s="169">
        <v>11041.8</v>
      </c>
      <c r="N52" s="166">
        <v>9</v>
      </c>
      <c r="O52" s="162" t="str">
        <f t="shared" si="21"/>
        <v>12:41.3
(36.2)</v>
      </c>
      <c r="Q52" s="135">
        <f t="shared" si="16"/>
        <v>73.899999999999977</v>
      </c>
      <c r="R52" s="135">
        <f t="shared" si="17"/>
        <v>761.29999999999927</v>
      </c>
      <c r="T52" s="164">
        <f t="shared" si="18"/>
        <v>113.89999999999998</v>
      </c>
      <c r="U52" s="164">
        <f t="shared" si="19"/>
        <v>1241.2999999999993</v>
      </c>
      <c r="W52" s="163">
        <f t="shared" si="24"/>
        <v>2.1999999999999318</v>
      </c>
      <c r="X52" s="163">
        <f t="shared" si="25"/>
        <v>36.199999999998909</v>
      </c>
      <c r="Z52" s="164">
        <f t="shared" si="22"/>
        <v>2.1999999999999318</v>
      </c>
      <c r="AA52" s="164">
        <f t="shared" si="23"/>
        <v>36.199999999998909</v>
      </c>
      <c r="AC52" s="73">
        <f t="shared" si="15"/>
        <v>0</v>
      </c>
      <c r="AD52" s="73">
        <f>SUM(AC$9:AC52)</f>
        <v>4</v>
      </c>
    </row>
    <row r="53" spans="1:30" ht="30" customHeight="1">
      <c r="A53" s="302">
        <f t="shared" si="13"/>
        <v>40</v>
      </c>
      <c r="B53" s="166">
        <v>52</v>
      </c>
      <c r="C53" s="167" t="s">
        <v>547</v>
      </c>
      <c r="D53" s="168" t="s">
        <v>250</v>
      </c>
      <c r="E53" s="169">
        <v>610.29999999999995</v>
      </c>
      <c r="F53" s="303">
        <v>4</v>
      </c>
      <c r="G53" s="162" t="str">
        <f t="shared" si="20"/>
        <v>1:13.9
(2.2)</v>
      </c>
      <c r="H53" s="153"/>
      <c r="I53" s="161">
        <f t="shared" si="14"/>
        <v>41</v>
      </c>
      <c r="J53" s="166">
        <v>42</v>
      </c>
      <c r="K53" s="167" t="s">
        <v>538</v>
      </c>
      <c r="L53" s="170" t="s">
        <v>249</v>
      </c>
      <c r="M53" s="169">
        <v>11116.8</v>
      </c>
      <c r="N53" s="166">
        <v>10</v>
      </c>
      <c r="O53" s="162" t="str">
        <f t="shared" si="21"/>
        <v>13:16.3
(35.0)</v>
      </c>
      <c r="Q53" s="135">
        <f t="shared" si="16"/>
        <v>73.899999999999977</v>
      </c>
      <c r="R53" s="135">
        <f t="shared" si="17"/>
        <v>796.29999999999927</v>
      </c>
      <c r="T53" s="164">
        <f t="shared" si="18"/>
        <v>113.89999999999998</v>
      </c>
      <c r="U53" s="164">
        <f t="shared" si="19"/>
        <v>1316.2999999999993</v>
      </c>
      <c r="W53" s="163">
        <f t="shared" si="24"/>
        <v>2.1999999999999318</v>
      </c>
      <c r="X53" s="163">
        <f t="shared" si="25"/>
        <v>35</v>
      </c>
      <c r="Z53" s="164">
        <f t="shared" si="22"/>
        <v>2.1999999999999318</v>
      </c>
      <c r="AA53" s="164">
        <f t="shared" si="23"/>
        <v>35</v>
      </c>
      <c r="AC53" s="73">
        <f t="shared" si="15"/>
        <v>0</v>
      </c>
      <c r="AD53" s="73">
        <f>SUM(AC$9:AC53)</f>
        <v>4</v>
      </c>
    </row>
    <row r="54" spans="1:30" ht="30" customHeight="1">
      <c r="A54" s="302">
        <f t="shared" si="13"/>
        <v>40</v>
      </c>
      <c r="B54" s="166">
        <v>53</v>
      </c>
      <c r="C54" s="167" t="s">
        <v>548</v>
      </c>
      <c r="D54" s="168" t="s">
        <v>250</v>
      </c>
      <c r="E54" s="169">
        <v>610.29999999999995</v>
      </c>
      <c r="F54" s="303">
        <v>4</v>
      </c>
      <c r="G54" s="162" t="str">
        <f t="shared" si="20"/>
        <v>1:13.9
(2.2)</v>
      </c>
      <c r="H54" s="153"/>
      <c r="I54" s="161" t="str">
        <f t="shared" si="14"/>
        <v>-</v>
      </c>
      <c r="J54" s="166">
        <v>64</v>
      </c>
      <c r="K54" s="167" t="s">
        <v>558</v>
      </c>
      <c r="L54" s="170" t="s">
        <v>252</v>
      </c>
      <c r="M54" s="169">
        <v>11131.7</v>
      </c>
      <c r="N54" s="166">
        <v>3</v>
      </c>
      <c r="O54" s="162" t="str">
        <f t="shared" si="21"/>
        <v>13:31.2
(14.9)</v>
      </c>
      <c r="Q54" s="135">
        <f t="shared" si="16"/>
        <v>73.899999999999977</v>
      </c>
      <c r="R54" s="135">
        <f t="shared" si="17"/>
        <v>811.20000000000073</v>
      </c>
      <c r="T54" s="164">
        <f t="shared" si="18"/>
        <v>113.89999999999998</v>
      </c>
      <c r="U54" s="164">
        <f t="shared" si="19"/>
        <v>1331.2000000000007</v>
      </c>
      <c r="W54" s="163">
        <f t="shared" si="24"/>
        <v>2.1999999999999318</v>
      </c>
      <c r="X54" s="163">
        <f t="shared" si="25"/>
        <v>14.900000000001455</v>
      </c>
      <c r="Z54" s="164">
        <f t="shared" si="22"/>
        <v>2.1999999999999318</v>
      </c>
      <c r="AA54" s="164">
        <f t="shared" si="23"/>
        <v>14.900000000001455</v>
      </c>
      <c r="AC54" s="73">
        <f t="shared" si="15"/>
        <v>1</v>
      </c>
      <c r="AD54" s="73">
        <f>SUM(AC$9:AC54)</f>
        <v>5</v>
      </c>
    </row>
    <row r="55" spans="1:30" ht="30" customHeight="1">
      <c r="A55" s="302">
        <f t="shared" si="13"/>
        <v>40</v>
      </c>
      <c r="B55" s="166">
        <v>54</v>
      </c>
      <c r="C55" s="167" t="s">
        <v>549</v>
      </c>
      <c r="D55" s="168" t="s">
        <v>250</v>
      </c>
      <c r="E55" s="169">
        <v>610.29999999999995</v>
      </c>
      <c r="F55" s="303">
        <v>4</v>
      </c>
      <c r="G55" s="162" t="str">
        <f t="shared" si="20"/>
        <v>1:13.9
(2.2)</v>
      </c>
      <c r="H55" s="153"/>
      <c r="I55" s="161">
        <f t="shared" si="14"/>
        <v>42</v>
      </c>
      <c r="J55" s="166">
        <v>39</v>
      </c>
      <c r="K55" s="167" t="s">
        <v>535</v>
      </c>
      <c r="L55" s="170" t="s">
        <v>249</v>
      </c>
      <c r="M55" s="169">
        <v>11142.4</v>
      </c>
      <c r="N55" s="166">
        <v>11</v>
      </c>
      <c r="O55" s="162" t="str">
        <f t="shared" si="21"/>
        <v>13:41.9
(10.7)</v>
      </c>
      <c r="Q55" s="135">
        <f t="shared" si="16"/>
        <v>73.899999999999977</v>
      </c>
      <c r="R55" s="135">
        <f t="shared" si="17"/>
        <v>821.89999999999964</v>
      </c>
      <c r="T55" s="164">
        <f t="shared" si="18"/>
        <v>113.89999999999998</v>
      </c>
      <c r="U55" s="164">
        <f t="shared" si="19"/>
        <v>1341.8999999999996</v>
      </c>
      <c r="W55" s="163">
        <f t="shared" si="24"/>
        <v>2.1999999999999318</v>
      </c>
      <c r="X55" s="163">
        <f t="shared" si="25"/>
        <v>10.699999999998909</v>
      </c>
      <c r="Z55" s="164">
        <f t="shared" si="22"/>
        <v>2.1999999999999318</v>
      </c>
      <c r="AA55" s="164">
        <f t="shared" si="23"/>
        <v>10.699999999998909</v>
      </c>
      <c r="AC55" s="73">
        <f t="shared" si="15"/>
        <v>0</v>
      </c>
      <c r="AD55" s="73">
        <f>SUM(AC$9:AC55)</f>
        <v>5</v>
      </c>
    </row>
    <row r="56" spans="1:30" ht="30" customHeight="1">
      <c r="A56" s="302">
        <f t="shared" si="13"/>
        <v>40</v>
      </c>
      <c r="B56" s="166">
        <v>55</v>
      </c>
      <c r="C56" s="167" t="s">
        <v>550</v>
      </c>
      <c r="D56" s="168" t="s">
        <v>250</v>
      </c>
      <c r="E56" s="169">
        <v>610.29999999999995</v>
      </c>
      <c r="F56" s="303">
        <v>4</v>
      </c>
      <c r="G56" s="162" t="str">
        <f t="shared" si="20"/>
        <v>1:13.9
(2.2)</v>
      </c>
      <c r="H56" s="153"/>
      <c r="I56" s="161" t="str">
        <f t="shared" si="14"/>
        <v>-</v>
      </c>
      <c r="J56" s="166">
        <v>61</v>
      </c>
      <c r="K56" s="167" t="s">
        <v>555</v>
      </c>
      <c r="L56" s="170" t="s">
        <v>251</v>
      </c>
      <c r="M56" s="169">
        <v>11232.4</v>
      </c>
      <c r="N56" s="166">
        <v>3</v>
      </c>
      <c r="O56" s="162" t="str">
        <f t="shared" si="21"/>
        <v>14:31.9
(50.0)</v>
      </c>
      <c r="Q56" s="135">
        <f t="shared" si="16"/>
        <v>73.899999999999977</v>
      </c>
      <c r="R56" s="135">
        <f t="shared" si="17"/>
        <v>871.89999999999964</v>
      </c>
      <c r="T56" s="164">
        <f t="shared" si="18"/>
        <v>113.89999999999998</v>
      </c>
      <c r="U56" s="164">
        <f t="shared" si="19"/>
        <v>1431.8999999999996</v>
      </c>
      <c r="W56" s="163">
        <f t="shared" si="24"/>
        <v>2.1999999999999318</v>
      </c>
      <c r="X56" s="163">
        <f t="shared" si="25"/>
        <v>50</v>
      </c>
      <c r="Z56" s="164">
        <f t="shared" si="22"/>
        <v>2.1999999999999318</v>
      </c>
      <c r="AA56" s="164">
        <f t="shared" si="23"/>
        <v>50</v>
      </c>
      <c r="AC56" s="73">
        <f t="shared" si="15"/>
        <v>1</v>
      </c>
      <c r="AD56" s="73">
        <f>SUM(AC$9:AC56)</f>
        <v>6</v>
      </c>
    </row>
    <row r="57" spans="1:30" ht="30" customHeight="1">
      <c r="A57" s="302">
        <f t="shared" si="13"/>
        <v>40</v>
      </c>
      <c r="B57" s="166">
        <v>56</v>
      </c>
      <c r="C57" s="167" t="s">
        <v>551</v>
      </c>
      <c r="D57" s="168" t="s">
        <v>250</v>
      </c>
      <c r="E57" s="169">
        <v>610.29999999999995</v>
      </c>
      <c r="F57" s="303">
        <v>4</v>
      </c>
      <c r="G57" s="162" t="str">
        <f t="shared" si="20"/>
        <v>1:13.9
(2.2)</v>
      </c>
      <c r="H57" s="153"/>
      <c r="I57" s="161" t="str">
        <f t="shared" si="14"/>
        <v>-</v>
      </c>
      <c r="J57" s="166">
        <v>71</v>
      </c>
      <c r="K57" s="167" t="s">
        <v>564</v>
      </c>
      <c r="L57" s="170" t="s">
        <v>252</v>
      </c>
      <c r="M57" s="169">
        <v>11258.8</v>
      </c>
      <c r="N57" s="166">
        <v>4</v>
      </c>
      <c r="O57" s="162" t="str">
        <f t="shared" si="21"/>
        <v>14:58.3
(26.4)</v>
      </c>
      <c r="Q57" s="135">
        <f t="shared" si="16"/>
        <v>73.899999999999977</v>
      </c>
      <c r="R57" s="135">
        <f t="shared" si="17"/>
        <v>898.29999999999927</v>
      </c>
      <c r="T57" s="164">
        <f t="shared" si="18"/>
        <v>113.89999999999998</v>
      </c>
      <c r="U57" s="164">
        <f t="shared" si="19"/>
        <v>1458.2999999999993</v>
      </c>
      <c r="W57" s="163">
        <f t="shared" si="24"/>
        <v>2.1999999999999318</v>
      </c>
      <c r="X57" s="163">
        <f t="shared" si="25"/>
        <v>26.399999999999636</v>
      </c>
      <c r="Z57" s="164">
        <f t="shared" si="22"/>
        <v>2.1999999999999318</v>
      </c>
      <c r="AA57" s="164">
        <f t="shared" si="23"/>
        <v>26.399999999999636</v>
      </c>
      <c r="AC57" s="73">
        <f t="shared" si="15"/>
        <v>1</v>
      </c>
      <c r="AD57" s="73">
        <f>SUM(AC$9:AC57)</f>
        <v>7</v>
      </c>
    </row>
    <row r="58" spans="1:30" ht="30" customHeight="1">
      <c r="A58" s="302">
        <f t="shared" si="13"/>
        <v>40</v>
      </c>
      <c r="B58" s="166">
        <v>58</v>
      </c>
      <c r="C58" s="167" t="s">
        <v>552</v>
      </c>
      <c r="D58" s="168" t="s">
        <v>251</v>
      </c>
      <c r="E58" s="169">
        <v>610.29999999999995</v>
      </c>
      <c r="F58" s="166">
        <v>1</v>
      </c>
      <c r="G58" s="162" t="str">
        <f t="shared" si="20"/>
        <v>1:13.9
(2.2)</v>
      </c>
      <c r="H58" s="153"/>
      <c r="I58" s="161">
        <f t="shared" si="14"/>
        <v>43</v>
      </c>
      <c r="J58" s="166">
        <v>55</v>
      </c>
      <c r="K58" s="167" t="s">
        <v>550</v>
      </c>
      <c r="L58" s="170" t="s">
        <v>250</v>
      </c>
      <c r="M58" s="169">
        <v>11300.8</v>
      </c>
      <c r="N58" s="166">
        <v>4</v>
      </c>
      <c r="O58" s="162" t="str">
        <f t="shared" si="21"/>
        <v>15:00.3
(2.0)</v>
      </c>
      <c r="Q58" s="135">
        <f t="shared" si="16"/>
        <v>73.899999999999977</v>
      </c>
      <c r="R58" s="135">
        <f t="shared" si="17"/>
        <v>900.29999999999927</v>
      </c>
      <c r="T58" s="164">
        <f t="shared" si="18"/>
        <v>113.89999999999998</v>
      </c>
      <c r="U58" s="164">
        <f t="shared" si="19"/>
        <v>1500.2999999999993</v>
      </c>
      <c r="W58" s="163">
        <f t="shared" si="24"/>
        <v>2.1999999999999318</v>
      </c>
      <c r="X58" s="163">
        <f t="shared" si="25"/>
        <v>2</v>
      </c>
      <c r="Z58" s="164">
        <f t="shared" si="22"/>
        <v>2.1999999999999318</v>
      </c>
      <c r="AA58" s="164">
        <f t="shared" si="23"/>
        <v>2</v>
      </c>
      <c r="AC58" s="73">
        <f t="shared" si="15"/>
        <v>0</v>
      </c>
      <c r="AD58" s="73">
        <f>SUM(AC$9:AC58)</f>
        <v>7</v>
      </c>
    </row>
    <row r="59" spans="1:30" ht="30" customHeight="1">
      <c r="A59" s="302">
        <f t="shared" si="13"/>
        <v>40</v>
      </c>
      <c r="B59" s="166">
        <v>60</v>
      </c>
      <c r="C59" s="167" t="s">
        <v>554</v>
      </c>
      <c r="D59" s="168" t="s">
        <v>251</v>
      </c>
      <c r="E59" s="169">
        <v>610.29999999999995</v>
      </c>
      <c r="F59" s="303">
        <v>1</v>
      </c>
      <c r="G59" s="162" t="str">
        <f t="shared" si="20"/>
        <v>1:13.9
(2.2)</v>
      </c>
      <c r="H59" s="153"/>
      <c r="I59" s="161">
        <f t="shared" si="14"/>
        <v>44</v>
      </c>
      <c r="J59" s="166">
        <v>38</v>
      </c>
      <c r="K59" s="167" t="s">
        <v>534</v>
      </c>
      <c r="L59" s="170" t="s">
        <v>249</v>
      </c>
      <c r="M59" s="169">
        <v>11342.8</v>
      </c>
      <c r="N59" s="166">
        <v>12</v>
      </c>
      <c r="O59" s="162" t="str">
        <f t="shared" si="21"/>
        <v>15:42.3
(42.0)</v>
      </c>
      <c r="Q59" s="135">
        <f t="shared" si="16"/>
        <v>73.899999999999977</v>
      </c>
      <c r="R59" s="135">
        <f t="shared" si="17"/>
        <v>942.29999999999927</v>
      </c>
      <c r="T59" s="164">
        <f t="shared" si="18"/>
        <v>113.89999999999998</v>
      </c>
      <c r="U59" s="164">
        <f t="shared" si="19"/>
        <v>1542.2999999999993</v>
      </c>
      <c r="W59" s="163">
        <f t="shared" si="24"/>
        <v>2.1999999999999318</v>
      </c>
      <c r="X59" s="163">
        <f t="shared" si="25"/>
        <v>42</v>
      </c>
      <c r="Z59" s="164">
        <f t="shared" si="22"/>
        <v>2.1999999999999318</v>
      </c>
      <c r="AA59" s="164">
        <f t="shared" si="23"/>
        <v>42</v>
      </c>
      <c r="AC59" s="73">
        <f t="shared" si="15"/>
        <v>0</v>
      </c>
      <c r="AD59" s="73">
        <f>SUM(AC$9:AC59)</f>
        <v>7</v>
      </c>
    </row>
    <row r="60" spans="1:30" ht="30" customHeight="1">
      <c r="A60" s="302">
        <f t="shared" si="13"/>
        <v>40</v>
      </c>
      <c r="B60" s="166">
        <v>61</v>
      </c>
      <c r="C60" s="167" t="s">
        <v>555</v>
      </c>
      <c r="D60" s="168" t="s">
        <v>251</v>
      </c>
      <c r="E60" s="169">
        <v>610.29999999999995</v>
      </c>
      <c r="F60" s="303">
        <v>1</v>
      </c>
      <c r="G60" s="162" t="str">
        <f t="shared" si="20"/>
        <v>1:13.9
(2.2)</v>
      </c>
      <c r="H60" s="153"/>
      <c r="I60" s="161" t="str">
        <f t="shared" si="14"/>
        <v>-</v>
      </c>
      <c r="J60" s="166">
        <v>65</v>
      </c>
      <c r="K60" s="167" t="s">
        <v>559</v>
      </c>
      <c r="L60" s="170" t="s">
        <v>252</v>
      </c>
      <c r="M60" s="169">
        <v>11348.2</v>
      </c>
      <c r="N60" s="166">
        <v>5</v>
      </c>
      <c r="O60" s="162" t="str">
        <f t="shared" si="21"/>
        <v>15:47.7
(5.4)</v>
      </c>
      <c r="Q60" s="135">
        <f t="shared" si="16"/>
        <v>73.899999999999977</v>
      </c>
      <c r="R60" s="135">
        <f t="shared" si="17"/>
        <v>947.70000000000073</v>
      </c>
      <c r="T60" s="164">
        <f t="shared" si="18"/>
        <v>113.89999999999998</v>
      </c>
      <c r="U60" s="164">
        <f t="shared" si="19"/>
        <v>1547.7000000000007</v>
      </c>
      <c r="W60" s="163">
        <f t="shared" si="24"/>
        <v>2.1999999999999318</v>
      </c>
      <c r="X60" s="163">
        <f t="shared" si="25"/>
        <v>5.4000000000014552</v>
      </c>
      <c r="Z60" s="164">
        <f t="shared" si="22"/>
        <v>2.1999999999999318</v>
      </c>
      <c r="AA60" s="164">
        <f t="shared" si="23"/>
        <v>5.4000000000014552</v>
      </c>
      <c r="AC60" s="73">
        <f t="shared" si="15"/>
        <v>1</v>
      </c>
      <c r="AD60" s="73">
        <f>SUM(AC$9:AC60)</f>
        <v>8</v>
      </c>
    </row>
    <row r="61" spans="1:30" ht="30" customHeight="1">
      <c r="A61" s="302">
        <f t="shared" si="13"/>
        <v>40</v>
      </c>
      <c r="B61" s="166">
        <v>62</v>
      </c>
      <c r="C61" s="167" t="s">
        <v>556</v>
      </c>
      <c r="D61" s="168" t="s">
        <v>251</v>
      </c>
      <c r="E61" s="169">
        <v>610.29999999999995</v>
      </c>
      <c r="F61" s="303">
        <v>1</v>
      </c>
      <c r="G61" s="162" t="str">
        <f t="shared" si="20"/>
        <v>1:13.9
(2.2)</v>
      </c>
      <c r="H61" s="153"/>
      <c r="I61" s="161">
        <f t="shared" si="14"/>
        <v>45</v>
      </c>
      <c r="J61" s="166">
        <v>50</v>
      </c>
      <c r="K61" s="167" t="s">
        <v>545</v>
      </c>
      <c r="L61" s="170" t="s">
        <v>250</v>
      </c>
      <c r="M61" s="169">
        <v>11348.9</v>
      </c>
      <c r="N61" s="166">
        <v>5</v>
      </c>
      <c r="O61" s="162" t="str">
        <f t="shared" si="21"/>
        <v>15:48.4
(0.7)</v>
      </c>
      <c r="Q61" s="135">
        <f t="shared" si="16"/>
        <v>73.899999999999977</v>
      </c>
      <c r="R61" s="135">
        <f t="shared" si="17"/>
        <v>948.39999999999964</v>
      </c>
      <c r="T61" s="164">
        <f t="shared" si="18"/>
        <v>113.89999999999998</v>
      </c>
      <c r="U61" s="164">
        <f t="shared" si="19"/>
        <v>1548.3999999999996</v>
      </c>
      <c r="W61" s="163">
        <f t="shared" si="24"/>
        <v>2.1999999999999318</v>
      </c>
      <c r="X61" s="163">
        <f t="shared" si="25"/>
        <v>0.69999999999890861</v>
      </c>
      <c r="Z61" s="164">
        <f t="shared" si="22"/>
        <v>2.1999999999999318</v>
      </c>
      <c r="AA61" s="164">
        <f t="shared" si="23"/>
        <v>0.69999999999890861</v>
      </c>
      <c r="AC61" s="73">
        <f t="shared" si="15"/>
        <v>0</v>
      </c>
      <c r="AD61" s="73">
        <f>SUM(AC$9:AC61)</f>
        <v>8</v>
      </c>
    </row>
    <row r="62" spans="1:30" ht="30" customHeight="1">
      <c r="A62" s="302">
        <f t="shared" si="13"/>
        <v>40</v>
      </c>
      <c r="B62" s="166">
        <v>63</v>
      </c>
      <c r="C62" s="167" t="s">
        <v>557</v>
      </c>
      <c r="D62" s="168" t="s">
        <v>252</v>
      </c>
      <c r="E62" s="169">
        <v>610.29999999999995</v>
      </c>
      <c r="F62" s="166">
        <v>1</v>
      </c>
      <c r="G62" s="162" t="str">
        <f t="shared" si="20"/>
        <v>1:13.9
(2.2)</v>
      </c>
      <c r="H62" s="153"/>
      <c r="I62" s="161">
        <f t="shared" si="14"/>
        <v>46</v>
      </c>
      <c r="J62" s="166">
        <v>40</v>
      </c>
      <c r="K62" s="167" t="s">
        <v>536</v>
      </c>
      <c r="L62" s="170" t="s">
        <v>249</v>
      </c>
      <c r="M62" s="169">
        <v>11407.8</v>
      </c>
      <c r="N62" s="166">
        <v>13</v>
      </c>
      <c r="O62" s="162" t="str">
        <f t="shared" si="21"/>
        <v>16:07.3
(18.9)</v>
      </c>
      <c r="Q62" s="135">
        <f t="shared" si="16"/>
        <v>73.899999999999977</v>
      </c>
      <c r="R62" s="135">
        <f t="shared" si="17"/>
        <v>967.29999999999927</v>
      </c>
      <c r="T62" s="164">
        <f t="shared" si="18"/>
        <v>113.89999999999998</v>
      </c>
      <c r="U62" s="164">
        <f t="shared" si="19"/>
        <v>1607.2999999999993</v>
      </c>
      <c r="W62" s="163">
        <f t="shared" si="24"/>
        <v>2.1999999999999318</v>
      </c>
      <c r="X62" s="163">
        <f t="shared" si="25"/>
        <v>18.899999999999636</v>
      </c>
      <c r="Z62" s="164">
        <f t="shared" si="22"/>
        <v>2.1999999999999318</v>
      </c>
      <c r="AA62" s="164">
        <f t="shared" si="23"/>
        <v>18.899999999999636</v>
      </c>
      <c r="AC62" s="73">
        <f t="shared" si="15"/>
        <v>0</v>
      </c>
      <c r="AD62" s="73">
        <f>SUM(AC$9:AC62)</f>
        <v>8</v>
      </c>
    </row>
    <row r="63" spans="1:30" ht="30" customHeight="1">
      <c r="A63" s="302">
        <f t="shared" si="13"/>
        <v>40</v>
      </c>
      <c r="B63" s="166">
        <v>64</v>
      </c>
      <c r="C63" s="167" t="s">
        <v>558</v>
      </c>
      <c r="D63" s="168" t="s">
        <v>252</v>
      </c>
      <c r="E63" s="169">
        <v>610.29999999999995</v>
      </c>
      <c r="F63" s="303">
        <v>1</v>
      </c>
      <c r="G63" s="162" t="str">
        <f t="shared" si="20"/>
        <v>1:13.9
(2.2)</v>
      </c>
      <c r="H63" s="153"/>
      <c r="I63" s="161">
        <f t="shared" si="14"/>
        <v>47</v>
      </c>
      <c r="J63" s="166">
        <v>52</v>
      </c>
      <c r="K63" s="167" t="s">
        <v>547</v>
      </c>
      <c r="L63" s="170" t="s">
        <v>250</v>
      </c>
      <c r="M63" s="169">
        <v>11426.5</v>
      </c>
      <c r="N63" s="166">
        <v>6</v>
      </c>
      <c r="O63" s="162" t="str">
        <f t="shared" si="21"/>
        <v>16:26.0
(18.7)</v>
      </c>
      <c r="Q63" s="135">
        <f t="shared" si="16"/>
        <v>73.899999999999977</v>
      </c>
      <c r="R63" s="135">
        <f t="shared" si="17"/>
        <v>986</v>
      </c>
      <c r="T63" s="164">
        <f t="shared" si="18"/>
        <v>113.89999999999998</v>
      </c>
      <c r="U63" s="164">
        <f t="shared" si="19"/>
        <v>1626</v>
      </c>
      <c r="W63" s="163">
        <f t="shared" si="24"/>
        <v>2.1999999999999318</v>
      </c>
      <c r="X63" s="163">
        <f t="shared" si="25"/>
        <v>18.700000000000728</v>
      </c>
      <c r="Z63" s="164">
        <f t="shared" si="22"/>
        <v>2.1999999999999318</v>
      </c>
      <c r="AA63" s="164">
        <f t="shared" si="23"/>
        <v>18.700000000000728</v>
      </c>
      <c r="AC63" s="73">
        <f t="shared" si="15"/>
        <v>0</v>
      </c>
      <c r="AD63" s="73">
        <f>SUM(AC$9:AC63)</f>
        <v>8</v>
      </c>
    </row>
    <row r="64" spans="1:30" ht="30" customHeight="1">
      <c r="A64" s="302">
        <f t="shared" si="13"/>
        <v>40</v>
      </c>
      <c r="B64" s="166">
        <v>65</v>
      </c>
      <c r="C64" s="167" t="s">
        <v>559</v>
      </c>
      <c r="D64" s="168" t="s">
        <v>252</v>
      </c>
      <c r="E64" s="169">
        <v>610.29999999999995</v>
      </c>
      <c r="F64" s="303">
        <v>1</v>
      </c>
      <c r="G64" s="162" t="str">
        <f t="shared" si="20"/>
        <v>1:13.9
(2.2)</v>
      </c>
      <c r="H64" s="153"/>
      <c r="I64" s="161" t="str">
        <f t="shared" si="14"/>
        <v>-</v>
      </c>
      <c r="J64" s="166">
        <v>62</v>
      </c>
      <c r="K64" s="167" t="s">
        <v>556</v>
      </c>
      <c r="L64" s="170" t="s">
        <v>251</v>
      </c>
      <c r="M64" s="169">
        <v>11457</v>
      </c>
      <c r="N64" s="166">
        <v>4</v>
      </c>
      <c r="O64" s="162" t="str">
        <f t="shared" si="21"/>
        <v>16:56.5
(30.5)</v>
      </c>
      <c r="Q64" s="135">
        <f t="shared" si="16"/>
        <v>73.899999999999977</v>
      </c>
      <c r="R64" s="135">
        <f t="shared" si="17"/>
        <v>1016.5</v>
      </c>
      <c r="T64" s="164">
        <f t="shared" si="18"/>
        <v>113.89999999999998</v>
      </c>
      <c r="U64" s="164">
        <f t="shared" si="19"/>
        <v>1656.5</v>
      </c>
      <c r="W64" s="163">
        <f t="shared" si="24"/>
        <v>2.1999999999999318</v>
      </c>
      <c r="X64" s="163">
        <f t="shared" si="25"/>
        <v>30.5</v>
      </c>
      <c r="Z64" s="164">
        <f t="shared" si="22"/>
        <v>2.1999999999999318</v>
      </c>
      <c r="AA64" s="164">
        <f t="shared" si="23"/>
        <v>30.5</v>
      </c>
      <c r="AC64" s="73">
        <f t="shared" si="15"/>
        <v>1</v>
      </c>
      <c r="AD64" s="73">
        <f>SUM(AC$9:AC64)</f>
        <v>9</v>
      </c>
    </row>
    <row r="65" spans="1:30" ht="30" customHeight="1">
      <c r="A65" s="302">
        <f t="shared" si="13"/>
        <v>40</v>
      </c>
      <c r="B65" s="166">
        <v>66</v>
      </c>
      <c r="C65" s="167" t="s">
        <v>560</v>
      </c>
      <c r="D65" s="168" t="s">
        <v>252</v>
      </c>
      <c r="E65" s="169">
        <v>610.29999999999995</v>
      </c>
      <c r="F65" s="303">
        <v>1</v>
      </c>
      <c r="G65" s="162" t="str">
        <f t="shared" si="20"/>
        <v>1:13.9
(2.2)</v>
      </c>
      <c r="H65" s="153"/>
      <c r="I65" s="161" t="str">
        <f t="shared" si="14"/>
        <v>-</v>
      </c>
      <c r="J65" s="166">
        <v>66</v>
      </c>
      <c r="K65" s="167" t="s">
        <v>560</v>
      </c>
      <c r="L65" s="170" t="s">
        <v>252</v>
      </c>
      <c r="M65" s="169">
        <v>11501.7</v>
      </c>
      <c r="N65" s="166">
        <v>6</v>
      </c>
      <c r="O65" s="162" t="str">
        <f t="shared" si="21"/>
        <v>17:01.2
(4.7)</v>
      </c>
      <c r="Q65" s="135">
        <f t="shared" si="16"/>
        <v>73.899999999999977</v>
      </c>
      <c r="R65" s="135">
        <f t="shared" si="17"/>
        <v>1021.2000000000007</v>
      </c>
      <c r="T65" s="164">
        <f t="shared" si="18"/>
        <v>113.89999999999998</v>
      </c>
      <c r="U65" s="164">
        <f t="shared" si="19"/>
        <v>1701.2000000000007</v>
      </c>
      <c r="W65" s="163">
        <f t="shared" si="24"/>
        <v>2.1999999999999318</v>
      </c>
      <c r="X65" s="163">
        <f t="shared" si="25"/>
        <v>4.7000000000007276</v>
      </c>
      <c r="Z65" s="164">
        <f t="shared" si="22"/>
        <v>2.1999999999999318</v>
      </c>
      <c r="AA65" s="164">
        <f t="shared" si="23"/>
        <v>4.7000000000007276</v>
      </c>
      <c r="AC65" s="73">
        <f t="shared" si="15"/>
        <v>1</v>
      </c>
      <c r="AD65" s="73">
        <f>SUM(AC$9:AC65)</f>
        <v>10</v>
      </c>
    </row>
    <row r="66" spans="1:30" ht="30" customHeight="1">
      <c r="A66" s="302">
        <f t="shared" si="13"/>
        <v>40</v>
      </c>
      <c r="B66" s="166">
        <v>67</v>
      </c>
      <c r="C66" s="167" t="s">
        <v>572</v>
      </c>
      <c r="D66" s="168" t="s">
        <v>252</v>
      </c>
      <c r="E66" s="169">
        <v>610.29999999999995</v>
      </c>
      <c r="F66" s="303">
        <v>1</v>
      </c>
      <c r="G66" s="162" t="str">
        <f t="shared" si="20"/>
        <v>1:13.9
(2.2)</v>
      </c>
      <c r="H66" s="153"/>
      <c r="I66" s="161">
        <f t="shared" si="14"/>
        <v>48</v>
      </c>
      <c r="J66" s="166">
        <v>53</v>
      </c>
      <c r="K66" s="167" t="s">
        <v>548</v>
      </c>
      <c r="L66" s="170" t="s">
        <v>250</v>
      </c>
      <c r="M66" s="169">
        <v>11521.5</v>
      </c>
      <c r="N66" s="166">
        <v>7</v>
      </c>
      <c r="O66" s="162" t="str">
        <f t="shared" si="21"/>
        <v>17:21.0
(19.8)</v>
      </c>
      <c r="Q66" s="135">
        <f t="shared" si="16"/>
        <v>73.899999999999977</v>
      </c>
      <c r="R66" s="135">
        <f t="shared" si="17"/>
        <v>1041</v>
      </c>
      <c r="T66" s="164">
        <f t="shared" si="18"/>
        <v>113.89999999999998</v>
      </c>
      <c r="U66" s="164">
        <f t="shared" si="19"/>
        <v>1721</v>
      </c>
      <c r="W66" s="163">
        <f t="shared" si="24"/>
        <v>2.1999999999999318</v>
      </c>
      <c r="X66" s="163">
        <f t="shared" si="25"/>
        <v>19.799999999999272</v>
      </c>
      <c r="Z66" s="164">
        <f t="shared" si="22"/>
        <v>2.1999999999999318</v>
      </c>
      <c r="AA66" s="164">
        <f t="shared" si="23"/>
        <v>19.799999999999272</v>
      </c>
      <c r="AC66" s="73">
        <f t="shared" si="15"/>
        <v>0</v>
      </c>
      <c r="AD66" s="73">
        <f>SUM(AC$9:AC66)</f>
        <v>10</v>
      </c>
    </row>
    <row r="67" spans="1:30" ht="30" customHeight="1">
      <c r="A67" s="302">
        <f t="shared" si="13"/>
        <v>40</v>
      </c>
      <c r="B67" s="166">
        <v>68</v>
      </c>
      <c r="C67" s="167" t="s">
        <v>561</v>
      </c>
      <c r="D67" s="168" t="s">
        <v>252</v>
      </c>
      <c r="E67" s="169">
        <v>610.29999999999995</v>
      </c>
      <c r="F67" s="303">
        <v>1</v>
      </c>
      <c r="G67" s="162" t="str">
        <f t="shared" si="20"/>
        <v>1:13.9
(2.2)</v>
      </c>
      <c r="H67" s="153"/>
      <c r="I67" s="161" t="str">
        <f t="shared" si="14"/>
        <v>-</v>
      </c>
      <c r="J67" s="166">
        <v>68</v>
      </c>
      <c r="K67" s="167" t="s">
        <v>561</v>
      </c>
      <c r="L67" s="170" t="s">
        <v>252</v>
      </c>
      <c r="M67" s="169">
        <v>11603.8</v>
      </c>
      <c r="N67" s="166">
        <v>7</v>
      </c>
      <c r="O67" s="162" t="str">
        <f t="shared" si="21"/>
        <v>18:03.3
(42.3)</v>
      </c>
      <c r="Q67" s="135">
        <f t="shared" si="16"/>
        <v>73.899999999999977</v>
      </c>
      <c r="R67" s="135">
        <f t="shared" si="17"/>
        <v>1083.2999999999993</v>
      </c>
      <c r="T67" s="164">
        <f t="shared" si="18"/>
        <v>113.89999999999998</v>
      </c>
      <c r="U67" s="164">
        <f t="shared" si="19"/>
        <v>1803.2999999999993</v>
      </c>
      <c r="W67" s="163">
        <f t="shared" si="24"/>
        <v>2.1999999999999318</v>
      </c>
      <c r="X67" s="163">
        <f t="shared" si="25"/>
        <v>42.299999999999272</v>
      </c>
      <c r="Z67" s="164">
        <f t="shared" si="22"/>
        <v>2.1999999999999318</v>
      </c>
      <c r="AA67" s="164">
        <f t="shared" si="23"/>
        <v>42.299999999999272</v>
      </c>
      <c r="AC67" s="73">
        <f t="shared" si="15"/>
        <v>1</v>
      </c>
      <c r="AD67" s="73">
        <f>SUM(AC$9:AC67)</f>
        <v>11</v>
      </c>
    </row>
    <row r="68" spans="1:30" ht="30" customHeight="1">
      <c r="A68" s="302">
        <f t="shared" si="13"/>
        <v>40</v>
      </c>
      <c r="B68" s="166">
        <v>70</v>
      </c>
      <c r="C68" s="167" t="s">
        <v>563</v>
      </c>
      <c r="D68" s="168" t="s">
        <v>252</v>
      </c>
      <c r="E68" s="169">
        <v>610.29999999999995</v>
      </c>
      <c r="F68" s="303">
        <v>1</v>
      </c>
      <c r="G68" s="162" t="str">
        <f t="shared" si="20"/>
        <v>1:13.9
(2.2)</v>
      </c>
      <c r="H68" s="153"/>
      <c r="I68" s="161">
        <f t="shared" si="14"/>
        <v>49</v>
      </c>
      <c r="J68" s="166">
        <v>54</v>
      </c>
      <c r="K68" s="167" t="s">
        <v>549</v>
      </c>
      <c r="L68" s="170" t="s">
        <v>250</v>
      </c>
      <c r="M68" s="169">
        <v>11632.5</v>
      </c>
      <c r="N68" s="166">
        <v>8</v>
      </c>
      <c r="O68" s="162" t="str">
        <f t="shared" si="21"/>
        <v>18:32.0
(28.7)</v>
      </c>
      <c r="Q68" s="135">
        <f t="shared" si="16"/>
        <v>73.899999999999977</v>
      </c>
      <c r="R68" s="135">
        <f t="shared" si="17"/>
        <v>1112</v>
      </c>
      <c r="T68" s="164">
        <f t="shared" si="18"/>
        <v>113.89999999999998</v>
      </c>
      <c r="U68" s="164">
        <f t="shared" si="19"/>
        <v>1832</v>
      </c>
      <c r="W68" s="163">
        <f t="shared" si="24"/>
        <v>2.1999999999999318</v>
      </c>
      <c r="X68" s="163">
        <f t="shared" si="25"/>
        <v>28.700000000000728</v>
      </c>
      <c r="Z68" s="164">
        <f t="shared" si="22"/>
        <v>2.1999999999999318</v>
      </c>
      <c r="AA68" s="164">
        <f t="shared" si="23"/>
        <v>28.700000000000728</v>
      </c>
      <c r="AC68" s="73">
        <f t="shared" si="15"/>
        <v>0</v>
      </c>
      <c r="AD68" s="73">
        <f>SUM(AC$9:AC68)</f>
        <v>11</v>
      </c>
    </row>
    <row r="69" spans="1:30" ht="30" customHeight="1">
      <c r="A69" s="302">
        <f t="shared" si="13"/>
        <v>40</v>
      </c>
      <c r="B69" s="166">
        <v>71</v>
      </c>
      <c r="C69" s="167" t="s">
        <v>564</v>
      </c>
      <c r="D69" s="168" t="s">
        <v>252</v>
      </c>
      <c r="E69" s="169">
        <v>610.29999999999995</v>
      </c>
      <c r="F69" s="303">
        <v>1</v>
      </c>
      <c r="G69" s="162" t="str">
        <f t="shared" si="20"/>
        <v>1:13.9
(2.2)</v>
      </c>
      <c r="H69" s="153"/>
      <c r="I69" s="161">
        <f t="shared" si="14"/>
        <v>50</v>
      </c>
      <c r="J69" s="166">
        <v>56</v>
      </c>
      <c r="K69" s="167" t="s">
        <v>551</v>
      </c>
      <c r="L69" s="170" t="s">
        <v>250</v>
      </c>
      <c r="M69" s="169">
        <v>11726.9</v>
      </c>
      <c r="N69" s="166">
        <v>9</v>
      </c>
      <c r="O69" s="162" t="str">
        <f t="shared" si="21"/>
        <v>19:26.4
(54.4)</v>
      </c>
      <c r="Q69" s="135">
        <f t="shared" si="16"/>
        <v>73.899999999999977</v>
      </c>
      <c r="R69" s="135">
        <f t="shared" si="17"/>
        <v>1166.3999999999996</v>
      </c>
      <c r="T69" s="164">
        <f t="shared" si="18"/>
        <v>113.89999999999998</v>
      </c>
      <c r="U69" s="164">
        <f t="shared" si="19"/>
        <v>1926.3999999999996</v>
      </c>
      <c r="W69" s="163">
        <f t="shared" si="24"/>
        <v>2.1999999999999318</v>
      </c>
      <c r="X69" s="163">
        <f t="shared" si="25"/>
        <v>54.399999999999636</v>
      </c>
      <c r="Z69" s="164">
        <f t="shared" si="22"/>
        <v>2.1999999999999318</v>
      </c>
      <c r="AA69" s="164">
        <f t="shared" si="23"/>
        <v>54.399999999999636</v>
      </c>
      <c r="AC69" s="73">
        <f t="shared" si="15"/>
        <v>0</v>
      </c>
      <c r="AD69" s="73">
        <f>SUM(AC$9:AC69)</f>
        <v>11</v>
      </c>
    </row>
    <row r="70" spans="1:30" ht="30" customHeight="1">
      <c r="A70" s="302">
        <f t="shared" si="13"/>
        <v>40</v>
      </c>
      <c r="B70" s="166">
        <v>72</v>
      </c>
      <c r="C70" s="167" t="s">
        <v>565</v>
      </c>
      <c r="D70" s="168" t="s">
        <v>252</v>
      </c>
      <c r="E70" s="169">
        <v>610.29999999999995</v>
      </c>
      <c r="F70" s="303">
        <v>1</v>
      </c>
      <c r="G70" s="162" t="str">
        <f t="shared" si="20"/>
        <v>1:13.9
(2.2)</v>
      </c>
      <c r="H70" s="153"/>
      <c r="I70" s="161" t="str">
        <f t="shared" si="14"/>
        <v>-</v>
      </c>
      <c r="J70" s="166">
        <v>67</v>
      </c>
      <c r="K70" s="167" t="s">
        <v>572</v>
      </c>
      <c r="L70" s="170" t="s">
        <v>252</v>
      </c>
      <c r="M70" s="169">
        <v>11834.2</v>
      </c>
      <c r="N70" s="166">
        <v>8</v>
      </c>
      <c r="O70" s="162" t="str">
        <f t="shared" si="21"/>
        <v>20:33.7
(1:07.3)</v>
      </c>
      <c r="Q70" s="135">
        <f t="shared" si="16"/>
        <v>73.899999999999977</v>
      </c>
      <c r="R70" s="135">
        <f t="shared" si="17"/>
        <v>1233.7000000000007</v>
      </c>
      <c r="T70" s="164">
        <f t="shared" si="18"/>
        <v>113.89999999999998</v>
      </c>
      <c r="U70" s="164">
        <f t="shared" si="19"/>
        <v>2033.7000000000007</v>
      </c>
      <c r="W70" s="163">
        <f t="shared" si="24"/>
        <v>2.1999999999999318</v>
      </c>
      <c r="X70" s="163">
        <f t="shared" si="25"/>
        <v>67.300000000001091</v>
      </c>
      <c r="Z70" s="164">
        <f t="shared" si="22"/>
        <v>2.1999999999999318</v>
      </c>
      <c r="AA70" s="164">
        <f t="shared" si="23"/>
        <v>107.30000000000109</v>
      </c>
      <c r="AC70" s="73">
        <f t="shared" si="15"/>
        <v>1</v>
      </c>
      <c r="AD70" s="73">
        <f>SUM(AC$9:AC70)</f>
        <v>12</v>
      </c>
    </row>
    <row r="71" spans="1:30" ht="30" customHeight="1">
      <c r="A71" s="302">
        <f t="shared" si="13"/>
        <v>40</v>
      </c>
      <c r="B71" s="166">
        <v>74</v>
      </c>
      <c r="C71" s="167" t="s">
        <v>566</v>
      </c>
      <c r="D71" s="168" t="s">
        <v>252</v>
      </c>
      <c r="E71" s="169">
        <v>610.29999999999995</v>
      </c>
      <c r="F71" s="303">
        <v>1</v>
      </c>
      <c r="G71" s="162" t="str">
        <f t="shared" si="20"/>
        <v>1:13.9
(2.2)</v>
      </c>
      <c r="H71" s="153"/>
      <c r="I71" s="161" t="str">
        <f t="shared" si="14"/>
        <v>-</v>
      </c>
      <c r="J71" s="166">
        <v>74</v>
      </c>
      <c r="K71" s="167" t="s">
        <v>566</v>
      </c>
      <c r="L71" s="170" t="s">
        <v>252</v>
      </c>
      <c r="M71" s="169">
        <v>11924.4</v>
      </c>
      <c r="N71" s="166">
        <v>9</v>
      </c>
      <c r="O71" s="162" t="str">
        <f t="shared" si="21"/>
        <v>21:23.9
(50.2)</v>
      </c>
      <c r="Q71" s="135">
        <f t="shared" si="16"/>
        <v>73.899999999999977</v>
      </c>
      <c r="R71" s="135">
        <f t="shared" si="17"/>
        <v>1283.8999999999996</v>
      </c>
      <c r="T71" s="164">
        <f t="shared" si="18"/>
        <v>113.89999999999998</v>
      </c>
      <c r="U71" s="164">
        <f t="shared" si="19"/>
        <v>2123.8999999999996</v>
      </c>
      <c r="W71" s="163">
        <f t="shared" si="24"/>
        <v>2.1999999999999318</v>
      </c>
      <c r="X71" s="163">
        <f t="shared" si="25"/>
        <v>50.199999999998909</v>
      </c>
      <c r="Z71" s="164">
        <f t="shared" si="22"/>
        <v>2.1999999999999318</v>
      </c>
      <c r="AA71" s="164">
        <f t="shared" si="23"/>
        <v>50.199999999998909</v>
      </c>
      <c r="AC71" s="73">
        <f t="shared" si="15"/>
        <v>1</v>
      </c>
      <c r="AD71" s="73">
        <f>SUM(AC$9:AC71)</f>
        <v>13</v>
      </c>
    </row>
    <row r="72" spans="1:30" ht="30" customHeight="1">
      <c r="A72" s="302">
        <f t="shared" si="13"/>
        <v>40</v>
      </c>
      <c r="B72" s="166">
        <v>75</v>
      </c>
      <c r="C72" s="167" t="s">
        <v>567</v>
      </c>
      <c r="D72" s="168" t="s">
        <v>252</v>
      </c>
      <c r="E72" s="169">
        <v>610.29999999999995</v>
      </c>
      <c r="F72" s="303">
        <v>1</v>
      </c>
      <c r="G72" s="162" t="str">
        <f t="shared" si="20"/>
        <v>1:13.9
(2.2)</v>
      </c>
      <c r="H72" s="153"/>
      <c r="I72" s="161" t="str">
        <f t="shared" si="14"/>
        <v>-</v>
      </c>
      <c r="J72" s="166">
        <v>76</v>
      </c>
      <c r="K72" s="167" t="s">
        <v>568</v>
      </c>
      <c r="L72" s="170" t="s">
        <v>252</v>
      </c>
      <c r="M72" s="169">
        <v>12220.8</v>
      </c>
      <c r="N72" s="166">
        <v>10</v>
      </c>
      <c r="O72" s="162" t="str">
        <f t="shared" si="21"/>
        <v>24:20.3
(2:56.4)</v>
      </c>
      <c r="Q72" s="135">
        <f t="shared" si="16"/>
        <v>73.899999999999977</v>
      </c>
      <c r="R72" s="135">
        <f t="shared" si="17"/>
        <v>1460.2999999999993</v>
      </c>
      <c r="T72" s="164">
        <f t="shared" si="18"/>
        <v>113.89999999999998</v>
      </c>
      <c r="U72" s="164">
        <f t="shared" si="19"/>
        <v>2420.2999999999993</v>
      </c>
      <c r="W72" s="163">
        <f t="shared" si="24"/>
        <v>2.1999999999999318</v>
      </c>
      <c r="X72" s="163">
        <f t="shared" si="25"/>
        <v>176.39999999999964</v>
      </c>
      <c r="Z72" s="164">
        <f t="shared" si="22"/>
        <v>2.1999999999999318</v>
      </c>
      <c r="AA72" s="164">
        <f t="shared" si="23"/>
        <v>256.39999999999964</v>
      </c>
      <c r="AC72" s="73">
        <f t="shared" si="15"/>
        <v>1</v>
      </c>
      <c r="AD72" s="73">
        <f>SUM(AC$9:AC72)</f>
        <v>14</v>
      </c>
    </row>
    <row r="73" spans="1:30" ht="30" customHeight="1">
      <c r="A73" s="302">
        <f t="shared" ref="A73:A98" si="26">IF(E73&lt;&gt;"",RANK(E73,E$9:E$98,1),"")</f>
        <v>40</v>
      </c>
      <c r="B73" s="166">
        <v>76</v>
      </c>
      <c r="C73" s="167" t="s">
        <v>568</v>
      </c>
      <c r="D73" s="168" t="s">
        <v>252</v>
      </c>
      <c r="E73" s="169">
        <v>610.29999999999995</v>
      </c>
      <c r="F73" s="303">
        <v>1</v>
      </c>
      <c r="G73" s="162" t="str">
        <f t="shared" si="20"/>
        <v>1:13.9
(2.2)</v>
      </c>
      <c r="H73" s="153"/>
      <c r="I73" s="161" t="str">
        <f t="shared" ref="I73:I98" si="27">IF(M73&lt;&gt;"",IF(MID(L73,1,2)=AC$8,RANK(M73,M$9:M$98,1)-AD73,"-"),"")</f>
        <v/>
      </c>
      <c r="J73" s="166"/>
      <c r="K73" s="167"/>
      <c r="L73" s="170"/>
      <c r="M73" s="169"/>
      <c r="N73" s="166"/>
      <c r="O73" s="162" t="str">
        <f t="shared" si="21"/>
        <v/>
      </c>
      <c r="Q73" s="135">
        <f t="shared" si="16"/>
        <v>73.899999999999977</v>
      </c>
      <c r="R73" s="135" t="str">
        <f t="shared" si="17"/>
        <v/>
      </c>
      <c r="T73" s="164">
        <f t="shared" si="18"/>
        <v>113.89999999999998</v>
      </c>
      <c r="U73" s="164" t="str">
        <f t="shared" si="19"/>
        <v/>
      </c>
      <c r="W73" s="163">
        <f t="shared" si="24"/>
        <v>2.1999999999999318</v>
      </c>
      <c r="X73" s="163" t="str">
        <f t="shared" si="25"/>
        <v/>
      </c>
      <c r="Z73" s="164">
        <f t="shared" si="22"/>
        <v>2.1999999999999318</v>
      </c>
      <c r="AA73" s="164" t="str">
        <f t="shared" si="23"/>
        <v/>
      </c>
      <c r="AC73" s="73">
        <f t="shared" ref="AC73:AC98" si="28">IF(L73&lt;&gt;"",IF(MID(L73,1,2)=AC$8,0,1),0)</f>
        <v>0</v>
      </c>
      <c r="AD73" s="73">
        <f>SUM(AC$9:AC73)</f>
        <v>14</v>
      </c>
    </row>
    <row r="74" spans="1:30" ht="30" customHeight="1">
      <c r="A74" s="161">
        <f t="shared" si="26"/>
        <v>66</v>
      </c>
      <c r="B74" s="166">
        <v>16</v>
      </c>
      <c r="C74" s="167" t="s">
        <v>513</v>
      </c>
      <c r="D74" s="168" t="s">
        <v>246</v>
      </c>
      <c r="E74" s="169">
        <v>627.20000000000005</v>
      </c>
      <c r="F74" s="166">
        <v>6</v>
      </c>
      <c r="G74" s="162" t="str">
        <f t="shared" si="20"/>
        <v>1:30.8
(16.9)</v>
      </c>
      <c r="H74" s="153"/>
      <c r="I74" s="161" t="str">
        <f t="shared" si="27"/>
        <v/>
      </c>
      <c r="J74" s="166"/>
      <c r="K74" s="167"/>
      <c r="L74" s="170"/>
      <c r="M74" s="169"/>
      <c r="N74" s="166"/>
      <c r="O74" s="162" t="str">
        <f t="shared" si="21"/>
        <v/>
      </c>
      <c r="Q74" s="135">
        <f t="shared" ref="Q74:Q98" si="29">IF(AND(E$9&lt;&gt;"",E74&lt;&gt;""),(INT(E74/10000)*3600+INT(MOD(E74,10000)/100)*60+MOD(E74,100))-(INT(E$9/10000)*3600+INT(MOD(E$9,10000)/100)*60+MOD(E$9,100)),"")</f>
        <v>90.800000000000068</v>
      </c>
      <c r="R74" s="135" t="str">
        <f t="shared" ref="R74:R98" si="30">IF(AND(M$9&lt;&gt;"",M74&lt;&gt;""),(INT(M74/10000)*3600+INT(MOD(M74,10000)/100)*60+MOD(M74,100))-(INT(M$9/10000)*3600+INT(MOD(M$9,10000)/100)*60+MOD(M$9,100)),"")</f>
        <v/>
      </c>
      <c r="T74" s="164">
        <f t="shared" ref="T74:T98" si="31">IF(Q74&lt;&gt;"",INT(Q74/3600)*10000+INT(MOD(Q74,3600)/60)*100+MOD(Q74,60),"")</f>
        <v>130.80000000000007</v>
      </c>
      <c r="U74" s="164" t="str">
        <f t="shared" ref="U74:U98" si="32">IF(R74&lt;&gt;"",INT(R74/3600)*10000+INT(MOD(R74,3600)/60)*100+MOD(R74,60),"")</f>
        <v/>
      </c>
      <c r="W74" s="163">
        <f t="shared" si="24"/>
        <v>16.900000000000091</v>
      </c>
      <c r="X74" s="163" t="str">
        <f t="shared" si="25"/>
        <v/>
      </c>
      <c r="Z74" s="164">
        <f t="shared" si="22"/>
        <v>16.900000000000091</v>
      </c>
      <c r="AA74" s="164" t="str">
        <f t="shared" si="23"/>
        <v/>
      </c>
      <c r="AC74" s="73">
        <f t="shared" si="28"/>
        <v>0</v>
      </c>
      <c r="AD74" s="73">
        <f>SUM(AC$9:AC74)</f>
        <v>14</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14</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14</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14</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14</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14</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14</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14</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14</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14</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14</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14</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14</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14</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14</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14</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14</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14</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14</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14</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14</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14</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14</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14</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14</v>
      </c>
    </row>
  </sheetData>
  <sheetProtection password="EB2E" sheet="1" objects="1" scenarios="1" formatCells="0" sort="0"/>
  <sortState xmlns:xlrd2="http://schemas.microsoft.com/office/spreadsheetml/2017/richdata2" ref="J9:N98">
    <sortCondition ref="M9"/>
    <sortCondition ref="J9"/>
  </sortState>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indexed="44"/>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"SS"&amp;ent!J14&amp;"  "&amp;ent!K14&amp;" = "&amp;TEXT(ent!L14,"0.00")&amp;"KM"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indexed="44"/>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"SS"&amp;ent!J15&amp;"  "&amp;ent!K15&amp;" = "&amp;TEXT(ent!L15,"0.00")&amp;"KM"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44"/>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"SS"&amp;ent!J16&amp;"  "&amp;ent!K16&amp;" = "&amp;TEXT(ent!L16,"0.00")&amp;"KM"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indexed="46"/>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"SS"&amp;ent!J17&amp;"  "&amp;ent!K17&amp;" = "&amp;TEXT(ent!L17,"0.00")&amp;"KM"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indexed="47"/>
    <pageSetUpPr fitToPage="1"/>
  </sheetPr>
  <dimension ref="A1:H95"/>
  <sheetViews>
    <sheetView workbookViewId="0">
      <selection activeCell="A3" sqref="A3"/>
    </sheetView>
  </sheetViews>
  <sheetFormatPr baseColWidth="10" defaultColWidth="8.83203125" defaultRowHeight="14"/>
  <cols>
    <col min="1" max="1" width="5.33203125" style="4" bestFit="1" customWidth="1"/>
    <col min="2" max="2" width="4.5" style="4" bestFit="1" customWidth="1"/>
    <col min="3" max="4" width="11" bestFit="1" customWidth="1"/>
    <col min="5" max="5" width="42.83203125" bestFit="1" customWidth="1"/>
    <col min="6" max="6" width="7.1640625" style="4" bestFit="1" customWidth="1"/>
    <col min="7" max="7" width="10.6640625" style="4" customWidth="1"/>
    <col min="8" max="8" width="9" style="4" customWidth="1"/>
  </cols>
  <sheetData>
    <row r="1" spans="1:8">
      <c r="A1" s="318" t="str">
        <f>CONCATENATE(,ent!B3,"     ",ent!B2)</f>
        <v>2023年 JAF全日本ラリー選手権 第8戦      第50回 M.C.S.C.ラリーハイランドマスターズ2023</v>
      </c>
      <c r="B1" s="319"/>
      <c r="C1" s="319"/>
      <c r="D1" s="319"/>
      <c r="E1" s="319"/>
      <c r="F1" s="319"/>
      <c r="G1" s="319"/>
      <c r="H1" s="319"/>
    </row>
    <row r="2" spans="1:8" s="5" customFormat="1" ht="30">
      <c r="A2" s="8" t="s">
        <v>60</v>
      </c>
      <c r="B2" s="8" t="s">
        <v>19</v>
      </c>
      <c r="C2" s="2" t="s">
        <v>38</v>
      </c>
      <c r="D2" s="2" t="s">
        <v>39</v>
      </c>
      <c r="E2" s="2" t="s">
        <v>40</v>
      </c>
      <c r="F2" s="8" t="s">
        <v>44</v>
      </c>
      <c r="G2" s="11" t="s">
        <v>59</v>
      </c>
      <c r="H2" s="8"/>
    </row>
    <row r="3" spans="1:8" ht="15" customHeight="1">
      <c r="G3" s="16">
        <v>0.33333333333333331</v>
      </c>
    </row>
    <row r="4" spans="1:8" s="3" customFormat="1" ht="15" customHeight="1">
      <c r="A4" s="17"/>
      <c r="B4" s="17"/>
      <c r="F4" s="17"/>
      <c r="G4" s="18">
        <f>G3+TIME(0,1,0)</f>
        <v>0.33402777777777776</v>
      </c>
      <c r="H4" s="17"/>
    </row>
    <row r="5" spans="1:8" ht="15" customHeight="1">
      <c r="G5" s="16">
        <f t="shared" ref="G5:G68" si="0">G4+TIME(0,1,0)</f>
        <v>0.3347222222222222</v>
      </c>
    </row>
    <row r="6" spans="1:8" s="3" customFormat="1" ht="15" customHeight="1">
      <c r="A6" s="17"/>
      <c r="B6" s="17"/>
      <c r="F6" s="17"/>
      <c r="G6" s="18">
        <f t="shared" si="0"/>
        <v>0.33541666666666664</v>
      </c>
      <c r="H6" s="17"/>
    </row>
    <row r="7" spans="1:8" ht="15" customHeight="1">
      <c r="G7" s="16">
        <f t="shared" si="0"/>
        <v>0.33611111111111108</v>
      </c>
    </row>
    <row r="8" spans="1:8" s="3" customFormat="1" ht="15" customHeight="1">
      <c r="A8" s="17"/>
      <c r="B8" s="17"/>
      <c r="F8" s="17"/>
      <c r="G8" s="18">
        <f t="shared" si="0"/>
        <v>0.33680555555555552</v>
      </c>
      <c r="H8" s="17"/>
    </row>
    <row r="9" spans="1:8" ht="15" customHeight="1">
      <c r="G9" s="16">
        <f t="shared" si="0"/>
        <v>0.33749999999999997</v>
      </c>
    </row>
    <row r="10" spans="1:8" s="3" customFormat="1" ht="15" customHeight="1">
      <c r="A10" s="17"/>
      <c r="B10" s="17"/>
      <c r="F10" s="17"/>
      <c r="G10" s="18">
        <f t="shared" si="0"/>
        <v>0.33819444444444441</v>
      </c>
      <c r="H10" s="17"/>
    </row>
    <row r="11" spans="1:8" ht="15" customHeight="1">
      <c r="G11" s="16">
        <f t="shared" si="0"/>
        <v>0.33888888888888885</v>
      </c>
    </row>
    <row r="12" spans="1:8" s="3" customFormat="1" ht="15" customHeight="1">
      <c r="A12" s="17"/>
      <c r="B12" s="17"/>
      <c r="F12" s="17"/>
      <c r="G12" s="18">
        <f t="shared" si="0"/>
        <v>0.33958333333333329</v>
      </c>
      <c r="H12" s="17"/>
    </row>
    <row r="13" spans="1:8" ht="15" customHeight="1">
      <c r="G13" s="16">
        <f t="shared" si="0"/>
        <v>0.34027777777777773</v>
      </c>
    </row>
    <row r="14" spans="1:8" s="3" customFormat="1" ht="15" customHeight="1">
      <c r="A14" s="17"/>
      <c r="B14" s="17"/>
      <c r="F14" s="17"/>
      <c r="G14" s="18">
        <f t="shared" si="0"/>
        <v>0.34097222222222218</v>
      </c>
      <c r="H14" s="17"/>
    </row>
    <row r="15" spans="1:8" ht="15" customHeight="1">
      <c r="G15" s="16">
        <f t="shared" si="0"/>
        <v>0.34166666666666662</v>
      </c>
    </row>
    <row r="16" spans="1:8" s="3" customFormat="1" ht="15" customHeight="1">
      <c r="A16" s="17"/>
      <c r="B16" s="17"/>
      <c r="F16" s="17"/>
      <c r="G16" s="18">
        <f t="shared" si="0"/>
        <v>0.34236111111111106</v>
      </c>
      <c r="H16" s="17"/>
    </row>
    <row r="17" spans="1:8" ht="15" customHeight="1">
      <c r="G17" s="16">
        <f t="shared" si="0"/>
        <v>0.3430555555555555</v>
      </c>
    </row>
    <row r="18" spans="1:8" s="3" customFormat="1" ht="15" customHeight="1">
      <c r="A18" s="17"/>
      <c r="B18" s="17"/>
      <c r="F18" s="17"/>
      <c r="G18" s="18">
        <f t="shared" si="0"/>
        <v>0.34374999999999994</v>
      </c>
      <c r="H18" s="17"/>
    </row>
    <row r="19" spans="1:8" ht="15" customHeight="1">
      <c r="G19" s="16">
        <f t="shared" si="0"/>
        <v>0.34444444444444439</v>
      </c>
    </row>
    <row r="20" spans="1:8" s="3" customFormat="1" ht="15" customHeight="1">
      <c r="A20" s="17"/>
      <c r="B20" s="17"/>
      <c r="F20" s="17"/>
      <c r="G20" s="18">
        <f t="shared" si="0"/>
        <v>0.34513888888888883</v>
      </c>
      <c r="H20" s="17"/>
    </row>
    <row r="21" spans="1:8" ht="15" customHeight="1">
      <c r="G21" s="16">
        <f t="shared" si="0"/>
        <v>0.34583333333333327</v>
      </c>
    </row>
    <row r="22" spans="1:8" s="3" customFormat="1" ht="15" customHeight="1">
      <c r="A22" s="17"/>
      <c r="B22" s="17"/>
      <c r="F22" s="17"/>
      <c r="G22" s="18">
        <f t="shared" si="0"/>
        <v>0.34652777777777771</v>
      </c>
      <c r="H22" s="17"/>
    </row>
    <row r="23" spans="1:8" ht="15" customHeight="1">
      <c r="G23" s="16">
        <f t="shared" si="0"/>
        <v>0.34722222222222215</v>
      </c>
    </row>
    <row r="24" spans="1:8" s="3" customFormat="1" ht="15" customHeight="1">
      <c r="A24" s="17"/>
      <c r="B24" s="17"/>
      <c r="F24" s="17"/>
      <c r="G24" s="18">
        <f t="shared" si="0"/>
        <v>0.3479166666666666</v>
      </c>
      <c r="H24" s="17"/>
    </row>
    <row r="25" spans="1:8" ht="15" customHeight="1">
      <c r="G25" s="16">
        <f t="shared" si="0"/>
        <v>0.34861111111111104</v>
      </c>
    </row>
    <row r="26" spans="1:8" s="3" customFormat="1" ht="15" customHeight="1">
      <c r="A26" s="17"/>
      <c r="B26" s="17"/>
      <c r="F26" s="17"/>
      <c r="G26" s="18">
        <f t="shared" si="0"/>
        <v>0.34930555555555548</v>
      </c>
      <c r="H26" s="17"/>
    </row>
    <row r="27" spans="1:8" ht="15" customHeight="1">
      <c r="G27" s="16">
        <f t="shared" si="0"/>
        <v>0.34999999999999992</v>
      </c>
    </row>
    <row r="28" spans="1:8" s="3" customFormat="1" ht="15" customHeight="1">
      <c r="A28" s="17"/>
      <c r="B28" s="17"/>
      <c r="F28" s="17"/>
      <c r="G28" s="18">
        <f t="shared" si="0"/>
        <v>0.35069444444444436</v>
      </c>
      <c r="H28" s="17"/>
    </row>
    <row r="29" spans="1:8" ht="15" customHeight="1">
      <c r="G29" s="16">
        <f t="shared" si="0"/>
        <v>0.35138888888888881</v>
      </c>
    </row>
    <row r="30" spans="1:8" s="3" customFormat="1" ht="15" customHeight="1">
      <c r="A30" s="17"/>
      <c r="B30" s="17"/>
      <c r="F30" s="17"/>
      <c r="G30" s="18">
        <f t="shared" si="0"/>
        <v>0.35208333333333325</v>
      </c>
      <c r="H30" s="17"/>
    </row>
    <row r="31" spans="1:8" ht="15" customHeight="1">
      <c r="G31" s="16">
        <f t="shared" si="0"/>
        <v>0.35277777777777769</v>
      </c>
    </row>
    <row r="32" spans="1:8" s="3" customFormat="1" ht="15" customHeight="1">
      <c r="A32" s="17"/>
      <c r="B32" s="17"/>
      <c r="F32" s="17"/>
      <c r="G32" s="18">
        <f t="shared" si="0"/>
        <v>0.35347222222222213</v>
      </c>
      <c r="H32" s="17"/>
    </row>
    <row r="33" spans="1:8" ht="15" customHeight="1">
      <c r="G33" s="16">
        <f t="shared" si="0"/>
        <v>0.35416666666666657</v>
      </c>
    </row>
    <row r="34" spans="1:8" s="3" customFormat="1" ht="15" customHeight="1">
      <c r="A34" s="17"/>
      <c r="B34" s="17"/>
      <c r="F34" s="17"/>
      <c r="G34" s="18">
        <f t="shared" si="0"/>
        <v>0.35486111111111102</v>
      </c>
      <c r="H34" s="17"/>
    </row>
    <row r="35" spans="1:8" ht="15" customHeight="1">
      <c r="G35" s="16">
        <f t="shared" si="0"/>
        <v>0.35555555555555546</v>
      </c>
    </row>
    <row r="36" spans="1:8" s="3" customFormat="1" ht="15" customHeight="1">
      <c r="A36" s="17"/>
      <c r="B36" s="17"/>
      <c r="F36" s="17"/>
      <c r="G36" s="18">
        <f t="shared" si="0"/>
        <v>0.3562499999999999</v>
      </c>
      <c r="H36" s="17"/>
    </row>
    <row r="37" spans="1:8" ht="15" customHeight="1">
      <c r="G37" s="16">
        <f t="shared" si="0"/>
        <v>0.35694444444444434</v>
      </c>
    </row>
    <row r="38" spans="1:8" s="3" customFormat="1" ht="15" customHeight="1">
      <c r="A38" s="17"/>
      <c r="B38" s="17"/>
      <c r="F38" s="17"/>
      <c r="G38" s="18">
        <f t="shared" si="0"/>
        <v>0.35763888888888878</v>
      </c>
      <c r="H38" s="17"/>
    </row>
    <row r="39" spans="1:8" ht="15" customHeight="1">
      <c r="G39" s="16">
        <f t="shared" si="0"/>
        <v>0.35833333333333323</v>
      </c>
    </row>
    <row r="40" spans="1:8" s="3" customFormat="1" ht="15" customHeight="1">
      <c r="A40" s="17"/>
      <c r="B40" s="17"/>
      <c r="F40" s="17"/>
      <c r="G40" s="18">
        <f t="shared" si="0"/>
        <v>0.35902777777777767</v>
      </c>
      <c r="H40" s="17"/>
    </row>
    <row r="41" spans="1:8" ht="15" customHeight="1">
      <c r="G41" s="16">
        <f t="shared" si="0"/>
        <v>0.35972222222222211</v>
      </c>
    </row>
    <row r="42" spans="1:8" s="3" customFormat="1" ht="15" customHeight="1">
      <c r="A42" s="17"/>
      <c r="B42" s="17"/>
      <c r="F42" s="17"/>
      <c r="G42" s="18">
        <f t="shared" si="0"/>
        <v>0.36041666666666655</v>
      </c>
      <c r="H42" s="17"/>
    </row>
    <row r="43" spans="1:8" ht="15" customHeight="1">
      <c r="G43" s="16">
        <f t="shared" si="0"/>
        <v>0.36111111111111099</v>
      </c>
    </row>
    <row r="44" spans="1:8" s="3" customFormat="1" ht="15" customHeight="1">
      <c r="A44" s="17"/>
      <c r="B44" s="17"/>
      <c r="F44" s="17"/>
      <c r="G44" s="18">
        <f t="shared" si="0"/>
        <v>0.36180555555555544</v>
      </c>
      <c r="H44" s="17"/>
    </row>
    <row r="45" spans="1:8" ht="15" customHeight="1">
      <c r="G45" s="16">
        <f t="shared" si="0"/>
        <v>0.36249999999999988</v>
      </c>
    </row>
    <row r="46" spans="1:8" s="3" customFormat="1" ht="15" customHeight="1">
      <c r="A46" s="17"/>
      <c r="B46" s="17"/>
      <c r="F46" s="17"/>
      <c r="G46" s="18">
        <f t="shared" si="0"/>
        <v>0.36319444444444432</v>
      </c>
      <c r="H46" s="17"/>
    </row>
    <row r="47" spans="1:8" ht="15" customHeight="1">
      <c r="G47" s="16">
        <f t="shared" si="0"/>
        <v>0.36388888888888876</v>
      </c>
    </row>
    <row r="48" spans="1:8" s="3" customFormat="1" ht="15" customHeight="1">
      <c r="A48" s="17"/>
      <c r="B48" s="17"/>
      <c r="F48" s="17"/>
      <c r="G48" s="18">
        <f t="shared" si="0"/>
        <v>0.3645833333333332</v>
      </c>
      <c r="H48" s="17"/>
    </row>
    <row r="49" spans="1:8" ht="15" customHeight="1">
      <c r="G49" s="16">
        <f t="shared" si="0"/>
        <v>0.36527777777777765</v>
      </c>
    </row>
    <row r="50" spans="1:8" s="3" customFormat="1" ht="15" customHeight="1">
      <c r="A50" s="17"/>
      <c r="B50" s="17"/>
      <c r="F50" s="17"/>
      <c r="G50" s="18">
        <f t="shared" si="0"/>
        <v>0.36597222222222209</v>
      </c>
      <c r="H50" s="17"/>
    </row>
    <row r="51" spans="1:8" ht="15" customHeight="1">
      <c r="G51" s="16">
        <f t="shared" si="0"/>
        <v>0.36666666666666653</v>
      </c>
    </row>
    <row r="52" spans="1:8" s="3" customFormat="1" ht="15" customHeight="1">
      <c r="A52" s="17"/>
      <c r="B52" s="17"/>
      <c r="F52" s="17"/>
      <c r="G52" s="18">
        <f t="shared" si="0"/>
        <v>0.36736111111111097</v>
      </c>
      <c r="H52" s="17"/>
    </row>
    <row r="53" spans="1:8" ht="15" customHeight="1">
      <c r="G53" s="16">
        <f t="shared" si="0"/>
        <v>0.36805555555555541</v>
      </c>
    </row>
    <row r="54" spans="1:8" s="3" customFormat="1" ht="15" customHeight="1">
      <c r="A54" s="17"/>
      <c r="B54" s="17"/>
      <c r="F54" s="17"/>
      <c r="G54" s="18">
        <f t="shared" si="0"/>
        <v>0.36874999999999986</v>
      </c>
      <c r="H54" s="17"/>
    </row>
    <row r="55" spans="1:8" ht="15" customHeight="1">
      <c r="G55" s="16">
        <f t="shared" si="0"/>
        <v>0.3694444444444443</v>
      </c>
    </row>
    <row r="56" spans="1:8" s="3" customFormat="1" ht="15" customHeight="1">
      <c r="A56" s="17"/>
      <c r="B56" s="17"/>
      <c r="F56" s="17"/>
      <c r="G56" s="18">
        <f t="shared" si="0"/>
        <v>0.37013888888888874</v>
      </c>
      <c r="H56" s="17"/>
    </row>
    <row r="57" spans="1:8" ht="15" customHeight="1">
      <c r="G57" s="16">
        <f t="shared" si="0"/>
        <v>0.37083333333333318</v>
      </c>
    </row>
    <row r="58" spans="1:8" s="3" customFormat="1" ht="15" customHeight="1">
      <c r="A58" s="17"/>
      <c r="B58" s="17"/>
      <c r="F58" s="17"/>
      <c r="G58" s="18">
        <f t="shared" si="0"/>
        <v>0.37152777777777762</v>
      </c>
      <c r="H58" s="17"/>
    </row>
    <row r="59" spans="1:8" ht="15" customHeight="1">
      <c r="G59" s="16">
        <f t="shared" si="0"/>
        <v>0.37222222222222207</v>
      </c>
    </row>
    <row r="60" spans="1:8" s="3" customFormat="1" ht="15" customHeight="1">
      <c r="A60" s="17"/>
      <c r="B60" s="17"/>
      <c r="F60" s="17"/>
      <c r="G60" s="18">
        <f t="shared" si="0"/>
        <v>0.37291666666666651</v>
      </c>
      <c r="H60" s="17"/>
    </row>
    <row r="61" spans="1:8" ht="15" customHeight="1">
      <c r="G61" s="16">
        <f t="shared" si="0"/>
        <v>0.37361111111111095</v>
      </c>
    </row>
    <row r="62" spans="1:8" s="3" customFormat="1" ht="15" customHeight="1">
      <c r="A62" s="17"/>
      <c r="B62" s="17"/>
      <c r="F62" s="17"/>
      <c r="G62" s="18">
        <f t="shared" si="0"/>
        <v>0.37430555555555539</v>
      </c>
      <c r="H62" s="17"/>
    </row>
    <row r="63" spans="1:8" ht="15" customHeight="1">
      <c r="G63" s="16">
        <f t="shared" si="0"/>
        <v>0.37499999999999983</v>
      </c>
    </row>
    <row r="64" spans="1:8" s="3" customFormat="1" ht="15" customHeight="1">
      <c r="A64" s="17"/>
      <c r="B64" s="17"/>
      <c r="F64" s="17"/>
      <c r="G64" s="18">
        <f t="shared" si="0"/>
        <v>0.37569444444444428</v>
      </c>
      <c r="H64" s="17"/>
    </row>
    <row r="65" spans="1:8" ht="15" customHeight="1">
      <c r="G65" s="16">
        <f t="shared" si="0"/>
        <v>0.37638888888888872</v>
      </c>
    </row>
    <row r="66" spans="1:8" s="3" customFormat="1" ht="15" customHeight="1">
      <c r="A66" s="17"/>
      <c r="B66" s="17"/>
      <c r="F66" s="17"/>
      <c r="G66" s="18">
        <f t="shared" si="0"/>
        <v>0.37708333333333316</v>
      </c>
      <c r="H66" s="17"/>
    </row>
    <row r="67" spans="1:8" ht="15" customHeight="1">
      <c r="G67" s="16">
        <f t="shared" si="0"/>
        <v>0.3777777777777776</v>
      </c>
    </row>
    <row r="68" spans="1:8" s="3" customFormat="1" ht="15" customHeight="1">
      <c r="A68" s="17"/>
      <c r="B68" s="17"/>
      <c r="F68" s="17"/>
      <c r="G68" s="18">
        <f t="shared" si="0"/>
        <v>0.37847222222222204</v>
      </c>
      <c r="H68" s="17"/>
    </row>
    <row r="69" spans="1:8" ht="15" customHeight="1">
      <c r="G69" s="16">
        <f t="shared" ref="G69:G92" si="1">G68+TIME(0,1,0)</f>
        <v>0.37916666666666649</v>
      </c>
    </row>
    <row r="70" spans="1:8" s="3" customFormat="1" ht="15" customHeight="1">
      <c r="A70" s="17"/>
      <c r="B70" s="17"/>
      <c r="F70" s="17"/>
      <c r="G70" s="18">
        <f t="shared" si="1"/>
        <v>0.37986111111111093</v>
      </c>
      <c r="H70" s="17"/>
    </row>
    <row r="71" spans="1:8" ht="15" customHeight="1">
      <c r="G71" s="16">
        <f t="shared" si="1"/>
        <v>0.38055555555555537</v>
      </c>
    </row>
    <row r="72" spans="1:8" s="3" customFormat="1" ht="15" customHeight="1">
      <c r="A72" s="17"/>
      <c r="B72" s="17"/>
      <c r="F72" s="17"/>
      <c r="G72" s="18">
        <f t="shared" si="1"/>
        <v>0.38124999999999981</v>
      </c>
      <c r="H72" s="17"/>
    </row>
    <row r="73" spans="1:8" ht="15" customHeight="1">
      <c r="G73" s="16">
        <f t="shared" si="1"/>
        <v>0.38194444444444425</v>
      </c>
    </row>
    <row r="74" spans="1:8" s="3" customFormat="1" ht="15" customHeight="1">
      <c r="A74" s="17"/>
      <c r="B74" s="17"/>
      <c r="F74" s="17"/>
      <c r="G74" s="18">
        <f t="shared" si="1"/>
        <v>0.3826388888888887</v>
      </c>
      <c r="H74" s="17"/>
    </row>
    <row r="75" spans="1:8" ht="15" customHeight="1">
      <c r="G75" s="16">
        <f t="shared" si="1"/>
        <v>0.38333333333333314</v>
      </c>
    </row>
    <row r="76" spans="1:8" s="3" customFormat="1" ht="15" customHeight="1">
      <c r="A76" s="17"/>
      <c r="B76" s="17"/>
      <c r="F76" s="17"/>
      <c r="G76" s="18">
        <f t="shared" si="1"/>
        <v>0.38402777777777758</v>
      </c>
      <c r="H76" s="17"/>
    </row>
    <row r="77" spans="1:8" ht="15" customHeight="1">
      <c r="G77" s="16">
        <f t="shared" si="1"/>
        <v>0.38472222222222202</v>
      </c>
    </row>
    <row r="78" spans="1:8" s="3" customFormat="1" ht="15" customHeight="1">
      <c r="A78" s="17"/>
      <c r="B78" s="17"/>
      <c r="F78" s="17"/>
      <c r="G78" s="18">
        <f t="shared" si="1"/>
        <v>0.38541666666666646</v>
      </c>
      <c r="H78" s="17"/>
    </row>
    <row r="79" spans="1:8" ht="15" customHeight="1">
      <c r="G79" s="16">
        <f t="shared" si="1"/>
        <v>0.38611111111111091</v>
      </c>
    </row>
    <row r="80" spans="1:8" s="3" customFormat="1" ht="15" customHeight="1">
      <c r="A80" s="17"/>
      <c r="B80" s="17"/>
      <c r="F80" s="17"/>
      <c r="G80" s="18">
        <f t="shared" si="1"/>
        <v>0.38680555555555535</v>
      </c>
      <c r="H80" s="17"/>
    </row>
    <row r="81" spans="1:8" ht="15" customHeight="1">
      <c r="G81" s="16">
        <f t="shared" si="1"/>
        <v>0.38749999999999979</v>
      </c>
    </row>
    <row r="82" spans="1:8" s="3" customFormat="1" ht="15" customHeight="1">
      <c r="A82" s="17"/>
      <c r="B82" s="17"/>
      <c r="F82" s="17"/>
      <c r="G82" s="18">
        <f t="shared" si="1"/>
        <v>0.38819444444444423</v>
      </c>
      <c r="H82" s="17"/>
    </row>
    <row r="83" spans="1:8" ht="15" customHeight="1">
      <c r="G83" s="16">
        <f t="shared" si="1"/>
        <v>0.38888888888888867</v>
      </c>
    </row>
    <row r="84" spans="1:8" s="3" customFormat="1" ht="15" customHeight="1">
      <c r="A84" s="17"/>
      <c r="B84" s="17"/>
      <c r="F84" s="17"/>
      <c r="G84" s="18">
        <f t="shared" si="1"/>
        <v>0.38958333333333311</v>
      </c>
      <c r="H84" s="17"/>
    </row>
    <row r="85" spans="1:8" ht="15" customHeight="1">
      <c r="G85" s="16">
        <f t="shared" si="1"/>
        <v>0.39027777777777756</v>
      </c>
    </row>
    <row r="86" spans="1:8" s="3" customFormat="1" ht="15" customHeight="1">
      <c r="A86" s="17"/>
      <c r="B86" s="17"/>
      <c r="F86" s="17"/>
      <c r="G86" s="18">
        <f t="shared" si="1"/>
        <v>0.390972222222222</v>
      </c>
      <c r="H86" s="17"/>
    </row>
    <row r="87" spans="1:8" ht="15" customHeight="1">
      <c r="G87" s="16">
        <f t="shared" si="1"/>
        <v>0.39166666666666644</v>
      </c>
    </row>
    <row r="88" spans="1:8" s="3" customFormat="1" ht="15" customHeight="1">
      <c r="A88" s="17"/>
      <c r="B88" s="17"/>
      <c r="F88" s="17"/>
      <c r="G88" s="18">
        <f t="shared" si="1"/>
        <v>0.39236111111111088</v>
      </c>
      <c r="H88" s="17"/>
    </row>
    <row r="89" spans="1:8" ht="15" customHeight="1">
      <c r="G89" s="16">
        <f t="shared" si="1"/>
        <v>0.39305555555555532</v>
      </c>
    </row>
    <row r="90" spans="1:8" s="3" customFormat="1" ht="15" customHeight="1">
      <c r="A90" s="17"/>
      <c r="B90" s="17"/>
      <c r="F90" s="17"/>
      <c r="G90" s="18">
        <f t="shared" si="1"/>
        <v>0.39374999999999977</v>
      </c>
      <c r="H90" s="17"/>
    </row>
    <row r="91" spans="1:8" ht="15" customHeight="1">
      <c r="G91" s="16">
        <f t="shared" si="1"/>
        <v>0.39444444444444421</v>
      </c>
    </row>
    <row r="92" spans="1:8" s="3" customFormat="1" ht="15" customHeight="1">
      <c r="A92" s="17"/>
      <c r="B92" s="17"/>
      <c r="F92" s="17"/>
      <c r="G92" s="18">
        <f t="shared" si="1"/>
        <v>0.39513888888888865</v>
      </c>
      <c r="H92" s="17"/>
    </row>
    <row r="94" spans="1:8">
      <c r="A94" s="225"/>
    </row>
    <row r="95" spans="1:8">
      <c r="A95" s="225"/>
    </row>
  </sheetData>
  <mergeCells count="1">
    <mergeCell ref="A1:H1"/>
  </mergeCells>
  <phoneticPr fontId="2"/>
  <printOptions horizontalCentered="1"/>
  <pageMargins left="0.59055118110236227" right="0.59055118110236227" top="0.78740157480314965" bottom="0.59055118110236227" header="0.19685039370078741" footer="0.51181102362204722"/>
  <pageSetup paperSize="9" scale="89" fitToHeight="3" orientation="portrait" r:id="rId1"/>
  <headerFooter>
    <oddHeader>&amp;C&amp;"ＭＳ Ｐゴシック,太字"&amp;14【公式通知 No.n】&amp;"ＭＳ Ｐゴシック,標準"
スターティングリスト
レグn&amp;R&amp;U宛先：全エントラント
発行者：事務局
発行日時：20xx/xx/xx xx:xx
文書番号：x-x　ページ：&amp;P/&amp;N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indexed="46"/>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"SS"&amp;ent!J18&amp;"  "&amp;ent!K18&amp;" = "&amp;TEXT(ent!L18,"0.00")&amp;"KM"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indexed="46"/>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"SS"&amp;ent!J19&amp;"  "&amp;ent!K19&amp;" = "&amp;TEXT(ent!L19,"0.00")&amp;"KM"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indexed="47"/>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"SS"&amp;ent!J20&amp;"  "&amp;ent!K20&amp;" = "&amp;TEXT(ent!L20,"0.00")&amp;"KM"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indexed="47"/>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"SS"&amp;ent!J21&amp;"  "&amp;ent!K21&amp;" = "&amp;TEXT(ent!L21,"0.00")&amp;"KM"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62</v>
      </c>
      <c r="B7" s="348"/>
      <c r="C7" s="348"/>
      <c r="D7" s="348"/>
      <c r="E7" s="348"/>
      <c r="F7" s="348"/>
      <c r="G7" s="349"/>
      <c r="H7" s="153"/>
      <c r="I7" s="347" t="s">
        <v>63</v>
      </c>
      <c r="J7" s="348"/>
      <c r="K7" s="348"/>
      <c r="L7" s="348"/>
      <c r="M7" s="348"/>
      <c r="N7" s="348"/>
      <c r="O7" s="349"/>
      <c r="Q7" s="350" t="s">
        <v>64</v>
      </c>
      <c r="R7" s="350"/>
      <c r="T7" s="346" t="s">
        <v>65</v>
      </c>
      <c r="U7" s="346"/>
      <c r="W7" s="345" t="s">
        <v>66</v>
      </c>
      <c r="X7" s="345"/>
      <c r="Z7" s="346" t="s">
        <v>67</v>
      </c>
      <c r="AA7" s="346"/>
    </row>
    <row r="8" spans="1:30" s="159" customFormat="1" ht="30">
      <c r="A8" s="154" t="s">
        <v>68</v>
      </c>
      <c r="B8" s="154" t="s">
        <v>69</v>
      </c>
      <c r="C8" s="155" t="s">
        <v>70</v>
      </c>
      <c r="D8" s="156" t="s">
        <v>71</v>
      </c>
      <c r="E8" s="157" t="s">
        <v>72</v>
      </c>
      <c r="F8" s="156" t="s">
        <v>73</v>
      </c>
      <c r="G8" s="156" t="s">
        <v>74</v>
      </c>
      <c r="H8" s="158"/>
      <c r="I8" s="156" t="s">
        <v>68</v>
      </c>
      <c r="J8" s="156" t="s">
        <v>69</v>
      </c>
      <c r="K8" s="155" t="s">
        <v>70</v>
      </c>
      <c r="L8" s="156" t="s">
        <v>71</v>
      </c>
      <c r="M8" s="156" t="s">
        <v>75</v>
      </c>
      <c r="N8" s="156" t="s">
        <v>73</v>
      </c>
      <c r="O8" s="156" t="s">
        <v>74</v>
      </c>
      <c r="Q8" s="160" t="s">
        <v>76</v>
      </c>
      <c r="R8" s="160" t="s">
        <v>77</v>
      </c>
      <c r="T8" s="70" t="s">
        <v>78</v>
      </c>
      <c r="U8" s="70" t="s">
        <v>79</v>
      </c>
      <c r="W8" s="159" t="s">
        <v>78</v>
      </c>
      <c r="X8" s="159" t="s">
        <v>79</v>
      </c>
      <c r="Z8" s="70" t="s">
        <v>78</v>
      </c>
      <c r="AA8" s="70" t="s">
        <v>79</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indexed="47"/>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"SS"&amp;ent!J22&amp;"  "&amp;ent!K22&amp;" = "&amp;TEXT(ent!L22,"0.00")&amp;"KM"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12</v>
      </c>
      <c r="B7" s="348"/>
      <c r="C7" s="348"/>
      <c r="D7" s="348"/>
      <c r="E7" s="348"/>
      <c r="F7" s="348"/>
      <c r="G7" s="349"/>
      <c r="H7" s="153"/>
      <c r="I7" s="347" t="s">
        <v>13</v>
      </c>
      <c r="J7" s="348"/>
      <c r="K7" s="348"/>
      <c r="L7" s="348"/>
      <c r="M7" s="348"/>
      <c r="N7" s="348"/>
      <c r="O7" s="349"/>
      <c r="Q7" s="350" t="s">
        <v>14</v>
      </c>
      <c r="R7" s="350"/>
      <c r="T7" s="346" t="s">
        <v>15</v>
      </c>
      <c r="U7" s="346"/>
      <c r="W7" s="345" t="s">
        <v>16</v>
      </c>
      <c r="X7" s="345"/>
      <c r="Z7" s="346" t="s">
        <v>17</v>
      </c>
      <c r="AA7" s="346"/>
    </row>
    <row r="8" spans="1:30" s="159" customFormat="1" ht="30">
      <c r="A8" s="154" t="s">
        <v>18</v>
      </c>
      <c r="B8" s="154" t="s">
        <v>19</v>
      </c>
      <c r="C8" s="155" t="s">
        <v>27</v>
      </c>
      <c r="D8" s="156" t="s">
        <v>28</v>
      </c>
      <c r="E8" s="157" t="s">
        <v>20</v>
      </c>
      <c r="F8" s="156" t="s">
        <v>29</v>
      </c>
      <c r="G8" s="156" t="s">
        <v>21</v>
      </c>
      <c r="H8" s="158"/>
      <c r="I8" s="156" t="s">
        <v>18</v>
      </c>
      <c r="J8" s="156" t="s">
        <v>19</v>
      </c>
      <c r="K8" s="155" t="s">
        <v>27</v>
      </c>
      <c r="L8" s="156" t="s">
        <v>28</v>
      </c>
      <c r="M8" s="156" t="s">
        <v>22</v>
      </c>
      <c r="N8" s="156" t="s">
        <v>29</v>
      </c>
      <c r="O8" s="156" t="s">
        <v>21</v>
      </c>
      <c r="Q8" s="160" t="s">
        <v>23</v>
      </c>
      <c r="R8" s="160" t="s">
        <v>24</v>
      </c>
      <c r="T8" s="70" t="s">
        <v>25</v>
      </c>
      <c r="U8" s="70" t="s">
        <v>26</v>
      </c>
      <c r="W8" s="159" t="s">
        <v>25</v>
      </c>
      <c r="X8" s="159" t="s">
        <v>26</v>
      </c>
      <c r="Z8" s="70" t="s">
        <v>25</v>
      </c>
      <c r="AA8" s="70" t="s">
        <v>26</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indexed="45"/>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"SS"&amp;ent!J23&amp;"  "&amp;ent!K23&amp;" = "&amp;TEXT(ent!L23,"0.00")&amp;"KM"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12</v>
      </c>
      <c r="B7" s="348"/>
      <c r="C7" s="348"/>
      <c r="D7" s="348"/>
      <c r="E7" s="348"/>
      <c r="F7" s="348"/>
      <c r="G7" s="349"/>
      <c r="H7" s="153"/>
      <c r="I7" s="347" t="s">
        <v>13</v>
      </c>
      <c r="J7" s="348"/>
      <c r="K7" s="348"/>
      <c r="L7" s="348"/>
      <c r="M7" s="348"/>
      <c r="N7" s="348"/>
      <c r="O7" s="349"/>
      <c r="Q7" s="350" t="s">
        <v>14</v>
      </c>
      <c r="R7" s="350"/>
      <c r="T7" s="346" t="s">
        <v>15</v>
      </c>
      <c r="U7" s="346"/>
      <c r="W7" s="345" t="s">
        <v>16</v>
      </c>
      <c r="X7" s="345"/>
      <c r="Z7" s="346" t="s">
        <v>17</v>
      </c>
      <c r="AA7" s="346"/>
    </row>
    <row r="8" spans="1:30" s="159" customFormat="1" ht="30">
      <c r="A8" s="154" t="s">
        <v>18</v>
      </c>
      <c r="B8" s="154" t="s">
        <v>19</v>
      </c>
      <c r="C8" s="155" t="s">
        <v>27</v>
      </c>
      <c r="D8" s="156" t="s">
        <v>28</v>
      </c>
      <c r="E8" s="157" t="s">
        <v>20</v>
      </c>
      <c r="F8" s="156" t="s">
        <v>29</v>
      </c>
      <c r="G8" s="156" t="s">
        <v>21</v>
      </c>
      <c r="H8" s="158"/>
      <c r="I8" s="156" t="s">
        <v>18</v>
      </c>
      <c r="J8" s="156" t="s">
        <v>19</v>
      </c>
      <c r="K8" s="155" t="s">
        <v>27</v>
      </c>
      <c r="L8" s="156" t="s">
        <v>28</v>
      </c>
      <c r="M8" s="156" t="s">
        <v>22</v>
      </c>
      <c r="N8" s="156" t="s">
        <v>29</v>
      </c>
      <c r="O8" s="156" t="s">
        <v>21</v>
      </c>
      <c r="Q8" s="160" t="s">
        <v>23</v>
      </c>
      <c r="R8" s="160" t="s">
        <v>24</v>
      </c>
      <c r="T8" s="70" t="s">
        <v>25</v>
      </c>
      <c r="U8" s="70" t="s">
        <v>26</v>
      </c>
      <c r="W8" s="159" t="s">
        <v>25</v>
      </c>
      <c r="X8" s="159" t="s">
        <v>26</v>
      </c>
      <c r="Z8" s="70" t="s">
        <v>25</v>
      </c>
      <c r="AA8" s="70" t="s">
        <v>26</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indexed="45"/>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"SS"&amp;ent!J24&amp;"  "&amp;ent!K24&amp;" = "&amp;TEXT(ent!L24,"0.00")&amp;"KM"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208</v>
      </c>
      <c r="B7" s="348"/>
      <c r="C7" s="348"/>
      <c r="D7" s="348"/>
      <c r="E7" s="348"/>
      <c r="F7" s="348"/>
      <c r="G7" s="349"/>
      <c r="H7" s="153"/>
      <c r="I7" s="347" t="s">
        <v>209</v>
      </c>
      <c r="J7" s="348"/>
      <c r="K7" s="348"/>
      <c r="L7" s="348"/>
      <c r="M7" s="348"/>
      <c r="N7" s="348"/>
      <c r="O7" s="349"/>
      <c r="Q7" s="350" t="s">
        <v>210</v>
      </c>
      <c r="R7" s="350"/>
      <c r="T7" s="346" t="s">
        <v>211</v>
      </c>
      <c r="U7" s="346"/>
      <c r="W7" s="345" t="s">
        <v>212</v>
      </c>
      <c r="X7" s="345"/>
      <c r="Z7" s="346" t="s">
        <v>213</v>
      </c>
      <c r="AA7" s="346"/>
    </row>
    <row r="8" spans="1:30" s="159" customFormat="1" ht="30">
      <c r="A8" s="154" t="s">
        <v>214</v>
      </c>
      <c r="B8" s="154" t="s">
        <v>215</v>
      </c>
      <c r="C8" s="155" t="s">
        <v>216</v>
      </c>
      <c r="D8" s="156" t="s">
        <v>217</v>
      </c>
      <c r="E8" s="157" t="s">
        <v>218</v>
      </c>
      <c r="F8" s="156" t="s">
        <v>219</v>
      </c>
      <c r="G8" s="156" t="s">
        <v>220</v>
      </c>
      <c r="H8" s="158"/>
      <c r="I8" s="156" t="s">
        <v>214</v>
      </c>
      <c r="J8" s="156" t="s">
        <v>215</v>
      </c>
      <c r="K8" s="155" t="s">
        <v>216</v>
      </c>
      <c r="L8" s="156" t="s">
        <v>217</v>
      </c>
      <c r="M8" s="156" t="s">
        <v>221</v>
      </c>
      <c r="N8" s="156" t="s">
        <v>219</v>
      </c>
      <c r="O8" s="156" t="s">
        <v>220</v>
      </c>
      <c r="Q8" s="160" t="s">
        <v>222</v>
      </c>
      <c r="R8" s="160" t="s">
        <v>223</v>
      </c>
      <c r="T8" s="70" t="s">
        <v>224</v>
      </c>
      <c r="U8" s="70" t="s">
        <v>225</v>
      </c>
      <c r="W8" s="159" t="s">
        <v>224</v>
      </c>
      <c r="X8" s="159" t="s">
        <v>225</v>
      </c>
      <c r="Z8" s="70" t="s">
        <v>224</v>
      </c>
      <c r="AA8" s="70" t="s">
        <v>225</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indexed="45"/>
    <pageSetUpPr fitToPage="1"/>
  </sheetPr>
  <dimension ref="A1:AD98"/>
  <sheetViews>
    <sheetView topLeftCell="A4" workbookViewId="0">
      <selection activeCell="A9" sqref="A9"/>
    </sheetView>
  </sheetViews>
  <sheetFormatPr baseColWidth="10" defaultColWidth="9" defaultRowHeight="14"/>
  <cols>
    <col min="1" max="1" width="5.1640625" style="133" bestFit="1" customWidth="1"/>
    <col min="2" max="2" width="4.5" style="133" bestFit="1" customWidth="1"/>
    <col min="3" max="3" width="34.33203125" style="73" bestFit="1" customWidth="1"/>
    <col min="4" max="4" width="4.83203125" style="73" bestFit="1" customWidth="1"/>
    <col min="5" max="5" width="7.1640625" style="134" bestFit="1" customWidth="1"/>
    <col min="6" max="6" width="5.1640625" style="73" bestFit="1" customWidth="1"/>
    <col min="7" max="7" width="7.5" style="133" customWidth="1"/>
    <col min="8" max="8" width="0.6640625" style="73" customWidth="1"/>
    <col min="9" max="9" width="5.1640625" style="133" bestFit="1" customWidth="1"/>
    <col min="10" max="10" width="4.5" style="133" bestFit="1" customWidth="1"/>
    <col min="11" max="11" width="34.33203125" style="73" bestFit="1" customWidth="1"/>
    <col min="12" max="12" width="4.83203125" style="73" bestFit="1" customWidth="1"/>
    <col min="13" max="13" width="9.33203125" style="73" bestFit="1" customWidth="1"/>
    <col min="14" max="14" width="5.1640625" style="73" bestFit="1" customWidth="1"/>
    <col min="15" max="15" width="8.5" style="133" customWidth="1"/>
    <col min="16" max="16" width="9" style="73"/>
    <col min="17" max="18" width="9" style="135" hidden="1" customWidth="1"/>
    <col min="19" max="27" width="9" style="73" hidden="1" customWidth="1"/>
    <col min="28" max="28" width="9" style="73"/>
    <col min="29" max="30" width="0" style="73" hidden="1" customWidth="1"/>
    <col min="31" max="16384" width="9" style="73"/>
  </cols>
  <sheetData>
    <row r="1" spans="1:30" hidden="1"/>
    <row r="2" spans="1:30" hidden="1"/>
    <row r="3" spans="1:30" hidden="1"/>
    <row r="4" spans="1:30" ht="17">
      <c r="A4" s="136" t="str">
        <f>ent!B3</f>
        <v xml:space="preserve">2023年 JAF全日本ラリー選手権 第8戦 </v>
      </c>
      <c r="B4" s="137"/>
      <c r="C4" s="137"/>
      <c r="D4" s="138"/>
      <c r="E4" s="139"/>
      <c r="F4" s="138"/>
      <c r="G4" s="138"/>
      <c r="H4" s="140" t="str">
        <f>ent!B2</f>
        <v>第50回 M.C.S.C.ラリーハイランドマスターズ2023</v>
      </c>
      <c r="I4" s="138"/>
      <c r="J4" s="138"/>
      <c r="K4" s="138"/>
      <c r="L4" s="137"/>
      <c r="M4" s="137"/>
      <c r="N4" s="137"/>
      <c r="O4" s="141" t="str">
        <f>ent!B4</f>
        <v>2023/10/13-15</v>
      </c>
    </row>
    <row r="5" spans="1:30" ht="17">
      <c r="A5" s="142"/>
      <c r="B5" s="143"/>
      <c r="C5" s="143"/>
      <c r="D5" s="144"/>
      <c r="E5" s="144"/>
      <c r="F5" s="143"/>
      <c r="G5" s="143"/>
      <c r="H5" s="143" t="str">
        <f>"SS"&amp;ent!J25&amp;"  "&amp;ent!K25&amp;" = "&amp;TEXT(ent!L25,"0.00")&amp;"KM"</f>
        <v>SS   = 0.00KM</v>
      </c>
      <c r="I5" s="143"/>
      <c r="J5" s="143"/>
      <c r="K5" s="145"/>
      <c r="L5" s="143"/>
      <c r="M5" s="143"/>
      <c r="N5" s="143"/>
      <c r="O5" s="146"/>
    </row>
    <row r="6" spans="1:30" ht="3" customHeight="1">
      <c r="A6" s="147"/>
      <c r="B6" s="148"/>
      <c r="C6" s="148"/>
      <c r="D6" s="149"/>
      <c r="E6" s="149"/>
      <c r="F6" s="148"/>
      <c r="G6" s="148"/>
      <c r="H6" s="150"/>
      <c r="I6" s="148"/>
      <c r="J6" s="148"/>
      <c r="K6" s="151"/>
      <c r="L6" s="148"/>
      <c r="M6" s="148"/>
      <c r="N6" s="148"/>
      <c r="O6" s="152"/>
    </row>
    <row r="7" spans="1:30">
      <c r="A7" s="347" t="s">
        <v>208</v>
      </c>
      <c r="B7" s="348"/>
      <c r="C7" s="348"/>
      <c r="D7" s="348"/>
      <c r="E7" s="348"/>
      <c r="F7" s="348"/>
      <c r="G7" s="349"/>
      <c r="H7" s="153"/>
      <c r="I7" s="347" t="s">
        <v>209</v>
      </c>
      <c r="J7" s="348"/>
      <c r="K7" s="348"/>
      <c r="L7" s="348"/>
      <c r="M7" s="348"/>
      <c r="N7" s="348"/>
      <c r="O7" s="349"/>
      <c r="Q7" s="350" t="s">
        <v>210</v>
      </c>
      <c r="R7" s="350"/>
      <c r="T7" s="346" t="s">
        <v>211</v>
      </c>
      <c r="U7" s="346"/>
      <c r="W7" s="345" t="s">
        <v>212</v>
      </c>
      <c r="X7" s="345"/>
      <c r="Z7" s="346" t="s">
        <v>213</v>
      </c>
      <c r="AA7" s="346"/>
    </row>
    <row r="8" spans="1:30" s="159" customFormat="1" ht="30">
      <c r="A8" s="154" t="s">
        <v>214</v>
      </c>
      <c r="B8" s="154" t="s">
        <v>215</v>
      </c>
      <c r="C8" s="155" t="s">
        <v>216</v>
      </c>
      <c r="D8" s="156" t="s">
        <v>217</v>
      </c>
      <c r="E8" s="157" t="s">
        <v>218</v>
      </c>
      <c r="F8" s="156" t="s">
        <v>219</v>
      </c>
      <c r="G8" s="156" t="s">
        <v>220</v>
      </c>
      <c r="H8" s="158"/>
      <c r="I8" s="156" t="s">
        <v>214</v>
      </c>
      <c r="J8" s="156" t="s">
        <v>215</v>
      </c>
      <c r="K8" s="155" t="s">
        <v>216</v>
      </c>
      <c r="L8" s="156" t="s">
        <v>217</v>
      </c>
      <c r="M8" s="156" t="s">
        <v>221</v>
      </c>
      <c r="N8" s="156" t="s">
        <v>219</v>
      </c>
      <c r="O8" s="156" t="s">
        <v>220</v>
      </c>
      <c r="Q8" s="160" t="s">
        <v>222</v>
      </c>
      <c r="R8" s="160" t="s">
        <v>223</v>
      </c>
      <c r="T8" s="70" t="s">
        <v>224</v>
      </c>
      <c r="U8" s="70" t="s">
        <v>225</v>
      </c>
      <c r="W8" s="159" t="s">
        <v>224</v>
      </c>
      <c r="X8" s="159" t="s">
        <v>225</v>
      </c>
      <c r="Z8" s="70" t="s">
        <v>224</v>
      </c>
      <c r="AA8" s="70" t="s">
        <v>225</v>
      </c>
      <c r="AC8" s="159" t="str">
        <f>MID(ent!H2,1,2)</f>
        <v>JN</v>
      </c>
    </row>
    <row r="9" spans="1:30" ht="30" customHeight="1">
      <c r="A9" s="161" t="str">
        <f t="shared" ref="A9:A40" si="0">IF(E9&lt;&gt;"",RANK(E9,E$9:E$98,1),"")</f>
        <v/>
      </c>
      <c r="B9" s="166"/>
      <c r="C9" s="167"/>
      <c r="D9" s="168"/>
      <c r="E9" s="169"/>
      <c r="F9" s="166"/>
      <c r="G9" s="162"/>
      <c r="H9" s="153"/>
      <c r="I9" s="161" t="str">
        <f t="shared" ref="I9:I40" si="1">IF(M9&lt;&gt;"",IF(MID(L9,1,2)=AC$8,RANK(M9,M$9:M$98,1)-AD9,"-"),"")</f>
        <v/>
      </c>
      <c r="J9" s="166"/>
      <c r="K9" s="167"/>
      <c r="L9" s="170"/>
      <c r="M9" s="169"/>
      <c r="N9" s="166"/>
      <c r="O9" s="162"/>
      <c r="W9" s="163"/>
      <c r="X9" s="163"/>
      <c r="Z9" s="164"/>
      <c r="AA9" s="164"/>
      <c r="AC9" s="73">
        <f t="shared" ref="AC9:AC40" si="2">IF(L9&lt;&gt;"",IF(MID(L9,1,2)=AC$8,0,1),0)</f>
        <v>0</v>
      </c>
      <c r="AD9" s="73">
        <f>SUM(AC9)</f>
        <v>0</v>
      </c>
    </row>
    <row r="10" spans="1:30" ht="30" customHeight="1">
      <c r="A10" s="161" t="str">
        <f t="shared" si="0"/>
        <v/>
      </c>
      <c r="B10" s="166"/>
      <c r="C10" s="167"/>
      <c r="D10" s="168"/>
      <c r="E10" s="169"/>
      <c r="F10" s="166"/>
      <c r="G10" s="162" t="str">
        <f>IF(T10&lt;&gt;"",TEXT(T10,"[&lt;100]#0.0;[&lt;10000]#0"":""00.0;0"":""00"":""00.0"),"")</f>
        <v/>
      </c>
      <c r="H10" s="153"/>
      <c r="I10" s="161" t="str">
        <f t="shared" si="1"/>
        <v/>
      </c>
      <c r="J10" s="166"/>
      <c r="K10" s="167"/>
      <c r="L10" s="170"/>
      <c r="M10" s="169"/>
      <c r="N10" s="166"/>
      <c r="O10" s="162" t="str">
        <f>IF(U10&lt;&gt;"",TEXT(U10,"[&lt;100]#0.0;[&lt;10000]#0"":""00.0;0"":""00"":""00.0"),"")</f>
        <v/>
      </c>
      <c r="Q10" s="135" t="str">
        <f t="shared" ref="Q10:Q41" si="3">IF(AND(E$9&lt;&gt;"",E10&lt;&gt;""),(INT(E10/10000)*3600+INT(MOD(E10,10000)/100)*60+MOD(E10,100))-(INT(E$9/10000)*3600+INT(MOD(E$9,10000)/100)*60+MOD(E$9,100)),"")</f>
        <v/>
      </c>
      <c r="R10" s="135" t="str">
        <f t="shared" ref="R10:R41" si="4">IF(AND(M$9&lt;&gt;"",M10&lt;&gt;""),(INT(M10/10000)*3600+INT(MOD(M10,10000)/100)*60+MOD(M10,100))-(INT(M$9/10000)*3600+INT(MOD(M$9,10000)/100)*60+MOD(M$9,100)),"")</f>
        <v/>
      </c>
      <c r="T10" s="164" t="str">
        <f t="shared" ref="T10:T41" si="5">IF(Q10&lt;&gt;"",INT(Q10/3600)*10000+INT(MOD(Q10,3600)/60)*100+MOD(Q10,60),"")</f>
        <v/>
      </c>
      <c r="U10" s="164" t="str">
        <f t="shared" ref="U10:U41" si="6">IF(R10&lt;&gt;"",INT(R10/3600)*10000+INT(MOD(R10,3600)/60)*100+MOD(R10,60),"")</f>
        <v/>
      </c>
      <c r="W10" s="163"/>
      <c r="X10" s="163"/>
      <c r="Z10" s="164"/>
      <c r="AA10" s="164"/>
      <c r="AC10" s="73">
        <f t="shared" si="2"/>
        <v>0</v>
      </c>
      <c r="AD10" s="73">
        <f>SUM(AC$9:AC10)</f>
        <v>0</v>
      </c>
    </row>
    <row r="11" spans="1:30" ht="30" customHeight="1">
      <c r="A11" s="161" t="str">
        <f t="shared" si="0"/>
        <v/>
      </c>
      <c r="B11" s="166"/>
      <c r="C11" s="167"/>
      <c r="D11" s="168"/>
      <c r="E11" s="169"/>
      <c r="F11" s="166"/>
      <c r="G11" s="162" t="str">
        <f t="shared" ref="G11:G42" si="7">IF(T11&lt;&gt;"",TEXT(T11,"[&lt;100]#0.0;[&lt;10000]#0"":""00.0;0"":""00"":""00.0")&amp;CHAR(10)&amp;"("&amp;TEXT(Z11,"[&lt;100]#0.0;[&lt;10000]#0"":""00.0;0"":""00"":""00.0")&amp;")","")</f>
        <v/>
      </c>
      <c r="H11" s="153"/>
      <c r="I11" s="161" t="str">
        <f t="shared" si="1"/>
        <v/>
      </c>
      <c r="J11" s="166"/>
      <c r="K11" s="167"/>
      <c r="L11" s="170"/>
      <c r="M11" s="169"/>
      <c r="N11" s="166"/>
      <c r="O11" s="162" t="str">
        <f t="shared" ref="O11:O42" si="8">IF(U11&lt;&gt;"",TEXT(U11,"[&lt;100]#0.0;[&lt;10000]#0"":""00.0;0"":""00"":""00.0")&amp;CHAR(10)&amp;"("&amp;TEXT(AA11,"[&lt;100]#0.0;[&lt;10000]#0"":""00.0;0"":""00"":""00.0")&amp;")","")</f>
        <v/>
      </c>
      <c r="Q11" s="135" t="str">
        <f t="shared" si="3"/>
        <v/>
      </c>
      <c r="R11" s="135" t="str">
        <f t="shared" si="4"/>
        <v/>
      </c>
      <c r="T11" s="164" t="str">
        <f t="shared" si="5"/>
        <v/>
      </c>
      <c r="U11" s="164" t="str">
        <f t="shared" si="6"/>
        <v/>
      </c>
      <c r="W11" s="163" t="str">
        <f>IF(AND(Q11&lt;&gt;"",Q10&lt;&gt;""),IF(Q11-Q10&lt;&gt;0,Q11-Q10,Q10),"")</f>
        <v/>
      </c>
      <c r="X11" s="163" t="str">
        <f>IF(AND(R11&lt;&gt;"",R10&lt;&gt;""),IF(R11-R10&lt;&gt;0,R11-R10,R10),"")</f>
        <v/>
      </c>
      <c r="Z11" s="164" t="str">
        <f t="shared" ref="Z11:Z42" si="9">IF(W11&lt;&gt;"",INT(W11/3600)*10000+INT(MOD(W11,3600)/60)*100+MOD(W11,60),"")</f>
        <v/>
      </c>
      <c r="AA11" s="164" t="str">
        <f t="shared" ref="AA11:AA42" si="10">IF(X11&lt;&gt;"",INT(X11/3600)*10000+INT(MOD(X11,3600)/60)*100+MOD(X11,60),"")</f>
        <v/>
      </c>
      <c r="AC11" s="73">
        <f t="shared" si="2"/>
        <v>0</v>
      </c>
      <c r="AD11" s="73">
        <f>SUM(AC$9:AC11)</f>
        <v>0</v>
      </c>
    </row>
    <row r="12" spans="1:30" ht="30" customHeight="1">
      <c r="A12" s="161" t="str">
        <f t="shared" si="0"/>
        <v/>
      </c>
      <c r="B12" s="166"/>
      <c r="C12" s="167"/>
      <c r="D12" s="168"/>
      <c r="E12" s="169"/>
      <c r="F12" s="166"/>
      <c r="G12" s="162" t="str">
        <f t="shared" si="7"/>
        <v/>
      </c>
      <c r="H12" s="153"/>
      <c r="I12" s="161" t="str">
        <f t="shared" si="1"/>
        <v/>
      </c>
      <c r="J12" s="166"/>
      <c r="K12" s="167"/>
      <c r="L12" s="170"/>
      <c r="M12" s="169"/>
      <c r="N12" s="166"/>
      <c r="O12" s="162" t="str">
        <f t="shared" si="8"/>
        <v/>
      </c>
      <c r="Q12" s="135" t="str">
        <f t="shared" si="3"/>
        <v/>
      </c>
      <c r="R12" s="135" t="str">
        <f t="shared" si="4"/>
        <v/>
      </c>
      <c r="T12" s="164" t="str">
        <f t="shared" si="5"/>
        <v/>
      </c>
      <c r="U12" s="164" t="str">
        <f t="shared" si="6"/>
        <v/>
      </c>
      <c r="W12" s="163" t="str">
        <f t="shared" ref="W12:W43" si="11">IF(AND(Q12&lt;&gt;"",Q11&lt;&gt;""),IF(Q12-Q11&lt;&gt;0,Q12-Q11,W11),"")</f>
        <v/>
      </c>
      <c r="X12" s="163" t="str">
        <f t="shared" ref="X12:X43" si="12">IF(AND(R12&lt;&gt;"",R11&lt;&gt;""),IF(R12-R11&lt;&gt;0,R12-R11,X11),"")</f>
        <v/>
      </c>
      <c r="Z12" s="164" t="str">
        <f t="shared" si="9"/>
        <v/>
      </c>
      <c r="AA12" s="164" t="str">
        <f t="shared" si="10"/>
        <v/>
      </c>
      <c r="AC12" s="73">
        <f t="shared" si="2"/>
        <v>0</v>
      </c>
      <c r="AD12" s="73">
        <f>SUM(AC$9:AC12)</f>
        <v>0</v>
      </c>
    </row>
    <row r="13" spans="1:30" ht="30" customHeight="1">
      <c r="A13" s="161" t="str">
        <f t="shared" si="0"/>
        <v/>
      </c>
      <c r="B13" s="166"/>
      <c r="C13" s="167"/>
      <c r="D13" s="168"/>
      <c r="E13" s="169"/>
      <c r="F13" s="166"/>
      <c r="G13" s="162" t="str">
        <f t="shared" si="7"/>
        <v/>
      </c>
      <c r="H13" s="153"/>
      <c r="I13" s="161" t="str">
        <f t="shared" si="1"/>
        <v/>
      </c>
      <c r="J13" s="166"/>
      <c r="K13" s="167"/>
      <c r="L13" s="170"/>
      <c r="M13" s="169"/>
      <c r="N13" s="166"/>
      <c r="O13" s="162" t="str">
        <f t="shared" si="8"/>
        <v/>
      </c>
      <c r="Q13" s="135" t="str">
        <f t="shared" si="3"/>
        <v/>
      </c>
      <c r="R13" s="135" t="str">
        <f t="shared" si="4"/>
        <v/>
      </c>
      <c r="T13" s="164" t="str">
        <f t="shared" si="5"/>
        <v/>
      </c>
      <c r="U13" s="164" t="str">
        <f t="shared" si="6"/>
        <v/>
      </c>
      <c r="W13" s="163" t="str">
        <f t="shared" si="11"/>
        <v/>
      </c>
      <c r="X13" s="163" t="str">
        <f t="shared" si="12"/>
        <v/>
      </c>
      <c r="Z13" s="164" t="str">
        <f t="shared" si="9"/>
        <v/>
      </c>
      <c r="AA13" s="164" t="str">
        <f t="shared" si="10"/>
        <v/>
      </c>
      <c r="AC13" s="73">
        <f t="shared" si="2"/>
        <v>0</v>
      </c>
      <c r="AD13" s="73">
        <f>SUM(AC$9:AC13)</f>
        <v>0</v>
      </c>
    </row>
    <row r="14" spans="1:30" ht="30" customHeight="1">
      <c r="A14" s="161" t="str">
        <f t="shared" si="0"/>
        <v/>
      </c>
      <c r="B14" s="166"/>
      <c r="C14" s="167"/>
      <c r="D14" s="168"/>
      <c r="E14" s="169"/>
      <c r="F14" s="166"/>
      <c r="G14" s="162" t="str">
        <f t="shared" si="7"/>
        <v/>
      </c>
      <c r="H14" s="153"/>
      <c r="I14" s="161" t="str">
        <f t="shared" si="1"/>
        <v/>
      </c>
      <c r="J14" s="166"/>
      <c r="K14" s="167"/>
      <c r="L14" s="170"/>
      <c r="M14" s="169"/>
      <c r="N14" s="166"/>
      <c r="O14" s="162" t="str">
        <f t="shared" si="8"/>
        <v/>
      </c>
      <c r="Q14" s="135" t="str">
        <f t="shared" si="3"/>
        <v/>
      </c>
      <c r="R14" s="135" t="str">
        <f t="shared" si="4"/>
        <v/>
      </c>
      <c r="T14" s="164" t="str">
        <f t="shared" si="5"/>
        <v/>
      </c>
      <c r="U14" s="164" t="str">
        <f t="shared" si="6"/>
        <v/>
      </c>
      <c r="W14" s="163" t="str">
        <f t="shared" si="11"/>
        <v/>
      </c>
      <c r="X14" s="163" t="str">
        <f t="shared" si="12"/>
        <v/>
      </c>
      <c r="Z14" s="164" t="str">
        <f t="shared" si="9"/>
        <v/>
      </c>
      <c r="AA14" s="164" t="str">
        <f t="shared" si="10"/>
        <v/>
      </c>
      <c r="AC14" s="73">
        <f t="shared" si="2"/>
        <v>0</v>
      </c>
      <c r="AD14" s="73">
        <f>SUM(AC$9:AC14)</f>
        <v>0</v>
      </c>
    </row>
    <row r="15" spans="1:30" ht="30" customHeight="1">
      <c r="A15" s="161" t="str">
        <f t="shared" si="0"/>
        <v/>
      </c>
      <c r="B15" s="166"/>
      <c r="C15" s="167"/>
      <c r="D15" s="168"/>
      <c r="E15" s="169"/>
      <c r="F15" s="166"/>
      <c r="G15" s="162" t="str">
        <f t="shared" si="7"/>
        <v/>
      </c>
      <c r="H15" s="153"/>
      <c r="I15" s="161" t="str">
        <f t="shared" si="1"/>
        <v/>
      </c>
      <c r="J15" s="166"/>
      <c r="K15" s="167"/>
      <c r="L15" s="170"/>
      <c r="M15" s="169"/>
      <c r="N15" s="166"/>
      <c r="O15" s="162" t="str">
        <f t="shared" si="8"/>
        <v/>
      </c>
      <c r="Q15" s="135" t="str">
        <f t="shared" si="3"/>
        <v/>
      </c>
      <c r="R15" s="135" t="str">
        <f t="shared" si="4"/>
        <v/>
      </c>
      <c r="T15" s="164" t="str">
        <f t="shared" si="5"/>
        <v/>
      </c>
      <c r="U15" s="164" t="str">
        <f t="shared" si="6"/>
        <v/>
      </c>
      <c r="W15" s="163" t="str">
        <f t="shared" si="11"/>
        <v/>
      </c>
      <c r="X15" s="163" t="str">
        <f t="shared" si="12"/>
        <v/>
      </c>
      <c r="Z15" s="164" t="str">
        <f t="shared" si="9"/>
        <v/>
      </c>
      <c r="AA15" s="164" t="str">
        <f t="shared" si="10"/>
        <v/>
      </c>
      <c r="AC15" s="73">
        <f t="shared" si="2"/>
        <v>0</v>
      </c>
      <c r="AD15" s="73">
        <f>SUM(AC$9:AC15)</f>
        <v>0</v>
      </c>
    </row>
    <row r="16" spans="1:30" ht="30" customHeight="1">
      <c r="A16" s="161" t="str">
        <f t="shared" si="0"/>
        <v/>
      </c>
      <c r="B16" s="166"/>
      <c r="C16" s="167"/>
      <c r="D16" s="168"/>
      <c r="E16" s="169"/>
      <c r="F16" s="166"/>
      <c r="G16" s="162" t="str">
        <f t="shared" si="7"/>
        <v/>
      </c>
      <c r="H16" s="153"/>
      <c r="I16" s="161" t="str">
        <f t="shared" si="1"/>
        <v/>
      </c>
      <c r="J16" s="166"/>
      <c r="K16" s="167"/>
      <c r="L16" s="170"/>
      <c r="M16" s="169"/>
      <c r="N16" s="166"/>
      <c r="O16" s="162" t="str">
        <f t="shared" si="8"/>
        <v/>
      </c>
      <c r="Q16" s="135" t="str">
        <f t="shared" si="3"/>
        <v/>
      </c>
      <c r="R16" s="135" t="str">
        <f t="shared" si="4"/>
        <v/>
      </c>
      <c r="T16" s="164" t="str">
        <f t="shared" si="5"/>
        <v/>
      </c>
      <c r="U16" s="164" t="str">
        <f t="shared" si="6"/>
        <v/>
      </c>
      <c r="W16" s="163" t="str">
        <f t="shared" si="11"/>
        <v/>
      </c>
      <c r="X16" s="163" t="str">
        <f t="shared" si="12"/>
        <v/>
      </c>
      <c r="Z16" s="164" t="str">
        <f t="shared" si="9"/>
        <v/>
      </c>
      <c r="AA16" s="164" t="str">
        <f t="shared" si="10"/>
        <v/>
      </c>
      <c r="AC16" s="73">
        <f t="shared" si="2"/>
        <v>0</v>
      </c>
      <c r="AD16" s="73">
        <f>SUM(AC$9:AC16)</f>
        <v>0</v>
      </c>
    </row>
    <row r="17" spans="1:30" ht="30" customHeight="1">
      <c r="A17" s="161" t="str">
        <f t="shared" si="0"/>
        <v/>
      </c>
      <c r="B17" s="166"/>
      <c r="C17" s="167"/>
      <c r="D17" s="168"/>
      <c r="E17" s="169"/>
      <c r="F17" s="166"/>
      <c r="G17" s="162" t="str">
        <f t="shared" si="7"/>
        <v/>
      </c>
      <c r="H17" s="153"/>
      <c r="I17" s="161" t="str">
        <f t="shared" si="1"/>
        <v/>
      </c>
      <c r="J17" s="166"/>
      <c r="K17" s="167"/>
      <c r="L17" s="170"/>
      <c r="M17" s="169"/>
      <c r="N17" s="166"/>
      <c r="O17" s="162" t="str">
        <f t="shared" si="8"/>
        <v/>
      </c>
      <c r="Q17" s="135" t="str">
        <f t="shared" si="3"/>
        <v/>
      </c>
      <c r="R17" s="135" t="str">
        <f t="shared" si="4"/>
        <v/>
      </c>
      <c r="T17" s="164" t="str">
        <f t="shared" si="5"/>
        <v/>
      </c>
      <c r="U17" s="164" t="str">
        <f t="shared" si="6"/>
        <v/>
      </c>
      <c r="W17" s="163" t="str">
        <f t="shared" si="11"/>
        <v/>
      </c>
      <c r="X17" s="163" t="str">
        <f t="shared" si="12"/>
        <v/>
      </c>
      <c r="Z17" s="164" t="str">
        <f t="shared" si="9"/>
        <v/>
      </c>
      <c r="AA17" s="164" t="str">
        <f t="shared" si="10"/>
        <v/>
      </c>
      <c r="AC17" s="73">
        <f t="shared" si="2"/>
        <v>0</v>
      </c>
      <c r="AD17" s="73">
        <f>SUM(AC$9:AC17)</f>
        <v>0</v>
      </c>
    </row>
    <row r="18" spans="1:30" ht="30" customHeight="1">
      <c r="A18" s="161" t="str">
        <f t="shared" si="0"/>
        <v/>
      </c>
      <c r="B18" s="166"/>
      <c r="C18" s="167"/>
      <c r="D18" s="168"/>
      <c r="E18" s="169"/>
      <c r="F18" s="166"/>
      <c r="G18" s="162" t="str">
        <f t="shared" si="7"/>
        <v/>
      </c>
      <c r="H18" s="153"/>
      <c r="I18" s="161" t="str">
        <f t="shared" si="1"/>
        <v/>
      </c>
      <c r="J18" s="166"/>
      <c r="K18" s="167"/>
      <c r="L18" s="170"/>
      <c r="M18" s="169"/>
      <c r="N18" s="166"/>
      <c r="O18" s="162" t="str">
        <f t="shared" si="8"/>
        <v/>
      </c>
      <c r="Q18" s="135" t="str">
        <f t="shared" si="3"/>
        <v/>
      </c>
      <c r="R18" s="135" t="str">
        <f t="shared" si="4"/>
        <v/>
      </c>
      <c r="T18" s="164" t="str">
        <f t="shared" si="5"/>
        <v/>
      </c>
      <c r="U18" s="164" t="str">
        <f t="shared" si="6"/>
        <v/>
      </c>
      <c r="W18" s="163" t="str">
        <f t="shared" si="11"/>
        <v/>
      </c>
      <c r="X18" s="163" t="str">
        <f t="shared" si="12"/>
        <v/>
      </c>
      <c r="Z18" s="164" t="str">
        <f t="shared" si="9"/>
        <v/>
      </c>
      <c r="AA18" s="164" t="str">
        <f t="shared" si="10"/>
        <v/>
      </c>
      <c r="AC18" s="73">
        <f t="shared" si="2"/>
        <v>0</v>
      </c>
      <c r="AD18" s="73">
        <f>SUM(AC$9:AC18)</f>
        <v>0</v>
      </c>
    </row>
    <row r="19" spans="1:30" ht="30" customHeight="1">
      <c r="A19" s="161" t="str">
        <f t="shared" si="0"/>
        <v/>
      </c>
      <c r="B19" s="166"/>
      <c r="C19" s="167"/>
      <c r="D19" s="168"/>
      <c r="E19" s="169"/>
      <c r="F19" s="166"/>
      <c r="G19" s="162" t="str">
        <f t="shared" si="7"/>
        <v/>
      </c>
      <c r="H19" s="153"/>
      <c r="I19" s="161" t="str">
        <f t="shared" si="1"/>
        <v/>
      </c>
      <c r="J19" s="166"/>
      <c r="K19" s="167"/>
      <c r="L19" s="170"/>
      <c r="M19" s="169"/>
      <c r="N19" s="166"/>
      <c r="O19" s="162" t="str">
        <f t="shared" si="8"/>
        <v/>
      </c>
      <c r="Q19" s="135" t="str">
        <f t="shared" si="3"/>
        <v/>
      </c>
      <c r="R19" s="135" t="str">
        <f t="shared" si="4"/>
        <v/>
      </c>
      <c r="T19" s="164" t="str">
        <f t="shared" si="5"/>
        <v/>
      </c>
      <c r="U19" s="164" t="str">
        <f t="shared" si="6"/>
        <v/>
      </c>
      <c r="W19" s="163" t="str">
        <f t="shared" si="11"/>
        <v/>
      </c>
      <c r="X19" s="163" t="str">
        <f t="shared" si="12"/>
        <v/>
      </c>
      <c r="Z19" s="164" t="str">
        <f t="shared" si="9"/>
        <v/>
      </c>
      <c r="AA19" s="164" t="str">
        <f t="shared" si="10"/>
        <v/>
      </c>
      <c r="AC19" s="73">
        <f t="shared" si="2"/>
        <v>0</v>
      </c>
      <c r="AD19" s="73">
        <f>SUM(AC$9:AC19)</f>
        <v>0</v>
      </c>
    </row>
    <row r="20" spans="1:30" ht="30" customHeight="1">
      <c r="A20" s="161" t="str">
        <f t="shared" si="0"/>
        <v/>
      </c>
      <c r="B20" s="166"/>
      <c r="C20" s="167"/>
      <c r="D20" s="168"/>
      <c r="E20" s="169"/>
      <c r="F20" s="166"/>
      <c r="G20" s="162" t="str">
        <f t="shared" si="7"/>
        <v/>
      </c>
      <c r="H20" s="153"/>
      <c r="I20" s="161" t="str">
        <f t="shared" si="1"/>
        <v/>
      </c>
      <c r="J20" s="166"/>
      <c r="K20" s="167"/>
      <c r="L20" s="170"/>
      <c r="M20" s="169"/>
      <c r="N20" s="166"/>
      <c r="O20" s="162" t="str">
        <f t="shared" si="8"/>
        <v/>
      </c>
      <c r="Q20" s="135" t="str">
        <f t="shared" si="3"/>
        <v/>
      </c>
      <c r="R20" s="135" t="str">
        <f t="shared" si="4"/>
        <v/>
      </c>
      <c r="T20" s="164" t="str">
        <f t="shared" si="5"/>
        <v/>
      </c>
      <c r="U20" s="164" t="str">
        <f t="shared" si="6"/>
        <v/>
      </c>
      <c r="W20" s="163" t="str">
        <f t="shared" si="11"/>
        <v/>
      </c>
      <c r="X20" s="163" t="str">
        <f t="shared" si="12"/>
        <v/>
      </c>
      <c r="Z20" s="164" t="str">
        <f t="shared" si="9"/>
        <v/>
      </c>
      <c r="AA20" s="164" t="str">
        <f t="shared" si="10"/>
        <v/>
      </c>
      <c r="AC20" s="73">
        <f t="shared" si="2"/>
        <v>0</v>
      </c>
      <c r="AD20" s="73">
        <f>SUM(AC$9:AC20)</f>
        <v>0</v>
      </c>
    </row>
    <row r="21" spans="1:30" ht="30" customHeight="1">
      <c r="A21" s="161" t="str">
        <f t="shared" si="0"/>
        <v/>
      </c>
      <c r="B21" s="166"/>
      <c r="C21" s="167"/>
      <c r="D21" s="168"/>
      <c r="E21" s="169"/>
      <c r="F21" s="166"/>
      <c r="G21" s="162" t="str">
        <f t="shared" si="7"/>
        <v/>
      </c>
      <c r="H21" s="153"/>
      <c r="I21" s="161" t="str">
        <f t="shared" si="1"/>
        <v/>
      </c>
      <c r="J21" s="166"/>
      <c r="K21" s="167"/>
      <c r="L21" s="170"/>
      <c r="M21" s="169"/>
      <c r="N21" s="166"/>
      <c r="O21" s="162" t="str">
        <f t="shared" si="8"/>
        <v/>
      </c>
      <c r="Q21" s="135" t="str">
        <f t="shared" si="3"/>
        <v/>
      </c>
      <c r="R21" s="135" t="str">
        <f t="shared" si="4"/>
        <v/>
      </c>
      <c r="T21" s="164" t="str">
        <f t="shared" si="5"/>
        <v/>
      </c>
      <c r="U21" s="164" t="str">
        <f t="shared" si="6"/>
        <v/>
      </c>
      <c r="W21" s="163" t="str">
        <f t="shared" si="11"/>
        <v/>
      </c>
      <c r="X21" s="163" t="str">
        <f t="shared" si="12"/>
        <v/>
      </c>
      <c r="Z21" s="164" t="str">
        <f t="shared" si="9"/>
        <v/>
      </c>
      <c r="AA21" s="164" t="str">
        <f t="shared" si="10"/>
        <v/>
      </c>
      <c r="AC21" s="73">
        <f t="shared" si="2"/>
        <v>0</v>
      </c>
      <c r="AD21" s="73">
        <f>SUM(AC$9:AC21)</f>
        <v>0</v>
      </c>
    </row>
    <row r="22" spans="1:30" ht="30" customHeight="1">
      <c r="A22" s="161" t="str">
        <f t="shared" si="0"/>
        <v/>
      </c>
      <c r="B22" s="166"/>
      <c r="C22" s="167"/>
      <c r="D22" s="168"/>
      <c r="E22" s="169"/>
      <c r="F22" s="166"/>
      <c r="G22" s="162" t="str">
        <f t="shared" si="7"/>
        <v/>
      </c>
      <c r="H22" s="153"/>
      <c r="I22" s="161" t="str">
        <f t="shared" si="1"/>
        <v/>
      </c>
      <c r="J22" s="166"/>
      <c r="K22" s="167"/>
      <c r="L22" s="170"/>
      <c r="M22" s="169"/>
      <c r="N22" s="166"/>
      <c r="O22" s="162" t="str">
        <f t="shared" si="8"/>
        <v/>
      </c>
      <c r="Q22" s="135" t="str">
        <f t="shared" si="3"/>
        <v/>
      </c>
      <c r="R22" s="135" t="str">
        <f t="shared" si="4"/>
        <v/>
      </c>
      <c r="T22" s="164" t="str">
        <f t="shared" si="5"/>
        <v/>
      </c>
      <c r="U22" s="164" t="str">
        <f t="shared" si="6"/>
        <v/>
      </c>
      <c r="W22" s="163" t="str">
        <f t="shared" si="11"/>
        <v/>
      </c>
      <c r="X22" s="163" t="str">
        <f t="shared" si="12"/>
        <v/>
      </c>
      <c r="Z22" s="164" t="str">
        <f t="shared" si="9"/>
        <v/>
      </c>
      <c r="AA22" s="164" t="str">
        <f t="shared" si="10"/>
        <v/>
      </c>
      <c r="AC22" s="73">
        <f t="shared" si="2"/>
        <v>0</v>
      </c>
      <c r="AD22" s="73">
        <f>SUM(AC$9:AC22)</f>
        <v>0</v>
      </c>
    </row>
    <row r="23" spans="1:30" ht="30" customHeight="1">
      <c r="A23" s="161" t="str">
        <f t="shared" si="0"/>
        <v/>
      </c>
      <c r="B23" s="166"/>
      <c r="C23" s="167"/>
      <c r="D23" s="168"/>
      <c r="E23" s="169"/>
      <c r="F23" s="166"/>
      <c r="G23" s="162" t="str">
        <f t="shared" si="7"/>
        <v/>
      </c>
      <c r="H23" s="153"/>
      <c r="I23" s="161" t="str">
        <f t="shared" si="1"/>
        <v/>
      </c>
      <c r="J23" s="166"/>
      <c r="K23" s="167"/>
      <c r="L23" s="170"/>
      <c r="M23" s="169"/>
      <c r="N23" s="166"/>
      <c r="O23" s="162" t="str">
        <f t="shared" si="8"/>
        <v/>
      </c>
      <c r="Q23" s="135" t="str">
        <f t="shared" si="3"/>
        <v/>
      </c>
      <c r="R23" s="135" t="str">
        <f t="shared" si="4"/>
        <v/>
      </c>
      <c r="T23" s="164" t="str">
        <f t="shared" si="5"/>
        <v/>
      </c>
      <c r="U23" s="164" t="str">
        <f t="shared" si="6"/>
        <v/>
      </c>
      <c r="W23" s="163" t="str">
        <f t="shared" si="11"/>
        <v/>
      </c>
      <c r="X23" s="163" t="str">
        <f t="shared" si="12"/>
        <v/>
      </c>
      <c r="Z23" s="164" t="str">
        <f t="shared" si="9"/>
        <v/>
      </c>
      <c r="AA23" s="164" t="str">
        <f t="shared" si="10"/>
        <v/>
      </c>
      <c r="AC23" s="73">
        <f t="shared" si="2"/>
        <v>0</v>
      </c>
      <c r="AD23" s="73">
        <f>SUM(AC$9:AC23)</f>
        <v>0</v>
      </c>
    </row>
    <row r="24" spans="1:30" ht="30" customHeight="1">
      <c r="A24" s="161" t="str">
        <f t="shared" si="0"/>
        <v/>
      </c>
      <c r="B24" s="166"/>
      <c r="C24" s="167"/>
      <c r="D24" s="168"/>
      <c r="E24" s="169"/>
      <c r="F24" s="166"/>
      <c r="G24" s="162" t="str">
        <f t="shared" si="7"/>
        <v/>
      </c>
      <c r="H24" s="153"/>
      <c r="I24" s="161" t="str">
        <f t="shared" si="1"/>
        <v/>
      </c>
      <c r="J24" s="166"/>
      <c r="K24" s="167"/>
      <c r="L24" s="170"/>
      <c r="M24" s="169"/>
      <c r="N24" s="166"/>
      <c r="O24" s="162" t="str">
        <f t="shared" si="8"/>
        <v/>
      </c>
      <c r="Q24" s="135" t="str">
        <f t="shared" si="3"/>
        <v/>
      </c>
      <c r="R24" s="135" t="str">
        <f t="shared" si="4"/>
        <v/>
      </c>
      <c r="T24" s="164" t="str">
        <f t="shared" si="5"/>
        <v/>
      </c>
      <c r="U24" s="164" t="str">
        <f t="shared" si="6"/>
        <v/>
      </c>
      <c r="W24" s="163" t="str">
        <f t="shared" si="11"/>
        <v/>
      </c>
      <c r="X24" s="163" t="str">
        <f t="shared" si="12"/>
        <v/>
      </c>
      <c r="Z24" s="164" t="str">
        <f t="shared" si="9"/>
        <v/>
      </c>
      <c r="AA24" s="164" t="str">
        <f t="shared" si="10"/>
        <v/>
      </c>
      <c r="AC24" s="73">
        <f t="shared" si="2"/>
        <v>0</v>
      </c>
      <c r="AD24" s="73">
        <f>SUM(AC$9:AC24)</f>
        <v>0</v>
      </c>
    </row>
    <row r="25" spans="1:30" ht="30" customHeight="1">
      <c r="A25" s="161" t="str">
        <f t="shared" si="0"/>
        <v/>
      </c>
      <c r="B25" s="166"/>
      <c r="C25" s="167"/>
      <c r="D25" s="168"/>
      <c r="E25" s="169"/>
      <c r="F25" s="166"/>
      <c r="G25" s="162" t="str">
        <f t="shared" si="7"/>
        <v/>
      </c>
      <c r="H25" s="153"/>
      <c r="I25" s="161" t="str">
        <f t="shared" si="1"/>
        <v/>
      </c>
      <c r="J25" s="166"/>
      <c r="K25" s="167"/>
      <c r="L25" s="170"/>
      <c r="M25" s="169"/>
      <c r="N25" s="166"/>
      <c r="O25" s="162" t="str">
        <f t="shared" si="8"/>
        <v/>
      </c>
      <c r="Q25" s="135" t="str">
        <f t="shared" si="3"/>
        <v/>
      </c>
      <c r="R25" s="135" t="str">
        <f t="shared" si="4"/>
        <v/>
      </c>
      <c r="T25" s="164" t="str">
        <f t="shared" si="5"/>
        <v/>
      </c>
      <c r="U25" s="164" t="str">
        <f t="shared" si="6"/>
        <v/>
      </c>
      <c r="W25" s="163" t="str">
        <f t="shared" si="11"/>
        <v/>
      </c>
      <c r="X25" s="163" t="str">
        <f t="shared" si="12"/>
        <v/>
      </c>
      <c r="Z25" s="164" t="str">
        <f t="shared" si="9"/>
        <v/>
      </c>
      <c r="AA25" s="164" t="str">
        <f t="shared" si="10"/>
        <v/>
      </c>
      <c r="AC25" s="73">
        <f t="shared" si="2"/>
        <v>0</v>
      </c>
      <c r="AD25" s="73">
        <f>SUM(AC$9:AC25)</f>
        <v>0</v>
      </c>
    </row>
    <row r="26" spans="1:30" ht="30" customHeight="1">
      <c r="A26" s="161" t="str">
        <f t="shared" si="0"/>
        <v/>
      </c>
      <c r="B26" s="166"/>
      <c r="C26" s="167"/>
      <c r="D26" s="168"/>
      <c r="E26" s="169"/>
      <c r="F26" s="166"/>
      <c r="G26" s="162" t="str">
        <f t="shared" si="7"/>
        <v/>
      </c>
      <c r="H26" s="153"/>
      <c r="I26" s="161" t="str">
        <f t="shared" si="1"/>
        <v/>
      </c>
      <c r="J26" s="166"/>
      <c r="K26" s="167"/>
      <c r="L26" s="170"/>
      <c r="M26" s="169"/>
      <c r="N26" s="166"/>
      <c r="O26" s="162" t="str">
        <f t="shared" si="8"/>
        <v/>
      </c>
      <c r="Q26" s="135" t="str">
        <f t="shared" si="3"/>
        <v/>
      </c>
      <c r="R26" s="135" t="str">
        <f t="shared" si="4"/>
        <v/>
      </c>
      <c r="T26" s="164" t="str">
        <f t="shared" si="5"/>
        <v/>
      </c>
      <c r="U26" s="164" t="str">
        <f t="shared" si="6"/>
        <v/>
      </c>
      <c r="W26" s="163" t="str">
        <f t="shared" si="11"/>
        <v/>
      </c>
      <c r="X26" s="163" t="str">
        <f t="shared" si="12"/>
        <v/>
      </c>
      <c r="Z26" s="164" t="str">
        <f t="shared" si="9"/>
        <v/>
      </c>
      <c r="AA26" s="164" t="str">
        <f t="shared" si="10"/>
        <v/>
      </c>
      <c r="AC26" s="73">
        <f t="shared" si="2"/>
        <v>0</v>
      </c>
      <c r="AD26" s="73">
        <f>SUM(AC$9:AC26)</f>
        <v>0</v>
      </c>
    </row>
    <row r="27" spans="1:30" ht="30" customHeight="1">
      <c r="A27" s="161" t="str">
        <f t="shared" si="0"/>
        <v/>
      </c>
      <c r="B27" s="166"/>
      <c r="C27" s="167"/>
      <c r="D27" s="168"/>
      <c r="E27" s="169"/>
      <c r="F27" s="166"/>
      <c r="G27" s="162" t="str">
        <f t="shared" si="7"/>
        <v/>
      </c>
      <c r="H27" s="153"/>
      <c r="I27" s="161" t="str">
        <f t="shared" si="1"/>
        <v/>
      </c>
      <c r="J27" s="166"/>
      <c r="K27" s="167"/>
      <c r="L27" s="170"/>
      <c r="M27" s="169"/>
      <c r="N27" s="166"/>
      <c r="O27" s="162" t="str">
        <f t="shared" si="8"/>
        <v/>
      </c>
      <c r="Q27" s="135" t="str">
        <f t="shared" si="3"/>
        <v/>
      </c>
      <c r="R27" s="135" t="str">
        <f t="shared" si="4"/>
        <v/>
      </c>
      <c r="T27" s="164" t="str">
        <f t="shared" si="5"/>
        <v/>
      </c>
      <c r="U27" s="164" t="str">
        <f t="shared" si="6"/>
        <v/>
      </c>
      <c r="W27" s="163" t="str">
        <f t="shared" si="11"/>
        <v/>
      </c>
      <c r="X27" s="163" t="str">
        <f t="shared" si="12"/>
        <v/>
      </c>
      <c r="Z27" s="164" t="str">
        <f t="shared" si="9"/>
        <v/>
      </c>
      <c r="AA27" s="164" t="str">
        <f t="shared" si="10"/>
        <v/>
      </c>
      <c r="AC27" s="73">
        <f t="shared" si="2"/>
        <v>0</v>
      </c>
      <c r="AD27" s="73">
        <f>SUM(AC$9:AC27)</f>
        <v>0</v>
      </c>
    </row>
    <row r="28" spans="1:30" ht="30" customHeight="1">
      <c r="A28" s="161" t="str">
        <f t="shared" si="0"/>
        <v/>
      </c>
      <c r="B28" s="166"/>
      <c r="C28" s="167"/>
      <c r="D28" s="168"/>
      <c r="E28" s="169"/>
      <c r="F28" s="166"/>
      <c r="G28" s="162" t="str">
        <f t="shared" si="7"/>
        <v/>
      </c>
      <c r="H28" s="153"/>
      <c r="I28" s="161" t="str">
        <f t="shared" si="1"/>
        <v/>
      </c>
      <c r="J28" s="166"/>
      <c r="K28" s="167"/>
      <c r="L28" s="170"/>
      <c r="M28" s="169"/>
      <c r="N28" s="166"/>
      <c r="O28" s="162" t="str">
        <f t="shared" si="8"/>
        <v/>
      </c>
      <c r="Q28" s="135" t="str">
        <f t="shared" si="3"/>
        <v/>
      </c>
      <c r="R28" s="135" t="str">
        <f t="shared" si="4"/>
        <v/>
      </c>
      <c r="T28" s="164" t="str">
        <f t="shared" si="5"/>
        <v/>
      </c>
      <c r="U28" s="164" t="str">
        <f t="shared" si="6"/>
        <v/>
      </c>
      <c r="W28" s="163" t="str">
        <f t="shared" si="11"/>
        <v/>
      </c>
      <c r="X28" s="163" t="str">
        <f t="shared" si="12"/>
        <v/>
      </c>
      <c r="Z28" s="164" t="str">
        <f t="shared" si="9"/>
        <v/>
      </c>
      <c r="AA28" s="164" t="str">
        <f t="shared" si="10"/>
        <v/>
      </c>
      <c r="AC28" s="73">
        <f t="shared" si="2"/>
        <v>0</v>
      </c>
      <c r="AD28" s="73">
        <f>SUM(AC$9:AC28)</f>
        <v>0</v>
      </c>
    </row>
    <row r="29" spans="1:30" ht="30" customHeight="1">
      <c r="A29" s="161" t="str">
        <f t="shared" si="0"/>
        <v/>
      </c>
      <c r="B29" s="166"/>
      <c r="C29" s="167"/>
      <c r="D29" s="168"/>
      <c r="E29" s="169"/>
      <c r="F29" s="166"/>
      <c r="G29" s="162" t="str">
        <f t="shared" si="7"/>
        <v/>
      </c>
      <c r="H29" s="153"/>
      <c r="I29" s="161" t="str">
        <f t="shared" si="1"/>
        <v/>
      </c>
      <c r="J29" s="166"/>
      <c r="K29" s="167"/>
      <c r="L29" s="170"/>
      <c r="M29" s="169"/>
      <c r="N29" s="166"/>
      <c r="O29" s="162" t="str">
        <f t="shared" si="8"/>
        <v/>
      </c>
      <c r="Q29" s="135" t="str">
        <f t="shared" si="3"/>
        <v/>
      </c>
      <c r="R29" s="135" t="str">
        <f t="shared" si="4"/>
        <v/>
      </c>
      <c r="T29" s="164" t="str">
        <f t="shared" si="5"/>
        <v/>
      </c>
      <c r="U29" s="164" t="str">
        <f t="shared" si="6"/>
        <v/>
      </c>
      <c r="W29" s="163" t="str">
        <f t="shared" si="11"/>
        <v/>
      </c>
      <c r="X29" s="163" t="str">
        <f t="shared" si="12"/>
        <v/>
      </c>
      <c r="Z29" s="164" t="str">
        <f t="shared" si="9"/>
        <v/>
      </c>
      <c r="AA29" s="164" t="str">
        <f t="shared" si="10"/>
        <v/>
      </c>
      <c r="AC29" s="73">
        <f t="shared" si="2"/>
        <v>0</v>
      </c>
      <c r="AD29" s="73">
        <f>SUM(AC$9:AC29)</f>
        <v>0</v>
      </c>
    </row>
    <row r="30" spans="1:30" ht="30" customHeight="1">
      <c r="A30" s="161" t="str">
        <f t="shared" si="0"/>
        <v/>
      </c>
      <c r="B30" s="166"/>
      <c r="C30" s="167"/>
      <c r="D30" s="168"/>
      <c r="E30" s="169"/>
      <c r="F30" s="166"/>
      <c r="G30" s="162" t="str">
        <f t="shared" si="7"/>
        <v/>
      </c>
      <c r="H30" s="153"/>
      <c r="I30" s="161" t="str">
        <f t="shared" si="1"/>
        <v/>
      </c>
      <c r="J30" s="166"/>
      <c r="K30" s="167"/>
      <c r="L30" s="170"/>
      <c r="M30" s="169"/>
      <c r="N30" s="166"/>
      <c r="O30" s="162" t="str">
        <f t="shared" si="8"/>
        <v/>
      </c>
      <c r="Q30" s="135" t="str">
        <f t="shared" si="3"/>
        <v/>
      </c>
      <c r="R30" s="135" t="str">
        <f t="shared" si="4"/>
        <v/>
      </c>
      <c r="T30" s="164" t="str">
        <f t="shared" si="5"/>
        <v/>
      </c>
      <c r="U30" s="164" t="str">
        <f t="shared" si="6"/>
        <v/>
      </c>
      <c r="W30" s="163" t="str">
        <f t="shared" si="11"/>
        <v/>
      </c>
      <c r="X30" s="163" t="str">
        <f t="shared" si="12"/>
        <v/>
      </c>
      <c r="Z30" s="164" t="str">
        <f t="shared" si="9"/>
        <v/>
      </c>
      <c r="AA30" s="164" t="str">
        <f t="shared" si="10"/>
        <v/>
      </c>
      <c r="AC30" s="73">
        <f t="shared" si="2"/>
        <v>0</v>
      </c>
      <c r="AD30" s="73">
        <f>SUM(AC$9:AC30)</f>
        <v>0</v>
      </c>
    </row>
    <row r="31" spans="1:30" ht="30" customHeight="1">
      <c r="A31" s="161" t="str">
        <f t="shared" si="0"/>
        <v/>
      </c>
      <c r="B31" s="166"/>
      <c r="C31" s="167"/>
      <c r="D31" s="168"/>
      <c r="E31" s="169"/>
      <c r="F31" s="166"/>
      <c r="G31" s="162" t="str">
        <f t="shared" si="7"/>
        <v/>
      </c>
      <c r="H31" s="153"/>
      <c r="I31" s="161" t="str">
        <f t="shared" si="1"/>
        <v/>
      </c>
      <c r="J31" s="166"/>
      <c r="K31" s="167"/>
      <c r="L31" s="170"/>
      <c r="M31" s="169"/>
      <c r="N31" s="166"/>
      <c r="O31" s="162" t="str">
        <f t="shared" si="8"/>
        <v/>
      </c>
      <c r="Q31" s="135" t="str">
        <f t="shared" si="3"/>
        <v/>
      </c>
      <c r="R31" s="135" t="str">
        <f t="shared" si="4"/>
        <v/>
      </c>
      <c r="T31" s="164" t="str">
        <f t="shared" si="5"/>
        <v/>
      </c>
      <c r="U31" s="164" t="str">
        <f t="shared" si="6"/>
        <v/>
      </c>
      <c r="W31" s="163" t="str">
        <f t="shared" si="11"/>
        <v/>
      </c>
      <c r="X31" s="163" t="str">
        <f t="shared" si="12"/>
        <v/>
      </c>
      <c r="Z31" s="164" t="str">
        <f t="shared" si="9"/>
        <v/>
      </c>
      <c r="AA31" s="164" t="str">
        <f t="shared" si="10"/>
        <v/>
      </c>
      <c r="AC31" s="73">
        <f t="shared" si="2"/>
        <v>0</v>
      </c>
      <c r="AD31" s="73">
        <f>SUM(AC$9:AC31)</f>
        <v>0</v>
      </c>
    </row>
    <row r="32" spans="1:30" ht="30" customHeight="1">
      <c r="A32" s="161" t="str">
        <f t="shared" si="0"/>
        <v/>
      </c>
      <c r="B32" s="166"/>
      <c r="C32" s="167"/>
      <c r="D32" s="168"/>
      <c r="E32" s="169"/>
      <c r="F32" s="166"/>
      <c r="G32" s="162" t="str">
        <f t="shared" si="7"/>
        <v/>
      </c>
      <c r="H32" s="153"/>
      <c r="I32" s="161" t="str">
        <f t="shared" si="1"/>
        <v/>
      </c>
      <c r="J32" s="166"/>
      <c r="K32" s="167"/>
      <c r="L32" s="170"/>
      <c r="M32" s="169"/>
      <c r="N32" s="166"/>
      <c r="O32" s="162" t="str">
        <f t="shared" si="8"/>
        <v/>
      </c>
      <c r="Q32" s="135" t="str">
        <f t="shared" si="3"/>
        <v/>
      </c>
      <c r="R32" s="135" t="str">
        <f t="shared" si="4"/>
        <v/>
      </c>
      <c r="T32" s="164" t="str">
        <f t="shared" si="5"/>
        <v/>
      </c>
      <c r="U32" s="164" t="str">
        <f t="shared" si="6"/>
        <v/>
      </c>
      <c r="W32" s="163" t="str">
        <f t="shared" si="11"/>
        <v/>
      </c>
      <c r="X32" s="163" t="str">
        <f t="shared" si="12"/>
        <v/>
      </c>
      <c r="Z32" s="164" t="str">
        <f t="shared" si="9"/>
        <v/>
      </c>
      <c r="AA32" s="164" t="str">
        <f t="shared" si="10"/>
        <v/>
      </c>
      <c r="AC32" s="73">
        <f t="shared" si="2"/>
        <v>0</v>
      </c>
      <c r="AD32" s="73">
        <f>SUM(AC$9:AC32)</f>
        <v>0</v>
      </c>
    </row>
    <row r="33" spans="1:30" ht="30" customHeight="1">
      <c r="A33" s="161" t="str">
        <f t="shared" si="0"/>
        <v/>
      </c>
      <c r="B33" s="166"/>
      <c r="C33" s="167"/>
      <c r="D33" s="168"/>
      <c r="E33" s="169"/>
      <c r="F33" s="166"/>
      <c r="G33" s="162" t="str">
        <f t="shared" si="7"/>
        <v/>
      </c>
      <c r="H33" s="153"/>
      <c r="I33" s="161" t="str">
        <f t="shared" si="1"/>
        <v/>
      </c>
      <c r="J33" s="166"/>
      <c r="K33" s="167"/>
      <c r="L33" s="170"/>
      <c r="M33" s="169"/>
      <c r="N33" s="166"/>
      <c r="O33" s="162" t="str">
        <f t="shared" si="8"/>
        <v/>
      </c>
      <c r="Q33" s="135" t="str">
        <f t="shared" si="3"/>
        <v/>
      </c>
      <c r="R33" s="135" t="str">
        <f t="shared" si="4"/>
        <v/>
      </c>
      <c r="T33" s="164" t="str">
        <f t="shared" si="5"/>
        <v/>
      </c>
      <c r="U33" s="164" t="str">
        <f t="shared" si="6"/>
        <v/>
      </c>
      <c r="W33" s="163" t="str">
        <f t="shared" si="11"/>
        <v/>
      </c>
      <c r="X33" s="163" t="str">
        <f t="shared" si="12"/>
        <v/>
      </c>
      <c r="Z33" s="164" t="str">
        <f t="shared" si="9"/>
        <v/>
      </c>
      <c r="AA33" s="164" t="str">
        <f t="shared" si="10"/>
        <v/>
      </c>
      <c r="AC33" s="73">
        <f t="shared" si="2"/>
        <v>0</v>
      </c>
      <c r="AD33" s="73">
        <f>SUM(AC$9:AC33)</f>
        <v>0</v>
      </c>
    </row>
    <row r="34" spans="1:30" ht="30" customHeight="1">
      <c r="A34" s="161" t="str">
        <f t="shared" si="0"/>
        <v/>
      </c>
      <c r="B34" s="166"/>
      <c r="C34" s="167"/>
      <c r="D34" s="168"/>
      <c r="E34" s="169"/>
      <c r="F34" s="166"/>
      <c r="G34" s="162" t="str">
        <f t="shared" si="7"/>
        <v/>
      </c>
      <c r="H34" s="153"/>
      <c r="I34" s="161" t="str">
        <f t="shared" si="1"/>
        <v/>
      </c>
      <c r="J34" s="166"/>
      <c r="K34" s="167"/>
      <c r="L34" s="170"/>
      <c r="M34" s="169"/>
      <c r="N34" s="166"/>
      <c r="O34" s="162" t="str">
        <f t="shared" si="8"/>
        <v/>
      </c>
      <c r="Q34" s="135" t="str">
        <f t="shared" si="3"/>
        <v/>
      </c>
      <c r="R34" s="135" t="str">
        <f t="shared" si="4"/>
        <v/>
      </c>
      <c r="T34" s="164" t="str">
        <f t="shared" si="5"/>
        <v/>
      </c>
      <c r="U34" s="164" t="str">
        <f t="shared" si="6"/>
        <v/>
      </c>
      <c r="W34" s="163" t="str">
        <f t="shared" si="11"/>
        <v/>
      </c>
      <c r="X34" s="163" t="str">
        <f t="shared" si="12"/>
        <v/>
      </c>
      <c r="Z34" s="164" t="str">
        <f t="shared" si="9"/>
        <v/>
      </c>
      <c r="AA34" s="164" t="str">
        <f t="shared" si="10"/>
        <v/>
      </c>
      <c r="AC34" s="73">
        <f t="shared" si="2"/>
        <v>0</v>
      </c>
      <c r="AD34" s="73">
        <f>SUM(AC$9:AC34)</f>
        <v>0</v>
      </c>
    </row>
    <row r="35" spans="1:30" ht="30" customHeight="1">
      <c r="A35" s="161" t="str">
        <f t="shared" si="0"/>
        <v/>
      </c>
      <c r="B35" s="166"/>
      <c r="C35" s="167"/>
      <c r="D35" s="168"/>
      <c r="E35" s="169"/>
      <c r="F35" s="166"/>
      <c r="G35" s="162" t="str">
        <f t="shared" si="7"/>
        <v/>
      </c>
      <c r="H35" s="153"/>
      <c r="I35" s="161" t="str">
        <f t="shared" si="1"/>
        <v/>
      </c>
      <c r="J35" s="166"/>
      <c r="K35" s="167"/>
      <c r="L35" s="170"/>
      <c r="M35" s="169"/>
      <c r="N35" s="166"/>
      <c r="O35" s="162" t="str">
        <f t="shared" si="8"/>
        <v/>
      </c>
      <c r="Q35" s="135" t="str">
        <f t="shared" si="3"/>
        <v/>
      </c>
      <c r="R35" s="135" t="str">
        <f t="shared" si="4"/>
        <v/>
      </c>
      <c r="T35" s="164" t="str">
        <f t="shared" si="5"/>
        <v/>
      </c>
      <c r="U35" s="164" t="str">
        <f t="shared" si="6"/>
        <v/>
      </c>
      <c r="W35" s="163" t="str">
        <f t="shared" si="11"/>
        <v/>
      </c>
      <c r="X35" s="163" t="str">
        <f t="shared" si="12"/>
        <v/>
      </c>
      <c r="Z35" s="164" t="str">
        <f t="shared" si="9"/>
        <v/>
      </c>
      <c r="AA35" s="164" t="str">
        <f t="shared" si="10"/>
        <v/>
      </c>
      <c r="AC35" s="73">
        <f t="shared" si="2"/>
        <v>0</v>
      </c>
      <c r="AD35" s="73">
        <f>SUM(AC$9:AC35)</f>
        <v>0</v>
      </c>
    </row>
    <row r="36" spans="1:30" ht="30" customHeight="1">
      <c r="A36" s="161" t="str">
        <f t="shared" si="0"/>
        <v/>
      </c>
      <c r="B36" s="166"/>
      <c r="C36" s="167"/>
      <c r="D36" s="168"/>
      <c r="E36" s="169"/>
      <c r="F36" s="166"/>
      <c r="G36" s="162" t="str">
        <f t="shared" si="7"/>
        <v/>
      </c>
      <c r="H36" s="153"/>
      <c r="I36" s="161" t="str">
        <f t="shared" si="1"/>
        <v/>
      </c>
      <c r="J36" s="166"/>
      <c r="K36" s="167"/>
      <c r="L36" s="170"/>
      <c r="M36" s="169"/>
      <c r="N36" s="166"/>
      <c r="O36" s="162" t="str">
        <f t="shared" si="8"/>
        <v/>
      </c>
      <c r="Q36" s="135" t="str">
        <f t="shared" si="3"/>
        <v/>
      </c>
      <c r="R36" s="135" t="str">
        <f t="shared" si="4"/>
        <v/>
      </c>
      <c r="T36" s="164" t="str">
        <f t="shared" si="5"/>
        <v/>
      </c>
      <c r="U36" s="164" t="str">
        <f t="shared" si="6"/>
        <v/>
      </c>
      <c r="W36" s="163" t="str">
        <f t="shared" si="11"/>
        <v/>
      </c>
      <c r="X36" s="163" t="str">
        <f t="shared" si="12"/>
        <v/>
      </c>
      <c r="Z36" s="164" t="str">
        <f t="shared" si="9"/>
        <v/>
      </c>
      <c r="AA36" s="164" t="str">
        <f t="shared" si="10"/>
        <v/>
      </c>
      <c r="AC36" s="73">
        <f t="shared" si="2"/>
        <v>0</v>
      </c>
      <c r="AD36" s="73">
        <f>SUM(AC$9:AC36)</f>
        <v>0</v>
      </c>
    </row>
    <row r="37" spans="1:30" ht="30" customHeight="1">
      <c r="A37" s="161" t="str">
        <f t="shared" si="0"/>
        <v/>
      </c>
      <c r="B37" s="166"/>
      <c r="C37" s="167"/>
      <c r="D37" s="168"/>
      <c r="E37" s="169"/>
      <c r="F37" s="166"/>
      <c r="G37" s="162" t="str">
        <f t="shared" si="7"/>
        <v/>
      </c>
      <c r="H37" s="153"/>
      <c r="I37" s="161" t="str">
        <f t="shared" si="1"/>
        <v/>
      </c>
      <c r="J37" s="166"/>
      <c r="K37" s="167"/>
      <c r="L37" s="170"/>
      <c r="M37" s="169"/>
      <c r="N37" s="166"/>
      <c r="O37" s="162" t="str">
        <f t="shared" si="8"/>
        <v/>
      </c>
      <c r="Q37" s="135" t="str">
        <f t="shared" si="3"/>
        <v/>
      </c>
      <c r="R37" s="135" t="str">
        <f t="shared" si="4"/>
        <v/>
      </c>
      <c r="T37" s="164" t="str">
        <f t="shared" si="5"/>
        <v/>
      </c>
      <c r="U37" s="164" t="str">
        <f t="shared" si="6"/>
        <v/>
      </c>
      <c r="W37" s="163" t="str">
        <f t="shared" si="11"/>
        <v/>
      </c>
      <c r="X37" s="163" t="str">
        <f t="shared" si="12"/>
        <v/>
      </c>
      <c r="Z37" s="164" t="str">
        <f t="shared" si="9"/>
        <v/>
      </c>
      <c r="AA37" s="164" t="str">
        <f t="shared" si="10"/>
        <v/>
      </c>
      <c r="AC37" s="73">
        <f t="shared" si="2"/>
        <v>0</v>
      </c>
      <c r="AD37" s="73">
        <f>SUM(AC$9:AC37)</f>
        <v>0</v>
      </c>
    </row>
    <row r="38" spans="1:30" ht="30" customHeight="1">
      <c r="A38" s="161" t="str">
        <f t="shared" si="0"/>
        <v/>
      </c>
      <c r="B38" s="166"/>
      <c r="C38" s="167"/>
      <c r="D38" s="168"/>
      <c r="E38" s="169"/>
      <c r="F38" s="166"/>
      <c r="G38" s="162" t="str">
        <f t="shared" si="7"/>
        <v/>
      </c>
      <c r="H38" s="153"/>
      <c r="I38" s="161" t="str">
        <f t="shared" si="1"/>
        <v/>
      </c>
      <c r="J38" s="166"/>
      <c r="K38" s="167"/>
      <c r="L38" s="170"/>
      <c r="M38" s="169"/>
      <c r="N38" s="166"/>
      <c r="O38" s="162" t="str">
        <f t="shared" si="8"/>
        <v/>
      </c>
      <c r="Q38" s="135" t="str">
        <f t="shared" si="3"/>
        <v/>
      </c>
      <c r="R38" s="135" t="str">
        <f t="shared" si="4"/>
        <v/>
      </c>
      <c r="T38" s="164" t="str">
        <f t="shared" si="5"/>
        <v/>
      </c>
      <c r="U38" s="164" t="str">
        <f t="shared" si="6"/>
        <v/>
      </c>
      <c r="W38" s="163" t="str">
        <f t="shared" si="11"/>
        <v/>
      </c>
      <c r="X38" s="163" t="str">
        <f t="shared" si="12"/>
        <v/>
      </c>
      <c r="Z38" s="164" t="str">
        <f t="shared" si="9"/>
        <v/>
      </c>
      <c r="AA38" s="164" t="str">
        <f t="shared" si="10"/>
        <v/>
      </c>
      <c r="AC38" s="73">
        <f t="shared" si="2"/>
        <v>0</v>
      </c>
      <c r="AD38" s="73">
        <f>SUM(AC$9:AC38)</f>
        <v>0</v>
      </c>
    </row>
    <row r="39" spans="1:30" ht="30" customHeight="1">
      <c r="A39" s="161" t="str">
        <f t="shared" si="0"/>
        <v/>
      </c>
      <c r="B39" s="166"/>
      <c r="C39" s="167"/>
      <c r="D39" s="168"/>
      <c r="E39" s="169"/>
      <c r="F39" s="166"/>
      <c r="G39" s="162" t="str">
        <f t="shared" si="7"/>
        <v/>
      </c>
      <c r="H39" s="153"/>
      <c r="I39" s="161" t="str">
        <f t="shared" si="1"/>
        <v/>
      </c>
      <c r="J39" s="166"/>
      <c r="K39" s="167"/>
      <c r="L39" s="170"/>
      <c r="M39" s="169"/>
      <c r="N39" s="166"/>
      <c r="O39" s="162" t="str">
        <f t="shared" si="8"/>
        <v/>
      </c>
      <c r="Q39" s="135" t="str">
        <f t="shared" si="3"/>
        <v/>
      </c>
      <c r="R39" s="135" t="str">
        <f t="shared" si="4"/>
        <v/>
      </c>
      <c r="T39" s="164" t="str">
        <f t="shared" si="5"/>
        <v/>
      </c>
      <c r="U39" s="164" t="str">
        <f t="shared" si="6"/>
        <v/>
      </c>
      <c r="W39" s="163" t="str">
        <f t="shared" si="11"/>
        <v/>
      </c>
      <c r="X39" s="163" t="str">
        <f t="shared" si="12"/>
        <v/>
      </c>
      <c r="Z39" s="164" t="str">
        <f t="shared" si="9"/>
        <v/>
      </c>
      <c r="AA39" s="164" t="str">
        <f t="shared" si="10"/>
        <v/>
      </c>
      <c r="AC39" s="73">
        <f t="shared" si="2"/>
        <v>0</v>
      </c>
      <c r="AD39" s="73">
        <f>SUM(AC$9:AC39)</f>
        <v>0</v>
      </c>
    </row>
    <row r="40" spans="1:30" ht="30" customHeight="1">
      <c r="A40" s="161" t="str">
        <f t="shared" si="0"/>
        <v/>
      </c>
      <c r="B40" s="166"/>
      <c r="C40" s="167"/>
      <c r="D40" s="168"/>
      <c r="E40" s="169"/>
      <c r="F40" s="166"/>
      <c r="G40" s="162" t="str">
        <f t="shared" si="7"/>
        <v/>
      </c>
      <c r="H40" s="153"/>
      <c r="I40" s="161" t="str">
        <f t="shared" si="1"/>
        <v/>
      </c>
      <c r="J40" s="166"/>
      <c r="K40" s="167"/>
      <c r="L40" s="170"/>
      <c r="M40" s="169"/>
      <c r="N40" s="166"/>
      <c r="O40" s="162" t="str">
        <f t="shared" si="8"/>
        <v/>
      </c>
      <c r="Q40" s="135" t="str">
        <f t="shared" si="3"/>
        <v/>
      </c>
      <c r="R40" s="135" t="str">
        <f t="shared" si="4"/>
        <v/>
      </c>
      <c r="T40" s="164" t="str">
        <f t="shared" si="5"/>
        <v/>
      </c>
      <c r="U40" s="164" t="str">
        <f t="shared" si="6"/>
        <v/>
      </c>
      <c r="W40" s="163" t="str">
        <f t="shared" si="11"/>
        <v/>
      </c>
      <c r="X40" s="163" t="str">
        <f t="shared" si="12"/>
        <v/>
      </c>
      <c r="Z40" s="164" t="str">
        <f t="shared" si="9"/>
        <v/>
      </c>
      <c r="AA40" s="164" t="str">
        <f t="shared" si="10"/>
        <v/>
      </c>
      <c r="AC40" s="73">
        <f t="shared" si="2"/>
        <v>0</v>
      </c>
      <c r="AD40" s="73">
        <f>SUM(AC$9:AC40)</f>
        <v>0</v>
      </c>
    </row>
    <row r="41" spans="1:30" ht="30" customHeight="1">
      <c r="A41" s="161" t="str">
        <f t="shared" ref="A41:A72" si="13">IF(E41&lt;&gt;"",RANK(E41,E$9:E$98,1),"")</f>
        <v/>
      </c>
      <c r="B41" s="166"/>
      <c r="C41" s="167"/>
      <c r="D41" s="168"/>
      <c r="E41" s="169"/>
      <c r="F41" s="166"/>
      <c r="G41" s="162" t="str">
        <f t="shared" si="7"/>
        <v/>
      </c>
      <c r="H41" s="153"/>
      <c r="I41" s="161" t="str">
        <f t="shared" ref="I41:I72" si="14">IF(M41&lt;&gt;"",IF(MID(L41,1,2)=AC$8,RANK(M41,M$9:M$98,1)-AD41,"-"),"")</f>
        <v/>
      </c>
      <c r="J41" s="166"/>
      <c r="K41" s="167"/>
      <c r="L41" s="170"/>
      <c r="M41" s="169"/>
      <c r="N41" s="166"/>
      <c r="O41" s="162" t="str">
        <f t="shared" si="8"/>
        <v/>
      </c>
      <c r="Q41" s="135" t="str">
        <f t="shared" si="3"/>
        <v/>
      </c>
      <c r="R41" s="135" t="str">
        <f t="shared" si="4"/>
        <v/>
      </c>
      <c r="T41" s="164" t="str">
        <f t="shared" si="5"/>
        <v/>
      </c>
      <c r="U41" s="164" t="str">
        <f t="shared" si="6"/>
        <v/>
      </c>
      <c r="W41" s="163" t="str">
        <f t="shared" si="11"/>
        <v/>
      </c>
      <c r="X41" s="163" t="str">
        <f t="shared" si="12"/>
        <v/>
      </c>
      <c r="Z41" s="164" t="str">
        <f t="shared" si="9"/>
        <v/>
      </c>
      <c r="AA41" s="164" t="str">
        <f t="shared" si="10"/>
        <v/>
      </c>
      <c r="AC41" s="73">
        <f t="shared" ref="AC41:AC72" si="15">IF(L41&lt;&gt;"",IF(MID(L41,1,2)=AC$8,0,1),0)</f>
        <v>0</v>
      </c>
      <c r="AD41" s="73">
        <f>SUM(AC$9:AC41)</f>
        <v>0</v>
      </c>
    </row>
    <row r="42" spans="1:30" ht="30" customHeight="1">
      <c r="A42" s="161" t="str">
        <f t="shared" si="13"/>
        <v/>
      </c>
      <c r="B42" s="166"/>
      <c r="C42" s="167"/>
      <c r="D42" s="168"/>
      <c r="E42" s="169"/>
      <c r="F42" s="166"/>
      <c r="G42" s="162" t="str">
        <f t="shared" si="7"/>
        <v/>
      </c>
      <c r="H42" s="153"/>
      <c r="I42" s="161" t="str">
        <f t="shared" si="14"/>
        <v/>
      </c>
      <c r="J42" s="166"/>
      <c r="K42" s="167"/>
      <c r="L42" s="170"/>
      <c r="M42" s="169"/>
      <c r="N42" s="166"/>
      <c r="O42" s="162" t="str">
        <f t="shared" si="8"/>
        <v/>
      </c>
      <c r="Q42" s="135" t="str">
        <f t="shared" ref="Q42:Q73" si="16">IF(AND(E$9&lt;&gt;"",E42&lt;&gt;""),(INT(E42/10000)*3600+INT(MOD(E42,10000)/100)*60+MOD(E42,100))-(INT(E$9/10000)*3600+INT(MOD(E$9,10000)/100)*60+MOD(E$9,100)),"")</f>
        <v/>
      </c>
      <c r="R42" s="135" t="str">
        <f t="shared" ref="R42:R73" si="17">IF(AND(M$9&lt;&gt;"",M42&lt;&gt;""),(INT(M42/10000)*3600+INT(MOD(M42,10000)/100)*60+MOD(M42,100))-(INT(M$9/10000)*3600+INT(MOD(M$9,10000)/100)*60+MOD(M$9,100)),"")</f>
        <v/>
      </c>
      <c r="T42" s="164" t="str">
        <f t="shared" ref="T42:T73" si="18">IF(Q42&lt;&gt;"",INT(Q42/3600)*10000+INT(MOD(Q42,3600)/60)*100+MOD(Q42,60),"")</f>
        <v/>
      </c>
      <c r="U42" s="164" t="str">
        <f t="shared" ref="U42:U73" si="19">IF(R42&lt;&gt;"",INT(R42/3600)*10000+INT(MOD(R42,3600)/60)*100+MOD(R42,60),"")</f>
        <v/>
      </c>
      <c r="W42" s="163" t="str">
        <f t="shared" si="11"/>
        <v/>
      </c>
      <c r="X42" s="163" t="str">
        <f t="shared" si="12"/>
        <v/>
      </c>
      <c r="Z42" s="164" t="str">
        <f t="shared" si="9"/>
        <v/>
      </c>
      <c r="AA42" s="164" t="str">
        <f t="shared" si="10"/>
        <v/>
      </c>
      <c r="AC42" s="73">
        <f t="shared" si="15"/>
        <v>0</v>
      </c>
      <c r="AD42" s="73">
        <f>SUM(AC$9:AC42)</f>
        <v>0</v>
      </c>
    </row>
    <row r="43" spans="1:30" ht="30" customHeight="1">
      <c r="A43" s="161" t="str">
        <f t="shared" si="13"/>
        <v/>
      </c>
      <c r="B43" s="166"/>
      <c r="C43" s="167"/>
      <c r="D43" s="168"/>
      <c r="E43" s="169"/>
      <c r="F43" s="166"/>
      <c r="G43" s="162" t="str">
        <f t="shared" ref="G43:G74" si="20">IF(T43&lt;&gt;"",TEXT(T43,"[&lt;100]#0.0;[&lt;10000]#0"":""00.0;0"":""00"":""00.0")&amp;CHAR(10)&amp;"("&amp;TEXT(Z43,"[&lt;100]#0.0;[&lt;10000]#0"":""00.0;0"":""00"":""00.0")&amp;")","")</f>
        <v/>
      </c>
      <c r="H43" s="153"/>
      <c r="I43" s="161" t="str">
        <f t="shared" si="14"/>
        <v/>
      </c>
      <c r="J43" s="166"/>
      <c r="K43" s="167"/>
      <c r="L43" s="170"/>
      <c r="M43" s="169"/>
      <c r="N43" s="166"/>
      <c r="O43" s="162" t="str">
        <f t="shared" ref="O43:O74" si="21">IF(U43&lt;&gt;"",TEXT(U43,"[&lt;100]#0.0;[&lt;10000]#0"":""00.0;0"":""00"":""00.0")&amp;CHAR(10)&amp;"("&amp;TEXT(AA43,"[&lt;100]#0.0;[&lt;10000]#0"":""00.0;0"":""00"":""00.0")&amp;")","")</f>
        <v/>
      </c>
      <c r="Q43" s="135" t="str">
        <f t="shared" si="16"/>
        <v/>
      </c>
      <c r="R43" s="135" t="str">
        <f t="shared" si="17"/>
        <v/>
      </c>
      <c r="T43" s="164" t="str">
        <f t="shared" si="18"/>
        <v/>
      </c>
      <c r="U43" s="164" t="str">
        <f t="shared" si="19"/>
        <v/>
      </c>
      <c r="W43" s="163" t="str">
        <f t="shared" si="11"/>
        <v/>
      </c>
      <c r="X43" s="163" t="str">
        <f t="shared" si="12"/>
        <v/>
      </c>
      <c r="Z43" s="164" t="str">
        <f t="shared" ref="Z43:Z74" si="22">IF(W43&lt;&gt;"",INT(W43/3600)*10000+INT(MOD(W43,3600)/60)*100+MOD(W43,60),"")</f>
        <v/>
      </c>
      <c r="AA43" s="164" t="str">
        <f t="shared" ref="AA43:AA74" si="23">IF(X43&lt;&gt;"",INT(X43/3600)*10000+INT(MOD(X43,3600)/60)*100+MOD(X43,60),"")</f>
        <v/>
      </c>
      <c r="AC43" s="73">
        <f t="shared" si="15"/>
        <v>0</v>
      </c>
      <c r="AD43" s="73">
        <f>SUM(AC$9:AC43)</f>
        <v>0</v>
      </c>
    </row>
    <row r="44" spans="1:30" ht="30" customHeight="1">
      <c r="A44" s="161" t="str">
        <f t="shared" si="13"/>
        <v/>
      </c>
      <c r="B44" s="166"/>
      <c r="C44" s="167"/>
      <c r="D44" s="168"/>
      <c r="E44" s="169"/>
      <c r="F44" s="166"/>
      <c r="G44" s="162" t="str">
        <f t="shared" si="20"/>
        <v/>
      </c>
      <c r="H44" s="153"/>
      <c r="I44" s="161" t="str">
        <f t="shared" si="14"/>
        <v/>
      </c>
      <c r="J44" s="166"/>
      <c r="K44" s="167"/>
      <c r="L44" s="170"/>
      <c r="M44" s="169"/>
      <c r="N44" s="166"/>
      <c r="O44" s="162" t="str">
        <f t="shared" si="21"/>
        <v/>
      </c>
      <c r="Q44" s="135" t="str">
        <f t="shared" si="16"/>
        <v/>
      </c>
      <c r="R44" s="135" t="str">
        <f t="shared" si="17"/>
        <v/>
      </c>
      <c r="T44" s="164" t="str">
        <f t="shared" si="18"/>
        <v/>
      </c>
      <c r="U44" s="164" t="str">
        <f t="shared" si="19"/>
        <v/>
      </c>
      <c r="W44" s="163" t="str">
        <f t="shared" ref="W44:W75" si="24">IF(AND(Q44&lt;&gt;"",Q43&lt;&gt;""),IF(Q44-Q43&lt;&gt;0,Q44-Q43,W43),"")</f>
        <v/>
      </c>
      <c r="X44" s="163" t="str">
        <f t="shared" ref="X44:X75" si="25">IF(AND(R44&lt;&gt;"",R43&lt;&gt;""),IF(R44-R43&lt;&gt;0,R44-R43,X43),"")</f>
        <v/>
      </c>
      <c r="Z44" s="164" t="str">
        <f t="shared" si="22"/>
        <v/>
      </c>
      <c r="AA44" s="164" t="str">
        <f t="shared" si="23"/>
        <v/>
      </c>
      <c r="AC44" s="73">
        <f t="shared" si="15"/>
        <v>0</v>
      </c>
      <c r="AD44" s="73">
        <f>SUM(AC$9:AC44)</f>
        <v>0</v>
      </c>
    </row>
    <row r="45" spans="1:30" ht="30" customHeight="1">
      <c r="A45" s="161" t="str">
        <f t="shared" si="13"/>
        <v/>
      </c>
      <c r="B45" s="166"/>
      <c r="C45" s="167"/>
      <c r="D45" s="168"/>
      <c r="E45" s="169"/>
      <c r="F45" s="166"/>
      <c r="G45" s="162" t="str">
        <f t="shared" si="20"/>
        <v/>
      </c>
      <c r="H45" s="153"/>
      <c r="I45" s="161" t="str">
        <f t="shared" si="14"/>
        <v/>
      </c>
      <c r="J45" s="166"/>
      <c r="K45" s="167"/>
      <c r="L45" s="170"/>
      <c r="M45" s="169"/>
      <c r="N45" s="166"/>
      <c r="O45" s="162" t="str">
        <f t="shared" si="21"/>
        <v/>
      </c>
      <c r="Q45" s="135" t="str">
        <f t="shared" si="16"/>
        <v/>
      </c>
      <c r="R45" s="135" t="str">
        <f t="shared" si="17"/>
        <v/>
      </c>
      <c r="T45" s="164" t="str">
        <f t="shared" si="18"/>
        <v/>
      </c>
      <c r="U45" s="164" t="str">
        <f t="shared" si="19"/>
        <v/>
      </c>
      <c r="W45" s="163" t="str">
        <f t="shared" si="24"/>
        <v/>
      </c>
      <c r="X45" s="163" t="str">
        <f t="shared" si="25"/>
        <v/>
      </c>
      <c r="Z45" s="164" t="str">
        <f t="shared" si="22"/>
        <v/>
      </c>
      <c r="AA45" s="164" t="str">
        <f t="shared" si="23"/>
        <v/>
      </c>
      <c r="AC45" s="73">
        <f t="shared" si="15"/>
        <v>0</v>
      </c>
      <c r="AD45" s="73">
        <f>SUM(AC$9:AC45)</f>
        <v>0</v>
      </c>
    </row>
    <row r="46" spans="1:30" ht="30" customHeight="1">
      <c r="A46" s="161" t="str">
        <f t="shared" si="13"/>
        <v/>
      </c>
      <c r="B46" s="166"/>
      <c r="C46" s="167"/>
      <c r="D46" s="168"/>
      <c r="E46" s="169"/>
      <c r="F46" s="166"/>
      <c r="G46" s="162" t="str">
        <f t="shared" si="20"/>
        <v/>
      </c>
      <c r="H46" s="153"/>
      <c r="I46" s="161" t="str">
        <f t="shared" si="14"/>
        <v/>
      </c>
      <c r="J46" s="166"/>
      <c r="K46" s="167"/>
      <c r="L46" s="170"/>
      <c r="M46" s="169"/>
      <c r="N46" s="166"/>
      <c r="O46" s="162" t="str">
        <f t="shared" si="21"/>
        <v/>
      </c>
      <c r="Q46" s="135" t="str">
        <f t="shared" si="16"/>
        <v/>
      </c>
      <c r="R46" s="135" t="str">
        <f t="shared" si="17"/>
        <v/>
      </c>
      <c r="T46" s="164" t="str">
        <f t="shared" si="18"/>
        <v/>
      </c>
      <c r="U46" s="164" t="str">
        <f t="shared" si="19"/>
        <v/>
      </c>
      <c r="W46" s="163" t="str">
        <f t="shared" si="24"/>
        <v/>
      </c>
      <c r="X46" s="163" t="str">
        <f t="shared" si="25"/>
        <v/>
      </c>
      <c r="Z46" s="164" t="str">
        <f t="shared" si="22"/>
        <v/>
      </c>
      <c r="AA46" s="164" t="str">
        <f t="shared" si="23"/>
        <v/>
      </c>
      <c r="AC46" s="73">
        <f t="shared" si="15"/>
        <v>0</v>
      </c>
      <c r="AD46" s="73">
        <f>SUM(AC$9:AC46)</f>
        <v>0</v>
      </c>
    </row>
    <row r="47" spans="1:30" ht="30" customHeight="1">
      <c r="A47" s="161" t="str">
        <f t="shared" si="13"/>
        <v/>
      </c>
      <c r="B47" s="166"/>
      <c r="C47" s="167"/>
      <c r="D47" s="168"/>
      <c r="E47" s="169"/>
      <c r="F47" s="166"/>
      <c r="G47" s="162" t="str">
        <f t="shared" si="20"/>
        <v/>
      </c>
      <c r="H47" s="153"/>
      <c r="I47" s="161" t="str">
        <f t="shared" si="14"/>
        <v/>
      </c>
      <c r="J47" s="166"/>
      <c r="K47" s="167"/>
      <c r="L47" s="170"/>
      <c r="M47" s="169"/>
      <c r="N47" s="166"/>
      <c r="O47" s="162" t="str">
        <f t="shared" si="21"/>
        <v/>
      </c>
      <c r="Q47" s="135" t="str">
        <f t="shared" si="16"/>
        <v/>
      </c>
      <c r="R47" s="135" t="str">
        <f t="shared" si="17"/>
        <v/>
      </c>
      <c r="T47" s="164" t="str">
        <f t="shared" si="18"/>
        <v/>
      </c>
      <c r="U47" s="164" t="str">
        <f t="shared" si="19"/>
        <v/>
      </c>
      <c r="W47" s="163" t="str">
        <f t="shared" si="24"/>
        <v/>
      </c>
      <c r="X47" s="163" t="str">
        <f t="shared" si="25"/>
        <v/>
      </c>
      <c r="Z47" s="164" t="str">
        <f t="shared" si="22"/>
        <v/>
      </c>
      <c r="AA47" s="164" t="str">
        <f t="shared" si="23"/>
        <v/>
      </c>
      <c r="AC47" s="73">
        <f t="shared" si="15"/>
        <v>0</v>
      </c>
      <c r="AD47" s="73">
        <f>SUM(AC$9:AC47)</f>
        <v>0</v>
      </c>
    </row>
    <row r="48" spans="1:30" ht="30" customHeight="1">
      <c r="A48" s="161" t="str">
        <f t="shared" si="13"/>
        <v/>
      </c>
      <c r="B48" s="166"/>
      <c r="C48" s="167"/>
      <c r="D48" s="168"/>
      <c r="E48" s="169"/>
      <c r="F48" s="166"/>
      <c r="G48" s="162" t="str">
        <f t="shared" si="20"/>
        <v/>
      </c>
      <c r="H48" s="153"/>
      <c r="I48" s="161" t="str">
        <f t="shared" si="14"/>
        <v/>
      </c>
      <c r="J48" s="166"/>
      <c r="K48" s="167"/>
      <c r="L48" s="170"/>
      <c r="M48" s="169"/>
      <c r="N48" s="166"/>
      <c r="O48" s="162" t="str">
        <f t="shared" si="21"/>
        <v/>
      </c>
      <c r="Q48" s="135" t="str">
        <f t="shared" si="16"/>
        <v/>
      </c>
      <c r="R48" s="135" t="str">
        <f t="shared" si="17"/>
        <v/>
      </c>
      <c r="T48" s="164" t="str">
        <f t="shared" si="18"/>
        <v/>
      </c>
      <c r="U48" s="164" t="str">
        <f t="shared" si="19"/>
        <v/>
      </c>
      <c r="W48" s="163" t="str">
        <f t="shared" si="24"/>
        <v/>
      </c>
      <c r="X48" s="163" t="str">
        <f t="shared" si="25"/>
        <v/>
      </c>
      <c r="Z48" s="164" t="str">
        <f t="shared" si="22"/>
        <v/>
      </c>
      <c r="AA48" s="164" t="str">
        <f t="shared" si="23"/>
        <v/>
      </c>
      <c r="AC48" s="73">
        <f t="shared" si="15"/>
        <v>0</v>
      </c>
      <c r="AD48" s="73">
        <f>SUM(AC$9:AC48)</f>
        <v>0</v>
      </c>
    </row>
    <row r="49" spans="1:30" ht="30" customHeight="1">
      <c r="A49" s="161" t="str">
        <f t="shared" si="13"/>
        <v/>
      </c>
      <c r="B49" s="166"/>
      <c r="C49" s="167"/>
      <c r="D49" s="168"/>
      <c r="E49" s="169"/>
      <c r="F49" s="166"/>
      <c r="G49" s="162" t="str">
        <f t="shared" si="20"/>
        <v/>
      </c>
      <c r="H49" s="153"/>
      <c r="I49" s="161" t="str">
        <f t="shared" si="14"/>
        <v/>
      </c>
      <c r="J49" s="166"/>
      <c r="K49" s="167"/>
      <c r="L49" s="170"/>
      <c r="M49" s="169"/>
      <c r="N49" s="166"/>
      <c r="O49" s="162" t="str">
        <f t="shared" si="21"/>
        <v/>
      </c>
      <c r="Q49" s="135" t="str">
        <f t="shared" si="16"/>
        <v/>
      </c>
      <c r="R49" s="135" t="str">
        <f t="shared" si="17"/>
        <v/>
      </c>
      <c r="T49" s="164" t="str">
        <f t="shared" si="18"/>
        <v/>
      </c>
      <c r="U49" s="164" t="str">
        <f t="shared" si="19"/>
        <v/>
      </c>
      <c r="W49" s="163" t="str">
        <f t="shared" si="24"/>
        <v/>
      </c>
      <c r="X49" s="163" t="str">
        <f t="shared" si="25"/>
        <v/>
      </c>
      <c r="Z49" s="164" t="str">
        <f t="shared" si="22"/>
        <v/>
      </c>
      <c r="AA49" s="164" t="str">
        <f t="shared" si="23"/>
        <v/>
      </c>
      <c r="AC49" s="73">
        <f t="shared" si="15"/>
        <v>0</v>
      </c>
      <c r="AD49" s="73">
        <f>SUM(AC$9:AC49)</f>
        <v>0</v>
      </c>
    </row>
    <row r="50" spans="1:30" ht="30" customHeight="1">
      <c r="A50" s="161" t="str">
        <f t="shared" si="13"/>
        <v/>
      </c>
      <c r="B50" s="166"/>
      <c r="C50" s="167"/>
      <c r="D50" s="168"/>
      <c r="E50" s="169"/>
      <c r="F50" s="166"/>
      <c r="G50" s="162" t="str">
        <f t="shared" si="20"/>
        <v/>
      </c>
      <c r="H50" s="153"/>
      <c r="I50" s="161" t="str">
        <f t="shared" si="14"/>
        <v/>
      </c>
      <c r="J50" s="166"/>
      <c r="K50" s="167"/>
      <c r="L50" s="170"/>
      <c r="M50" s="169"/>
      <c r="N50" s="166"/>
      <c r="O50" s="162" t="str">
        <f t="shared" si="21"/>
        <v/>
      </c>
      <c r="Q50" s="135" t="str">
        <f t="shared" si="16"/>
        <v/>
      </c>
      <c r="R50" s="135" t="str">
        <f t="shared" si="17"/>
        <v/>
      </c>
      <c r="T50" s="164" t="str">
        <f t="shared" si="18"/>
        <v/>
      </c>
      <c r="U50" s="164" t="str">
        <f t="shared" si="19"/>
        <v/>
      </c>
      <c r="W50" s="163" t="str">
        <f t="shared" si="24"/>
        <v/>
      </c>
      <c r="X50" s="163" t="str">
        <f t="shared" si="25"/>
        <v/>
      </c>
      <c r="Z50" s="164" t="str">
        <f t="shared" si="22"/>
        <v/>
      </c>
      <c r="AA50" s="164" t="str">
        <f t="shared" si="23"/>
        <v/>
      </c>
      <c r="AC50" s="73">
        <f t="shared" si="15"/>
        <v>0</v>
      </c>
      <c r="AD50" s="73">
        <f>SUM(AC$9:AC50)</f>
        <v>0</v>
      </c>
    </row>
    <row r="51" spans="1:30" ht="30" customHeight="1">
      <c r="A51" s="161" t="str">
        <f t="shared" si="13"/>
        <v/>
      </c>
      <c r="B51" s="166"/>
      <c r="C51" s="167"/>
      <c r="D51" s="168"/>
      <c r="E51" s="169"/>
      <c r="F51" s="166"/>
      <c r="G51" s="162" t="str">
        <f t="shared" si="20"/>
        <v/>
      </c>
      <c r="H51" s="153"/>
      <c r="I51" s="161" t="str">
        <f t="shared" si="14"/>
        <v/>
      </c>
      <c r="J51" s="166"/>
      <c r="K51" s="167"/>
      <c r="L51" s="170"/>
      <c r="M51" s="169"/>
      <c r="N51" s="166"/>
      <c r="O51" s="162" t="str">
        <f t="shared" si="21"/>
        <v/>
      </c>
      <c r="Q51" s="135" t="str">
        <f t="shared" si="16"/>
        <v/>
      </c>
      <c r="R51" s="135" t="str">
        <f t="shared" si="17"/>
        <v/>
      </c>
      <c r="T51" s="164" t="str">
        <f t="shared" si="18"/>
        <v/>
      </c>
      <c r="U51" s="164" t="str">
        <f t="shared" si="19"/>
        <v/>
      </c>
      <c r="W51" s="163" t="str">
        <f t="shared" si="24"/>
        <v/>
      </c>
      <c r="X51" s="163" t="str">
        <f t="shared" si="25"/>
        <v/>
      </c>
      <c r="Z51" s="164" t="str">
        <f t="shared" si="22"/>
        <v/>
      </c>
      <c r="AA51" s="164" t="str">
        <f t="shared" si="23"/>
        <v/>
      </c>
      <c r="AC51" s="73">
        <f t="shared" si="15"/>
        <v>0</v>
      </c>
      <c r="AD51" s="73">
        <f>SUM(AC$9:AC51)</f>
        <v>0</v>
      </c>
    </row>
    <row r="52" spans="1:30" ht="30" customHeight="1">
      <c r="A52" s="161" t="str">
        <f t="shared" si="13"/>
        <v/>
      </c>
      <c r="B52" s="166"/>
      <c r="C52" s="167"/>
      <c r="D52" s="168"/>
      <c r="E52" s="169"/>
      <c r="F52" s="166"/>
      <c r="G52" s="162" t="str">
        <f t="shared" si="20"/>
        <v/>
      </c>
      <c r="H52" s="153"/>
      <c r="I52" s="161" t="str">
        <f t="shared" si="14"/>
        <v/>
      </c>
      <c r="J52" s="166"/>
      <c r="K52" s="167"/>
      <c r="L52" s="170"/>
      <c r="M52" s="169"/>
      <c r="N52" s="166"/>
      <c r="O52" s="162" t="str">
        <f t="shared" si="21"/>
        <v/>
      </c>
      <c r="Q52" s="135" t="str">
        <f t="shared" si="16"/>
        <v/>
      </c>
      <c r="R52" s="135" t="str">
        <f t="shared" si="17"/>
        <v/>
      </c>
      <c r="T52" s="164" t="str">
        <f t="shared" si="18"/>
        <v/>
      </c>
      <c r="U52" s="164" t="str">
        <f t="shared" si="19"/>
        <v/>
      </c>
      <c r="W52" s="163" t="str">
        <f t="shared" si="24"/>
        <v/>
      </c>
      <c r="X52" s="163" t="str">
        <f t="shared" si="25"/>
        <v/>
      </c>
      <c r="Z52" s="164" t="str">
        <f t="shared" si="22"/>
        <v/>
      </c>
      <c r="AA52" s="164" t="str">
        <f t="shared" si="23"/>
        <v/>
      </c>
      <c r="AC52" s="73">
        <f t="shared" si="15"/>
        <v>0</v>
      </c>
      <c r="AD52" s="73">
        <f>SUM(AC$9:AC52)</f>
        <v>0</v>
      </c>
    </row>
    <row r="53" spans="1:30" ht="30" customHeight="1">
      <c r="A53" s="161" t="str">
        <f t="shared" si="13"/>
        <v/>
      </c>
      <c r="B53" s="166"/>
      <c r="C53" s="167"/>
      <c r="D53" s="168"/>
      <c r="E53" s="169"/>
      <c r="F53" s="166"/>
      <c r="G53" s="162" t="str">
        <f t="shared" si="20"/>
        <v/>
      </c>
      <c r="H53" s="153"/>
      <c r="I53" s="161" t="str">
        <f t="shared" si="14"/>
        <v/>
      </c>
      <c r="J53" s="166"/>
      <c r="K53" s="167"/>
      <c r="L53" s="170"/>
      <c r="M53" s="169"/>
      <c r="N53" s="166"/>
      <c r="O53" s="162" t="str">
        <f t="shared" si="21"/>
        <v/>
      </c>
      <c r="Q53" s="135" t="str">
        <f t="shared" si="16"/>
        <v/>
      </c>
      <c r="R53" s="135" t="str">
        <f t="shared" si="17"/>
        <v/>
      </c>
      <c r="T53" s="164" t="str">
        <f t="shared" si="18"/>
        <v/>
      </c>
      <c r="U53" s="164" t="str">
        <f t="shared" si="19"/>
        <v/>
      </c>
      <c r="W53" s="163" t="str">
        <f t="shared" si="24"/>
        <v/>
      </c>
      <c r="X53" s="163" t="str">
        <f t="shared" si="25"/>
        <v/>
      </c>
      <c r="Z53" s="164" t="str">
        <f t="shared" si="22"/>
        <v/>
      </c>
      <c r="AA53" s="164" t="str">
        <f t="shared" si="23"/>
        <v/>
      </c>
      <c r="AC53" s="73">
        <f t="shared" si="15"/>
        <v>0</v>
      </c>
      <c r="AD53" s="73">
        <f>SUM(AC$9:AC53)</f>
        <v>0</v>
      </c>
    </row>
    <row r="54" spans="1:30" ht="30" customHeight="1">
      <c r="A54" s="161" t="str">
        <f t="shared" si="13"/>
        <v/>
      </c>
      <c r="B54" s="166"/>
      <c r="C54" s="167"/>
      <c r="D54" s="168"/>
      <c r="E54" s="169"/>
      <c r="F54" s="166"/>
      <c r="G54" s="162" t="str">
        <f t="shared" si="20"/>
        <v/>
      </c>
      <c r="H54" s="153"/>
      <c r="I54" s="161" t="str">
        <f t="shared" si="14"/>
        <v/>
      </c>
      <c r="J54" s="166"/>
      <c r="K54" s="167"/>
      <c r="L54" s="170"/>
      <c r="M54" s="169"/>
      <c r="N54" s="166"/>
      <c r="O54" s="162" t="str">
        <f t="shared" si="21"/>
        <v/>
      </c>
      <c r="Q54" s="135" t="str">
        <f t="shared" si="16"/>
        <v/>
      </c>
      <c r="R54" s="135" t="str">
        <f t="shared" si="17"/>
        <v/>
      </c>
      <c r="T54" s="164" t="str">
        <f t="shared" si="18"/>
        <v/>
      </c>
      <c r="U54" s="164" t="str">
        <f t="shared" si="19"/>
        <v/>
      </c>
      <c r="W54" s="163" t="str">
        <f t="shared" si="24"/>
        <v/>
      </c>
      <c r="X54" s="163" t="str">
        <f t="shared" si="25"/>
        <v/>
      </c>
      <c r="Z54" s="164" t="str">
        <f t="shared" si="22"/>
        <v/>
      </c>
      <c r="AA54" s="164" t="str">
        <f t="shared" si="23"/>
        <v/>
      </c>
      <c r="AC54" s="73">
        <f t="shared" si="15"/>
        <v>0</v>
      </c>
      <c r="AD54" s="73">
        <f>SUM(AC$9:AC54)</f>
        <v>0</v>
      </c>
    </row>
    <row r="55" spans="1:30" ht="30" customHeight="1">
      <c r="A55" s="161" t="str">
        <f t="shared" si="13"/>
        <v/>
      </c>
      <c r="B55" s="166"/>
      <c r="C55" s="167"/>
      <c r="D55" s="168"/>
      <c r="E55" s="169"/>
      <c r="F55" s="166"/>
      <c r="G55" s="162" t="str">
        <f t="shared" si="20"/>
        <v/>
      </c>
      <c r="H55" s="153"/>
      <c r="I55" s="161" t="str">
        <f t="shared" si="14"/>
        <v/>
      </c>
      <c r="J55" s="166"/>
      <c r="K55" s="167"/>
      <c r="L55" s="170"/>
      <c r="M55" s="169"/>
      <c r="N55" s="166"/>
      <c r="O55" s="162" t="str">
        <f t="shared" si="21"/>
        <v/>
      </c>
      <c r="Q55" s="135" t="str">
        <f t="shared" si="16"/>
        <v/>
      </c>
      <c r="R55" s="135" t="str">
        <f t="shared" si="17"/>
        <v/>
      </c>
      <c r="T55" s="164" t="str">
        <f t="shared" si="18"/>
        <v/>
      </c>
      <c r="U55" s="164" t="str">
        <f t="shared" si="19"/>
        <v/>
      </c>
      <c r="W55" s="163" t="str">
        <f t="shared" si="24"/>
        <v/>
      </c>
      <c r="X55" s="163" t="str">
        <f t="shared" si="25"/>
        <v/>
      </c>
      <c r="Z55" s="164" t="str">
        <f t="shared" si="22"/>
        <v/>
      </c>
      <c r="AA55" s="164" t="str">
        <f t="shared" si="23"/>
        <v/>
      </c>
      <c r="AC55" s="73">
        <f t="shared" si="15"/>
        <v>0</v>
      </c>
      <c r="AD55" s="73">
        <f>SUM(AC$9:AC55)</f>
        <v>0</v>
      </c>
    </row>
    <row r="56" spans="1:30" ht="30" customHeight="1">
      <c r="A56" s="161" t="str">
        <f t="shared" si="13"/>
        <v/>
      </c>
      <c r="B56" s="166"/>
      <c r="C56" s="167"/>
      <c r="D56" s="168"/>
      <c r="E56" s="169"/>
      <c r="F56" s="166"/>
      <c r="G56" s="162" t="str">
        <f t="shared" si="20"/>
        <v/>
      </c>
      <c r="H56" s="153"/>
      <c r="I56" s="161" t="str">
        <f t="shared" si="14"/>
        <v/>
      </c>
      <c r="J56" s="166"/>
      <c r="K56" s="167"/>
      <c r="L56" s="170"/>
      <c r="M56" s="169"/>
      <c r="N56" s="166"/>
      <c r="O56" s="162" t="str">
        <f t="shared" si="21"/>
        <v/>
      </c>
      <c r="Q56" s="135" t="str">
        <f t="shared" si="16"/>
        <v/>
      </c>
      <c r="R56" s="135" t="str">
        <f t="shared" si="17"/>
        <v/>
      </c>
      <c r="T56" s="164" t="str">
        <f t="shared" si="18"/>
        <v/>
      </c>
      <c r="U56" s="164" t="str">
        <f t="shared" si="19"/>
        <v/>
      </c>
      <c r="W56" s="163" t="str">
        <f t="shared" si="24"/>
        <v/>
      </c>
      <c r="X56" s="163" t="str">
        <f t="shared" si="25"/>
        <v/>
      </c>
      <c r="Z56" s="164" t="str">
        <f t="shared" si="22"/>
        <v/>
      </c>
      <c r="AA56" s="164" t="str">
        <f t="shared" si="23"/>
        <v/>
      </c>
      <c r="AC56" s="73">
        <f t="shared" si="15"/>
        <v>0</v>
      </c>
      <c r="AD56" s="73">
        <f>SUM(AC$9:AC56)</f>
        <v>0</v>
      </c>
    </row>
    <row r="57" spans="1:30" ht="30" customHeight="1">
      <c r="A57" s="161" t="str">
        <f t="shared" si="13"/>
        <v/>
      </c>
      <c r="B57" s="166"/>
      <c r="C57" s="167"/>
      <c r="D57" s="168"/>
      <c r="E57" s="169"/>
      <c r="F57" s="166"/>
      <c r="G57" s="162" t="str">
        <f t="shared" si="20"/>
        <v/>
      </c>
      <c r="H57" s="153"/>
      <c r="I57" s="161" t="str">
        <f t="shared" si="14"/>
        <v/>
      </c>
      <c r="J57" s="166"/>
      <c r="K57" s="167"/>
      <c r="L57" s="170"/>
      <c r="M57" s="169"/>
      <c r="N57" s="166"/>
      <c r="O57" s="162" t="str">
        <f t="shared" si="21"/>
        <v/>
      </c>
      <c r="Q57" s="135" t="str">
        <f t="shared" si="16"/>
        <v/>
      </c>
      <c r="R57" s="135" t="str">
        <f t="shared" si="17"/>
        <v/>
      </c>
      <c r="T57" s="164" t="str">
        <f t="shared" si="18"/>
        <v/>
      </c>
      <c r="U57" s="164" t="str">
        <f t="shared" si="19"/>
        <v/>
      </c>
      <c r="W57" s="163" t="str">
        <f t="shared" si="24"/>
        <v/>
      </c>
      <c r="X57" s="163" t="str">
        <f t="shared" si="25"/>
        <v/>
      </c>
      <c r="Z57" s="164" t="str">
        <f t="shared" si="22"/>
        <v/>
      </c>
      <c r="AA57" s="164" t="str">
        <f t="shared" si="23"/>
        <v/>
      </c>
      <c r="AC57" s="73">
        <f t="shared" si="15"/>
        <v>0</v>
      </c>
      <c r="AD57" s="73">
        <f>SUM(AC$9:AC57)</f>
        <v>0</v>
      </c>
    </row>
    <row r="58" spans="1:30" ht="30" customHeight="1">
      <c r="A58" s="161" t="str">
        <f t="shared" si="13"/>
        <v/>
      </c>
      <c r="B58" s="166"/>
      <c r="C58" s="167"/>
      <c r="D58" s="168"/>
      <c r="E58" s="169"/>
      <c r="F58" s="166"/>
      <c r="G58" s="162" t="str">
        <f t="shared" si="20"/>
        <v/>
      </c>
      <c r="H58" s="153"/>
      <c r="I58" s="161" t="str">
        <f t="shared" si="14"/>
        <v/>
      </c>
      <c r="J58" s="166"/>
      <c r="K58" s="167"/>
      <c r="L58" s="170"/>
      <c r="M58" s="169"/>
      <c r="N58" s="166"/>
      <c r="O58" s="162" t="str">
        <f t="shared" si="21"/>
        <v/>
      </c>
      <c r="Q58" s="135" t="str">
        <f t="shared" si="16"/>
        <v/>
      </c>
      <c r="R58" s="135" t="str">
        <f t="shared" si="17"/>
        <v/>
      </c>
      <c r="T58" s="164" t="str">
        <f t="shared" si="18"/>
        <v/>
      </c>
      <c r="U58" s="164" t="str">
        <f t="shared" si="19"/>
        <v/>
      </c>
      <c r="W58" s="163" t="str">
        <f t="shared" si="24"/>
        <v/>
      </c>
      <c r="X58" s="163" t="str">
        <f t="shared" si="25"/>
        <v/>
      </c>
      <c r="Z58" s="164" t="str">
        <f t="shared" si="22"/>
        <v/>
      </c>
      <c r="AA58" s="164" t="str">
        <f t="shared" si="23"/>
        <v/>
      </c>
      <c r="AC58" s="73">
        <f t="shared" si="15"/>
        <v>0</v>
      </c>
      <c r="AD58" s="73">
        <f>SUM(AC$9:AC58)</f>
        <v>0</v>
      </c>
    </row>
    <row r="59" spans="1:30" ht="30" customHeight="1">
      <c r="A59" s="161" t="str">
        <f t="shared" si="13"/>
        <v/>
      </c>
      <c r="B59" s="166"/>
      <c r="C59" s="167"/>
      <c r="D59" s="168"/>
      <c r="E59" s="169"/>
      <c r="F59" s="166"/>
      <c r="G59" s="162" t="str">
        <f t="shared" si="20"/>
        <v/>
      </c>
      <c r="H59" s="153"/>
      <c r="I59" s="161" t="str">
        <f t="shared" si="14"/>
        <v/>
      </c>
      <c r="J59" s="166"/>
      <c r="K59" s="167"/>
      <c r="L59" s="170"/>
      <c r="M59" s="169"/>
      <c r="N59" s="166"/>
      <c r="O59" s="162" t="str">
        <f t="shared" si="21"/>
        <v/>
      </c>
      <c r="Q59" s="135" t="str">
        <f t="shared" si="16"/>
        <v/>
      </c>
      <c r="R59" s="135" t="str">
        <f t="shared" si="17"/>
        <v/>
      </c>
      <c r="T59" s="164" t="str">
        <f t="shared" si="18"/>
        <v/>
      </c>
      <c r="U59" s="164" t="str">
        <f t="shared" si="19"/>
        <v/>
      </c>
      <c r="W59" s="163" t="str">
        <f t="shared" si="24"/>
        <v/>
      </c>
      <c r="X59" s="163" t="str">
        <f t="shared" si="25"/>
        <v/>
      </c>
      <c r="Z59" s="164" t="str">
        <f t="shared" si="22"/>
        <v/>
      </c>
      <c r="AA59" s="164" t="str">
        <f t="shared" si="23"/>
        <v/>
      </c>
      <c r="AC59" s="73">
        <f t="shared" si="15"/>
        <v>0</v>
      </c>
      <c r="AD59" s="73">
        <f>SUM(AC$9:AC59)</f>
        <v>0</v>
      </c>
    </row>
    <row r="60" spans="1:30" ht="30" customHeight="1">
      <c r="A60" s="161" t="str">
        <f t="shared" si="13"/>
        <v/>
      </c>
      <c r="B60" s="166"/>
      <c r="C60" s="167"/>
      <c r="D60" s="168"/>
      <c r="E60" s="169"/>
      <c r="F60" s="166"/>
      <c r="G60" s="162" t="str">
        <f t="shared" si="20"/>
        <v/>
      </c>
      <c r="H60" s="153"/>
      <c r="I60" s="161" t="str">
        <f t="shared" si="14"/>
        <v/>
      </c>
      <c r="J60" s="166"/>
      <c r="K60" s="167"/>
      <c r="L60" s="170"/>
      <c r="M60" s="169"/>
      <c r="N60" s="166"/>
      <c r="O60" s="162" t="str">
        <f t="shared" si="21"/>
        <v/>
      </c>
      <c r="Q60" s="135" t="str">
        <f t="shared" si="16"/>
        <v/>
      </c>
      <c r="R60" s="135" t="str">
        <f t="shared" si="17"/>
        <v/>
      </c>
      <c r="T60" s="164" t="str">
        <f t="shared" si="18"/>
        <v/>
      </c>
      <c r="U60" s="164" t="str">
        <f t="shared" si="19"/>
        <v/>
      </c>
      <c r="W60" s="163" t="str">
        <f t="shared" si="24"/>
        <v/>
      </c>
      <c r="X60" s="163" t="str">
        <f t="shared" si="25"/>
        <v/>
      </c>
      <c r="Z60" s="164" t="str">
        <f t="shared" si="22"/>
        <v/>
      </c>
      <c r="AA60" s="164" t="str">
        <f t="shared" si="23"/>
        <v/>
      </c>
      <c r="AC60" s="73">
        <f t="shared" si="15"/>
        <v>0</v>
      </c>
      <c r="AD60" s="73">
        <f>SUM(AC$9:AC60)</f>
        <v>0</v>
      </c>
    </row>
    <row r="61" spans="1:30" ht="30" customHeight="1">
      <c r="A61" s="161" t="str">
        <f t="shared" si="13"/>
        <v/>
      </c>
      <c r="B61" s="166"/>
      <c r="C61" s="167"/>
      <c r="D61" s="168"/>
      <c r="E61" s="169"/>
      <c r="F61" s="166"/>
      <c r="G61" s="162" t="str">
        <f t="shared" si="20"/>
        <v/>
      </c>
      <c r="H61" s="153"/>
      <c r="I61" s="161" t="str">
        <f t="shared" si="14"/>
        <v/>
      </c>
      <c r="J61" s="166"/>
      <c r="K61" s="167"/>
      <c r="L61" s="170"/>
      <c r="M61" s="169"/>
      <c r="N61" s="166"/>
      <c r="O61" s="162" t="str">
        <f t="shared" si="21"/>
        <v/>
      </c>
      <c r="Q61" s="135" t="str">
        <f t="shared" si="16"/>
        <v/>
      </c>
      <c r="R61" s="135" t="str">
        <f t="shared" si="17"/>
        <v/>
      </c>
      <c r="T61" s="164" t="str">
        <f t="shared" si="18"/>
        <v/>
      </c>
      <c r="U61" s="164" t="str">
        <f t="shared" si="19"/>
        <v/>
      </c>
      <c r="W61" s="163" t="str">
        <f t="shared" si="24"/>
        <v/>
      </c>
      <c r="X61" s="163" t="str">
        <f t="shared" si="25"/>
        <v/>
      </c>
      <c r="Z61" s="164" t="str">
        <f t="shared" si="22"/>
        <v/>
      </c>
      <c r="AA61" s="164" t="str">
        <f t="shared" si="23"/>
        <v/>
      </c>
      <c r="AC61" s="73">
        <f t="shared" si="15"/>
        <v>0</v>
      </c>
      <c r="AD61" s="73">
        <f>SUM(AC$9:AC61)</f>
        <v>0</v>
      </c>
    </row>
    <row r="62" spans="1:30" ht="30" customHeight="1">
      <c r="A62" s="161" t="str">
        <f t="shared" si="13"/>
        <v/>
      </c>
      <c r="B62" s="166"/>
      <c r="C62" s="167"/>
      <c r="D62" s="168"/>
      <c r="E62" s="169"/>
      <c r="F62" s="166"/>
      <c r="G62" s="162" t="str">
        <f t="shared" si="20"/>
        <v/>
      </c>
      <c r="H62" s="153"/>
      <c r="I62" s="161" t="str">
        <f t="shared" si="14"/>
        <v/>
      </c>
      <c r="J62" s="166"/>
      <c r="K62" s="167"/>
      <c r="L62" s="170"/>
      <c r="M62" s="169"/>
      <c r="N62" s="166"/>
      <c r="O62" s="162" t="str">
        <f t="shared" si="21"/>
        <v/>
      </c>
      <c r="Q62" s="135" t="str">
        <f t="shared" si="16"/>
        <v/>
      </c>
      <c r="R62" s="135" t="str">
        <f t="shared" si="17"/>
        <v/>
      </c>
      <c r="T62" s="164" t="str">
        <f t="shared" si="18"/>
        <v/>
      </c>
      <c r="U62" s="164" t="str">
        <f t="shared" si="19"/>
        <v/>
      </c>
      <c r="W62" s="163" t="str">
        <f t="shared" si="24"/>
        <v/>
      </c>
      <c r="X62" s="163" t="str">
        <f t="shared" si="25"/>
        <v/>
      </c>
      <c r="Z62" s="164" t="str">
        <f t="shared" si="22"/>
        <v/>
      </c>
      <c r="AA62" s="164" t="str">
        <f t="shared" si="23"/>
        <v/>
      </c>
      <c r="AC62" s="73">
        <f t="shared" si="15"/>
        <v>0</v>
      </c>
      <c r="AD62" s="73">
        <f>SUM(AC$9:AC62)</f>
        <v>0</v>
      </c>
    </row>
    <row r="63" spans="1:30" ht="30" customHeight="1">
      <c r="A63" s="161" t="str">
        <f t="shared" si="13"/>
        <v/>
      </c>
      <c r="B63" s="166"/>
      <c r="C63" s="167"/>
      <c r="D63" s="168"/>
      <c r="E63" s="169"/>
      <c r="F63" s="166"/>
      <c r="G63" s="162" t="str">
        <f t="shared" si="20"/>
        <v/>
      </c>
      <c r="H63" s="153"/>
      <c r="I63" s="161" t="str">
        <f t="shared" si="14"/>
        <v/>
      </c>
      <c r="J63" s="166"/>
      <c r="K63" s="167"/>
      <c r="L63" s="170"/>
      <c r="M63" s="169"/>
      <c r="N63" s="166"/>
      <c r="O63" s="162" t="str">
        <f t="shared" si="21"/>
        <v/>
      </c>
      <c r="Q63" s="135" t="str">
        <f t="shared" si="16"/>
        <v/>
      </c>
      <c r="R63" s="135" t="str">
        <f t="shared" si="17"/>
        <v/>
      </c>
      <c r="T63" s="164" t="str">
        <f t="shared" si="18"/>
        <v/>
      </c>
      <c r="U63" s="164" t="str">
        <f t="shared" si="19"/>
        <v/>
      </c>
      <c r="W63" s="163" t="str">
        <f t="shared" si="24"/>
        <v/>
      </c>
      <c r="X63" s="163" t="str">
        <f t="shared" si="25"/>
        <v/>
      </c>
      <c r="Z63" s="164" t="str">
        <f t="shared" si="22"/>
        <v/>
      </c>
      <c r="AA63" s="164" t="str">
        <f t="shared" si="23"/>
        <v/>
      </c>
      <c r="AC63" s="73">
        <f t="shared" si="15"/>
        <v>0</v>
      </c>
      <c r="AD63" s="73">
        <f>SUM(AC$9:AC63)</f>
        <v>0</v>
      </c>
    </row>
    <row r="64" spans="1:30" ht="30" customHeight="1">
      <c r="A64" s="161" t="str">
        <f t="shared" si="13"/>
        <v/>
      </c>
      <c r="B64" s="166"/>
      <c r="C64" s="167"/>
      <c r="D64" s="168"/>
      <c r="E64" s="169"/>
      <c r="F64" s="166"/>
      <c r="G64" s="162" t="str">
        <f t="shared" si="20"/>
        <v/>
      </c>
      <c r="H64" s="153"/>
      <c r="I64" s="161" t="str">
        <f t="shared" si="14"/>
        <v/>
      </c>
      <c r="J64" s="166"/>
      <c r="K64" s="167"/>
      <c r="L64" s="170"/>
      <c r="M64" s="169"/>
      <c r="N64" s="166"/>
      <c r="O64" s="162" t="str">
        <f t="shared" si="21"/>
        <v/>
      </c>
      <c r="Q64" s="135" t="str">
        <f t="shared" si="16"/>
        <v/>
      </c>
      <c r="R64" s="135" t="str">
        <f t="shared" si="17"/>
        <v/>
      </c>
      <c r="T64" s="164" t="str">
        <f t="shared" si="18"/>
        <v/>
      </c>
      <c r="U64" s="164" t="str">
        <f t="shared" si="19"/>
        <v/>
      </c>
      <c r="W64" s="163" t="str">
        <f t="shared" si="24"/>
        <v/>
      </c>
      <c r="X64" s="163" t="str">
        <f t="shared" si="25"/>
        <v/>
      </c>
      <c r="Z64" s="164" t="str">
        <f t="shared" si="22"/>
        <v/>
      </c>
      <c r="AA64" s="164" t="str">
        <f t="shared" si="23"/>
        <v/>
      </c>
      <c r="AC64" s="73">
        <f t="shared" si="15"/>
        <v>0</v>
      </c>
      <c r="AD64" s="73">
        <f>SUM(AC$9:AC64)</f>
        <v>0</v>
      </c>
    </row>
    <row r="65" spans="1:30" ht="30" customHeight="1">
      <c r="A65" s="161" t="str">
        <f t="shared" si="13"/>
        <v/>
      </c>
      <c r="B65" s="166"/>
      <c r="C65" s="167"/>
      <c r="D65" s="168"/>
      <c r="E65" s="169"/>
      <c r="F65" s="166"/>
      <c r="G65" s="162" t="str">
        <f t="shared" si="20"/>
        <v/>
      </c>
      <c r="H65" s="153"/>
      <c r="I65" s="161" t="str">
        <f t="shared" si="14"/>
        <v/>
      </c>
      <c r="J65" s="166"/>
      <c r="K65" s="167"/>
      <c r="L65" s="170"/>
      <c r="M65" s="169"/>
      <c r="N65" s="166"/>
      <c r="O65" s="162" t="str">
        <f t="shared" si="21"/>
        <v/>
      </c>
      <c r="Q65" s="135" t="str">
        <f t="shared" si="16"/>
        <v/>
      </c>
      <c r="R65" s="135" t="str">
        <f t="shared" si="17"/>
        <v/>
      </c>
      <c r="T65" s="164" t="str">
        <f t="shared" si="18"/>
        <v/>
      </c>
      <c r="U65" s="164" t="str">
        <f t="shared" si="19"/>
        <v/>
      </c>
      <c r="W65" s="163" t="str">
        <f t="shared" si="24"/>
        <v/>
      </c>
      <c r="X65" s="163" t="str">
        <f t="shared" si="25"/>
        <v/>
      </c>
      <c r="Z65" s="164" t="str">
        <f t="shared" si="22"/>
        <v/>
      </c>
      <c r="AA65" s="164" t="str">
        <f t="shared" si="23"/>
        <v/>
      </c>
      <c r="AC65" s="73">
        <f t="shared" si="15"/>
        <v>0</v>
      </c>
      <c r="AD65" s="73">
        <f>SUM(AC$9:AC65)</f>
        <v>0</v>
      </c>
    </row>
    <row r="66" spans="1:30" ht="30" customHeight="1">
      <c r="A66" s="161" t="str">
        <f t="shared" si="13"/>
        <v/>
      </c>
      <c r="B66" s="166"/>
      <c r="C66" s="167"/>
      <c r="D66" s="168"/>
      <c r="E66" s="169"/>
      <c r="F66" s="166"/>
      <c r="G66" s="162" t="str">
        <f t="shared" si="20"/>
        <v/>
      </c>
      <c r="H66" s="153"/>
      <c r="I66" s="161" t="str">
        <f t="shared" si="14"/>
        <v/>
      </c>
      <c r="J66" s="166"/>
      <c r="K66" s="167"/>
      <c r="L66" s="170"/>
      <c r="M66" s="169"/>
      <c r="N66" s="166"/>
      <c r="O66" s="162" t="str">
        <f t="shared" si="21"/>
        <v/>
      </c>
      <c r="Q66" s="135" t="str">
        <f t="shared" si="16"/>
        <v/>
      </c>
      <c r="R66" s="135" t="str">
        <f t="shared" si="17"/>
        <v/>
      </c>
      <c r="T66" s="164" t="str">
        <f t="shared" si="18"/>
        <v/>
      </c>
      <c r="U66" s="164" t="str">
        <f t="shared" si="19"/>
        <v/>
      </c>
      <c r="W66" s="163" t="str">
        <f t="shared" si="24"/>
        <v/>
      </c>
      <c r="X66" s="163" t="str">
        <f t="shared" si="25"/>
        <v/>
      </c>
      <c r="Z66" s="164" t="str">
        <f t="shared" si="22"/>
        <v/>
      </c>
      <c r="AA66" s="164" t="str">
        <f t="shared" si="23"/>
        <v/>
      </c>
      <c r="AC66" s="73">
        <f t="shared" si="15"/>
        <v>0</v>
      </c>
      <c r="AD66" s="73">
        <f>SUM(AC$9:AC66)</f>
        <v>0</v>
      </c>
    </row>
    <row r="67" spans="1:30" ht="30" customHeight="1">
      <c r="A67" s="161" t="str">
        <f t="shared" si="13"/>
        <v/>
      </c>
      <c r="B67" s="166"/>
      <c r="C67" s="167"/>
      <c r="D67" s="168"/>
      <c r="E67" s="169"/>
      <c r="F67" s="166"/>
      <c r="G67" s="162" t="str">
        <f t="shared" si="20"/>
        <v/>
      </c>
      <c r="H67" s="153"/>
      <c r="I67" s="161" t="str">
        <f t="shared" si="14"/>
        <v/>
      </c>
      <c r="J67" s="166"/>
      <c r="K67" s="167"/>
      <c r="L67" s="170"/>
      <c r="M67" s="169"/>
      <c r="N67" s="166"/>
      <c r="O67" s="162" t="str">
        <f t="shared" si="21"/>
        <v/>
      </c>
      <c r="Q67" s="135" t="str">
        <f t="shared" si="16"/>
        <v/>
      </c>
      <c r="R67" s="135" t="str">
        <f t="shared" si="17"/>
        <v/>
      </c>
      <c r="T67" s="164" t="str">
        <f t="shared" si="18"/>
        <v/>
      </c>
      <c r="U67" s="164" t="str">
        <f t="shared" si="19"/>
        <v/>
      </c>
      <c r="W67" s="163" t="str">
        <f t="shared" si="24"/>
        <v/>
      </c>
      <c r="X67" s="163" t="str">
        <f t="shared" si="25"/>
        <v/>
      </c>
      <c r="Z67" s="164" t="str">
        <f t="shared" si="22"/>
        <v/>
      </c>
      <c r="AA67" s="164" t="str">
        <f t="shared" si="23"/>
        <v/>
      </c>
      <c r="AC67" s="73">
        <f t="shared" si="15"/>
        <v>0</v>
      </c>
      <c r="AD67" s="73">
        <f>SUM(AC$9:AC67)</f>
        <v>0</v>
      </c>
    </row>
    <row r="68" spans="1:30" ht="30" customHeight="1">
      <c r="A68" s="161" t="str">
        <f t="shared" si="13"/>
        <v/>
      </c>
      <c r="B68" s="166"/>
      <c r="C68" s="167"/>
      <c r="D68" s="168"/>
      <c r="E68" s="169"/>
      <c r="F68" s="166"/>
      <c r="G68" s="162" t="str">
        <f t="shared" si="20"/>
        <v/>
      </c>
      <c r="H68" s="153"/>
      <c r="I68" s="161" t="str">
        <f t="shared" si="14"/>
        <v/>
      </c>
      <c r="J68" s="166"/>
      <c r="K68" s="167"/>
      <c r="L68" s="170"/>
      <c r="M68" s="169"/>
      <c r="N68" s="166"/>
      <c r="O68" s="162" t="str">
        <f t="shared" si="21"/>
        <v/>
      </c>
      <c r="Q68" s="135" t="str">
        <f t="shared" si="16"/>
        <v/>
      </c>
      <c r="R68" s="135" t="str">
        <f t="shared" si="17"/>
        <v/>
      </c>
      <c r="T68" s="164" t="str">
        <f t="shared" si="18"/>
        <v/>
      </c>
      <c r="U68" s="164" t="str">
        <f t="shared" si="19"/>
        <v/>
      </c>
      <c r="W68" s="163" t="str">
        <f t="shared" si="24"/>
        <v/>
      </c>
      <c r="X68" s="163" t="str">
        <f t="shared" si="25"/>
        <v/>
      </c>
      <c r="Z68" s="164" t="str">
        <f t="shared" si="22"/>
        <v/>
      </c>
      <c r="AA68" s="164" t="str">
        <f t="shared" si="23"/>
        <v/>
      </c>
      <c r="AC68" s="73">
        <f t="shared" si="15"/>
        <v>0</v>
      </c>
      <c r="AD68" s="73">
        <f>SUM(AC$9:AC68)</f>
        <v>0</v>
      </c>
    </row>
    <row r="69" spans="1:30" ht="30" customHeight="1">
      <c r="A69" s="161" t="str">
        <f t="shared" si="13"/>
        <v/>
      </c>
      <c r="B69" s="166"/>
      <c r="C69" s="167"/>
      <c r="D69" s="168"/>
      <c r="E69" s="169"/>
      <c r="F69" s="166"/>
      <c r="G69" s="162" t="str">
        <f t="shared" si="20"/>
        <v/>
      </c>
      <c r="H69" s="153"/>
      <c r="I69" s="161" t="str">
        <f t="shared" si="14"/>
        <v/>
      </c>
      <c r="J69" s="166"/>
      <c r="K69" s="167"/>
      <c r="L69" s="170"/>
      <c r="M69" s="169"/>
      <c r="N69" s="166"/>
      <c r="O69" s="162" t="str">
        <f t="shared" si="21"/>
        <v/>
      </c>
      <c r="Q69" s="135" t="str">
        <f t="shared" si="16"/>
        <v/>
      </c>
      <c r="R69" s="135" t="str">
        <f t="shared" si="17"/>
        <v/>
      </c>
      <c r="T69" s="164" t="str">
        <f t="shared" si="18"/>
        <v/>
      </c>
      <c r="U69" s="164" t="str">
        <f t="shared" si="19"/>
        <v/>
      </c>
      <c r="W69" s="163" t="str">
        <f t="shared" si="24"/>
        <v/>
      </c>
      <c r="X69" s="163" t="str">
        <f t="shared" si="25"/>
        <v/>
      </c>
      <c r="Z69" s="164" t="str">
        <f t="shared" si="22"/>
        <v/>
      </c>
      <c r="AA69" s="164" t="str">
        <f t="shared" si="23"/>
        <v/>
      </c>
      <c r="AC69" s="73">
        <f t="shared" si="15"/>
        <v>0</v>
      </c>
      <c r="AD69" s="73">
        <f>SUM(AC$9:AC69)</f>
        <v>0</v>
      </c>
    </row>
    <row r="70" spans="1:30" ht="30" customHeight="1">
      <c r="A70" s="161" t="str">
        <f t="shared" si="13"/>
        <v/>
      </c>
      <c r="B70" s="166"/>
      <c r="C70" s="167"/>
      <c r="D70" s="168"/>
      <c r="E70" s="169"/>
      <c r="F70" s="166"/>
      <c r="G70" s="162" t="str">
        <f t="shared" si="20"/>
        <v/>
      </c>
      <c r="H70" s="153"/>
      <c r="I70" s="161" t="str">
        <f t="shared" si="14"/>
        <v/>
      </c>
      <c r="J70" s="166"/>
      <c r="K70" s="167"/>
      <c r="L70" s="170"/>
      <c r="M70" s="169"/>
      <c r="N70" s="166"/>
      <c r="O70" s="162" t="str">
        <f t="shared" si="21"/>
        <v/>
      </c>
      <c r="Q70" s="135" t="str">
        <f t="shared" si="16"/>
        <v/>
      </c>
      <c r="R70" s="135" t="str">
        <f t="shared" si="17"/>
        <v/>
      </c>
      <c r="T70" s="164" t="str">
        <f t="shared" si="18"/>
        <v/>
      </c>
      <c r="U70" s="164" t="str">
        <f t="shared" si="19"/>
        <v/>
      </c>
      <c r="W70" s="163" t="str">
        <f t="shared" si="24"/>
        <v/>
      </c>
      <c r="X70" s="163" t="str">
        <f t="shared" si="25"/>
        <v/>
      </c>
      <c r="Z70" s="164" t="str">
        <f t="shared" si="22"/>
        <v/>
      </c>
      <c r="AA70" s="164" t="str">
        <f t="shared" si="23"/>
        <v/>
      </c>
      <c r="AC70" s="73">
        <f t="shared" si="15"/>
        <v>0</v>
      </c>
      <c r="AD70" s="73">
        <f>SUM(AC$9:AC70)</f>
        <v>0</v>
      </c>
    </row>
    <row r="71" spans="1:30" ht="30" customHeight="1">
      <c r="A71" s="161" t="str">
        <f t="shared" si="13"/>
        <v/>
      </c>
      <c r="B71" s="166"/>
      <c r="C71" s="167"/>
      <c r="D71" s="168"/>
      <c r="E71" s="169"/>
      <c r="F71" s="166"/>
      <c r="G71" s="162" t="str">
        <f t="shared" si="20"/>
        <v/>
      </c>
      <c r="H71" s="153"/>
      <c r="I71" s="161" t="str">
        <f t="shared" si="14"/>
        <v/>
      </c>
      <c r="J71" s="166"/>
      <c r="K71" s="167"/>
      <c r="L71" s="170"/>
      <c r="M71" s="169"/>
      <c r="N71" s="166"/>
      <c r="O71" s="162" t="str">
        <f t="shared" si="21"/>
        <v/>
      </c>
      <c r="Q71" s="135" t="str">
        <f t="shared" si="16"/>
        <v/>
      </c>
      <c r="R71" s="135" t="str">
        <f t="shared" si="17"/>
        <v/>
      </c>
      <c r="T71" s="164" t="str">
        <f t="shared" si="18"/>
        <v/>
      </c>
      <c r="U71" s="164" t="str">
        <f t="shared" si="19"/>
        <v/>
      </c>
      <c r="W71" s="163" t="str">
        <f t="shared" si="24"/>
        <v/>
      </c>
      <c r="X71" s="163" t="str">
        <f t="shared" si="25"/>
        <v/>
      </c>
      <c r="Z71" s="164" t="str">
        <f t="shared" si="22"/>
        <v/>
      </c>
      <c r="AA71" s="164" t="str">
        <f t="shared" si="23"/>
        <v/>
      </c>
      <c r="AC71" s="73">
        <f t="shared" si="15"/>
        <v>0</v>
      </c>
      <c r="AD71" s="73">
        <f>SUM(AC$9:AC71)</f>
        <v>0</v>
      </c>
    </row>
    <row r="72" spans="1:30" ht="30" customHeight="1">
      <c r="A72" s="161" t="str">
        <f t="shared" si="13"/>
        <v/>
      </c>
      <c r="B72" s="166"/>
      <c r="C72" s="167"/>
      <c r="D72" s="168"/>
      <c r="E72" s="169"/>
      <c r="F72" s="166"/>
      <c r="G72" s="162" t="str">
        <f t="shared" si="20"/>
        <v/>
      </c>
      <c r="H72" s="153"/>
      <c r="I72" s="161" t="str">
        <f t="shared" si="14"/>
        <v/>
      </c>
      <c r="J72" s="166"/>
      <c r="K72" s="167"/>
      <c r="L72" s="170"/>
      <c r="M72" s="169"/>
      <c r="N72" s="166"/>
      <c r="O72" s="162" t="str">
        <f t="shared" si="21"/>
        <v/>
      </c>
      <c r="Q72" s="135" t="str">
        <f t="shared" si="16"/>
        <v/>
      </c>
      <c r="R72" s="135" t="str">
        <f t="shared" si="17"/>
        <v/>
      </c>
      <c r="T72" s="164" t="str">
        <f t="shared" si="18"/>
        <v/>
      </c>
      <c r="U72" s="164" t="str">
        <f t="shared" si="19"/>
        <v/>
      </c>
      <c r="W72" s="163" t="str">
        <f t="shared" si="24"/>
        <v/>
      </c>
      <c r="X72" s="163" t="str">
        <f t="shared" si="25"/>
        <v/>
      </c>
      <c r="Z72" s="164" t="str">
        <f t="shared" si="22"/>
        <v/>
      </c>
      <c r="AA72" s="164" t="str">
        <f t="shared" si="23"/>
        <v/>
      </c>
      <c r="AC72" s="73">
        <f t="shared" si="15"/>
        <v>0</v>
      </c>
      <c r="AD72" s="73">
        <f>SUM(AC$9:AC72)</f>
        <v>0</v>
      </c>
    </row>
    <row r="73" spans="1:30" ht="30" customHeight="1">
      <c r="A73" s="161" t="str">
        <f t="shared" ref="A73:A98" si="26">IF(E73&lt;&gt;"",RANK(E73,E$9:E$98,1),"")</f>
        <v/>
      </c>
      <c r="B73" s="166"/>
      <c r="C73" s="167"/>
      <c r="D73" s="168"/>
      <c r="E73" s="169"/>
      <c r="F73" s="166"/>
      <c r="G73" s="162" t="str">
        <f t="shared" si="20"/>
        <v/>
      </c>
      <c r="H73" s="153"/>
      <c r="I73" s="161" t="str">
        <f t="shared" ref="I73:I98" si="27">IF(M73&lt;&gt;"",IF(MID(L73,1,2)=AC$8,RANK(M73,M$9:M$98,1)-AD73,"-"),"")</f>
        <v/>
      </c>
      <c r="J73" s="166"/>
      <c r="K73" s="167"/>
      <c r="L73" s="170"/>
      <c r="M73" s="169"/>
      <c r="N73" s="166"/>
      <c r="O73" s="162" t="str">
        <f t="shared" si="21"/>
        <v/>
      </c>
      <c r="Q73" s="135" t="str">
        <f t="shared" si="16"/>
        <v/>
      </c>
      <c r="R73" s="135" t="str">
        <f t="shared" si="17"/>
        <v/>
      </c>
      <c r="T73" s="164" t="str">
        <f t="shared" si="18"/>
        <v/>
      </c>
      <c r="U73" s="164" t="str">
        <f t="shared" si="19"/>
        <v/>
      </c>
      <c r="W73" s="163" t="str">
        <f t="shared" si="24"/>
        <v/>
      </c>
      <c r="X73" s="163" t="str">
        <f t="shared" si="25"/>
        <v/>
      </c>
      <c r="Z73" s="164" t="str">
        <f t="shared" si="22"/>
        <v/>
      </c>
      <c r="AA73" s="164" t="str">
        <f t="shared" si="23"/>
        <v/>
      </c>
      <c r="AC73" s="73">
        <f t="shared" ref="AC73:AC98" si="28">IF(L73&lt;&gt;"",IF(MID(L73,1,2)=AC$8,0,1),0)</f>
        <v>0</v>
      </c>
      <c r="AD73" s="73">
        <f>SUM(AC$9:AC73)</f>
        <v>0</v>
      </c>
    </row>
    <row r="74" spans="1:30" ht="30" customHeight="1">
      <c r="A74" s="161" t="str">
        <f t="shared" si="26"/>
        <v/>
      </c>
      <c r="B74" s="166"/>
      <c r="C74" s="167"/>
      <c r="D74" s="168"/>
      <c r="E74" s="169"/>
      <c r="F74" s="166"/>
      <c r="G74" s="162" t="str">
        <f t="shared" si="20"/>
        <v/>
      </c>
      <c r="H74" s="153"/>
      <c r="I74" s="161" t="str">
        <f t="shared" si="27"/>
        <v/>
      </c>
      <c r="J74" s="166"/>
      <c r="K74" s="167"/>
      <c r="L74" s="170"/>
      <c r="M74" s="169"/>
      <c r="N74" s="166"/>
      <c r="O74" s="162" t="str">
        <f t="shared" si="21"/>
        <v/>
      </c>
      <c r="Q74" s="135" t="str">
        <f t="shared" ref="Q74:Q98" si="29">IF(AND(E$9&lt;&gt;"",E74&lt;&gt;""),(INT(E74/10000)*3600+INT(MOD(E74,10000)/100)*60+MOD(E74,100))-(INT(E$9/10000)*3600+INT(MOD(E$9,10000)/100)*60+MOD(E$9,100)),"")</f>
        <v/>
      </c>
      <c r="R74" s="135" t="str">
        <f t="shared" ref="R74:R98" si="30">IF(AND(M$9&lt;&gt;"",M74&lt;&gt;""),(INT(M74/10000)*3600+INT(MOD(M74,10000)/100)*60+MOD(M74,100))-(INT(M$9/10000)*3600+INT(MOD(M$9,10000)/100)*60+MOD(M$9,100)),"")</f>
        <v/>
      </c>
      <c r="T74" s="164" t="str">
        <f t="shared" ref="T74:T98" si="31">IF(Q74&lt;&gt;"",INT(Q74/3600)*10000+INT(MOD(Q74,3600)/60)*100+MOD(Q74,60),"")</f>
        <v/>
      </c>
      <c r="U74" s="164" t="str">
        <f t="shared" ref="U74:U98" si="32">IF(R74&lt;&gt;"",INT(R74/3600)*10000+INT(MOD(R74,3600)/60)*100+MOD(R74,60),"")</f>
        <v/>
      </c>
      <c r="W74" s="163" t="str">
        <f t="shared" si="24"/>
        <v/>
      </c>
      <c r="X74" s="163" t="str">
        <f t="shared" si="25"/>
        <v/>
      </c>
      <c r="Z74" s="164" t="str">
        <f t="shared" si="22"/>
        <v/>
      </c>
      <c r="AA74" s="164" t="str">
        <f t="shared" si="23"/>
        <v/>
      </c>
      <c r="AC74" s="73">
        <f t="shared" si="28"/>
        <v>0</v>
      </c>
      <c r="AD74" s="73">
        <f>SUM(AC$9:AC74)</f>
        <v>0</v>
      </c>
    </row>
    <row r="75" spans="1:30" ht="30" customHeight="1">
      <c r="A75" s="161" t="str">
        <f t="shared" si="26"/>
        <v/>
      </c>
      <c r="B75" s="166"/>
      <c r="C75" s="167"/>
      <c r="D75" s="168"/>
      <c r="E75" s="169"/>
      <c r="F75" s="166"/>
      <c r="G75" s="162" t="str">
        <f t="shared" ref="G75:G98" si="33">IF(T75&lt;&gt;"",TEXT(T75,"[&lt;100]#0.0;[&lt;10000]#0"":""00.0;0"":""00"":""00.0")&amp;CHAR(10)&amp;"("&amp;TEXT(Z75,"[&lt;100]#0.0;[&lt;10000]#0"":""00.0;0"":""00"":""00.0")&amp;")","")</f>
        <v/>
      </c>
      <c r="H75" s="153"/>
      <c r="I75" s="161" t="str">
        <f t="shared" si="27"/>
        <v/>
      </c>
      <c r="J75" s="166"/>
      <c r="K75" s="167"/>
      <c r="L75" s="170"/>
      <c r="M75" s="169"/>
      <c r="N75" s="166"/>
      <c r="O75" s="162" t="str">
        <f t="shared" ref="O75:O98" si="34">IF(U75&lt;&gt;"",TEXT(U75,"[&lt;100]#0.0;[&lt;10000]#0"":""00.0;0"":""00"":""00.0")&amp;CHAR(10)&amp;"("&amp;TEXT(AA75,"[&lt;100]#0.0;[&lt;10000]#0"":""00.0;0"":""00"":""00.0")&amp;")","")</f>
        <v/>
      </c>
      <c r="Q75" s="135" t="str">
        <f t="shared" si="29"/>
        <v/>
      </c>
      <c r="R75" s="135" t="str">
        <f t="shared" si="30"/>
        <v/>
      </c>
      <c r="T75" s="164" t="str">
        <f t="shared" si="31"/>
        <v/>
      </c>
      <c r="U75" s="164" t="str">
        <f t="shared" si="32"/>
        <v/>
      </c>
      <c r="W75" s="163" t="str">
        <f t="shared" si="24"/>
        <v/>
      </c>
      <c r="X75" s="163" t="str">
        <f t="shared" si="25"/>
        <v/>
      </c>
      <c r="Z75" s="164" t="str">
        <f t="shared" ref="Z75:Z98" si="35">IF(W75&lt;&gt;"",INT(W75/3600)*10000+INT(MOD(W75,3600)/60)*100+MOD(W75,60),"")</f>
        <v/>
      </c>
      <c r="AA75" s="164" t="str">
        <f t="shared" ref="AA75:AA98" si="36">IF(X75&lt;&gt;"",INT(X75/3600)*10000+INT(MOD(X75,3600)/60)*100+MOD(X75,60),"")</f>
        <v/>
      </c>
      <c r="AC75" s="73">
        <f t="shared" si="28"/>
        <v>0</v>
      </c>
      <c r="AD75" s="73">
        <f>SUM(AC$9:AC75)</f>
        <v>0</v>
      </c>
    </row>
    <row r="76" spans="1:30" ht="30" customHeight="1">
      <c r="A76" s="161" t="str">
        <f t="shared" si="26"/>
        <v/>
      </c>
      <c r="B76" s="166"/>
      <c r="C76" s="167"/>
      <c r="D76" s="168"/>
      <c r="E76" s="169"/>
      <c r="F76" s="166"/>
      <c r="G76" s="162" t="str">
        <f t="shared" si="33"/>
        <v/>
      </c>
      <c r="H76" s="153"/>
      <c r="I76" s="161" t="str">
        <f t="shared" si="27"/>
        <v/>
      </c>
      <c r="J76" s="166"/>
      <c r="K76" s="167"/>
      <c r="L76" s="170"/>
      <c r="M76" s="169"/>
      <c r="N76" s="166"/>
      <c r="O76" s="162" t="str">
        <f t="shared" si="34"/>
        <v/>
      </c>
      <c r="Q76" s="135" t="str">
        <f t="shared" si="29"/>
        <v/>
      </c>
      <c r="R76" s="135" t="str">
        <f t="shared" si="30"/>
        <v/>
      </c>
      <c r="T76" s="164" t="str">
        <f t="shared" si="31"/>
        <v/>
      </c>
      <c r="U76" s="164" t="str">
        <f t="shared" si="32"/>
        <v/>
      </c>
      <c r="W76" s="163" t="str">
        <f t="shared" ref="W76:W98" si="37">IF(AND(Q76&lt;&gt;"",Q75&lt;&gt;""),IF(Q76-Q75&lt;&gt;0,Q76-Q75,W75),"")</f>
        <v/>
      </c>
      <c r="X76" s="163" t="str">
        <f t="shared" ref="X76:X98" si="38">IF(AND(R76&lt;&gt;"",R75&lt;&gt;""),IF(R76-R75&lt;&gt;0,R76-R75,X75),"")</f>
        <v/>
      </c>
      <c r="Z76" s="164" t="str">
        <f t="shared" si="35"/>
        <v/>
      </c>
      <c r="AA76" s="164" t="str">
        <f t="shared" si="36"/>
        <v/>
      </c>
      <c r="AC76" s="73">
        <f t="shared" si="28"/>
        <v>0</v>
      </c>
      <c r="AD76" s="73">
        <f>SUM(AC$9:AC76)</f>
        <v>0</v>
      </c>
    </row>
    <row r="77" spans="1:30" ht="30" customHeight="1">
      <c r="A77" s="161" t="str">
        <f t="shared" si="26"/>
        <v/>
      </c>
      <c r="B77" s="166"/>
      <c r="C77" s="167"/>
      <c r="D77" s="168"/>
      <c r="E77" s="169"/>
      <c r="F77" s="166"/>
      <c r="G77" s="162" t="str">
        <f t="shared" si="33"/>
        <v/>
      </c>
      <c r="H77" s="153"/>
      <c r="I77" s="161" t="str">
        <f t="shared" si="27"/>
        <v/>
      </c>
      <c r="J77" s="166"/>
      <c r="K77" s="167"/>
      <c r="L77" s="170"/>
      <c r="M77" s="169"/>
      <c r="N77" s="166"/>
      <c r="O77" s="162" t="str">
        <f t="shared" si="34"/>
        <v/>
      </c>
      <c r="Q77" s="135" t="str">
        <f t="shared" si="29"/>
        <v/>
      </c>
      <c r="R77" s="135" t="str">
        <f t="shared" si="30"/>
        <v/>
      </c>
      <c r="T77" s="164" t="str">
        <f t="shared" si="31"/>
        <v/>
      </c>
      <c r="U77" s="164" t="str">
        <f t="shared" si="32"/>
        <v/>
      </c>
      <c r="W77" s="163" t="str">
        <f t="shared" si="37"/>
        <v/>
      </c>
      <c r="X77" s="163" t="str">
        <f t="shared" si="38"/>
        <v/>
      </c>
      <c r="Z77" s="164" t="str">
        <f t="shared" si="35"/>
        <v/>
      </c>
      <c r="AA77" s="164" t="str">
        <f t="shared" si="36"/>
        <v/>
      </c>
      <c r="AC77" s="73">
        <f t="shared" si="28"/>
        <v>0</v>
      </c>
      <c r="AD77" s="73">
        <f>SUM(AC$9:AC77)</f>
        <v>0</v>
      </c>
    </row>
    <row r="78" spans="1:30" ht="30" customHeight="1">
      <c r="A78" s="161" t="str">
        <f t="shared" si="26"/>
        <v/>
      </c>
      <c r="B78" s="166"/>
      <c r="C78" s="167"/>
      <c r="D78" s="168"/>
      <c r="E78" s="169"/>
      <c r="F78" s="166"/>
      <c r="G78" s="162" t="str">
        <f t="shared" si="33"/>
        <v/>
      </c>
      <c r="H78" s="153"/>
      <c r="I78" s="161" t="str">
        <f t="shared" si="27"/>
        <v/>
      </c>
      <c r="J78" s="166"/>
      <c r="K78" s="167"/>
      <c r="L78" s="170"/>
      <c r="M78" s="169"/>
      <c r="N78" s="166"/>
      <c r="O78" s="162" t="str">
        <f t="shared" si="34"/>
        <v/>
      </c>
      <c r="Q78" s="135" t="str">
        <f t="shared" si="29"/>
        <v/>
      </c>
      <c r="R78" s="135" t="str">
        <f t="shared" si="30"/>
        <v/>
      </c>
      <c r="T78" s="164" t="str">
        <f t="shared" si="31"/>
        <v/>
      </c>
      <c r="U78" s="164" t="str">
        <f t="shared" si="32"/>
        <v/>
      </c>
      <c r="W78" s="163" t="str">
        <f t="shared" si="37"/>
        <v/>
      </c>
      <c r="X78" s="163" t="str">
        <f t="shared" si="38"/>
        <v/>
      </c>
      <c r="Z78" s="164" t="str">
        <f t="shared" si="35"/>
        <v/>
      </c>
      <c r="AA78" s="164" t="str">
        <f t="shared" si="36"/>
        <v/>
      </c>
      <c r="AC78" s="73">
        <f t="shared" si="28"/>
        <v>0</v>
      </c>
      <c r="AD78" s="73">
        <f>SUM(AC$9:AC78)</f>
        <v>0</v>
      </c>
    </row>
    <row r="79" spans="1:30" ht="30" customHeight="1">
      <c r="A79" s="161" t="str">
        <f t="shared" si="26"/>
        <v/>
      </c>
      <c r="B79" s="166"/>
      <c r="C79" s="167"/>
      <c r="D79" s="168"/>
      <c r="E79" s="169"/>
      <c r="F79" s="166"/>
      <c r="G79" s="162" t="str">
        <f t="shared" si="33"/>
        <v/>
      </c>
      <c r="H79" s="153"/>
      <c r="I79" s="161" t="str">
        <f t="shared" si="27"/>
        <v/>
      </c>
      <c r="J79" s="166"/>
      <c r="K79" s="167"/>
      <c r="L79" s="170"/>
      <c r="M79" s="169"/>
      <c r="N79" s="166"/>
      <c r="O79" s="162" t="str">
        <f t="shared" si="34"/>
        <v/>
      </c>
      <c r="Q79" s="135" t="str">
        <f t="shared" si="29"/>
        <v/>
      </c>
      <c r="R79" s="135" t="str">
        <f t="shared" si="30"/>
        <v/>
      </c>
      <c r="T79" s="164" t="str">
        <f t="shared" si="31"/>
        <v/>
      </c>
      <c r="U79" s="164" t="str">
        <f t="shared" si="32"/>
        <v/>
      </c>
      <c r="W79" s="163" t="str">
        <f t="shared" si="37"/>
        <v/>
      </c>
      <c r="X79" s="163" t="str">
        <f t="shared" si="38"/>
        <v/>
      </c>
      <c r="Z79" s="164" t="str">
        <f t="shared" si="35"/>
        <v/>
      </c>
      <c r="AA79" s="164" t="str">
        <f t="shared" si="36"/>
        <v/>
      </c>
      <c r="AC79" s="73">
        <f t="shared" si="28"/>
        <v>0</v>
      </c>
      <c r="AD79" s="73">
        <f>SUM(AC$9:AC79)</f>
        <v>0</v>
      </c>
    </row>
    <row r="80" spans="1:30" ht="30" customHeight="1">
      <c r="A80" s="161" t="str">
        <f t="shared" si="26"/>
        <v/>
      </c>
      <c r="B80" s="166"/>
      <c r="C80" s="167"/>
      <c r="D80" s="168"/>
      <c r="E80" s="169"/>
      <c r="F80" s="166"/>
      <c r="G80" s="162" t="str">
        <f t="shared" si="33"/>
        <v/>
      </c>
      <c r="H80" s="153"/>
      <c r="I80" s="161" t="str">
        <f t="shared" si="27"/>
        <v/>
      </c>
      <c r="J80" s="166"/>
      <c r="K80" s="167"/>
      <c r="L80" s="170"/>
      <c r="M80" s="169"/>
      <c r="N80" s="166"/>
      <c r="O80" s="162" t="str">
        <f t="shared" si="34"/>
        <v/>
      </c>
      <c r="Q80" s="135" t="str">
        <f t="shared" si="29"/>
        <v/>
      </c>
      <c r="R80" s="135" t="str">
        <f t="shared" si="30"/>
        <v/>
      </c>
      <c r="T80" s="164" t="str">
        <f t="shared" si="31"/>
        <v/>
      </c>
      <c r="U80" s="164" t="str">
        <f t="shared" si="32"/>
        <v/>
      </c>
      <c r="W80" s="163" t="str">
        <f t="shared" si="37"/>
        <v/>
      </c>
      <c r="X80" s="163" t="str">
        <f t="shared" si="38"/>
        <v/>
      </c>
      <c r="Z80" s="164" t="str">
        <f t="shared" si="35"/>
        <v/>
      </c>
      <c r="AA80" s="164" t="str">
        <f t="shared" si="36"/>
        <v/>
      </c>
      <c r="AC80" s="73">
        <f t="shared" si="28"/>
        <v>0</v>
      </c>
      <c r="AD80" s="73">
        <f>SUM(AC$9:AC80)</f>
        <v>0</v>
      </c>
    </row>
    <row r="81" spans="1:30" ht="30" customHeight="1">
      <c r="A81" s="161" t="str">
        <f t="shared" si="26"/>
        <v/>
      </c>
      <c r="B81" s="166"/>
      <c r="C81" s="167"/>
      <c r="D81" s="168"/>
      <c r="E81" s="169"/>
      <c r="F81" s="166"/>
      <c r="G81" s="162" t="str">
        <f t="shared" si="33"/>
        <v/>
      </c>
      <c r="H81" s="153"/>
      <c r="I81" s="161" t="str">
        <f t="shared" si="27"/>
        <v/>
      </c>
      <c r="J81" s="166"/>
      <c r="K81" s="167"/>
      <c r="L81" s="170"/>
      <c r="M81" s="169"/>
      <c r="N81" s="166"/>
      <c r="O81" s="162" t="str">
        <f t="shared" si="34"/>
        <v/>
      </c>
      <c r="Q81" s="135" t="str">
        <f t="shared" si="29"/>
        <v/>
      </c>
      <c r="R81" s="135" t="str">
        <f t="shared" si="30"/>
        <v/>
      </c>
      <c r="T81" s="164" t="str">
        <f t="shared" si="31"/>
        <v/>
      </c>
      <c r="U81" s="164" t="str">
        <f t="shared" si="32"/>
        <v/>
      </c>
      <c r="W81" s="163" t="str">
        <f t="shared" si="37"/>
        <v/>
      </c>
      <c r="X81" s="163" t="str">
        <f t="shared" si="38"/>
        <v/>
      </c>
      <c r="Z81" s="164" t="str">
        <f t="shared" si="35"/>
        <v/>
      </c>
      <c r="AA81" s="164" t="str">
        <f t="shared" si="36"/>
        <v/>
      </c>
      <c r="AC81" s="73">
        <f t="shared" si="28"/>
        <v>0</v>
      </c>
      <c r="AD81" s="73">
        <f>SUM(AC$9:AC81)</f>
        <v>0</v>
      </c>
    </row>
    <row r="82" spans="1:30" ht="30" customHeight="1">
      <c r="A82" s="161" t="str">
        <f t="shared" si="26"/>
        <v/>
      </c>
      <c r="B82" s="166"/>
      <c r="C82" s="167"/>
      <c r="D82" s="168"/>
      <c r="E82" s="169"/>
      <c r="F82" s="166"/>
      <c r="G82" s="162" t="str">
        <f t="shared" si="33"/>
        <v/>
      </c>
      <c r="H82" s="153"/>
      <c r="I82" s="161" t="str">
        <f t="shared" si="27"/>
        <v/>
      </c>
      <c r="J82" s="166"/>
      <c r="K82" s="167"/>
      <c r="L82" s="170"/>
      <c r="M82" s="169"/>
      <c r="N82" s="166"/>
      <c r="O82" s="162" t="str">
        <f t="shared" si="34"/>
        <v/>
      </c>
      <c r="Q82" s="135" t="str">
        <f t="shared" si="29"/>
        <v/>
      </c>
      <c r="R82" s="135" t="str">
        <f t="shared" si="30"/>
        <v/>
      </c>
      <c r="T82" s="164" t="str">
        <f t="shared" si="31"/>
        <v/>
      </c>
      <c r="U82" s="164" t="str">
        <f t="shared" si="32"/>
        <v/>
      </c>
      <c r="W82" s="163" t="str">
        <f t="shared" si="37"/>
        <v/>
      </c>
      <c r="X82" s="163" t="str">
        <f t="shared" si="38"/>
        <v/>
      </c>
      <c r="Z82" s="164" t="str">
        <f t="shared" si="35"/>
        <v/>
      </c>
      <c r="AA82" s="164" t="str">
        <f t="shared" si="36"/>
        <v/>
      </c>
      <c r="AC82" s="73">
        <f t="shared" si="28"/>
        <v>0</v>
      </c>
      <c r="AD82" s="73">
        <f>SUM(AC$9:AC82)</f>
        <v>0</v>
      </c>
    </row>
    <row r="83" spans="1:30" ht="30" customHeight="1">
      <c r="A83" s="161" t="str">
        <f t="shared" si="26"/>
        <v/>
      </c>
      <c r="B83" s="166"/>
      <c r="C83" s="167"/>
      <c r="D83" s="168"/>
      <c r="E83" s="169"/>
      <c r="F83" s="166"/>
      <c r="G83" s="162" t="str">
        <f t="shared" si="33"/>
        <v/>
      </c>
      <c r="H83" s="153"/>
      <c r="I83" s="161" t="str">
        <f t="shared" si="27"/>
        <v/>
      </c>
      <c r="J83" s="166"/>
      <c r="K83" s="167"/>
      <c r="L83" s="170"/>
      <c r="M83" s="169"/>
      <c r="N83" s="166"/>
      <c r="O83" s="162" t="str">
        <f t="shared" si="34"/>
        <v/>
      </c>
      <c r="Q83" s="135" t="str">
        <f t="shared" si="29"/>
        <v/>
      </c>
      <c r="R83" s="135" t="str">
        <f t="shared" si="30"/>
        <v/>
      </c>
      <c r="T83" s="164" t="str">
        <f t="shared" si="31"/>
        <v/>
      </c>
      <c r="U83" s="164" t="str">
        <f t="shared" si="32"/>
        <v/>
      </c>
      <c r="W83" s="163" t="str">
        <f t="shared" si="37"/>
        <v/>
      </c>
      <c r="X83" s="163" t="str">
        <f t="shared" si="38"/>
        <v/>
      </c>
      <c r="Z83" s="164" t="str">
        <f t="shared" si="35"/>
        <v/>
      </c>
      <c r="AA83" s="164" t="str">
        <f t="shared" si="36"/>
        <v/>
      </c>
      <c r="AC83" s="73">
        <f t="shared" si="28"/>
        <v>0</v>
      </c>
      <c r="AD83" s="73">
        <f>SUM(AC$9:AC83)</f>
        <v>0</v>
      </c>
    </row>
    <row r="84" spans="1:30" ht="30" customHeight="1">
      <c r="A84" s="161" t="str">
        <f t="shared" si="26"/>
        <v/>
      </c>
      <c r="B84" s="166"/>
      <c r="C84" s="167"/>
      <c r="D84" s="168"/>
      <c r="E84" s="169"/>
      <c r="F84" s="166"/>
      <c r="G84" s="162" t="str">
        <f t="shared" si="33"/>
        <v/>
      </c>
      <c r="H84" s="153"/>
      <c r="I84" s="161" t="str">
        <f t="shared" si="27"/>
        <v/>
      </c>
      <c r="J84" s="166"/>
      <c r="K84" s="167"/>
      <c r="L84" s="170"/>
      <c r="M84" s="169"/>
      <c r="N84" s="166"/>
      <c r="O84" s="162" t="str">
        <f t="shared" si="34"/>
        <v/>
      </c>
      <c r="Q84" s="135" t="str">
        <f t="shared" si="29"/>
        <v/>
      </c>
      <c r="R84" s="135" t="str">
        <f t="shared" si="30"/>
        <v/>
      </c>
      <c r="T84" s="164" t="str">
        <f t="shared" si="31"/>
        <v/>
      </c>
      <c r="U84" s="164" t="str">
        <f t="shared" si="32"/>
        <v/>
      </c>
      <c r="W84" s="163" t="str">
        <f t="shared" si="37"/>
        <v/>
      </c>
      <c r="X84" s="163" t="str">
        <f t="shared" si="38"/>
        <v/>
      </c>
      <c r="Z84" s="164" t="str">
        <f t="shared" si="35"/>
        <v/>
      </c>
      <c r="AA84" s="164" t="str">
        <f t="shared" si="36"/>
        <v/>
      </c>
      <c r="AC84" s="73">
        <f t="shared" si="28"/>
        <v>0</v>
      </c>
      <c r="AD84" s="73">
        <f>SUM(AC$9:AC84)</f>
        <v>0</v>
      </c>
    </row>
    <row r="85" spans="1:30" ht="30" customHeight="1">
      <c r="A85" s="161" t="str">
        <f t="shared" si="26"/>
        <v/>
      </c>
      <c r="B85" s="166"/>
      <c r="C85" s="167"/>
      <c r="D85" s="168"/>
      <c r="E85" s="169"/>
      <c r="F85" s="166"/>
      <c r="G85" s="162" t="str">
        <f t="shared" si="33"/>
        <v/>
      </c>
      <c r="H85" s="153"/>
      <c r="I85" s="161" t="str">
        <f t="shared" si="27"/>
        <v/>
      </c>
      <c r="J85" s="166"/>
      <c r="K85" s="167"/>
      <c r="L85" s="170"/>
      <c r="M85" s="169"/>
      <c r="N85" s="166"/>
      <c r="O85" s="162" t="str">
        <f t="shared" si="34"/>
        <v/>
      </c>
      <c r="Q85" s="135" t="str">
        <f t="shared" si="29"/>
        <v/>
      </c>
      <c r="R85" s="135" t="str">
        <f t="shared" si="30"/>
        <v/>
      </c>
      <c r="T85" s="164" t="str">
        <f t="shared" si="31"/>
        <v/>
      </c>
      <c r="U85" s="164" t="str">
        <f t="shared" si="32"/>
        <v/>
      </c>
      <c r="W85" s="163" t="str">
        <f t="shared" si="37"/>
        <v/>
      </c>
      <c r="X85" s="163" t="str">
        <f t="shared" si="38"/>
        <v/>
      </c>
      <c r="Z85" s="164" t="str">
        <f t="shared" si="35"/>
        <v/>
      </c>
      <c r="AA85" s="164" t="str">
        <f t="shared" si="36"/>
        <v/>
      </c>
      <c r="AC85" s="73">
        <f t="shared" si="28"/>
        <v>0</v>
      </c>
      <c r="AD85" s="73">
        <f>SUM(AC$9:AC85)</f>
        <v>0</v>
      </c>
    </row>
    <row r="86" spans="1:30" ht="30" customHeight="1">
      <c r="A86" s="161" t="str">
        <f t="shared" si="26"/>
        <v/>
      </c>
      <c r="B86" s="166"/>
      <c r="C86" s="167"/>
      <c r="D86" s="168"/>
      <c r="E86" s="169"/>
      <c r="F86" s="166"/>
      <c r="G86" s="162" t="str">
        <f t="shared" si="33"/>
        <v/>
      </c>
      <c r="H86" s="153"/>
      <c r="I86" s="161" t="str">
        <f t="shared" si="27"/>
        <v/>
      </c>
      <c r="J86" s="166"/>
      <c r="K86" s="167"/>
      <c r="L86" s="170"/>
      <c r="M86" s="169"/>
      <c r="N86" s="166"/>
      <c r="O86" s="162" t="str">
        <f t="shared" si="34"/>
        <v/>
      </c>
      <c r="Q86" s="135" t="str">
        <f t="shared" si="29"/>
        <v/>
      </c>
      <c r="R86" s="135" t="str">
        <f t="shared" si="30"/>
        <v/>
      </c>
      <c r="T86" s="164" t="str">
        <f t="shared" si="31"/>
        <v/>
      </c>
      <c r="U86" s="164" t="str">
        <f t="shared" si="32"/>
        <v/>
      </c>
      <c r="W86" s="163" t="str">
        <f t="shared" si="37"/>
        <v/>
      </c>
      <c r="X86" s="163" t="str">
        <f t="shared" si="38"/>
        <v/>
      </c>
      <c r="Z86" s="164" t="str">
        <f t="shared" si="35"/>
        <v/>
      </c>
      <c r="AA86" s="164" t="str">
        <f t="shared" si="36"/>
        <v/>
      </c>
      <c r="AC86" s="73">
        <f t="shared" si="28"/>
        <v>0</v>
      </c>
      <c r="AD86" s="73">
        <f>SUM(AC$9:AC86)</f>
        <v>0</v>
      </c>
    </row>
    <row r="87" spans="1:30" ht="30" customHeight="1">
      <c r="A87" s="161" t="str">
        <f t="shared" si="26"/>
        <v/>
      </c>
      <c r="B87" s="166"/>
      <c r="C87" s="167"/>
      <c r="D87" s="168"/>
      <c r="E87" s="169"/>
      <c r="F87" s="166"/>
      <c r="G87" s="162" t="str">
        <f t="shared" si="33"/>
        <v/>
      </c>
      <c r="H87" s="153"/>
      <c r="I87" s="161" t="str">
        <f t="shared" si="27"/>
        <v/>
      </c>
      <c r="J87" s="166"/>
      <c r="K87" s="167"/>
      <c r="L87" s="170"/>
      <c r="M87" s="169"/>
      <c r="N87" s="166"/>
      <c r="O87" s="162" t="str">
        <f t="shared" si="34"/>
        <v/>
      </c>
      <c r="Q87" s="135" t="str">
        <f t="shared" si="29"/>
        <v/>
      </c>
      <c r="R87" s="135" t="str">
        <f t="shared" si="30"/>
        <v/>
      </c>
      <c r="T87" s="164" t="str">
        <f t="shared" si="31"/>
        <v/>
      </c>
      <c r="U87" s="164" t="str">
        <f t="shared" si="32"/>
        <v/>
      </c>
      <c r="W87" s="163" t="str">
        <f t="shared" si="37"/>
        <v/>
      </c>
      <c r="X87" s="163" t="str">
        <f t="shared" si="38"/>
        <v/>
      </c>
      <c r="Z87" s="164" t="str">
        <f t="shared" si="35"/>
        <v/>
      </c>
      <c r="AA87" s="164" t="str">
        <f t="shared" si="36"/>
        <v/>
      </c>
      <c r="AC87" s="73">
        <f t="shared" si="28"/>
        <v>0</v>
      </c>
      <c r="AD87" s="73">
        <f>SUM(AC$9:AC87)</f>
        <v>0</v>
      </c>
    </row>
    <row r="88" spans="1:30" ht="30" customHeight="1">
      <c r="A88" s="161" t="str">
        <f t="shared" si="26"/>
        <v/>
      </c>
      <c r="B88" s="166"/>
      <c r="C88" s="167"/>
      <c r="D88" s="168"/>
      <c r="E88" s="169"/>
      <c r="F88" s="166"/>
      <c r="G88" s="162" t="str">
        <f t="shared" si="33"/>
        <v/>
      </c>
      <c r="H88" s="153"/>
      <c r="I88" s="161" t="str">
        <f t="shared" si="27"/>
        <v/>
      </c>
      <c r="J88" s="166"/>
      <c r="K88" s="167"/>
      <c r="L88" s="170"/>
      <c r="M88" s="169"/>
      <c r="N88" s="166"/>
      <c r="O88" s="162" t="str">
        <f t="shared" si="34"/>
        <v/>
      </c>
      <c r="Q88" s="135" t="str">
        <f t="shared" si="29"/>
        <v/>
      </c>
      <c r="R88" s="135" t="str">
        <f t="shared" si="30"/>
        <v/>
      </c>
      <c r="T88" s="164" t="str">
        <f t="shared" si="31"/>
        <v/>
      </c>
      <c r="U88" s="164" t="str">
        <f t="shared" si="32"/>
        <v/>
      </c>
      <c r="W88" s="163" t="str">
        <f t="shared" si="37"/>
        <v/>
      </c>
      <c r="X88" s="163" t="str">
        <f t="shared" si="38"/>
        <v/>
      </c>
      <c r="Z88" s="164" t="str">
        <f t="shared" si="35"/>
        <v/>
      </c>
      <c r="AA88" s="164" t="str">
        <f t="shared" si="36"/>
        <v/>
      </c>
      <c r="AC88" s="73">
        <f t="shared" si="28"/>
        <v>0</v>
      </c>
      <c r="AD88" s="73">
        <f>SUM(AC$9:AC88)</f>
        <v>0</v>
      </c>
    </row>
    <row r="89" spans="1:30" ht="30" customHeight="1">
      <c r="A89" s="161" t="str">
        <f t="shared" si="26"/>
        <v/>
      </c>
      <c r="B89" s="166"/>
      <c r="C89" s="167"/>
      <c r="D89" s="168"/>
      <c r="E89" s="169"/>
      <c r="F89" s="166"/>
      <c r="G89" s="162" t="str">
        <f t="shared" si="33"/>
        <v/>
      </c>
      <c r="H89" s="153"/>
      <c r="I89" s="161" t="str">
        <f t="shared" si="27"/>
        <v/>
      </c>
      <c r="J89" s="166"/>
      <c r="K89" s="167"/>
      <c r="L89" s="170"/>
      <c r="M89" s="169"/>
      <c r="N89" s="166"/>
      <c r="O89" s="162" t="str">
        <f t="shared" si="34"/>
        <v/>
      </c>
      <c r="Q89" s="135" t="str">
        <f t="shared" si="29"/>
        <v/>
      </c>
      <c r="R89" s="135" t="str">
        <f t="shared" si="30"/>
        <v/>
      </c>
      <c r="T89" s="164" t="str">
        <f t="shared" si="31"/>
        <v/>
      </c>
      <c r="U89" s="164" t="str">
        <f t="shared" si="32"/>
        <v/>
      </c>
      <c r="W89" s="163" t="str">
        <f t="shared" si="37"/>
        <v/>
      </c>
      <c r="X89" s="163" t="str">
        <f t="shared" si="38"/>
        <v/>
      </c>
      <c r="Z89" s="164" t="str">
        <f t="shared" si="35"/>
        <v/>
      </c>
      <c r="AA89" s="164" t="str">
        <f t="shared" si="36"/>
        <v/>
      </c>
      <c r="AC89" s="73">
        <f t="shared" si="28"/>
        <v>0</v>
      </c>
      <c r="AD89" s="73">
        <f>SUM(AC$9:AC89)</f>
        <v>0</v>
      </c>
    </row>
    <row r="90" spans="1:30" ht="30" customHeight="1">
      <c r="A90" s="161" t="str">
        <f t="shared" si="26"/>
        <v/>
      </c>
      <c r="B90" s="166"/>
      <c r="C90" s="167"/>
      <c r="D90" s="168"/>
      <c r="E90" s="169"/>
      <c r="F90" s="166"/>
      <c r="G90" s="162" t="str">
        <f t="shared" si="33"/>
        <v/>
      </c>
      <c r="H90" s="153"/>
      <c r="I90" s="161" t="str">
        <f t="shared" si="27"/>
        <v/>
      </c>
      <c r="J90" s="166"/>
      <c r="K90" s="167"/>
      <c r="L90" s="170"/>
      <c r="M90" s="169"/>
      <c r="N90" s="166"/>
      <c r="O90" s="162" t="str">
        <f t="shared" si="34"/>
        <v/>
      </c>
      <c r="Q90" s="135" t="str">
        <f t="shared" si="29"/>
        <v/>
      </c>
      <c r="R90" s="135" t="str">
        <f t="shared" si="30"/>
        <v/>
      </c>
      <c r="T90" s="164" t="str">
        <f t="shared" si="31"/>
        <v/>
      </c>
      <c r="U90" s="164" t="str">
        <f t="shared" si="32"/>
        <v/>
      </c>
      <c r="W90" s="163" t="str">
        <f t="shared" si="37"/>
        <v/>
      </c>
      <c r="X90" s="163" t="str">
        <f t="shared" si="38"/>
        <v/>
      </c>
      <c r="Z90" s="164" t="str">
        <f t="shared" si="35"/>
        <v/>
      </c>
      <c r="AA90" s="164" t="str">
        <f t="shared" si="36"/>
        <v/>
      </c>
      <c r="AC90" s="73">
        <f t="shared" si="28"/>
        <v>0</v>
      </c>
      <c r="AD90" s="73">
        <f>SUM(AC$9:AC90)</f>
        <v>0</v>
      </c>
    </row>
    <row r="91" spans="1:30" ht="30" customHeight="1">
      <c r="A91" s="161" t="str">
        <f t="shared" si="26"/>
        <v/>
      </c>
      <c r="B91" s="166"/>
      <c r="C91" s="167"/>
      <c r="D91" s="168"/>
      <c r="E91" s="169"/>
      <c r="F91" s="166"/>
      <c r="G91" s="162" t="str">
        <f t="shared" si="33"/>
        <v/>
      </c>
      <c r="H91" s="153"/>
      <c r="I91" s="161" t="str">
        <f t="shared" si="27"/>
        <v/>
      </c>
      <c r="J91" s="166"/>
      <c r="K91" s="167"/>
      <c r="L91" s="170"/>
      <c r="M91" s="169"/>
      <c r="N91" s="166"/>
      <c r="O91" s="162" t="str">
        <f t="shared" si="34"/>
        <v/>
      </c>
      <c r="Q91" s="135" t="str">
        <f t="shared" si="29"/>
        <v/>
      </c>
      <c r="R91" s="135" t="str">
        <f t="shared" si="30"/>
        <v/>
      </c>
      <c r="T91" s="164" t="str">
        <f t="shared" si="31"/>
        <v/>
      </c>
      <c r="U91" s="164" t="str">
        <f t="shared" si="32"/>
        <v/>
      </c>
      <c r="W91" s="163" t="str">
        <f t="shared" si="37"/>
        <v/>
      </c>
      <c r="X91" s="163" t="str">
        <f t="shared" si="38"/>
        <v/>
      </c>
      <c r="Z91" s="164" t="str">
        <f t="shared" si="35"/>
        <v/>
      </c>
      <c r="AA91" s="164" t="str">
        <f t="shared" si="36"/>
        <v/>
      </c>
      <c r="AC91" s="73">
        <f t="shared" si="28"/>
        <v>0</v>
      </c>
      <c r="AD91" s="73">
        <f>SUM(AC$9:AC91)</f>
        <v>0</v>
      </c>
    </row>
    <row r="92" spans="1:30" ht="30" customHeight="1">
      <c r="A92" s="161" t="str">
        <f t="shared" si="26"/>
        <v/>
      </c>
      <c r="B92" s="166"/>
      <c r="C92" s="167"/>
      <c r="D92" s="168"/>
      <c r="E92" s="169"/>
      <c r="F92" s="166"/>
      <c r="G92" s="162" t="str">
        <f t="shared" si="33"/>
        <v/>
      </c>
      <c r="H92" s="153"/>
      <c r="I92" s="161" t="str">
        <f t="shared" si="27"/>
        <v/>
      </c>
      <c r="J92" s="166"/>
      <c r="K92" s="167"/>
      <c r="L92" s="170"/>
      <c r="M92" s="169"/>
      <c r="N92" s="166"/>
      <c r="O92" s="162" t="str">
        <f t="shared" si="34"/>
        <v/>
      </c>
      <c r="Q92" s="135" t="str">
        <f t="shared" si="29"/>
        <v/>
      </c>
      <c r="R92" s="135" t="str">
        <f t="shared" si="30"/>
        <v/>
      </c>
      <c r="T92" s="164" t="str">
        <f t="shared" si="31"/>
        <v/>
      </c>
      <c r="U92" s="164" t="str">
        <f t="shared" si="32"/>
        <v/>
      </c>
      <c r="W92" s="163" t="str">
        <f t="shared" si="37"/>
        <v/>
      </c>
      <c r="X92" s="163" t="str">
        <f t="shared" si="38"/>
        <v/>
      </c>
      <c r="Z92" s="164" t="str">
        <f t="shared" si="35"/>
        <v/>
      </c>
      <c r="AA92" s="164" t="str">
        <f t="shared" si="36"/>
        <v/>
      </c>
      <c r="AC92" s="73">
        <f t="shared" si="28"/>
        <v>0</v>
      </c>
      <c r="AD92" s="73">
        <f>SUM(AC$9:AC92)</f>
        <v>0</v>
      </c>
    </row>
    <row r="93" spans="1:30" ht="30" customHeight="1">
      <c r="A93" s="161" t="str">
        <f t="shared" si="26"/>
        <v/>
      </c>
      <c r="B93" s="166"/>
      <c r="C93" s="167"/>
      <c r="D93" s="168"/>
      <c r="E93" s="169"/>
      <c r="F93" s="166"/>
      <c r="G93" s="162" t="str">
        <f t="shared" si="33"/>
        <v/>
      </c>
      <c r="H93" s="153"/>
      <c r="I93" s="161" t="str">
        <f t="shared" si="27"/>
        <v/>
      </c>
      <c r="J93" s="166"/>
      <c r="K93" s="167"/>
      <c r="L93" s="170"/>
      <c r="M93" s="169"/>
      <c r="N93" s="166"/>
      <c r="O93" s="162" t="str">
        <f t="shared" si="34"/>
        <v/>
      </c>
      <c r="Q93" s="135" t="str">
        <f t="shared" si="29"/>
        <v/>
      </c>
      <c r="R93" s="135" t="str">
        <f t="shared" si="30"/>
        <v/>
      </c>
      <c r="T93" s="164" t="str">
        <f t="shared" si="31"/>
        <v/>
      </c>
      <c r="U93" s="164" t="str">
        <f t="shared" si="32"/>
        <v/>
      </c>
      <c r="W93" s="163" t="str">
        <f t="shared" si="37"/>
        <v/>
      </c>
      <c r="X93" s="163" t="str">
        <f t="shared" si="38"/>
        <v/>
      </c>
      <c r="Z93" s="164" t="str">
        <f t="shared" si="35"/>
        <v/>
      </c>
      <c r="AA93" s="164" t="str">
        <f t="shared" si="36"/>
        <v/>
      </c>
      <c r="AC93" s="73">
        <f t="shared" si="28"/>
        <v>0</v>
      </c>
      <c r="AD93" s="73">
        <f>SUM(AC$9:AC93)</f>
        <v>0</v>
      </c>
    </row>
    <row r="94" spans="1:30" ht="30" customHeight="1">
      <c r="A94" s="161" t="str">
        <f t="shared" si="26"/>
        <v/>
      </c>
      <c r="B94" s="166"/>
      <c r="C94" s="167"/>
      <c r="D94" s="168"/>
      <c r="E94" s="169"/>
      <c r="F94" s="166"/>
      <c r="G94" s="162" t="str">
        <f t="shared" si="33"/>
        <v/>
      </c>
      <c r="H94" s="153"/>
      <c r="I94" s="161" t="str">
        <f t="shared" si="27"/>
        <v/>
      </c>
      <c r="J94" s="166"/>
      <c r="K94" s="167"/>
      <c r="L94" s="170"/>
      <c r="M94" s="169"/>
      <c r="N94" s="166"/>
      <c r="O94" s="162" t="str">
        <f t="shared" si="34"/>
        <v/>
      </c>
      <c r="Q94" s="135" t="str">
        <f t="shared" si="29"/>
        <v/>
      </c>
      <c r="R94" s="135" t="str">
        <f t="shared" si="30"/>
        <v/>
      </c>
      <c r="T94" s="164" t="str">
        <f t="shared" si="31"/>
        <v/>
      </c>
      <c r="U94" s="164" t="str">
        <f t="shared" si="32"/>
        <v/>
      </c>
      <c r="W94" s="163" t="str">
        <f t="shared" si="37"/>
        <v/>
      </c>
      <c r="X94" s="163" t="str">
        <f t="shared" si="38"/>
        <v/>
      </c>
      <c r="Z94" s="164" t="str">
        <f t="shared" si="35"/>
        <v/>
      </c>
      <c r="AA94" s="164" t="str">
        <f t="shared" si="36"/>
        <v/>
      </c>
      <c r="AC94" s="73">
        <f t="shared" si="28"/>
        <v>0</v>
      </c>
      <c r="AD94" s="73">
        <f>SUM(AC$9:AC94)</f>
        <v>0</v>
      </c>
    </row>
    <row r="95" spans="1:30" ht="30" customHeight="1">
      <c r="A95" s="161" t="str">
        <f t="shared" si="26"/>
        <v/>
      </c>
      <c r="B95" s="166"/>
      <c r="C95" s="167"/>
      <c r="D95" s="168"/>
      <c r="E95" s="169"/>
      <c r="F95" s="166"/>
      <c r="G95" s="162" t="str">
        <f t="shared" si="33"/>
        <v/>
      </c>
      <c r="H95" s="153"/>
      <c r="I95" s="161" t="str">
        <f t="shared" si="27"/>
        <v/>
      </c>
      <c r="J95" s="166"/>
      <c r="K95" s="167"/>
      <c r="L95" s="170"/>
      <c r="M95" s="169"/>
      <c r="N95" s="166"/>
      <c r="O95" s="162" t="str">
        <f t="shared" si="34"/>
        <v/>
      </c>
      <c r="Q95" s="135" t="str">
        <f t="shared" si="29"/>
        <v/>
      </c>
      <c r="R95" s="135" t="str">
        <f t="shared" si="30"/>
        <v/>
      </c>
      <c r="T95" s="164" t="str">
        <f t="shared" si="31"/>
        <v/>
      </c>
      <c r="U95" s="164" t="str">
        <f t="shared" si="32"/>
        <v/>
      </c>
      <c r="W95" s="163" t="str">
        <f t="shared" si="37"/>
        <v/>
      </c>
      <c r="X95" s="163" t="str">
        <f t="shared" si="38"/>
        <v/>
      </c>
      <c r="Z95" s="164" t="str">
        <f t="shared" si="35"/>
        <v/>
      </c>
      <c r="AA95" s="164" t="str">
        <f t="shared" si="36"/>
        <v/>
      </c>
      <c r="AC95" s="73">
        <f t="shared" si="28"/>
        <v>0</v>
      </c>
      <c r="AD95" s="73">
        <f>SUM(AC$9:AC95)</f>
        <v>0</v>
      </c>
    </row>
    <row r="96" spans="1:30" ht="30" customHeight="1">
      <c r="A96" s="161" t="str">
        <f t="shared" si="26"/>
        <v/>
      </c>
      <c r="B96" s="166"/>
      <c r="C96" s="167"/>
      <c r="D96" s="168"/>
      <c r="E96" s="169"/>
      <c r="F96" s="166"/>
      <c r="G96" s="162" t="str">
        <f t="shared" si="33"/>
        <v/>
      </c>
      <c r="H96" s="153"/>
      <c r="I96" s="161" t="str">
        <f t="shared" si="27"/>
        <v/>
      </c>
      <c r="J96" s="166"/>
      <c r="K96" s="167"/>
      <c r="L96" s="170"/>
      <c r="M96" s="169"/>
      <c r="N96" s="166"/>
      <c r="O96" s="162" t="str">
        <f t="shared" si="34"/>
        <v/>
      </c>
      <c r="Q96" s="135" t="str">
        <f t="shared" si="29"/>
        <v/>
      </c>
      <c r="R96" s="135" t="str">
        <f t="shared" si="30"/>
        <v/>
      </c>
      <c r="T96" s="164" t="str">
        <f t="shared" si="31"/>
        <v/>
      </c>
      <c r="U96" s="164" t="str">
        <f t="shared" si="32"/>
        <v/>
      </c>
      <c r="W96" s="163" t="str">
        <f t="shared" si="37"/>
        <v/>
      </c>
      <c r="X96" s="163" t="str">
        <f t="shared" si="38"/>
        <v/>
      </c>
      <c r="Z96" s="164" t="str">
        <f t="shared" si="35"/>
        <v/>
      </c>
      <c r="AA96" s="164" t="str">
        <f t="shared" si="36"/>
        <v/>
      </c>
      <c r="AC96" s="73">
        <f t="shared" si="28"/>
        <v>0</v>
      </c>
      <c r="AD96" s="73">
        <f>SUM(AC$9:AC96)</f>
        <v>0</v>
      </c>
    </row>
    <row r="97" spans="1:30" ht="30" customHeight="1">
      <c r="A97" s="161" t="str">
        <f t="shared" si="26"/>
        <v/>
      </c>
      <c r="B97" s="166"/>
      <c r="C97" s="167"/>
      <c r="D97" s="168"/>
      <c r="E97" s="169"/>
      <c r="F97" s="166"/>
      <c r="G97" s="162" t="str">
        <f t="shared" si="33"/>
        <v/>
      </c>
      <c r="H97" s="153"/>
      <c r="I97" s="161" t="str">
        <f t="shared" si="27"/>
        <v/>
      </c>
      <c r="J97" s="166"/>
      <c r="K97" s="167"/>
      <c r="L97" s="170"/>
      <c r="M97" s="169"/>
      <c r="N97" s="166"/>
      <c r="O97" s="162" t="str">
        <f t="shared" si="34"/>
        <v/>
      </c>
      <c r="Q97" s="135" t="str">
        <f t="shared" si="29"/>
        <v/>
      </c>
      <c r="R97" s="135" t="str">
        <f t="shared" si="30"/>
        <v/>
      </c>
      <c r="T97" s="164" t="str">
        <f t="shared" si="31"/>
        <v/>
      </c>
      <c r="U97" s="164" t="str">
        <f t="shared" si="32"/>
        <v/>
      </c>
      <c r="W97" s="163" t="str">
        <f t="shared" si="37"/>
        <v/>
      </c>
      <c r="X97" s="163" t="str">
        <f t="shared" si="38"/>
        <v/>
      </c>
      <c r="Z97" s="164" t="str">
        <f t="shared" si="35"/>
        <v/>
      </c>
      <c r="AA97" s="164" t="str">
        <f t="shared" si="36"/>
        <v/>
      </c>
      <c r="AC97" s="73">
        <f t="shared" si="28"/>
        <v>0</v>
      </c>
      <c r="AD97" s="73">
        <f>SUM(AC$9:AC97)</f>
        <v>0</v>
      </c>
    </row>
    <row r="98" spans="1:30" ht="30" customHeight="1">
      <c r="A98" s="161" t="str">
        <f t="shared" si="26"/>
        <v/>
      </c>
      <c r="B98" s="166"/>
      <c r="C98" s="167"/>
      <c r="D98" s="168"/>
      <c r="E98" s="169"/>
      <c r="F98" s="166"/>
      <c r="G98" s="162" t="str">
        <f t="shared" si="33"/>
        <v/>
      </c>
      <c r="H98" s="165"/>
      <c r="I98" s="161" t="str">
        <f t="shared" si="27"/>
        <v/>
      </c>
      <c r="J98" s="166"/>
      <c r="K98" s="167"/>
      <c r="L98" s="170"/>
      <c r="M98" s="169"/>
      <c r="N98" s="166"/>
      <c r="O98" s="162" t="str">
        <f t="shared" si="34"/>
        <v/>
      </c>
      <c r="Q98" s="135" t="str">
        <f t="shared" si="29"/>
        <v/>
      </c>
      <c r="R98" s="135" t="str">
        <f t="shared" si="30"/>
        <v/>
      </c>
      <c r="T98" s="164" t="str">
        <f t="shared" si="31"/>
        <v/>
      </c>
      <c r="U98" s="164" t="str">
        <f t="shared" si="32"/>
        <v/>
      </c>
      <c r="W98" s="163" t="str">
        <f t="shared" si="37"/>
        <v/>
      </c>
      <c r="X98" s="163" t="str">
        <f t="shared" si="38"/>
        <v/>
      </c>
      <c r="Z98" s="164" t="str">
        <f t="shared" si="35"/>
        <v/>
      </c>
      <c r="AA98" s="164" t="str">
        <f t="shared" si="36"/>
        <v/>
      </c>
      <c r="AC98" s="73">
        <f t="shared" si="28"/>
        <v>0</v>
      </c>
      <c r="AD98" s="73">
        <f>SUM(AC$9:AC98)</f>
        <v>0</v>
      </c>
    </row>
  </sheetData>
  <sheetProtection password="EB2E" sheet="1" objects="1" scenarios="1" formatCells="0" sort="0"/>
  <mergeCells count="6">
    <mergeCell ref="W7:X7"/>
    <mergeCell ref="Z7:AA7"/>
    <mergeCell ref="A7:G7"/>
    <mergeCell ref="I7:O7"/>
    <mergeCell ref="Q7:R7"/>
    <mergeCell ref="T7:U7"/>
  </mergeCells>
  <phoneticPr fontId="2"/>
  <printOptions horizontalCentered="1"/>
  <pageMargins left="0.59055118110236227" right="0.59055118110236227" top="0.78740157480314965" bottom="0.78740157480314965" header="0.51181102362204722" footer="0.51181102362204722"/>
  <pageSetup paperSize="9" scale="64" fitToHeight="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3">
    <tabColor indexed="47"/>
    <pageSetUpPr fitToPage="1"/>
  </sheetPr>
  <dimension ref="A1:H95"/>
  <sheetViews>
    <sheetView workbookViewId="0">
      <selection activeCell="A3" sqref="A3"/>
    </sheetView>
  </sheetViews>
  <sheetFormatPr baseColWidth="10" defaultColWidth="8.83203125" defaultRowHeight="14"/>
  <cols>
    <col min="1" max="1" width="5.33203125" style="4" bestFit="1" customWidth="1"/>
    <col min="2" max="2" width="4.5" style="4" bestFit="1" customWidth="1"/>
    <col min="3" max="4" width="11" bestFit="1" customWidth="1"/>
    <col min="5" max="5" width="42.83203125" bestFit="1" customWidth="1"/>
    <col min="6" max="6" width="7.1640625" style="4" bestFit="1" customWidth="1"/>
    <col min="7" max="7" width="10.6640625" style="4" customWidth="1"/>
    <col min="8" max="8" width="9" style="4" customWidth="1"/>
  </cols>
  <sheetData>
    <row r="1" spans="1:8">
      <c r="A1" s="318" t="str">
        <f>CONCATENATE(,ent!B3,"     ",ent!B2)</f>
        <v>2023年 JAF全日本ラリー選手権 第8戦      第50回 M.C.S.C.ラリーハイランドマスターズ2023</v>
      </c>
      <c r="B1" s="319"/>
      <c r="C1" s="319"/>
      <c r="D1" s="319"/>
      <c r="E1" s="319"/>
      <c r="F1" s="319"/>
      <c r="G1" s="319"/>
      <c r="H1" s="319"/>
    </row>
    <row r="2" spans="1:8" s="5" customFormat="1" ht="30">
      <c r="A2" s="8" t="s">
        <v>60</v>
      </c>
      <c r="B2" s="8" t="s">
        <v>19</v>
      </c>
      <c r="C2" s="2" t="s">
        <v>38</v>
      </c>
      <c r="D2" s="2" t="s">
        <v>39</v>
      </c>
      <c r="E2" s="2" t="s">
        <v>40</v>
      </c>
      <c r="F2" s="8" t="s">
        <v>44</v>
      </c>
      <c r="G2" s="11" t="s">
        <v>59</v>
      </c>
      <c r="H2" s="8"/>
    </row>
    <row r="3" spans="1:8" ht="15" customHeight="1">
      <c r="G3" s="16">
        <v>0.33333333333333331</v>
      </c>
    </row>
    <row r="4" spans="1:8" s="3" customFormat="1" ht="15" customHeight="1">
      <c r="A4" s="17"/>
      <c r="B4" s="17"/>
      <c r="F4" s="17"/>
      <c r="G4" s="18">
        <f>G3+TIME(0,1,0)</f>
        <v>0.33402777777777776</v>
      </c>
      <c r="H4" s="17"/>
    </row>
    <row r="5" spans="1:8" ht="15" customHeight="1">
      <c r="G5" s="16">
        <f t="shared" ref="G5:G68" si="0">G4+TIME(0,1,0)</f>
        <v>0.3347222222222222</v>
      </c>
    </row>
    <row r="6" spans="1:8" s="3" customFormat="1" ht="15" customHeight="1">
      <c r="A6" s="17"/>
      <c r="B6" s="17"/>
      <c r="F6" s="17"/>
      <c r="G6" s="18">
        <f t="shared" si="0"/>
        <v>0.33541666666666664</v>
      </c>
      <c r="H6" s="17"/>
    </row>
    <row r="7" spans="1:8" ht="15" customHeight="1">
      <c r="G7" s="16">
        <f t="shared" si="0"/>
        <v>0.33611111111111108</v>
      </c>
    </row>
    <row r="8" spans="1:8" s="3" customFormat="1" ht="15" customHeight="1">
      <c r="A8" s="17"/>
      <c r="B8" s="17"/>
      <c r="F8" s="17"/>
      <c r="G8" s="18">
        <f t="shared" si="0"/>
        <v>0.33680555555555552</v>
      </c>
      <c r="H8" s="17"/>
    </row>
    <row r="9" spans="1:8" ht="15" customHeight="1">
      <c r="G9" s="16">
        <f t="shared" si="0"/>
        <v>0.33749999999999997</v>
      </c>
    </row>
    <row r="10" spans="1:8" s="3" customFormat="1" ht="15" customHeight="1">
      <c r="A10" s="17"/>
      <c r="B10" s="17"/>
      <c r="F10" s="17"/>
      <c r="G10" s="18">
        <f t="shared" si="0"/>
        <v>0.33819444444444441</v>
      </c>
      <c r="H10" s="17"/>
    </row>
    <row r="11" spans="1:8" ht="15" customHeight="1">
      <c r="G11" s="16">
        <f t="shared" si="0"/>
        <v>0.33888888888888885</v>
      </c>
    </row>
    <row r="12" spans="1:8" s="3" customFormat="1" ht="15" customHeight="1">
      <c r="A12" s="17"/>
      <c r="B12" s="17"/>
      <c r="F12" s="17"/>
      <c r="G12" s="18">
        <f t="shared" si="0"/>
        <v>0.33958333333333329</v>
      </c>
      <c r="H12" s="17"/>
    </row>
    <row r="13" spans="1:8" ht="15" customHeight="1">
      <c r="G13" s="16">
        <f t="shared" si="0"/>
        <v>0.34027777777777773</v>
      </c>
    </row>
    <row r="14" spans="1:8" s="3" customFormat="1" ht="15" customHeight="1">
      <c r="A14" s="17"/>
      <c r="B14" s="17"/>
      <c r="F14" s="17"/>
      <c r="G14" s="18">
        <f t="shared" si="0"/>
        <v>0.34097222222222218</v>
      </c>
      <c r="H14" s="17"/>
    </row>
    <row r="15" spans="1:8" ht="15" customHeight="1">
      <c r="G15" s="16">
        <f t="shared" si="0"/>
        <v>0.34166666666666662</v>
      </c>
    </row>
    <row r="16" spans="1:8" s="3" customFormat="1" ht="15" customHeight="1">
      <c r="A16" s="17"/>
      <c r="B16" s="17"/>
      <c r="F16" s="17"/>
      <c r="G16" s="18">
        <f t="shared" si="0"/>
        <v>0.34236111111111106</v>
      </c>
      <c r="H16" s="17"/>
    </row>
    <row r="17" spans="1:8" ht="15" customHeight="1">
      <c r="G17" s="16">
        <f t="shared" si="0"/>
        <v>0.3430555555555555</v>
      </c>
    </row>
    <row r="18" spans="1:8" s="3" customFormat="1" ht="15" customHeight="1">
      <c r="A18" s="17"/>
      <c r="B18" s="17"/>
      <c r="F18" s="17"/>
      <c r="G18" s="18">
        <f t="shared" si="0"/>
        <v>0.34374999999999994</v>
      </c>
      <c r="H18" s="17"/>
    </row>
    <row r="19" spans="1:8" ht="15" customHeight="1">
      <c r="G19" s="16">
        <f t="shared" si="0"/>
        <v>0.34444444444444439</v>
      </c>
    </row>
    <row r="20" spans="1:8" s="3" customFormat="1" ht="15" customHeight="1">
      <c r="A20" s="17"/>
      <c r="B20" s="17"/>
      <c r="F20" s="17"/>
      <c r="G20" s="18">
        <f t="shared" si="0"/>
        <v>0.34513888888888883</v>
      </c>
      <c r="H20" s="17"/>
    </row>
    <row r="21" spans="1:8" ht="15" customHeight="1">
      <c r="G21" s="16">
        <f t="shared" si="0"/>
        <v>0.34583333333333327</v>
      </c>
    </row>
    <row r="22" spans="1:8" s="3" customFormat="1" ht="15" customHeight="1">
      <c r="A22" s="17"/>
      <c r="B22" s="17"/>
      <c r="F22" s="17"/>
      <c r="G22" s="18">
        <f t="shared" si="0"/>
        <v>0.34652777777777771</v>
      </c>
      <c r="H22" s="17"/>
    </row>
    <row r="23" spans="1:8" ht="15" customHeight="1">
      <c r="G23" s="16">
        <f t="shared" si="0"/>
        <v>0.34722222222222215</v>
      </c>
    </row>
    <row r="24" spans="1:8" s="3" customFormat="1" ht="15" customHeight="1">
      <c r="A24" s="17"/>
      <c r="B24" s="17"/>
      <c r="F24" s="17"/>
      <c r="G24" s="18">
        <f t="shared" si="0"/>
        <v>0.3479166666666666</v>
      </c>
      <c r="H24" s="17"/>
    </row>
    <row r="25" spans="1:8" ht="15" customHeight="1">
      <c r="G25" s="16">
        <f t="shared" si="0"/>
        <v>0.34861111111111104</v>
      </c>
    </row>
    <row r="26" spans="1:8" s="3" customFormat="1" ht="15" customHeight="1">
      <c r="A26" s="17"/>
      <c r="B26" s="17"/>
      <c r="F26" s="17"/>
      <c r="G26" s="18">
        <f t="shared" si="0"/>
        <v>0.34930555555555548</v>
      </c>
      <c r="H26" s="17"/>
    </row>
    <row r="27" spans="1:8" ht="15" customHeight="1">
      <c r="G27" s="16">
        <f t="shared" si="0"/>
        <v>0.34999999999999992</v>
      </c>
    </row>
    <row r="28" spans="1:8" s="3" customFormat="1" ht="15" customHeight="1">
      <c r="A28" s="17"/>
      <c r="B28" s="17"/>
      <c r="F28" s="17"/>
      <c r="G28" s="18">
        <f t="shared" si="0"/>
        <v>0.35069444444444436</v>
      </c>
      <c r="H28" s="17"/>
    </row>
    <row r="29" spans="1:8" ht="15" customHeight="1">
      <c r="G29" s="16">
        <f t="shared" si="0"/>
        <v>0.35138888888888881</v>
      </c>
    </row>
    <row r="30" spans="1:8" s="3" customFormat="1" ht="15" customHeight="1">
      <c r="A30" s="17"/>
      <c r="B30" s="17"/>
      <c r="F30" s="17"/>
      <c r="G30" s="18">
        <f t="shared" si="0"/>
        <v>0.35208333333333325</v>
      </c>
      <c r="H30" s="17"/>
    </row>
    <row r="31" spans="1:8" ht="15" customHeight="1">
      <c r="G31" s="16">
        <f t="shared" si="0"/>
        <v>0.35277777777777769</v>
      </c>
    </row>
    <row r="32" spans="1:8" s="3" customFormat="1" ht="15" customHeight="1">
      <c r="A32" s="17"/>
      <c r="B32" s="17"/>
      <c r="F32" s="17"/>
      <c r="G32" s="18">
        <f t="shared" si="0"/>
        <v>0.35347222222222213</v>
      </c>
      <c r="H32" s="17"/>
    </row>
    <row r="33" spans="1:8" ht="15" customHeight="1">
      <c r="G33" s="16">
        <f t="shared" si="0"/>
        <v>0.35416666666666657</v>
      </c>
    </row>
    <row r="34" spans="1:8" s="3" customFormat="1" ht="15" customHeight="1">
      <c r="A34" s="17"/>
      <c r="B34" s="17"/>
      <c r="F34" s="17"/>
      <c r="G34" s="18">
        <f t="shared" si="0"/>
        <v>0.35486111111111102</v>
      </c>
      <c r="H34" s="17"/>
    </row>
    <row r="35" spans="1:8" ht="15" customHeight="1">
      <c r="G35" s="16">
        <f t="shared" si="0"/>
        <v>0.35555555555555546</v>
      </c>
    </row>
    <row r="36" spans="1:8" s="3" customFormat="1" ht="15" customHeight="1">
      <c r="A36" s="17"/>
      <c r="B36" s="17"/>
      <c r="F36" s="17"/>
      <c r="G36" s="18">
        <f t="shared" si="0"/>
        <v>0.3562499999999999</v>
      </c>
      <c r="H36" s="17"/>
    </row>
    <row r="37" spans="1:8" ht="15" customHeight="1">
      <c r="G37" s="16">
        <f t="shared" si="0"/>
        <v>0.35694444444444434</v>
      </c>
    </row>
    <row r="38" spans="1:8" s="3" customFormat="1" ht="15" customHeight="1">
      <c r="A38" s="17"/>
      <c r="B38" s="17"/>
      <c r="F38" s="17"/>
      <c r="G38" s="18">
        <f t="shared" si="0"/>
        <v>0.35763888888888878</v>
      </c>
      <c r="H38" s="17"/>
    </row>
    <row r="39" spans="1:8" ht="15" customHeight="1">
      <c r="G39" s="16">
        <f t="shared" si="0"/>
        <v>0.35833333333333323</v>
      </c>
    </row>
    <row r="40" spans="1:8" s="3" customFormat="1" ht="15" customHeight="1">
      <c r="A40" s="17"/>
      <c r="B40" s="17"/>
      <c r="F40" s="17"/>
      <c r="G40" s="18">
        <f t="shared" si="0"/>
        <v>0.35902777777777767</v>
      </c>
      <c r="H40" s="17"/>
    </row>
    <row r="41" spans="1:8" ht="15" customHeight="1">
      <c r="G41" s="16">
        <f t="shared" si="0"/>
        <v>0.35972222222222211</v>
      </c>
    </row>
    <row r="42" spans="1:8" s="3" customFormat="1" ht="15" customHeight="1">
      <c r="A42" s="17"/>
      <c r="B42" s="17"/>
      <c r="F42" s="17"/>
      <c r="G42" s="18">
        <f t="shared" si="0"/>
        <v>0.36041666666666655</v>
      </c>
      <c r="H42" s="17"/>
    </row>
    <row r="43" spans="1:8" ht="15" customHeight="1">
      <c r="G43" s="16">
        <f t="shared" si="0"/>
        <v>0.36111111111111099</v>
      </c>
    </row>
    <row r="44" spans="1:8" s="3" customFormat="1" ht="15" customHeight="1">
      <c r="A44" s="17"/>
      <c r="B44" s="17"/>
      <c r="F44" s="17"/>
      <c r="G44" s="18">
        <f t="shared" si="0"/>
        <v>0.36180555555555544</v>
      </c>
      <c r="H44" s="17"/>
    </row>
    <row r="45" spans="1:8" ht="15" customHeight="1">
      <c r="G45" s="16">
        <f t="shared" si="0"/>
        <v>0.36249999999999988</v>
      </c>
    </row>
    <row r="46" spans="1:8" s="3" customFormat="1" ht="15" customHeight="1">
      <c r="A46" s="17"/>
      <c r="B46" s="17"/>
      <c r="F46" s="17"/>
      <c r="G46" s="18">
        <f t="shared" si="0"/>
        <v>0.36319444444444432</v>
      </c>
      <c r="H46" s="17"/>
    </row>
    <row r="47" spans="1:8" ht="15" customHeight="1">
      <c r="G47" s="16">
        <f t="shared" si="0"/>
        <v>0.36388888888888876</v>
      </c>
    </row>
    <row r="48" spans="1:8" s="3" customFormat="1" ht="15" customHeight="1">
      <c r="A48" s="17"/>
      <c r="B48" s="17"/>
      <c r="F48" s="17"/>
      <c r="G48" s="18">
        <f t="shared" si="0"/>
        <v>0.3645833333333332</v>
      </c>
      <c r="H48" s="17"/>
    </row>
    <row r="49" spans="1:8" ht="15" customHeight="1">
      <c r="G49" s="16">
        <f t="shared" si="0"/>
        <v>0.36527777777777765</v>
      </c>
    </row>
    <row r="50" spans="1:8" s="3" customFormat="1" ht="15" customHeight="1">
      <c r="A50" s="17"/>
      <c r="B50" s="17"/>
      <c r="F50" s="17"/>
      <c r="G50" s="18">
        <f t="shared" si="0"/>
        <v>0.36597222222222209</v>
      </c>
      <c r="H50" s="17"/>
    </row>
    <row r="51" spans="1:8" ht="15" customHeight="1">
      <c r="G51" s="16">
        <f t="shared" si="0"/>
        <v>0.36666666666666653</v>
      </c>
    </row>
    <row r="52" spans="1:8" s="3" customFormat="1" ht="15" customHeight="1">
      <c r="A52" s="17"/>
      <c r="B52" s="17"/>
      <c r="F52" s="17"/>
      <c r="G52" s="18">
        <f t="shared" si="0"/>
        <v>0.36736111111111097</v>
      </c>
      <c r="H52" s="17"/>
    </row>
    <row r="53" spans="1:8" ht="15" customHeight="1">
      <c r="G53" s="16">
        <f t="shared" si="0"/>
        <v>0.36805555555555541</v>
      </c>
    </row>
    <row r="54" spans="1:8" s="3" customFormat="1" ht="15" customHeight="1">
      <c r="A54" s="17"/>
      <c r="B54" s="17"/>
      <c r="F54" s="17"/>
      <c r="G54" s="18">
        <f t="shared" si="0"/>
        <v>0.36874999999999986</v>
      </c>
      <c r="H54" s="17"/>
    </row>
    <row r="55" spans="1:8" ht="15" customHeight="1">
      <c r="G55" s="16">
        <f t="shared" si="0"/>
        <v>0.3694444444444443</v>
      </c>
    </row>
    <row r="56" spans="1:8" s="3" customFormat="1" ht="15" customHeight="1">
      <c r="A56" s="17"/>
      <c r="B56" s="17"/>
      <c r="F56" s="17"/>
      <c r="G56" s="18">
        <f t="shared" si="0"/>
        <v>0.37013888888888874</v>
      </c>
      <c r="H56" s="17"/>
    </row>
    <row r="57" spans="1:8" ht="15" customHeight="1">
      <c r="G57" s="16">
        <f t="shared" si="0"/>
        <v>0.37083333333333318</v>
      </c>
    </row>
    <row r="58" spans="1:8" s="3" customFormat="1" ht="15" customHeight="1">
      <c r="A58" s="17"/>
      <c r="B58" s="17"/>
      <c r="F58" s="17"/>
      <c r="G58" s="18">
        <f t="shared" si="0"/>
        <v>0.37152777777777762</v>
      </c>
      <c r="H58" s="17"/>
    </row>
    <row r="59" spans="1:8" ht="15" customHeight="1">
      <c r="G59" s="16">
        <f t="shared" si="0"/>
        <v>0.37222222222222207</v>
      </c>
    </row>
    <row r="60" spans="1:8" s="3" customFormat="1" ht="15" customHeight="1">
      <c r="A60" s="17"/>
      <c r="B60" s="17"/>
      <c r="F60" s="17"/>
      <c r="G60" s="18">
        <f t="shared" si="0"/>
        <v>0.37291666666666651</v>
      </c>
      <c r="H60" s="17"/>
    </row>
    <row r="61" spans="1:8" ht="15" customHeight="1">
      <c r="G61" s="16">
        <f t="shared" si="0"/>
        <v>0.37361111111111095</v>
      </c>
    </row>
    <row r="62" spans="1:8" s="3" customFormat="1" ht="15" customHeight="1">
      <c r="A62" s="17"/>
      <c r="B62" s="17"/>
      <c r="F62" s="17"/>
      <c r="G62" s="18">
        <f t="shared" si="0"/>
        <v>0.37430555555555539</v>
      </c>
      <c r="H62" s="17"/>
    </row>
    <row r="63" spans="1:8" ht="15" customHeight="1">
      <c r="G63" s="16">
        <f t="shared" si="0"/>
        <v>0.37499999999999983</v>
      </c>
    </row>
    <row r="64" spans="1:8" s="3" customFormat="1" ht="15" customHeight="1">
      <c r="A64" s="17"/>
      <c r="B64" s="17"/>
      <c r="F64" s="17"/>
      <c r="G64" s="18">
        <f t="shared" si="0"/>
        <v>0.37569444444444428</v>
      </c>
      <c r="H64" s="17"/>
    </row>
    <row r="65" spans="1:8" ht="15" customHeight="1">
      <c r="G65" s="16">
        <f t="shared" si="0"/>
        <v>0.37638888888888872</v>
      </c>
    </row>
    <row r="66" spans="1:8" s="3" customFormat="1" ht="15" customHeight="1">
      <c r="A66" s="17"/>
      <c r="B66" s="17"/>
      <c r="F66" s="17"/>
      <c r="G66" s="18">
        <f t="shared" si="0"/>
        <v>0.37708333333333316</v>
      </c>
      <c r="H66" s="17"/>
    </row>
    <row r="67" spans="1:8" ht="15" customHeight="1">
      <c r="G67" s="16">
        <f t="shared" si="0"/>
        <v>0.3777777777777776</v>
      </c>
    </row>
    <row r="68" spans="1:8" s="3" customFormat="1" ht="15" customHeight="1">
      <c r="A68" s="17"/>
      <c r="B68" s="17"/>
      <c r="F68" s="17"/>
      <c r="G68" s="18">
        <f t="shared" si="0"/>
        <v>0.37847222222222204</v>
      </c>
      <c r="H68" s="17"/>
    </row>
    <row r="69" spans="1:8" ht="15" customHeight="1">
      <c r="G69" s="16">
        <f t="shared" ref="G69:G92" si="1">G68+TIME(0,1,0)</f>
        <v>0.37916666666666649</v>
      </c>
    </row>
    <row r="70" spans="1:8" s="3" customFormat="1" ht="15" customHeight="1">
      <c r="A70" s="17"/>
      <c r="B70" s="17"/>
      <c r="F70" s="17"/>
      <c r="G70" s="18">
        <f t="shared" si="1"/>
        <v>0.37986111111111093</v>
      </c>
      <c r="H70" s="17"/>
    </row>
    <row r="71" spans="1:8" ht="15" customHeight="1">
      <c r="G71" s="16">
        <f t="shared" si="1"/>
        <v>0.38055555555555537</v>
      </c>
    </row>
    <row r="72" spans="1:8" s="3" customFormat="1" ht="15" customHeight="1">
      <c r="A72" s="17"/>
      <c r="B72" s="17"/>
      <c r="F72" s="17"/>
      <c r="G72" s="18">
        <f t="shared" si="1"/>
        <v>0.38124999999999981</v>
      </c>
      <c r="H72" s="17"/>
    </row>
    <row r="73" spans="1:8" ht="15" customHeight="1">
      <c r="G73" s="16">
        <f t="shared" si="1"/>
        <v>0.38194444444444425</v>
      </c>
    </row>
    <row r="74" spans="1:8" s="3" customFormat="1" ht="15" customHeight="1">
      <c r="A74" s="17"/>
      <c r="B74" s="17"/>
      <c r="F74" s="17"/>
      <c r="G74" s="18">
        <f t="shared" si="1"/>
        <v>0.3826388888888887</v>
      </c>
      <c r="H74" s="17"/>
    </row>
    <row r="75" spans="1:8" ht="15" customHeight="1">
      <c r="G75" s="16">
        <f t="shared" si="1"/>
        <v>0.38333333333333314</v>
      </c>
    </row>
    <row r="76" spans="1:8" s="3" customFormat="1" ht="15" customHeight="1">
      <c r="A76" s="17"/>
      <c r="B76" s="17"/>
      <c r="F76" s="17"/>
      <c r="G76" s="18">
        <f t="shared" si="1"/>
        <v>0.38402777777777758</v>
      </c>
      <c r="H76" s="17"/>
    </row>
    <row r="77" spans="1:8" ht="15" customHeight="1">
      <c r="G77" s="16">
        <f t="shared" si="1"/>
        <v>0.38472222222222202</v>
      </c>
    </row>
    <row r="78" spans="1:8" s="3" customFormat="1" ht="15" customHeight="1">
      <c r="A78" s="17"/>
      <c r="B78" s="17"/>
      <c r="F78" s="17"/>
      <c r="G78" s="18">
        <f t="shared" si="1"/>
        <v>0.38541666666666646</v>
      </c>
      <c r="H78" s="17"/>
    </row>
    <row r="79" spans="1:8" ht="15" customHeight="1">
      <c r="G79" s="16">
        <f t="shared" si="1"/>
        <v>0.38611111111111091</v>
      </c>
    </row>
    <row r="80" spans="1:8" s="3" customFormat="1" ht="15" customHeight="1">
      <c r="A80" s="17"/>
      <c r="B80" s="17"/>
      <c r="F80" s="17"/>
      <c r="G80" s="18">
        <f t="shared" si="1"/>
        <v>0.38680555555555535</v>
      </c>
      <c r="H80" s="17"/>
    </row>
    <row r="81" spans="1:8" ht="15" customHeight="1">
      <c r="G81" s="16">
        <f t="shared" si="1"/>
        <v>0.38749999999999979</v>
      </c>
    </row>
    <row r="82" spans="1:8" s="3" customFormat="1" ht="15" customHeight="1">
      <c r="A82" s="17"/>
      <c r="B82" s="17"/>
      <c r="F82" s="17"/>
      <c r="G82" s="18">
        <f t="shared" si="1"/>
        <v>0.38819444444444423</v>
      </c>
      <c r="H82" s="17"/>
    </row>
    <row r="83" spans="1:8" ht="15" customHeight="1">
      <c r="G83" s="16">
        <f t="shared" si="1"/>
        <v>0.38888888888888867</v>
      </c>
    </row>
    <row r="84" spans="1:8" s="3" customFormat="1" ht="15" customHeight="1">
      <c r="A84" s="17"/>
      <c r="B84" s="17"/>
      <c r="F84" s="17"/>
      <c r="G84" s="18">
        <f t="shared" si="1"/>
        <v>0.38958333333333311</v>
      </c>
      <c r="H84" s="17"/>
    </row>
    <row r="85" spans="1:8" ht="15" customHeight="1">
      <c r="G85" s="16">
        <f t="shared" si="1"/>
        <v>0.39027777777777756</v>
      </c>
    </row>
    <row r="86" spans="1:8" s="3" customFormat="1" ht="15" customHeight="1">
      <c r="A86" s="17"/>
      <c r="B86" s="17"/>
      <c r="F86" s="17"/>
      <c r="G86" s="18">
        <f t="shared" si="1"/>
        <v>0.390972222222222</v>
      </c>
      <c r="H86" s="17"/>
    </row>
    <row r="87" spans="1:8" ht="15" customHeight="1">
      <c r="G87" s="16">
        <f t="shared" si="1"/>
        <v>0.39166666666666644</v>
      </c>
    </row>
    <row r="88" spans="1:8" s="3" customFormat="1" ht="15" customHeight="1">
      <c r="A88" s="17"/>
      <c r="B88" s="17"/>
      <c r="F88" s="17"/>
      <c r="G88" s="18">
        <f t="shared" si="1"/>
        <v>0.39236111111111088</v>
      </c>
      <c r="H88" s="17"/>
    </row>
    <row r="89" spans="1:8" ht="15" customHeight="1">
      <c r="G89" s="16">
        <f t="shared" si="1"/>
        <v>0.39305555555555532</v>
      </c>
    </row>
    <row r="90" spans="1:8" s="3" customFormat="1" ht="15" customHeight="1">
      <c r="A90" s="17"/>
      <c r="B90" s="17"/>
      <c r="F90" s="17"/>
      <c r="G90" s="18">
        <f t="shared" si="1"/>
        <v>0.39374999999999977</v>
      </c>
      <c r="H90" s="17"/>
    </row>
    <row r="91" spans="1:8" ht="15" customHeight="1">
      <c r="G91" s="16">
        <f t="shared" si="1"/>
        <v>0.39444444444444421</v>
      </c>
    </row>
    <row r="92" spans="1:8" s="3" customFormat="1" ht="15" customHeight="1">
      <c r="A92" s="17"/>
      <c r="B92" s="17"/>
      <c r="F92" s="17"/>
      <c r="G92" s="18">
        <f t="shared" si="1"/>
        <v>0.39513888888888865</v>
      </c>
      <c r="H92" s="17"/>
    </row>
    <row r="94" spans="1:8">
      <c r="A94" s="225"/>
    </row>
    <row r="95" spans="1:8">
      <c r="A95" s="225"/>
    </row>
  </sheetData>
  <mergeCells count="1">
    <mergeCell ref="A1:H1"/>
  </mergeCells>
  <phoneticPr fontId="2"/>
  <printOptions horizontalCentered="1"/>
  <pageMargins left="0.59055118110236227" right="0.59055118110236227" top="0.78740157480314965" bottom="0.59055118110236227" header="0.19685039370078741" footer="0.51181102362204722"/>
  <pageSetup paperSize="9" scale="89" fitToHeight="3" orientation="portrait" r:id="rId1"/>
  <headerFooter>
    <oddHeader>&amp;C&amp;"ＭＳ Ｐゴシック,太字"&amp;14【公式通知 No.n】&amp;"ＭＳ Ｐゴシック,標準"
スターティングリスト
レグn&amp;R&amp;U宛先：全エントラント
発行者：事務局
発行日時：20xx/xx/xx xx:xx
文書番号：x-x　ページ：&amp;P/&amp;N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indexed="43"/>
    <pageSetUpPr fitToPage="1"/>
  </sheetPr>
  <dimension ref="A1:G92"/>
  <sheetViews>
    <sheetView workbookViewId="0">
      <selection activeCell="A3" sqref="A3"/>
    </sheetView>
  </sheetViews>
  <sheetFormatPr baseColWidth="10" defaultColWidth="8.83203125" defaultRowHeight="14"/>
  <cols>
    <col min="1" max="1" width="4.5" style="4" bestFit="1" customWidth="1"/>
    <col min="2" max="2" width="31.6640625" customWidth="1"/>
    <col min="3" max="3" width="7.1640625" style="4" bestFit="1" customWidth="1"/>
    <col min="4" max="4" width="10" style="4" bestFit="1" customWidth="1"/>
    <col min="5" max="5" width="17.6640625" bestFit="1" customWidth="1"/>
    <col min="6" max="7" width="9" style="4" customWidth="1"/>
  </cols>
  <sheetData>
    <row r="1" spans="1:7">
      <c r="A1" s="318" t="str">
        <f>CONCATENATE(,ent!B3,"     ",ent!B2)</f>
        <v>2023年 JAF全日本ラリー選手権 第8戦      第50回 M.C.S.C.ラリーハイランドマスターズ2023</v>
      </c>
      <c r="B1" s="319"/>
      <c r="C1" s="318"/>
      <c r="D1" s="319"/>
      <c r="E1" s="319"/>
      <c r="F1" s="318"/>
      <c r="G1" s="318"/>
    </row>
    <row r="2" spans="1:7" s="5" customFormat="1" ht="27" customHeight="1">
      <c r="A2" s="8" t="s">
        <v>19</v>
      </c>
      <c r="B2" s="6" t="s">
        <v>27</v>
      </c>
      <c r="C2" s="8" t="s">
        <v>44</v>
      </c>
      <c r="D2" s="8" t="s">
        <v>51</v>
      </c>
      <c r="E2" s="2" t="s">
        <v>52</v>
      </c>
      <c r="F2" s="8" t="s">
        <v>42</v>
      </c>
      <c r="G2" s="8" t="s">
        <v>53</v>
      </c>
    </row>
    <row r="3" spans="1:7" ht="27" customHeight="1">
      <c r="A3" s="7"/>
      <c r="B3" s="9"/>
      <c r="C3" s="7"/>
      <c r="D3" s="7"/>
      <c r="E3" s="1"/>
      <c r="F3" s="10"/>
      <c r="G3" s="10"/>
    </row>
    <row r="4" spans="1:7" s="3" customFormat="1" ht="27" customHeight="1">
      <c r="A4" s="12"/>
      <c r="B4" s="13"/>
      <c r="C4" s="12"/>
      <c r="D4" s="12"/>
      <c r="E4" s="14"/>
      <c r="F4" s="15"/>
      <c r="G4" s="15"/>
    </row>
    <row r="5" spans="1:7" ht="27" customHeight="1">
      <c r="A5" s="7"/>
      <c r="B5" s="9"/>
      <c r="C5" s="7"/>
      <c r="D5" s="7"/>
      <c r="E5" s="1"/>
      <c r="F5" s="10"/>
      <c r="G5" s="10"/>
    </row>
    <row r="6" spans="1:7" s="3" customFormat="1" ht="27" customHeight="1">
      <c r="A6" s="12"/>
      <c r="B6" s="13"/>
      <c r="C6" s="12"/>
      <c r="D6" s="12"/>
      <c r="E6" s="14"/>
      <c r="F6" s="15"/>
      <c r="G6" s="15"/>
    </row>
    <row r="7" spans="1:7" ht="27" customHeight="1">
      <c r="A7" s="7"/>
      <c r="B7" s="9"/>
      <c r="C7" s="7"/>
      <c r="D7" s="7"/>
      <c r="E7" s="1"/>
      <c r="F7" s="10"/>
      <c r="G7" s="10"/>
    </row>
    <row r="8" spans="1:7" s="3" customFormat="1" ht="27" customHeight="1">
      <c r="A8" s="12"/>
      <c r="B8" s="13"/>
      <c r="C8" s="12"/>
      <c r="D8" s="12"/>
      <c r="E8" s="14"/>
      <c r="F8" s="15"/>
      <c r="G8" s="15"/>
    </row>
    <row r="9" spans="1:7" ht="27" customHeight="1">
      <c r="A9" s="7"/>
      <c r="B9" s="9"/>
      <c r="C9" s="7"/>
      <c r="D9" s="7"/>
      <c r="E9" s="1"/>
      <c r="F9" s="10"/>
      <c r="G9" s="10"/>
    </row>
    <row r="10" spans="1:7" s="3" customFormat="1" ht="27" customHeight="1">
      <c r="A10" s="12"/>
      <c r="B10" s="13"/>
      <c r="C10" s="12"/>
      <c r="D10" s="12"/>
      <c r="E10" s="14"/>
      <c r="F10" s="15"/>
      <c r="G10" s="15"/>
    </row>
    <row r="11" spans="1:7" ht="27" customHeight="1">
      <c r="A11" s="7"/>
      <c r="B11" s="9"/>
      <c r="C11" s="7"/>
      <c r="D11" s="7"/>
      <c r="E11" s="1"/>
      <c r="F11" s="10"/>
      <c r="G11" s="10"/>
    </row>
    <row r="12" spans="1:7" s="3" customFormat="1" ht="27" customHeight="1">
      <c r="A12" s="12"/>
      <c r="B12" s="13"/>
      <c r="C12" s="12"/>
      <c r="D12" s="12"/>
      <c r="E12" s="14"/>
      <c r="F12" s="15"/>
      <c r="G12" s="15"/>
    </row>
    <row r="13" spans="1:7" ht="27" customHeight="1">
      <c r="A13" s="7"/>
      <c r="B13" s="9"/>
      <c r="C13" s="7"/>
      <c r="D13" s="7"/>
      <c r="E13" s="1"/>
      <c r="F13" s="10"/>
      <c r="G13" s="10"/>
    </row>
    <row r="14" spans="1:7" s="3" customFormat="1" ht="27" customHeight="1">
      <c r="A14" s="12"/>
      <c r="B14" s="13"/>
      <c r="C14" s="12"/>
      <c r="D14" s="12"/>
      <c r="E14" s="14"/>
      <c r="F14" s="15"/>
      <c r="G14" s="15"/>
    </row>
    <row r="15" spans="1:7" ht="27" customHeight="1">
      <c r="A15" s="7"/>
      <c r="B15" s="9"/>
      <c r="C15" s="7"/>
      <c r="D15" s="7"/>
      <c r="E15" s="1"/>
      <c r="F15" s="10"/>
      <c r="G15" s="10"/>
    </row>
    <row r="16" spans="1:7" s="3" customFormat="1" ht="27" customHeight="1">
      <c r="A16" s="12"/>
      <c r="B16" s="13"/>
      <c r="C16" s="12"/>
      <c r="D16" s="12"/>
      <c r="E16" s="14"/>
      <c r="F16" s="15"/>
      <c r="G16" s="15"/>
    </row>
    <row r="17" spans="1:7" ht="27" customHeight="1">
      <c r="A17" s="7"/>
      <c r="B17" s="9"/>
      <c r="C17" s="7"/>
      <c r="D17" s="7"/>
      <c r="E17" s="1"/>
      <c r="F17" s="10"/>
      <c r="G17" s="10"/>
    </row>
    <row r="18" spans="1:7" s="3" customFormat="1" ht="27" customHeight="1">
      <c r="A18" s="12"/>
      <c r="B18" s="13"/>
      <c r="C18" s="12"/>
      <c r="D18" s="12"/>
      <c r="E18" s="14"/>
      <c r="F18" s="15"/>
      <c r="G18" s="15"/>
    </row>
    <row r="19" spans="1:7" ht="27" customHeight="1">
      <c r="A19" s="7"/>
      <c r="B19" s="9"/>
      <c r="C19" s="7"/>
      <c r="D19" s="7"/>
      <c r="E19" s="1"/>
      <c r="F19" s="10"/>
      <c r="G19" s="10"/>
    </row>
    <row r="20" spans="1:7" s="3" customFormat="1" ht="27" customHeight="1">
      <c r="A20" s="12"/>
      <c r="B20" s="13"/>
      <c r="C20" s="12"/>
      <c r="D20" s="12"/>
      <c r="E20" s="14"/>
      <c r="F20" s="15"/>
      <c r="G20" s="15"/>
    </row>
    <row r="21" spans="1:7" ht="27" customHeight="1">
      <c r="A21" s="7"/>
      <c r="B21" s="9"/>
      <c r="C21" s="7"/>
      <c r="D21" s="7"/>
      <c r="E21" s="1"/>
      <c r="F21" s="10"/>
      <c r="G21" s="10"/>
    </row>
    <row r="22" spans="1:7" s="3" customFormat="1" ht="27" customHeight="1">
      <c r="A22" s="12"/>
      <c r="B22" s="13"/>
      <c r="C22" s="12"/>
      <c r="D22" s="12"/>
      <c r="E22" s="14"/>
      <c r="F22" s="15"/>
      <c r="G22" s="15"/>
    </row>
    <row r="23" spans="1:7" ht="27" customHeight="1">
      <c r="A23" s="7"/>
      <c r="B23" s="9"/>
      <c r="C23" s="7"/>
      <c r="D23" s="7"/>
      <c r="E23" s="1"/>
      <c r="F23" s="10"/>
      <c r="G23" s="10"/>
    </row>
    <row r="24" spans="1:7" s="3" customFormat="1" ht="27" customHeight="1">
      <c r="A24" s="12"/>
      <c r="B24" s="13"/>
      <c r="C24" s="12"/>
      <c r="D24" s="12"/>
      <c r="E24" s="14"/>
      <c r="F24" s="15"/>
      <c r="G24" s="15"/>
    </row>
    <row r="25" spans="1:7" ht="27" customHeight="1">
      <c r="A25" s="7"/>
      <c r="B25" s="9"/>
      <c r="C25" s="7"/>
      <c r="D25" s="7"/>
      <c r="E25" s="1"/>
      <c r="F25" s="10"/>
      <c r="G25" s="10"/>
    </row>
    <row r="26" spans="1:7" s="3" customFormat="1" ht="27" customHeight="1">
      <c r="A26" s="12"/>
      <c r="B26" s="13"/>
      <c r="C26" s="12"/>
      <c r="D26" s="12"/>
      <c r="E26" s="14"/>
      <c r="F26" s="15"/>
      <c r="G26" s="15"/>
    </row>
    <row r="27" spans="1:7" ht="27" customHeight="1">
      <c r="A27" s="7"/>
      <c r="B27" s="9"/>
      <c r="C27" s="7"/>
      <c r="D27" s="7"/>
      <c r="E27" s="1"/>
      <c r="F27" s="10"/>
      <c r="G27" s="10"/>
    </row>
    <row r="28" spans="1:7" s="3" customFormat="1" ht="27" customHeight="1">
      <c r="A28" s="12"/>
      <c r="B28" s="13"/>
      <c r="C28" s="12"/>
      <c r="D28" s="12"/>
      <c r="E28" s="14"/>
      <c r="F28" s="15"/>
      <c r="G28" s="15"/>
    </row>
    <row r="29" spans="1:7" ht="27" customHeight="1">
      <c r="A29" s="7"/>
      <c r="B29" s="9"/>
      <c r="C29" s="7"/>
      <c r="D29" s="7"/>
      <c r="E29" s="1"/>
      <c r="F29" s="10"/>
      <c r="G29" s="10"/>
    </row>
    <row r="30" spans="1:7" s="3" customFormat="1" ht="27" customHeight="1">
      <c r="A30" s="12"/>
      <c r="B30" s="13"/>
      <c r="C30" s="12"/>
      <c r="D30" s="12"/>
      <c r="E30" s="14"/>
      <c r="F30" s="15"/>
      <c r="G30" s="15"/>
    </row>
    <row r="31" spans="1:7" ht="27" customHeight="1">
      <c r="A31" s="7"/>
      <c r="B31" s="9"/>
      <c r="C31" s="7"/>
      <c r="D31" s="7"/>
      <c r="E31" s="1"/>
      <c r="F31" s="10"/>
      <c r="G31" s="10"/>
    </row>
    <row r="32" spans="1:7" s="3" customFormat="1" ht="27" customHeight="1">
      <c r="A32" s="12"/>
      <c r="B32" s="13"/>
      <c r="C32" s="12"/>
      <c r="D32" s="12"/>
      <c r="E32" s="14"/>
      <c r="F32" s="15"/>
      <c r="G32" s="15"/>
    </row>
    <row r="33" spans="1:7" ht="27" customHeight="1">
      <c r="A33" s="7"/>
      <c r="B33" s="9"/>
      <c r="C33" s="7"/>
      <c r="D33" s="7"/>
      <c r="E33" s="1"/>
      <c r="F33" s="10"/>
      <c r="G33" s="10"/>
    </row>
    <row r="34" spans="1:7" s="3" customFormat="1" ht="27" customHeight="1">
      <c r="A34" s="12"/>
      <c r="B34" s="13"/>
      <c r="C34" s="12"/>
      <c r="D34" s="12"/>
      <c r="E34" s="14"/>
      <c r="F34" s="15"/>
      <c r="G34" s="15"/>
    </row>
    <row r="35" spans="1:7" ht="27" customHeight="1">
      <c r="A35" s="7"/>
      <c r="B35" s="9"/>
      <c r="C35" s="7"/>
      <c r="D35" s="7"/>
      <c r="E35" s="1"/>
      <c r="F35" s="10"/>
      <c r="G35" s="10"/>
    </row>
    <row r="36" spans="1:7" s="3" customFormat="1" ht="27" customHeight="1">
      <c r="A36" s="12"/>
      <c r="B36" s="13"/>
      <c r="C36" s="12"/>
      <c r="D36" s="12"/>
      <c r="E36" s="14"/>
      <c r="F36" s="15"/>
      <c r="G36" s="15"/>
    </row>
    <row r="37" spans="1:7" ht="27" customHeight="1">
      <c r="A37" s="7"/>
      <c r="B37" s="9"/>
      <c r="C37" s="7"/>
      <c r="D37" s="7"/>
      <c r="E37" s="1"/>
      <c r="F37" s="10"/>
      <c r="G37" s="10"/>
    </row>
    <row r="38" spans="1:7" s="3" customFormat="1" ht="27" customHeight="1">
      <c r="A38" s="12"/>
      <c r="B38" s="13"/>
      <c r="C38" s="12"/>
      <c r="D38" s="12"/>
      <c r="E38" s="14"/>
      <c r="F38" s="15"/>
      <c r="G38" s="15"/>
    </row>
    <row r="39" spans="1:7" ht="27" customHeight="1">
      <c r="A39" s="7"/>
      <c r="B39" s="9"/>
      <c r="C39" s="7"/>
      <c r="D39" s="7"/>
      <c r="E39" s="1"/>
      <c r="F39" s="10"/>
      <c r="G39" s="10"/>
    </row>
    <row r="40" spans="1:7" s="3" customFormat="1" ht="27" customHeight="1">
      <c r="A40" s="12"/>
      <c r="B40" s="13"/>
      <c r="C40" s="12"/>
      <c r="D40" s="12"/>
      <c r="E40" s="14"/>
      <c r="F40" s="15"/>
      <c r="G40" s="15"/>
    </row>
    <row r="41" spans="1:7" ht="27" customHeight="1">
      <c r="A41" s="7"/>
      <c r="B41" s="9"/>
      <c r="C41" s="7"/>
      <c r="D41" s="7"/>
      <c r="E41" s="1"/>
      <c r="F41" s="10"/>
      <c r="G41" s="10"/>
    </row>
    <row r="42" spans="1:7" s="3" customFormat="1" ht="27" customHeight="1">
      <c r="A42" s="12"/>
      <c r="B42" s="13"/>
      <c r="C42" s="12"/>
      <c r="D42" s="12"/>
      <c r="E42" s="14"/>
      <c r="F42" s="15"/>
      <c r="G42" s="15"/>
    </row>
    <row r="43" spans="1:7" ht="27" customHeight="1">
      <c r="A43" s="7"/>
      <c r="B43" s="9"/>
      <c r="C43" s="7"/>
      <c r="D43" s="7"/>
      <c r="E43" s="1"/>
      <c r="F43" s="10"/>
      <c r="G43" s="10"/>
    </row>
    <row r="44" spans="1:7" s="3" customFormat="1" ht="27" customHeight="1">
      <c r="A44" s="12"/>
      <c r="B44" s="13"/>
      <c r="C44" s="12"/>
      <c r="D44" s="12"/>
      <c r="E44" s="14"/>
      <c r="F44" s="15"/>
      <c r="G44" s="15"/>
    </row>
    <row r="45" spans="1:7" ht="27" customHeight="1">
      <c r="A45" s="7"/>
      <c r="B45" s="9"/>
      <c r="C45" s="7"/>
      <c r="D45" s="7"/>
      <c r="E45" s="1"/>
      <c r="F45" s="10"/>
      <c r="G45" s="10"/>
    </row>
    <row r="46" spans="1:7" s="3" customFormat="1" ht="27" customHeight="1">
      <c r="A46" s="12"/>
      <c r="B46" s="13"/>
      <c r="C46" s="12"/>
      <c r="D46" s="12"/>
      <c r="E46" s="14"/>
      <c r="F46" s="15"/>
      <c r="G46" s="15"/>
    </row>
    <row r="47" spans="1:7" ht="27" customHeight="1">
      <c r="A47" s="7"/>
      <c r="B47" s="9"/>
      <c r="C47" s="7"/>
      <c r="D47" s="7"/>
      <c r="E47" s="1"/>
      <c r="F47" s="10"/>
      <c r="G47" s="10"/>
    </row>
    <row r="48" spans="1:7" s="3" customFormat="1" ht="27" customHeight="1">
      <c r="A48" s="12"/>
      <c r="B48" s="13"/>
      <c r="C48" s="12"/>
      <c r="D48" s="12"/>
      <c r="E48" s="14"/>
      <c r="F48" s="15"/>
      <c r="G48" s="15"/>
    </row>
    <row r="49" spans="1:7" ht="27" customHeight="1">
      <c r="A49" s="7"/>
      <c r="B49" s="9"/>
      <c r="C49" s="7"/>
      <c r="D49" s="7"/>
      <c r="E49" s="1"/>
      <c r="F49" s="10"/>
      <c r="G49" s="10"/>
    </row>
    <row r="50" spans="1:7" s="3" customFormat="1" ht="27" customHeight="1">
      <c r="A50" s="12"/>
      <c r="B50" s="13"/>
      <c r="C50" s="12"/>
      <c r="D50" s="12"/>
      <c r="E50" s="14"/>
      <c r="F50" s="15"/>
      <c r="G50" s="15"/>
    </row>
    <row r="51" spans="1:7" ht="27" customHeight="1">
      <c r="A51" s="7"/>
      <c r="B51" s="9"/>
      <c r="C51" s="7"/>
      <c r="D51" s="7"/>
      <c r="E51" s="1"/>
      <c r="F51" s="10"/>
      <c r="G51" s="10"/>
    </row>
    <row r="52" spans="1:7" s="3" customFormat="1" ht="27" customHeight="1">
      <c r="A52" s="12"/>
      <c r="B52" s="13"/>
      <c r="C52" s="12"/>
      <c r="D52" s="12"/>
      <c r="E52" s="14"/>
      <c r="F52" s="15"/>
      <c r="G52" s="15"/>
    </row>
    <row r="53" spans="1:7" ht="27" customHeight="1">
      <c r="A53" s="7"/>
      <c r="B53" s="9"/>
      <c r="C53" s="7"/>
      <c r="D53" s="7"/>
      <c r="E53" s="1"/>
      <c r="F53" s="10"/>
      <c r="G53" s="10"/>
    </row>
    <row r="54" spans="1:7" s="3" customFormat="1" ht="27" customHeight="1">
      <c r="A54" s="12"/>
      <c r="B54" s="13"/>
      <c r="C54" s="12"/>
      <c r="D54" s="12"/>
      <c r="E54" s="14"/>
      <c r="F54" s="15"/>
      <c r="G54" s="15"/>
    </row>
    <row r="55" spans="1:7" ht="27" customHeight="1">
      <c r="A55" s="7"/>
      <c r="B55" s="9"/>
      <c r="C55" s="7"/>
      <c r="D55" s="7"/>
      <c r="E55" s="1"/>
      <c r="F55" s="10"/>
      <c r="G55" s="10"/>
    </row>
    <row r="56" spans="1:7" s="3" customFormat="1" ht="27" customHeight="1">
      <c r="A56" s="12"/>
      <c r="B56" s="13"/>
      <c r="C56" s="12"/>
      <c r="D56" s="12"/>
      <c r="E56" s="14"/>
      <c r="F56" s="15"/>
      <c r="G56" s="15"/>
    </row>
    <row r="57" spans="1:7" ht="27" customHeight="1">
      <c r="A57" s="7"/>
      <c r="B57" s="9"/>
      <c r="C57" s="7"/>
      <c r="D57" s="7"/>
      <c r="E57" s="1"/>
      <c r="F57" s="10"/>
      <c r="G57" s="10"/>
    </row>
    <row r="58" spans="1:7" s="3" customFormat="1" ht="27" customHeight="1">
      <c r="A58" s="12"/>
      <c r="B58" s="13"/>
      <c r="C58" s="12"/>
      <c r="D58" s="12"/>
      <c r="E58" s="14"/>
      <c r="F58" s="15"/>
      <c r="G58" s="15"/>
    </row>
    <row r="59" spans="1:7" ht="27" customHeight="1">
      <c r="A59" s="7"/>
      <c r="B59" s="9"/>
      <c r="C59" s="7"/>
      <c r="D59" s="7"/>
      <c r="E59" s="1"/>
      <c r="F59" s="10"/>
      <c r="G59" s="10"/>
    </row>
    <row r="60" spans="1:7" s="3" customFormat="1" ht="27" customHeight="1">
      <c r="A60" s="12"/>
      <c r="B60" s="13"/>
      <c r="C60" s="12"/>
      <c r="D60" s="12"/>
      <c r="E60" s="14"/>
      <c r="F60" s="15"/>
      <c r="G60" s="15"/>
    </row>
    <row r="61" spans="1:7" ht="27" customHeight="1">
      <c r="A61" s="7"/>
      <c r="B61" s="9"/>
      <c r="C61" s="7"/>
      <c r="D61" s="7"/>
      <c r="E61" s="1"/>
      <c r="F61" s="10"/>
      <c r="G61" s="10"/>
    </row>
    <row r="62" spans="1:7" s="3" customFormat="1" ht="27" customHeight="1">
      <c r="A62" s="12"/>
      <c r="B62" s="13"/>
      <c r="C62" s="12"/>
      <c r="D62" s="12"/>
      <c r="E62" s="14"/>
      <c r="F62" s="15"/>
      <c r="G62" s="15"/>
    </row>
    <row r="63" spans="1:7" ht="27" customHeight="1">
      <c r="A63" s="7"/>
      <c r="B63" s="9"/>
      <c r="C63" s="7"/>
      <c r="D63" s="7"/>
      <c r="E63" s="1"/>
      <c r="F63" s="10"/>
      <c r="G63" s="10"/>
    </row>
    <row r="64" spans="1:7" s="3" customFormat="1" ht="27" customHeight="1">
      <c r="A64" s="12"/>
      <c r="B64" s="13"/>
      <c r="C64" s="12"/>
      <c r="D64" s="12"/>
      <c r="E64" s="14"/>
      <c r="F64" s="15"/>
      <c r="G64" s="15"/>
    </row>
    <row r="65" spans="1:7" ht="27" customHeight="1">
      <c r="A65" s="7"/>
      <c r="B65" s="9"/>
      <c r="C65" s="7"/>
      <c r="D65" s="7"/>
      <c r="E65" s="1"/>
      <c r="F65" s="10"/>
      <c r="G65" s="10"/>
    </row>
    <row r="66" spans="1:7" s="3" customFormat="1" ht="27" customHeight="1">
      <c r="A66" s="12"/>
      <c r="B66" s="13"/>
      <c r="C66" s="12"/>
      <c r="D66" s="12"/>
      <c r="E66" s="14"/>
      <c r="F66" s="15"/>
      <c r="G66" s="15"/>
    </row>
    <row r="67" spans="1:7" ht="27" customHeight="1">
      <c r="A67" s="7"/>
      <c r="B67" s="9"/>
      <c r="C67" s="7"/>
      <c r="D67" s="7"/>
      <c r="E67" s="1"/>
      <c r="F67" s="10"/>
      <c r="G67" s="10"/>
    </row>
    <row r="68" spans="1:7" s="3" customFormat="1" ht="27" customHeight="1">
      <c r="A68" s="12"/>
      <c r="B68" s="13"/>
      <c r="C68" s="12"/>
      <c r="D68" s="12"/>
      <c r="E68" s="14"/>
      <c r="F68" s="15"/>
      <c r="G68" s="15"/>
    </row>
    <row r="69" spans="1:7" ht="27" customHeight="1">
      <c r="A69" s="7"/>
      <c r="B69" s="9"/>
      <c r="C69" s="7"/>
      <c r="D69" s="7"/>
      <c r="E69" s="1"/>
      <c r="F69" s="10"/>
      <c r="G69" s="10"/>
    </row>
    <row r="70" spans="1:7" s="3" customFormat="1" ht="27" customHeight="1">
      <c r="A70" s="12"/>
      <c r="B70" s="13"/>
      <c r="C70" s="12"/>
      <c r="D70" s="12"/>
      <c r="E70" s="14"/>
      <c r="F70" s="15"/>
      <c r="G70" s="15"/>
    </row>
    <row r="71" spans="1:7" ht="27" customHeight="1">
      <c r="A71" s="7"/>
      <c r="B71" s="9"/>
      <c r="C71" s="7"/>
      <c r="D71" s="7"/>
      <c r="E71" s="1"/>
      <c r="F71" s="10"/>
      <c r="G71" s="10"/>
    </row>
    <row r="72" spans="1:7" s="3" customFormat="1" ht="27" customHeight="1">
      <c r="A72" s="12"/>
      <c r="B72" s="13"/>
      <c r="C72" s="12"/>
      <c r="D72" s="12"/>
      <c r="E72" s="14"/>
      <c r="F72" s="15"/>
      <c r="G72" s="15"/>
    </row>
    <row r="73" spans="1:7" ht="27" customHeight="1">
      <c r="A73" s="7"/>
      <c r="B73" s="9"/>
      <c r="C73" s="7"/>
      <c r="D73" s="7"/>
      <c r="E73" s="1"/>
      <c r="F73" s="10"/>
      <c r="G73" s="10"/>
    </row>
    <row r="74" spans="1:7" s="3" customFormat="1" ht="27" customHeight="1">
      <c r="A74" s="12"/>
      <c r="B74" s="13"/>
      <c r="C74" s="12"/>
      <c r="D74" s="12"/>
      <c r="E74" s="14"/>
      <c r="F74" s="15"/>
      <c r="G74" s="15"/>
    </row>
    <row r="75" spans="1:7" ht="27" customHeight="1">
      <c r="A75" s="7"/>
      <c r="B75" s="9"/>
      <c r="C75" s="7"/>
      <c r="D75" s="7"/>
      <c r="E75" s="1"/>
      <c r="F75" s="10"/>
      <c r="G75" s="10"/>
    </row>
    <row r="76" spans="1:7" s="3" customFormat="1" ht="27" customHeight="1">
      <c r="A76" s="12"/>
      <c r="B76" s="13"/>
      <c r="C76" s="12"/>
      <c r="D76" s="12"/>
      <c r="E76" s="14"/>
      <c r="F76" s="15"/>
      <c r="G76" s="15"/>
    </row>
    <row r="77" spans="1:7" ht="27" customHeight="1">
      <c r="A77" s="7"/>
      <c r="B77" s="9"/>
      <c r="C77" s="7"/>
      <c r="D77" s="7"/>
      <c r="E77" s="1"/>
      <c r="F77" s="10"/>
      <c r="G77" s="10"/>
    </row>
    <row r="78" spans="1:7" s="3" customFormat="1" ht="27" customHeight="1">
      <c r="A78" s="12"/>
      <c r="B78" s="13"/>
      <c r="C78" s="12"/>
      <c r="D78" s="12"/>
      <c r="E78" s="14"/>
      <c r="F78" s="15"/>
      <c r="G78" s="15"/>
    </row>
    <row r="79" spans="1:7" ht="27" customHeight="1">
      <c r="A79" s="7"/>
      <c r="B79" s="9"/>
      <c r="C79" s="7"/>
      <c r="D79" s="7"/>
      <c r="E79" s="1"/>
      <c r="F79" s="10"/>
      <c r="G79" s="10"/>
    </row>
    <row r="80" spans="1:7" s="3" customFormat="1" ht="27" customHeight="1">
      <c r="A80" s="12"/>
      <c r="B80" s="13"/>
      <c r="C80" s="12"/>
      <c r="D80" s="12"/>
      <c r="E80" s="14"/>
      <c r="F80" s="15"/>
      <c r="G80" s="15"/>
    </row>
    <row r="81" spans="1:7" ht="27" customHeight="1">
      <c r="A81" s="7"/>
      <c r="B81" s="9"/>
      <c r="C81" s="7"/>
      <c r="D81" s="7"/>
      <c r="E81" s="1"/>
      <c r="F81" s="10"/>
      <c r="G81" s="10"/>
    </row>
    <row r="82" spans="1:7" s="3" customFormat="1" ht="27" customHeight="1">
      <c r="A82" s="12"/>
      <c r="B82" s="13"/>
      <c r="C82" s="12"/>
      <c r="D82" s="12"/>
      <c r="E82" s="14"/>
      <c r="F82" s="15"/>
      <c r="G82" s="15"/>
    </row>
    <row r="83" spans="1:7" ht="27" customHeight="1">
      <c r="A83" s="7"/>
      <c r="B83" s="9"/>
      <c r="C83" s="7"/>
      <c r="D83" s="7"/>
      <c r="E83" s="1"/>
      <c r="F83" s="10"/>
      <c r="G83" s="10"/>
    </row>
    <row r="84" spans="1:7" s="3" customFormat="1" ht="27" customHeight="1">
      <c r="A84" s="12"/>
      <c r="B84" s="13"/>
      <c r="C84" s="12"/>
      <c r="D84" s="12"/>
      <c r="E84" s="14"/>
      <c r="F84" s="15"/>
      <c r="G84" s="15"/>
    </row>
    <row r="85" spans="1:7" ht="27" customHeight="1">
      <c r="A85" s="7"/>
      <c r="B85" s="9"/>
      <c r="C85" s="7"/>
      <c r="D85" s="7"/>
      <c r="E85" s="1"/>
      <c r="F85" s="10"/>
      <c r="G85" s="10"/>
    </row>
    <row r="86" spans="1:7" s="3" customFormat="1" ht="27" customHeight="1">
      <c r="A86" s="12"/>
      <c r="B86" s="13"/>
      <c r="C86" s="12"/>
      <c r="D86" s="12"/>
      <c r="E86" s="14"/>
      <c r="F86" s="15"/>
      <c r="G86" s="15"/>
    </row>
    <row r="87" spans="1:7" ht="27" customHeight="1">
      <c r="A87" s="7"/>
      <c r="B87" s="9"/>
      <c r="C87" s="7"/>
      <c r="D87" s="7"/>
      <c r="E87" s="1"/>
      <c r="F87" s="10"/>
      <c r="G87" s="10"/>
    </row>
    <row r="88" spans="1:7" s="3" customFormat="1" ht="27" customHeight="1">
      <c r="A88" s="12"/>
      <c r="B88" s="13"/>
      <c r="C88" s="12"/>
      <c r="D88" s="12"/>
      <c r="E88" s="14"/>
      <c r="F88" s="15"/>
      <c r="G88" s="15"/>
    </row>
    <row r="89" spans="1:7" ht="27" customHeight="1">
      <c r="A89" s="7"/>
      <c r="B89" s="9"/>
      <c r="C89" s="7"/>
      <c r="D89" s="7"/>
      <c r="E89" s="1"/>
      <c r="F89" s="10"/>
      <c r="G89" s="10"/>
    </row>
    <row r="90" spans="1:7" s="3" customFormat="1" ht="27" customHeight="1">
      <c r="A90" s="12"/>
      <c r="B90" s="13"/>
      <c r="C90" s="12"/>
      <c r="D90" s="12"/>
      <c r="E90" s="14"/>
      <c r="F90" s="15"/>
      <c r="G90" s="15"/>
    </row>
    <row r="91" spans="1:7" ht="27" customHeight="1">
      <c r="A91" s="7"/>
      <c r="B91" s="9"/>
      <c r="C91" s="7"/>
      <c r="D91" s="7"/>
      <c r="E91" s="1"/>
      <c r="F91" s="10"/>
      <c r="G91" s="10"/>
    </row>
    <row r="92" spans="1:7" s="3" customFormat="1" ht="27" customHeight="1">
      <c r="A92" s="12"/>
      <c r="B92" s="13"/>
      <c r="C92" s="12"/>
      <c r="D92" s="12"/>
      <c r="E92" s="14"/>
      <c r="F92" s="15"/>
      <c r="G92" s="15"/>
    </row>
  </sheetData>
  <mergeCells count="1">
    <mergeCell ref="A1:G1"/>
  </mergeCells>
  <phoneticPr fontId="2"/>
  <printOptions horizontalCentered="1"/>
  <pageMargins left="0.59055118110236227" right="0.59055118110236227" top="0.78740157480314965" bottom="0.78740157480314965" header="0.19685039370078741" footer="0.51181102362204722"/>
  <pageSetup paperSize="9" scale="91" fitToHeight="3" orientation="portrait" r:id="rId1"/>
  <headerFooter alignWithMargins="0">
    <oddHeader>&amp;C&amp;14PENALTIES&amp;R&amp;U宛先：全エントラント
発行者：競技長
発行日時：20xx/xx/xx xx:xx
文書番号：x-x　ページ：&amp;P/&amp;N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tabColor indexed="42"/>
    <pageSetUpPr fitToPage="1"/>
  </sheetPr>
  <dimension ref="A1:G92"/>
  <sheetViews>
    <sheetView workbookViewId="0">
      <selection activeCell="A3" sqref="A3"/>
    </sheetView>
  </sheetViews>
  <sheetFormatPr baseColWidth="10" defaultColWidth="8.83203125" defaultRowHeight="14"/>
  <cols>
    <col min="1" max="1" width="4.5" style="4" bestFit="1" customWidth="1"/>
    <col min="2" max="2" width="31.6640625" customWidth="1"/>
    <col min="3" max="3" width="7.1640625" style="4" bestFit="1" customWidth="1"/>
    <col min="4" max="4" width="7.1640625" style="4" customWidth="1"/>
    <col min="5" max="5" width="10" style="4" bestFit="1" customWidth="1"/>
    <col min="6" max="6" width="34" customWidth="1"/>
  </cols>
  <sheetData>
    <row r="1" spans="1:7">
      <c r="A1" s="318" t="str">
        <f>CONCATENATE(,ent!B3,"     ",ent!B2)</f>
        <v>2023年 JAF全日本ラリー選手権 第8戦      第50回 M.C.S.C.ラリーハイランドマスターズ2023</v>
      </c>
      <c r="B1" s="319"/>
      <c r="C1" s="318"/>
      <c r="D1" s="318"/>
      <c r="E1" s="319"/>
      <c r="F1" s="319"/>
      <c r="G1" s="319"/>
    </row>
    <row r="2" spans="1:7" s="5" customFormat="1" ht="27" customHeight="1">
      <c r="A2" s="8" t="s">
        <v>54</v>
      </c>
      <c r="B2" s="6" t="s">
        <v>55</v>
      </c>
      <c r="C2" s="8" t="s">
        <v>56</v>
      </c>
      <c r="D2" s="8" t="s">
        <v>175</v>
      </c>
      <c r="E2" s="8" t="s">
        <v>57</v>
      </c>
      <c r="F2" s="2" t="s">
        <v>58</v>
      </c>
    </row>
    <row r="3" spans="1:7" ht="27" customHeight="1">
      <c r="A3" s="7"/>
      <c r="B3" s="9"/>
      <c r="C3" s="7"/>
      <c r="D3" s="7"/>
      <c r="E3" s="7"/>
      <c r="F3" s="1"/>
    </row>
    <row r="4" spans="1:7" s="3" customFormat="1" ht="27" customHeight="1">
      <c r="A4" s="12"/>
      <c r="B4" s="13"/>
      <c r="C4" s="12"/>
      <c r="D4" s="12"/>
      <c r="E4" s="12"/>
      <c r="F4" s="14"/>
    </row>
    <row r="5" spans="1:7" ht="27" customHeight="1">
      <c r="A5" s="7"/>
      <c r="B5" s="9"/>
      <c r="C5" s="7"/>
      <c r="D5" s="7"/>
      <c r="E5" s="7"/>
      <c r="F5" s="1"/>
    </row>
    <row r="6" spans="1:7" s="3" customFormat="1" ht="27" customHeight="1">
      <c r="A6" s="12"/>
      <c r="B6" s="13"/>
      <c r="C6" s="12"/>
      <c r="D6" s="12"/>
      <c r="E6" s="12"/>
      <c r="F6" s="14"/>
    </row>
    <row r="7" spans="1:7" ht="27" customHeight="1">
      <c r="A7" s="7"/>
      <c r="B7" s="9"/>
      <c r="C7" s="7"/>
      <c r="D7" s="7"/>
      <c r="E7" s="7"/>
      <c r="F7" s="1"/>
    </row>
    <row r="8" spans="1:7" s="3" customFormat="1" ht="27" customHeight="1">
      <c r="A8" s="12"/>
      <c r="B8" s="13"/>
      <c r="C8" s="12"/>
      <c r="D8" s="12"/>
      <c r="E8" s="12"/>
      <c r="F8" s="14"/>
    </row>
    <row r="9" spans="1:7" ht="27" customHeight="1">
      <c r="A9" s="7"/>
      <c r="B9" s="9"/>
      <c r="C9" s="7"/>
      <c r="D9" s="7"/>
      <c r="E9" s="7"/>
      <c r="F9" s="1"/>
    </row>
    <row r="10" spans="1:7" s="3" customFormat="1" ht="27" customHeight="1">
      <c r="A10" s="12"/>
      <c r="B10" s="13"/>
      <c r="C10" s="12"/>
      <c r="D10" s="12"/>
      <c r="E10" s="12"/>
      <c r="F10" s="14"/>
    </row>
    <row r="11" spans="1:7" ht="27" customHeight="1">
      <c r="A11" s="7"/>
      <c r="B11" s="9"/>
      <c r="C11" s="7"/>
      <c r="D11" s="7"/>
      <c r="E11" s="7"/>
      <c r="F11" s="1"/>
    </row>
    <row r="12" spans="1:7" s="3" customFormat="1" ht="27" customHeight="1">
      <c r="A12" s="12"/>
      <c r="B12" s="13"/>
      <c r="C12" s="12"/>
      <c r="D12" s="12"/>
      <c r="E12" s="12"/>
      <c r="F12" s="14"/>
    </row>
    <row r="13" spans="1:7" ht="27" customHeight="1">
      <c r="A13" s="7"/>
      <c r="B13" s="9"/>
      <c r="C13" s="7"/>
      <c r="D13" s="7"/>
      <c r="E13" s="7"/>
      <c r="F13" s="1"/>
    </row>
    <row r="14" spans="1:7" s="3" customFormat="1" ht="27" customHeight="1">
      <c r="A14" s="12"/>
      <c r="B14" s="13"/>
      <c r="C14" s="12"/>
      <c r="D14" s="12"/>
      <c r="E14" s="12"/>
      <c r="F14" s="14"/>
    </row>
    <row r="15" spans="1:7" ht="27" customHeight="1">
      <c r="A15" s="7"/>
      <c r="B15" s="9"/>
      <c r="C15" s="7"/>
      <c r="D15" s="7"/>
      <c r="E15" s="7"/>
      <c r="F15" s="1"/>
    </row>
    <row r="16" spans="1:7" s="3" customFormat="1" ht="27" customHeight="1">
      <c r="A16" s="12"/>
      <c r="B16" s="13"/>
      <c r="C16" s="12"/>
      <c r="D16" s="12"/>
      <c r="E16" s="12"/>
      <c r="F16" s="14"/>
    </row>
    <row r="17" spans="1:6" ht="27" customHeight="1">
      <c r="A17" s="7"/>
      <c r="B17" s="9"/>
      <c r="C17" s="7"/>
      <c r="D17" s="7"/>
      <c r="E17" s="7"/>
      <c r="F17" s="1"/>
    </row>
    <row r="18" spans="1:6" s="3" customFormat="1" ht="27" customHeight="1">
      <c r="A18" s="12"/>
      <c r="B18" s="13"/>
      <c r="C18" s="12"/>
      <c r="D18" s="12"/>
      <c r="E18" s="12"/>
      <c r="F18" s="14"/>
    </row>
    <row r="19" spans="1:6" ht="27" customHeight="1">
      <c r="A19" s="7"/>
      <c r="B19" s="9"/>
      <c r="C19" s="7"/>
      <c r="D19" s="7"/>
      <c r="E19" s="7"/>
      <c r="F19" s="1"/>
    </row>
    <row r="20" spans="1:6" s="3" customFormat="1" ht="27" customHeight="1">
      <c r="A20" s="12"/>
      <c r="B20" s="13"/>
      <c r="C20" s="12"/>
      <c r="D20" s="12"/>
      <c r="E20" s="12"/>
      <c r="F20" s="14"/>
    </row>
    <row r="21" spans="1:6" ht="27" customHeight="1">
      <c r="A21" s="7"/>
      <c r="B21" s="9"/>
      <c r="C21" s="7"/>
      <c r="D21" s="7"/>
      <c r="E21" s="7"/>
      <c r="F21" s="1"/>
    </row>
    <row r="22" spans="1:6" s="3" customFormat="1" ht="27" customHeight="1">
      <c r="A22" s="12"/>
      <c r="B22" s="13"/>
      <c r="C22" s="12"/>
      <c r="D22" s="12"/>
      <c r="E22" s="12"/>
      <c r="F22" s="14"/>
    </row>
    <row r="23" spans="1:6" ht="27" customHeight="1">
      <c r="A23" s="7"/>
      <c r="B23" s="9"/>
      <c r="C23" s="7"/>
      <c r="D23" s="7"/>
      <c r="E23" s="7"/>
      <c r="F23" s="1"/>
    </row>
    <row r="24" spans="1:6" s="3" customFormat="1" ht="27" customHeight="1">
      <c r="A24" s="12"/>
      <c r="B24" s="13"/>
      <c r="C24" s="12"/>
      <c r="D24" s="12"/>
      <c r="E24" s="12"/>
      <c r="F24" s="14"/>
    </row>
    <row r="25" spans="1:6" ht="27" customHeight="1">
      <c r="A25" s="7"/>
      <c r="B25" s="9"/>
      <c r="C25" s="7"/>
      <c r="D25" s="7"/>
      <c r="E25" s="7"/>
      <c r="F25" s="1"/>
    </row>
    <row r="26" spans="1:6" s="3" customFormat="1" ht="27" customHeight="1">
      <c r="A26" s="12"/>
      <c r="B26" s="13"/>
      <c r="C26" s="12"/>
      <c r="D26" s="12"/>
      <c r="E26" s="12"/>
      <c r="F26" s="14"/>
    </row>
    <row r="27" spans="1:6" ht="27" customHeight="1">
      <c r="A27" s="7"/>
      <c r="B27" s="9"/>
      <c r="C27" s="7"/>
      <c r="D27" s="7"/>
      <c r="E27" s="7"/>
      <c r="F27" s="1"/>
    </row>
    <row r="28" spans="1:6" s="3" customFormat="1" ht="27" customHeight="1">
      <c r="A28" s="12"/>
      <c r="B28" s="13"/>
      <c r="C28" s="12"/>
      <c r="D28" s="12"/>
      <c r="E28" s="12"/>
      <c r="F28" s="14"/>
    </row>
    <row r="29" spans="1:6" ht="27" customHeight="1">
      <c r="A29" s="7"/>
      <c r="B29" s="9"/>
      <c r="C29" s="7"/>
      <c r="D29" s="7"/>
      <c r="E29" s="7"/>
      <c r="F29" s="1"/>
    </row>
    <row r="30" spans="1:6" s="3" customFormat="1" ht="27" customHeight="1">
      <c r="A30" s="12"/>
      <c r="B30" s="13"/>
      <c r="C30" s="12"/>
      <c r="D30" s="12"/>
      <c r="E30" s="12"/>
      <c r="F30" s="14"/>
    </row>
    <row r="31" spans="1:6" ht="27" customHeight="1">
      <c r="A31" s="7"/>
      <c r="B31" s="9"/>
      <c r="C31" s="7"/>
      <c r="D31" s="7"/>
      <c r="E31" s="7"/>
      <c r="F31" s="1"/>
    </row>
    <row r="32" spans="1:6" s="3" customFormat="1" ht="27" customHeight="1">
      <c r="A32" s="12"/>
      <c r="B32" s="13"/>
      <c r="C32" s="12"/>
      <c r="D32" s="12"/>
      <c r="E32" s="12"/>
      <c r="F32" s="14"/>
    </row>
    <row r="33" spans="1:6" ht="27" customHeight="1">
      <c r="A33" s="7"/>
      <c r="B33" s="9"/>
      <c r="C33" s="7"/>
      <c r="D33" s="7"/>
      <c r="E33" s="7"/>
      <c r="F33" s="1"/>
    </row>
    <row r="34" spans="1:6" s="3" customFormat="1" ht="27" customHeight="1">
      <c r="A34" s="12"/>
      <c r="B34" s="13"/>
      <c r="C34" s="12"/>
      <c r="D34" s="12"/>
      <c r="E34" s="12"/>
      <c r="F34" s="14"/>
    </row>
    <row r="35" spans="1:6" ht="27" customHeight="1">
      <c r="A35" s="7"/>
      <c r="B35" s="9"/>
      <c r="C35" s="7"/>
      <c r="D35" s="7"/>
      <c r="E35" s="7"/>
      <c r="F35" s="1"/>
    </row>
    <row r="36" spans="1:6" s="3" customFormat="1" ht="27" customHeight="1">
      <c r="A36" s="12"/>
      <c r="B36" s="13"/>
      <c r="C36" s="12"/>
      <c r="D36" s="12"/>
      <c r="E36" s="12"/>
      <c r="F36" s="14"/>
    </row>
    <row r="37" spans="1:6" ht="27" customHeight="1">
      <c r="A37" s="7"/>
      <c r="B37" s="9"/>
      <c r="C37" s="7"/>
      <c r="D37" s="7"/>
      <c r="E37" s="7"/>
      <c r="F37" s="1"/>
    </row>
    <row r="38" spans="1:6" s="3" customFormat="1" ht="27" customHeight="1">
      <c r="A38" s="12"/>
      <c r="B38" s="13"/>
      <c r="C38" s="12"/>
      <c r="D38" s="12"/>
      <c r="E38" s="12"/>
      <c r="F38" s="14"/>
    </row>
    <row r="39" spans="1:6" ht="27" customHeight="1">
      <c r="A39" s="7"/>
      <c r="B39" s="9"/>
      <c r="C39" s="7"/>
      <c r="D39" s="7"/>
      <c r="E39" s="7"/>
      <c r="F39" s="1"/>
    </row>
    <row r="40" spans="1:6" s="3" customFormat="1" ht="27" customHeight="1">
      <c r="A40" s="12"/>
      <c r="B40" s="13"/>
      <c r="C40" s="12"/>
      <c r="D40" s="12"/>
      <c r="E40" s="12"/>
      <c r="F40" s="14"/>
    </row>
    <row r="41" spans="1:6" ht="27" customHeight="1">
      <c r="A41" s="7"/>
      <c r="B41" s="9"/>
      <c r="C41" s="7"/>
      <c r="D41" s="7"/>
      <c r="E41" s="7"/>
      <c r="F41" s="1"/>
    </row>
    <row r="42" spans="1:6" s="3" customFormat="1" ht="27" customHeight="1">
      <c r="A42" s="12"/>
      <c r="B42" s="13"/>
      <c r="C42" s="12"/>
      <c r="D42" s="12"/>
      <c r="E42" s="12"/>
      <c r="F42" s="14"/>
    </row>
    <row r="43" spans="1:6" ht="27" customHeight="1">
      <c r="A43" s="7"/>
      <c r="B43" s="9"/>
      <c r="C43" s="7"/>
      <c r="D43" s="7"/>
      <c r="E43" s="7"/>
      <c r="F43" s="1"/>
    </row>
    <row r="44" spans="1:6" s="3" customFormat="1" ht="27" customHeight="1">
      <c r="A44" s="12"/>
      <c r="B44" s="13"/>
      <c r="C44" s="12"/>
      <c r="D44" s="12"/>
      <c r="E44" s="12"/>
      <c r="F44" s="14"/>
    </row>
    <row r="45" spans="1:6" ht="27" customHeight="1">
      <c r="A45" s="7"/>
      <c r="B45" s="9"/>
      <c r="C45" s="7"/>
      <c r="D45" s="7"/>
      <c r="E45" s="7"/>
      <c r="F45" s="1"/>
    </row>
    <row r="46" spans="1:6" s="3" customFormat="1" ht="27" customHeight="1">
      <c r="A46" s="12"/>
      <c r="B46" s="13"/>
      <c r="C46" s="12"/>
      <c r="D46" s="12"/>
      <c r="E46" s="12"/>
      <c r="F46" s="14"/>
    </row>
    <row r="47" spans="1:6" ht="27" customHeight="1">
      <c r="A47" s="7"/>
      <c r="B47" s="9"/>
      <c r="C47" s="7"/>
      <c r="D47" s="7"/>
      <c r="E47" s="7"/>
      <c r="F47" s="1"/>
    </row>
    <row r="48" spans="1:6" s="3" customFormat="1" ht="27" customHeight="1">
      <c r="A48" s="12"/>
      <c r="B48" s="13"/>
      <c r="C48" s="12"/>
      <c r="D48" s="12"/>
      <c r="E48" s="12"/>
      <c r="F48" s="14"/>
    </row>
    <row r="49" spans="1:6" ht="27" customHeight="1">
      <c r="A49" s="7"/>
      <c r="B49" s="9"/>
      <c r="C49" s="7"/>
      <c r="D49" s="7"/>
      <c r="E49" s="7"/>
      <c r="F49" s="1"/>
    </row>
    <row r="50" spans="1:6" s="3" customFormat="1" ht="27" customHeight="1">
      <c r="A50" s="12"/>
      <c r="B50" s="13"/>
      <c r="C50" s="12"/>
      <c r="D50" s="12"/>
      <c r="E50" s="12"/>
      <c r="F50" s="14"/>
    </row>
    <row r="51" spans="1:6" ht="27" customHeight="1">
      <c r="A51" s="7"/>
      <c r="B51" s="9"/>
      <c r="C51" s="7"/>
      <c r="D51" s="7"/>
      <c r="E51" s="7"/>
      <c r="F51" s="1"/>
    </row>
    <row r="52" spans="1:6" s="3" customFormat="1" ht="27" customHeight="1">
      <c r="A52" s="12"/>
      <c r="B52" s="13"/>
      <c r="C52" s="12"/>
      <c r="D52" s="12"/>
      <c r="E52" s="12"/>
      <c r="F52" s="14"/>
    </row>
    <row r="53" spans="1:6" ht="27" customHeight="1">
      <c r="A53" s="7"/>
      <c r="B53" s="9"/>
      <c r="C53" s="7"/>
      <c r="D53" s="7"/>
      <c r="E53" s="7"/>
      <c r="F53" s="1"/>
    </row>
    <row r="54" spans="1:6" s="3" customFormat="1" ht="27" customHeight="1">
      <c r="A54" s="12"/>
      <c r="B54" s="13"/>
      <c r="C54" s="12"/>
      <c r="D54" s="12"/>
      <c r="E54" s="12"/>
      <c r="F54" s="14"/>
    </row>
    <row r="55" spans="1:6" ht="27" customHeight="1">
      <c r="A55" s="7"/>
      <c r="B55" s="9"/>
      <c r="C55" s="7"/>
      <c r="D55" s="7"/>
      <c r="E55" s="7"/>
      <c r="F55" s="1"/>
    </row>
    <row r="56" spans="1:6" s="3" customFormat="1" ht="27" customHeight="1">
      <c r="A56" s="12"/>
      <c r="B56" s="13"/>
      <c r="C56" s="12"/>
      <c r="D56" s="12"/>
      <c r="E56" s="12"/>
      <c r="F56" s="14"/>
    </row>
    <row r="57" spans="1:6" ht="27" customHeight="1">
      <c r="A57" s="7"/>
      <c r="B57" s="9"/>
      <c r="C57" s="7"/>
      <c r="D57" s="7"/>
      <c r="E57" s="7"/>
      <c r="F57" s="1"/>
    </row>
    <row r="58" spans="1:6" s="3" customFormat="1" ht="27" customHeight="1">
      <c r="A58" s="12"/>
      <c r="B58" s="13"/>
      <c r="C58" s="12"/>
      <c r="D58" s="12"/>
      <c r="E58" s="12"/>
      <c r="F58" s="14"/>
    </row>
    <row r="59" spans="1:6" ht="27" customHeight="1">
      <c r="A59" s="7"/>
      <c r="B59" s="9"/>
      <c r="C59" s="7"/>
      <c r="D59" s="7"/>
      <c r="E59" s="7"/>
      <c r="F59" s="1"/>
    </row>
    <row r="60" spans="1:6" s="3" customFormat="1" ht="27" customHeight="1">
      <c r="A60" s="12"/>
      <c r="B60" s="13"/>
      <c r="C60" s="12"/>
      <c r="D60" s="12"/>
      <c r="E60" s="12"/>
      <c r="F60" s="14"/>
    </row>
    <row r="61" spans="1:6" ht="27" customHeight="1">
      <c r="A61" s="7"/>
      <c r="B61" s="9"/>
      <c r="C61" s="7"/>
      <c r="D61" s="7"/>
      <c r="E61" s="7"/>
      <c r="F61" s="1"/>
    </row>
    <row r="62" spans="1:6" s="3" customFormat="1" ht="27" customHeight="1">
      <c r="A62" s="12"/>
      <c r="B62" s="13"/>
      <c r="C62" s="12"/>
      <c r="D62" s="12"/>
      <c r="E62" s="12"/>
      <c r="F62" s="14"/>
    </row>
    <row r="63" spans="1:6" ht="27" customHeight="1">
      <c r="A63" s="7"/>
      <c r="B63" s="9"/>
      <c r="C63" s="7"/>
      <c r="D63" s="7"/>
      <c r="E63" s="7"/>
      <c r="F63" s="1"/>
    </row>
    <row r="64" spans="1:6" s="3" customFormat="1" ht="27" customHeight="1">
      <c r="A64" s="12"/>
      <c r="B64" s="13"/>
      <c r="C64" s="12"/>
      <c r="D64" s="12"/>
      <c r="E64" s="12"/>
      <c r="F64" s="14"/>
    </row>
    <row r="65" spans="1:6" ht="27" customHeight="1">
      <c r="A65" s="7"/>
      <c r="B65" s="9"/>
      <c r="C65" s="7"/>
      <c r="D65" s="7"/>
      <c r="E65" s="7"/>
      <c r="F65" s="1"/>
    </row>
    <row r="66" spans="1:6" s="3" customFormat="1" ht="27" customHeight="1">
      <c r="A66" s="12"/>
      <c r="B66" s="13"/>
      <c r="C66" s="12"/>
      <c r="D66" s="12"/>
      <c r="E66" s="12"/>
      <c r="F66" s="14"/>
    </row>
    <row r="67" spans="1:6" ht="27" customHeight="1">
      <c r="A67" s="7"/>
      <c r="B67" s="9"/>
      <c r="C67" s="7"/>
      <c r="D67" s="7"/>
      <c r="E67" s="7"/>
      <c r="F67" s="1"/>
    </row>
    <row r="68" spans="1:6" s="3" customFormat="1" ht="27" customHeight="1">
      <c r="A68" s="12"/>
      <c r="B68" s="13"/>
      <c r="C68" s="12"/>
      <c r="D68" s="12"/>
      <c r="E68" s="12"/>
      <c r="F68" s="14"/>
    </row>
    <row r="69" spans="1:6" ht="27" customHeight="1">
      <c r="A69" s="7"/>
      <c r="B69" s="9"/>
      <c r="C69" s="7"/>
      <c r="D69" s="7"/>
      <c r="E69" s="7"/>
      <c r="F69" s="1"/>
    </row>
    <row r="70" spans="1:6" s="3" customFormat="1" ht="27" customHeight="1">
      <c r="A70" s="12"/>
      <c r="B70" s="13"/>
      <c r="C70" s="12"/>
      <c r="D70" s="12"/>
      <c r="E70" s="12"/>
      <c r="F70" s="14"/>
    </row>
    <row r="71" spans="1:6" ht="27" customHeight="1">
      <c r="A71" s="7"/>
      <c r="B71" s="9"/>
      <c r="C71" s="7"/>
      <c r="D71" s="7"/>
      <c r="E71" s="7"/>
      <c r="F71" s="1"/>
    </row>
    <row r="72" spans="1:6" s="3" customFormat="1" ht="27" customHeight="1">
      <c r="A72" s="12"/>
      <c r="B72" s="13"/>
      <c r="C72" s="12"/>
      <c r="D72" s="12"/>
      <c r="E72" s="12"/>
      <c r="F72" s="14"/>
    </row>
    <row r="73" spans="1:6" ht="27" customHeight="1">
      <c r="A73" s="7"/>
      <c r="B73" s="9"/>
      <c r="C73" s="7"/>
      <c r="D73" s="7"/>
      <c r="E73" s="7"/>
      <c r="F73" s="1"/>
    </row>
    <row r="74" spans="1:6" s="3" customFormat="1" ht="27" customHeight="1">
      <c r="A74" s="12"/>
      <c r="B74" s="13"/>
      <c r="C74" s="12"/>
      <c r="D74" s="12"/>
      <c r="E74" s="12"/>
      <c r="F74" s="14"/>
    </row>
    <row r="75" spans="1:6" ht="27" customHeight="1">
      <c r="A75" s="7"/>
      <c r="B75" s="9"/>
      <c r="C75" s="7"/>
      <c r="D75" s="7"/>
      <c r="E75" s="7"/>
      <c r="F75" s="1"/>
    </row>
    <row r="76" spans="1:6" s="3" customFormat="1" ht="27" customHeight="1">
      <c r="A76" s="12"/>
      <c r="B76" s="13"/>
      <c r="C76" s="12"/>
      <c r="D76" s="12"/>
      <c r="E76" s="12"/>
      <c r="F76" s="14"/>
    </row>
    <row r="77" spans="1:6" ht="27" customHeight="1">
      <c r="A77" s="7"/>
      <c r="B77" s="9"/>
      <c r="C77" s="7"/>
      <c r="D77" s="7"/>
      <c r="E77" s="7"/>
      <c r="F77" s="1"/>
    </row>
    <row r="78" spans="1:6" s="3" customFormat="1" ht="27" customHeight="1">
      <c r="A78" s="12"/>
      <c r="B78" s="13"/>
      <c r="C78" s="12"/>
      <c r="D78" s="12"/>
      <c r="E78" s="12"/>
      <c r="F78" s="14"/>
    </row>
    <row r="79" spans="1:6" ht="27" customHeight="1">
      <c r="A79" s="7"/>
      <c r="B79" s="9"/>
      <c r="C79" s="7"/>
      <c r="D79" s="7"/>
      <c r="E79" s="7"/>
      <c r="F79" s="1"/>
    </row>
    <row r="80" spans="1:6" s="3" customFormat="1" ht="27" customHeight="1">
      <c r="A80" s="12"/>
      <c r="B80" s="13"/>
      <c r="C80" s="12"/>
      <c r="D80" s="12"/>
      <c r="E80" s="12"/>
      <c r="F80" s="14"/>
    </row>
    <row r="81" spans="1:6" ht="27" customHeight="1">
      <c r="A81" s="7"/>
      <c r="B81" s="9"/>
      <c r="C81" s="7"/>
      <c r="D81" s="7"/>
      <c r="E81" s="7"/>
      <c r="F81" s="1"/>
    </row>
    <row r="82" spans="1:6" s="3" customFormat="1" ht="27" customHeight="1">
      <c r="A82" s="12"/>
      <c r="B82" s="13"/>
      <c r="C82" s="12"/>
      <c r="D82" s="12"/>
      <c r="E82" s="12"/>
      <c r="F82" s="14"/>
    </row>
    <row r="83" spans="1:6" ht="27" customHeight="1">
      <c r="A83" s="7"/>
      <c r="B83" s="9"/>
      <c r="C83" s="7"/>
      <c r="D83" s="7"/>
      <c r="E83" s="7"/>
      <c r="F83" s="1"/>
    </row>
    <row r="84" spans="1:6" s="3" customFormat="1" ht="27" customHeight="1">
      <c r="A84" s="12"/>
      <c r="B84" s="13"/>
      <c r="C84" s="12"/>
      <c r="D84" s="12"/>
      <c r="E84" s="12"/>
      <c r="F84" s="14"/>
    </row>
    <row r="85" spans="1:6" ht="27" customHeight="1">
      <c r="A85" s="7"/>
      <c r="B85" s="9"/>
      <c r="C85" s="7"/>
      <c r="D85" s="7"/>
      <c r="E85" s="7"/>
      <c r="F85" s="1"/>
    </row>
    <row r="86" spans="1:6" s="3" customFormat="1" ht="27" customHeight="1">
      <c r="A86" s="12"/>
      <c r="B86" s="13"/>
      <c r="C86" s="12"/>
      <c r="D86" s="12"/>
      <c r="E86" s="12"/>
      <c r="F86" s="14"/>
    </row>
    <row r="87" spans="1:6" ht="27" customHeight="1">
      <c r="A87" s="7"/>
      <c r="B87" s="9"/>
      <c r="C87" s="7"/>
      <c r="D87" s="7"/>
      <c r="E87" s="7"/>
      <c r="F87" s="1"/>
    </row>
    <row r="88" spans="1:6" s="3" customFormat="1" ht="27" customHeight="1">
      <c r="A88" s="12"/>
      <c r="B88" s="13"/>
      <c r="C88" s="12"/>
      <c r="D88" s="12"/>
      <c r="E88" s="12"/>
      <c r="F88" s="14"/>
    </row>
    <row r="89" spans="1:6" ht="27" customHeight="1">
      <c r="A89" s="7"/>
      <c r="B89" s="9"/>
      <c r="C89" s="7"/>
      <c r="D89" s="7"/>
      <c r="E89" s="7"/>
      <c r="F89" s="1"/>
    </row>
    <row r="90" spans="1:6" s="3" customFormat="1" ht="27" customHeight="1">
      <c r="A90" s="12"/>
      <c r="B90" s="13"/>
      <c r="C90" s="12"/>
      <c r="D90" s="12"/>
      <c r="E90" s="12"/>
      <c r="F90" s="14"/>
    </row>
    <row r="91" spans="1:6" ht="27" customHeight="1">
      <c r="A91" s="7"/>
      <c r="B91" s="9"/>
      <c r="C91" s="7"/>
      <c r="D91" s="7"/>
      <c r="E91" s="7"/>
      <c r="F91" s="1"/>
    </row>
    <row r="92" spans="1:6" s="3" customFormat="1" ht="27" customHeight="1">
      <c r="A92" s="12"/>
      <c r="B92" s="13"/>
      <c r="C92" s="12"/>
      <c r="D92" s="12"/>
      <c r="E92" s="12"/>
      <c r="F92" s="14"/>
    </row>
  </sheetData>
  <mergeCells count="1">
    <mergeCell ref="A1:G1"/>
  </mergeCells>
  <phoneticPr fontId="2"/>
  <printOptions horizontalCentered="1"/>
  <pageMargins left="0.59055118110236227" right="0.59055118110236227" top="0.78740157480314965" bottom="0.78740157480314965" header="0.19685039370078741" footer="0.51181102362204722"/>
  <pageSetup paperSize="9" scale="89" fitToHeight="3" orientation="portrait" r:id="rId1"/>
  <headerFooter>
    <oddHeader>&amp;C&amp;14RETIREMENTS&amp;R&amp;U宛先：全エントラント
発行者：競技長
発行日時：20xx/xx/xx xx:xx
文書番号：x-x　ページ：&amp;P/&amp;N</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indexed="15"/>
    <pageSetUpPr fitToPage="1"/>
  </sheetPr>
  <dimension ref="A1:BM93"/>
  <sheetViews>
    <sheetView workbookViewId="0">
      <pane xSplit="5" ySplit="1" topLeftCell="F2" activePane="bottomRight" state="frozen"/>
      <selection activeCell="A9" sqref="A9"/>
      <selection pane="topRight" activeCell="A9" sqref="A9"/>
      <selection pane="bottomLeft" activeCell="A9" sqref="A9"/>
      <selection pane="bottomRight" activeCell="AB39" sqref="AB39"/>
    </sheetView>
  </sheetViews>
  <sheetFormatPr baseColWidth="10" defaultColWidth="9" defaultRowHeight="14"/>
  <cols>
    <col min="1" max="1" width="4.1640625" style="84" bestFit="1" customWidth="1"/>
    <col min="2" max="3" width="11" style="84" bestFit="1" customWidth="1"/>
    <col min="4" max="4" width="9.6640625" style="84" hidden="1" customWidth="1"/>
    <col min="5" max="5" width="5.6640625" style="85" bestFit="1" customWidth="1"/>
    <col min="6" max="6" width="7.33203125" style="75" bestFit="1" customWidth="1"/>
    <col min="7" max="7" width="3.5" style="86" bestFit="1" customWidth="1"/>
    <col min="8" max="8" width="7.33203125" style="75" customWidth="1"/>
    <col min="9" max="9" width="3.5" style="86" bestFit="1" customWidth="1"/>
    <col min="10" max="10" width="7.33203125" style="75" customWidth="1"/>
    <col min="11" max="11" width="3.5" style="86" bestFit="1" customWidth="1"/>
    <col min="12" max="12" width="7.33203125" style="75" customWidth="1"/>
    <col min="13" max="13" width="3.5" style="86" bestFit="1" customWidth="1"/>
    <col min="14" max="14" width="7.33203125" style="75" customWidth="1"/>
    <col min="15" max="15" width="3.5" style="86" bestFit="1" customWidth="1"/>
    <col min="16" max="16" width="7.33203125" style="75" customWidth="1"/>
    <col min="17" max="17" width="3.5" style="86" bestFit="1" customWidth="1"/>
    <col min="18" max="18" width="7.33203125" style="75" customWidth="1"/>
    <col min="19" max="19" width="3.5" style="86" bestFit="1" customWidth="1"/>
    <col min="20" max="20" width="7.33203125" style="75" customWidth="1"/>
    <col min="21" max="21" width="3.5" style="86" bestFit="1" customWidth="1"/>
    <col min="22" max="22" width="7.33203125" style="75" customWidth="1"/>
    <col min="23" max="23" width="3.5" style="86" bestFit="1" customWidth="1"/>
    <col min="24" max="24" width="7.33203125" style="75" customWidth="1"/>
    <col min="25" max="25" width="3.5" style="86" bestFit="1" customWidth="1"/>
    <col min="26" max="26" width="7.33203125" style="75" customWidth="1"/>
    <col min="27" max="27" width="3.5" style="86" bestFit="1" customWidth="1"/>
    <col min="28" max="28" width="7.33203125" style="75" customWidth="1"/>
    <col min="29" max="29" width="3.5" style="86" bestFit="1" customWidth="1"/>
    <col min="30" max="30" width="7.33203125" style="75" hidden="1" customWidth="1"/>
    <col min="31" max="31" width="3.5" style="86" hidden="1" customWidth="1"/>
    <col min="32" max="32" width="7.33203125" style="75" hidden="1" customWidth="1"/>
    <col min="33" max="33" width="3.5" style="86" hidden="1" customWidth="1"/>
    <col min="34" max="34" width="7.33203125" style="75" hidden="1" customWidth="1"/>
    <col min="35" max="35" width="3.5" style="86" hidden="1" customWidth="1"/>
    <col min="36" max="36" width="7.33203125" style="75" hidden="1" customWidth="1"/>
    <col min="37" max="37" width="3.5" style="86" hidden="1" customWidth="1"/>
    <col min="38" max="38" width="7.33203125" style="75" hidden="1" customWidth="1"/>
    <col min="39" max="39" width="3.5" style="86" hidden="1" customWidth="1"/>
    <col min="40" max="40" width="7.33203125" style="75" hidden="1" customWidth="1"/>
    <col min="41" max="41" width="3.5" style="86" hidden="1" customWidth="1"/>
    <col min="42" max="42" width="7.33203125" style="75" hidden="1" customWidth="1"/>
    <col min="43" max="43" width="3.5" style="86" hidden="1" customWidth="1"/>
    <col min="44" max="44" width="7.33203125" style="75" hidden="1" customWidth="1"/>
    <col min="45" max="45" width="3.5" style="86" hidden="1" customWidth="1"/>
    <col min="46" max="46" width="7.33203125" style="75" hidden="1" customWidth="1"/>
    <col min="47" max="47" width="3.5" style="86" hidden="1" customWidth="1"/>
    <col min="48" max="48" width="7.33203125" style="75" hidden="1" customWidth="1"/>
    <col min="49" max="49" width="3.5" style="86" hidden="1" customWidth="1"/>
    <col min="50" max="50" width="7.33203125" style="75" hidden="1" customWidth="1"/>
    <col min="51" max="51" width="3.5" style="86" hidden="1" customWidth="1"/>
    <col min="52" max="52" width="7.33203125" style="75" hidden="1" customWidth="1"/>
    <col min="53" max="53" width="3.5" style="86" hidden="1" customWidth="1"/>
    <col min="54" max="54" width="7.33203125" style="75" hidden="1" customWidth="1"/>
    <col min="55" max="55" width="3.5" style="86" hidden="1" customWidth="1"/>
    <col min="56" max="56" width="7.33203125" style="75" hidden="1" customWidth="1"/>
    <col min="57" max="57" width="3.5" style="86" hidden="1" customWidth="1"/>
    <col min="58" max="58" width="7.33203125" style="75" hidden="1" customWidth="1"/>
    <col min="59" max="59" width="3.5" style="86" hidden="1" customWidth="1"/>
    <col min="60" max="60" width="7.33203125" style="75" hidden="1" customWidth="1"/>
    <col min="61" max="61" width="3.5" style="86" hidden="1" customWidth="1"/>
    <col min="62" max="62" width="7.33203125" style="75" hidden="1" customWidth="1"/>
    <col min="63" max="63" width="3.5" style="86" hidden="1" customWidth="1"/>
    <col min="64" max="64" width="7.33203125" style="75" hidden="1" customWidth="1"/>
    <col min="65" max="65" width="3.5" style="86" hidden="1" customWidth="1"/>
    <col min="66" max="16384" width="9" style="75"/>
  </cols>
  <sheetData>
    <row r="1" spans="1:65" s="80" customFormat="1">
      <c r="A1" s="76" t="s">
        <v>1</v>
      </c>
      <c r="B1" s="76" t="s">
        <v>5</v>
      </c>
      <c r="C1" s="76" t="s">
        <v>7</v>
      </c>
      <c r="D1" s="76" t="s">
        <v>11</v>
      </c>
      <c r="E1" s="77" t="s">
        <v>9</v>
      </c>
      <c r="F1" s="78">
        <v>1</v>
      </c>
      <c r="G1" s="79"/>
      <c r="H1" s="78">
        <v>2</v>
      </c>
      <c r="I1" s="79"/>
      <c r="J1" s="78">
        <v>3</v>
      </c>
      <c r="K1" s="79"/>
      <c r="L1" s="78">
        <v>4</v>
      </c>
      <c r="M1" s="79"/>
      <c r="N1" s="78">
        <v>5</v>
      </c>
      <c r="O1" s="79"/>
      <c r="P1" s="78">
        <v>6</v>
      </c>
      <c r="Q1" s="79"/>
      <c r="R1" s="78">
        <v>7</v>
      </c>
      <c r="S1" s="79"/>
      <c r="T1" s="78">
        <v>8</v>
      </c>
      <c r="U1" s="79"/>
      <c r="V1" s="78">
        <v>9</v>
      </c>
      <c r="W1" s="79"/>
      <c r="X1" s="78">
        <v>10</v>
      </c>
      <c r="Y1" s="79"/>
      <c r="Z1" s="78">
        <v>11</v>
      </c>
      <c r="AA1" s="79"/>
      <c r="AB1" s="78">
        <v>12</v>
      </c>
      <c r="AC1" s="79"/>
      <c r="AD1" s="78">
        <v>13</v>
      </c>
      <c r="AE1" s="79"/>
      <c r="AF1" s="78">
        <v>14</v>
      </c>
      <c r="AG1" s="79"/>
      <c r="AH1" s="78">
        <v>15</v>
      </c>
      <c r="AI1" s="79"/>
      <c r="AJ1" s="78">
        <v>16</v>
      </c>
      <c r="AK1" s="79"/>
      <c r="AL1" s="78">
        <v>17</v>
      </c>
      <c r="AM1" s="79"/>
      <c r="AN1" s="78">
        <v>18</v>
      </c>
      <c r="AO1" s="79"/>
      <c r="AP1" s="78">
        <v>19</v>
      </c>
      <c r="AQ1" s="79"/>
      <c r="AR1" s="78">
        <v>20</v>
      </c>
      <c r="AS1" s="79"/>
      <c r="AT1" s="78">
        <v>21</v>
      </c>
      <c r="AU1" s="79"/>
      <c r="AV1" s="78">
        <v>22</v>
      </c>
      <c r="AW1" s="79"/>
      <c r="AX1" s="78">
        <v>23</v>
      </c>
      <c r="AY1" s="79"/>
      <c r="AZ1" s="78">
        <v>24</v>
      </c>
      <c r="BA1" s="79"/>
      <c r="BB1" s="78">
        <v>25</v>
      </c>
      <c r="BC1" s="79"/>
      <c r="BD1" s="78">
        <v>26</v>
      </c>
      <c r="BE1" s="79"/>
      <c r="BF1" s="78">
        <v>27</v>
      </c>
      <c r="BG1" s="79"/>
      <c r="BH1" s="78">
        <v>28</v>
      </c>
      <c r="BI1" s="79"/>
      <c r="BJ1" s="78">
        <v>29</v>
      </c>
      <c r="BK1" s="79"/>
      <c r="BL1" s="78">
        <v>30</v>
      </c>
      <c r="BM1" s="79"/>
    </row>
    <row r="2" spans="1:65" s="83" customFormat="1">
      <c r="A2" s="81">
        <f>IF(ent!E2&lt;&gt;"",ent!D2,"")</f>
        <v>1</v>
      </c>
      <c r="B2" s="81" t="str">
        <f>IF(ent!E2&lt;&gt;"",ent!E2,"")</f>
        <v>Heikki Kovalainen</v>
      </c>
      <c r="C2" s="81" t="str">
        <f>IF(ent!E2&lt;&gt;"",ent!F2,"")</f>
        <v>北川 紗衣</v>
      </c>
      <c r="D2" s="81" t="str">
        <f>IF(ent!E2&lt;&gt;"",ent!G2,"")</f>
        <v>AICELLOラックDL速心FABIA</v>
      </c>
      <c r="E2" s="82" t="str">
        <f>IF(ent!E2&lt;&gt;"",ent!H2,"")</f>
        <v>JN-1</v>
      </c>
      <c r="F2" s="98">
        <v>437.6</v>
      </c>
      <c r="G2" s="99">
        <f>IF(F2&lt;&gt;"",RANK(F2,F$2:F$11,1),"")</f>
        <v>1</v>
      </c>
      <c r="H2" s="98">
        <v>620</v>
      </c>
      <c r="I2" s="99">
        <f>IF(H2&lt;&gt;"",RANK(H2,H$2:H$11,1),"")</f>
        <v>3</v>
      </c>
      <c r="J2" s="98">
        <v>438.5</v>
      </c>
      <c r="K2" s="99">
        <f>IF(J2&lt;&gt;"",RANK(J2,J$2:J$11,1),"")</f>
        <v>1</v>
      </c>
      <c r="L2" s="98">
        <v>433.4</v>
      </c>
      <c r="M2" s="99">
        <f>IF(L2&lt;&gt;"",RANK(L2,L$2:L$11,1),"")</f>
        <v>1</v>
      </c>
      <c r="N2" s="98">
        <v>604</v>
      </c>
      <c r="O2" s="99">
        <f>IF(N2&lt;&gt;"",RANK(N2,N$2:N$11,1),"")</f>
        <v>1</v>
      </c>
      <c r="P2" s="98">
        <v>433.6</v>
      </c>
      <c r="Q2" s="99">
        <f>IF(P2&lt;&gt;"",RANK(P2,P$2:P$11,1),"")</f>
        <v>1</v>
      </c>
      <c r="R2" s="98">
        <v>516.9</v>
      </c>
      <c r="S2" s="99">
        <f>IF(R2&lt;&gt;"",RANK(R2,R$2:R$11,1),"")</f>
        <v>4</v>
      </c>
      <c r="T2" s="98">
        <v>334.5</v>
      </c>
      <c r="U2" s="99">
        <f>IF(T2&lt;&gt;"",RANK(T2,T$2:T$11,1),"")</f>
        <v>2</v>
      </c>
      <c r="V2" s="98">
        <v>510.5</v>
      </c>
      <c r="W2" s="99">
        <f>IF(V2&lt;&gt;"",RANK(V2,V$2:V$11,1),"")</f>
        <v>5</v>
      </c>
      <c r="X2" s="100">
        <v>449.6</v>
      </c>
      <c r="Y2" s="99">
        <f>IF(X2&lt;&gt;"",RANK(X2,X$2:X$11,1),"")</f>
        <v>1</v>
      </c>
      <c r="Z2" s="98">
        <v>325.5</v>
      </c>
      <c r="AA2" s="99">
        <f>IF(Z2&lt;&gt;"",RANK(Z2,Z$2:Z$11,1),"")</f>
        <v>1</v>
      </c>
      <c r="AB2" s="98">
        <v>456.4</v>
      </c>
      <c r="AC2" s="99">
        <f>IF(AB2&lt;&gt;"",RANK(AB2,AB$2:AB$11,1),"")</f>
        <v>1</v>
      </c>
      <c r="AD2" s="98"/>
      <c r="AE2" s="99" t="str">
        <f>IF(AD2&lt;&gt;"",RANK(AD2,AD$2:AD$11,1),"")</f>
        <v/>
      </c>
      <c r="AF2" s="98"/>
      <c r="AG2" s="99" t="str">
        <f>IF(AF2&lt;&gt;"",RANK(AF2,AF$2:AF$11,1),"")</f>
        <v/>
      </c>
      <c r="AH2" s="98"/>
      <c r="AI2" s="99" t="str">
        <f>IF(AH2&lt;&gt;"",RANK(AH2,AH$2:AH$11,1),"")</f>
        <v/>
      </c>
      <c r="AJ2" s="98"/>
      <c r="AK2" s="99" t="str">
        <f>IF(AJ2&lt;&gt;"",RANK(AJ2,AJ$2:AJ$11,1),"")</f>
        <v/>
      </c>
      <c r="AL2" s="98"/>
      <c r="AM2" s="99" t="str">
        <f>IF(AL2&lt;&gt;"",RANK(AL2,AL$2:AL$11,1),"")</f>
        <v/>
      </c>
      <c r="AN2" s="98"/>
      <c r="AO2" s="99" t="str">
        <f>IF(AN2&lt;&gt;"",RANK(AN2,AN$2:AN$11,1),"")</f>
        <v/>
      </c>
      <c r="AP2" s="98"/>
      <c r="AQ2" s="99" t="str">
        <f>IF(AP2&lt;&gt;"",RANK(AP2,AP$2:AP$11,1),"")</f>
        <v/>
      </c>
      <c r="AR2" s="98"/>
      <c r="AS2" s="99" t="str">
        <f>IF(AR2&lt;&gt;"",RANK(AR2,AR$2:AR$11,1),"")</f>
        <v/>
      </c>
      <c r="AT2" s="98"/>
      <c r="AU2" s="99" t="str">
        <f>IF(AT2&lt;&gt;"",RANK(AT2,AT$2:AT$11,1),"")</f>
        <v/>
      </c>
      <c r="AV2" s="98"/>
      <c r="AW2" s="99" t="str">
        <f>IF(AV2&lt;&gt;"",RANK(AV2,AV$2:AV$11,1),"")</f>
        <v/>
      </c>
      <c r="AX2" s="98"/>
      <c r="AY2" s="99" t="str">
        <f>IF(AX2&lt;&gt;"",RANK(AX2,AX$2:AX$11,1),"")</f>
        <v/>
      </c>
      <c r="AZ2" s="98"/>
      <c r="BA2" s="99" t="str">
        <f>IF(AZ2&lt;&gt;"",RANK(AZ2,AZ$2:AZ$11,1),"")</f>
        <v/>
      </c>
      <c r="BB2" s="98"/>
      <c r="BC2" s="99" t="str">
        <f>IF(BB2&lt;&gt;"",RANK(BB2,BB$2:BB$11,1),"")</f>
        <v/>
      </c>
      <c r="BD2" s="98"/>
      <c r="BE2" s="99" t="str">
        <f>IF(BD2&lt;&gt;"",RANK(BD2,BD$2:BD$11,1),"")</f>
        <v/>
      </c>
      <c r="BF2" s="98"/>
      <c r="BG2" s="99" t="str">
        <f>IF(BF2&lt;&gt;"",RANK(BF2,BF$2:BF$11,1),"")</f>
        <v/>
      </c>
      <c r="BH2" s="98"/>
      <c r="BI2" s="99" t="str">
        <f>IF(BH2&lt;&gt;"",RANK(BH2,BH$2:BH$11,1),"")</f>
        <v/>
      </c>
      <c r="BJ2" s="98"/>
      <c r="BK2" s="99" t="str">
        <f>IF(BJ2&lt;&gt;"",RANK(BJ2,BJ$2:BJ$11,1),"")</f>
        <v/>
      </c>
      <c r="BL2" s="98"/>
      <c r="BM2" s="99" t="str">
        <f>IF(BL2&lt;&gt;"",RANK(BL2,BL$2:BL$11,1),"")</f>
        <v/>
      </c>
    </row>
    <row r="3" spans="1:65">
      <c r="A3" s="84">
        <f>IF(ent!E3&lt;&gt;"",ent!D3,"")</f>
        <v>2</v>
      </c>
      <c r="B3" s="84" t="str">
        <f>IF(ent!E3&lt;&gt;"",ent!E3,"")</f>
        <v>勝田 範彦</v>
      </c>
      <c r="C3" s="84" t="str">
        <f>IF(ent!E3&lt;&gt;"",ent!F3,"")</f>
        <v>木村 裕介</v>
      </c>
      <c r="D3" s="84" t="str">
        <f>IF(ent!E3&lt;&gt;"",ent!G3,"")</f>
        <v>GR YARIS JP4－Rally2</v>
      </c>
      <c r="E3" s="85" t="str">
        <f>IF(ent!E3&lt;&gt;"",ent!H3,"")</f>
        <v>JN-1</v>
      </c>
      <c r="F3" s="271">
        <v>439.4</v>
      </c>
      <c r="G3" s="101">
        <f t="shared" ref="G3:I11" si="0">IF(F3&lt;&gt;"",RANK(F3,F$2:F$11,1),"")</f>
        <v>2</v>
      </c>
      <c r="H3" s="271">
        <v>608.5</v>
      </c>
      <c r="I3" s="101">
        <f t="shared" si="0"/>
        <v>1</v>
      </c>
      <c r="J3" s="271">
        <v>440.9</v>
      </c>
      <c r="K3" s="101">
        <f t="shared" ref="K3" si="1">IF(J3&lt;&gt;"",RANK(J3,J$2:J$11,1),"")</f>
        <v>2</v>
      </c>
      <c r="L3" s="271">
        <v>436.4</v>
      </c>
      <c r="M3" s="101">
        <f t="shared" ref="M3" si="2">IF(L3&lt;&gt;"",RANK(L3,L$2:L$11,1),"")</f>
        <v>2</v>
      </c>
      <c r="N3" s="271">
        <v>607.29999999999995</v>
      </c>
      <c r="O3" s="101">
        <f t="shared" ref="O3" si="3">IF(N3&lt;&gt;"",RANK(N3,N$2:N$11,1),"")</f>
        <v>2</v>
      </c>
      <c r="P3" s="271">
        <v>439.8</v>
      </c>
      <c r="Q3" s="101">
        <f t="shared" ref="Q3" si="4">IF(P3&lt;&gt;"",RANK(P3,P$2:P$11,1),"")</f>
        <v>2</v>
      </c>
      <c r="R3" s="271">
        <v>513.6</v>
      </c>
      <c r="S3" s="101">
        <f t="shared" ref="S3" si="5">IF(R3&lt;&gt;"",RANK(R3,R$2:R$11,1),"")</f>
        <v>2</v>
      </c>
      <c r="T3" s="271">
        <v>335.2</v>
      </c>
      <c r="U3" s="101">
        <f t="shared" ref="U3" si="6">IF(T3&lt;&gt;"",RANK(T3,T$2:T$11,1),"")</f>
        <v>3</v>
      </c>
      <c r="V3" s="272">
        <v>503.8</v>
      </c>
      <c r="W3" s="101">
        <f t="shared" ref="W3" si="7">IF(V3&lt;&gt;"",RANK(V3,V$2:V$11,1),"")</f>
        <v>2</v>
      </c>
      <c r="X3" s="272">
        <v>452.1</v>
      </c>
      <c r="Y3" s="101">
        <f t="shared" ref="Y3" si="8">IF(X3&lt;&gt;"",RANK(X3,X$2:X$11,1),"")</f>
        <v>3</v>
      </c>
      <c r="Z3" s="271">
        <v>329.7</v>
      </c>
      <c r="AA3" s="101">
        <f t="shared" ref="AA3" si="9">IF(Z3&lt;&gt;"",RANK(Z3,Z$2:Z$11,1),"")</f>
        <v>2</v>
      </c>
      <c r="AB3" s="271">
        <v>502.4</v>
      </c>
      <c r="AC3" s="101">
        <f t="shared" ref="AC3" si="10">IF(AB3&lt;&gt;"",RANK(AB3,AB$2:AB$11,1),"")</f>
        <v>3</v>
      </c>
      <c r="AD3" s="271"/>
      <c r="AE3" s="101" t="str">
        <f t="shared" ref="AE3" si="11">IF(AD3&lt;&gt;"",RANK(AD3,AD$2:AD$11,1),"")</f>
        <v/>
      </c>
      <c r="AF3" s="271"/>
      <c r="AG3" s="101" t="str">
        <f t="shared" ref="AG3" si="12">IF(AF3&lt;&gt;"",RANK(AF3,AF$2:AF$11,1),"")</f>
        <v/>
      </c>
      <c r="AH3" s="271"/>
      <c r="AI3" s="101" t="str">
        <f t="shared" ref="AI3" si="13">IF(AH3&lt;&gt;"",RANK(AH3,AH$2:AH$11,1),"")</f>
        <v/>
      </c>
      <c r="AJ3" s="271"/>
      <c r="AK3" s="101" t="str">
        <f t="shared" ref="AK3" si="14">IF(AJ3&lt;&gt;"",RANK(AJ3,AJ$2:AJ$11,1),"")</f>
        <v/>
      </c>
      <c r="AL3" s="271"/>
      <c r="AM3" s="101" t="str">
        <f t="shared" ref="AM3" si="15">IF(AL3&lt;&gt;"",RANK(AL3,AL$2:AL$11,1),"")</f>
        <v/>
      </c>
      <c r="AN3" s="271"/>
      <c r="AO3" s="101" t="str">
        <f t="shared" ref="AO3" si="16">IF(AN3&lt;&gt;"",RANK(AN3,AN$2:AN$11,1),"")</f>
        <v/>
      </c>
      <c r="AP3" s="271"/>
      <c r="AQ3" s="101" t="str">
        <f t="shared" ref="AQ3" si="17">IF(AP3&lt;&gt;"",RANK(AP3,AP$2:AP$11,1),"")</f>
        <v/>
      </c>
      <c r="AR3" s="271"/>
      <c r="AS3" s="101" t="str">
        <f t="shared" ref="AS3" si="18">IF(AR3&lt;&gt;"",RANK(AR3,AR$2:AR$11,1),"")</f>
        <v/>
      </c>
      <c r="AT3" s="271"/>
      <c r="AU3" s="101" t="str">
        <f t="shared" ref="AU3" si="19">IF(AT3&lt;&gt;"",RANK(AT3,AT$2:AT$11,1),"")</f>
        <v/>
      </c>
      <c r="AV3" s="271"/>
      <c r="AW3" s="101" t="str">
        <f t="shared" ref="AW3" si="20">IF(AV3&lt;&gt;"",RANK(AV3,AV$2:AV$11,1),"")</f>
        <v/>
      </c>
      <c r="AX3" s="271"/>
      <c r="AY3" s="101" t="str">
        <f t="shared" ref="AY3" si="21">IF(AX3&lt;&gt;"",RANK(AX3,AX$2:AX$11,1),"")</f>
        <v/>
      </c>
      <c r="AZ3" s="271"/>
      <c r="BA3" s="101" t="str">
        <f t="shared" ref="BA3" si="22">IF(AZ3&lt;&gt;"",RANK(AZ3,AZ$2:AZ$11,1),"")</f>
        <v/>
      </c>
      <c r="BB3" s="271"/>
      <c r="BC3" s="101" t="str">
        <f t="shared" ref="BC3" si="23">IF(BB3&lt;&gt;"",RANK(BB3,BB$2:BB$11,1),"")</f>
        <v/>
      </c>
      <c r="BD3" s="271"/>
      <c r="BE3" s="101" t="str">
        <f t="shared" ref="BE3" si="24">IF(BD3&lt;&gt;"",RANK(BD3,BD$2:BD$11,1),"")</f>
        <v/>
      </c>
      <c r="BF3" s="271"/>
      <c r="BG3" s="101" t="str">
        <f t="shared" ref="BG3" si="25">IF(BF3&lt;&gt;"",RANK(BF3,BF$2:BF$11,1),"")</f>
        <v/>
      </c>
      <c r="BH3" s="271"/>
      <c r="BI3" s="101" t="str">
        <f t="shared" ref="BI3" si="26">IF(BH3&lt;&gt;"",RANK(BH3,BH$2:BH$11,1),"")</f>
        <v/>
      </c>
      <c r="BJ3" s="271"/>
      <c r="BK3" s="101" t="str">
        <f t="shared" ref="BK3" si="27">IF(BJ3&lt;&gt;"",RANK(BJ3,BJ$2:BJ$11,1),"")</f>
        <v/>
      </c>
      <c r="BL3" s="271"/>
      <c r="BM3" s="101" t="str">
        <f t="shared" ref="BM3" si="28">IF(BL3&lt;&gt;"",RANK(BL3,BL$2:BL$11,1),"")</f>
        <v/>
      </c>
    </row>
    <row r="4" spans="1:65" s="275" customFormat="1">
      <c r="A4" s="87">
        <f>IF(ent!E4&lt;&gt;"",ent!D4,"")</f>
        <v>3</v>
      </c>
      <c r="B4" s="87" t="str">
        <f>IF(ent!E4&lt;&gt;"",ent!E4,"")</f>
        <v>福永 修</v>
      </c>
      <c r="C4" s="87" t="str">
        <f>IF(ent!E4&lt;&gt;"",ent!F4,"")</f>
        <v>齊田 美早子</v>
      </c>
      <c r="D4" s="87" t="str">
        <f>IF(ent!E4&lt;&gt;"",ent!G4,"")</f>
        <v>アサヒ☆カナックOSAMU555ファビア</v>
      </c>
      <c r="E4" s="88" t="str">
        <f>IF(ent!E4&lt;&gt;"",ent!H4,"")</f>
        <v>JN-1</v>
      </c>
      <c r="F4" s="273">
        <v>446.5</v>
      </c>
      <c r="G4" s="102">
        <f t="shared" si="0"/>
        <v>3</v>
      </c>
      <c r="H4" s="273">
        <v>616.29999999999995</v>
      </c>
      <c r="I4" s="102">
        <f t="shared" si="0"/>
        <v>2</v>
      </c>
      <c r="J4" s="273">
        <v>451.1</v>
      </c>
      <c r="K4" s="102">
        <f t="shared" ref="K4" si="29">IF(J4&lt;&gt;"",RANK(J4,J$2:J$11,1),"")</f>
        <v>3</v>
      </c>
      <c r="L4" s="273">
        <v>442.7</v>
      </c>
      <c r="M4" s="102">
        <f t="shared" ref="M4" si="30">IF(L4&lt;&gt;"",RANK(L4,L$2:L$11,1),"")</f>
        <v>3</v>
      </c>
      <c r="N4" s="273">
        <v>611.9</v>
      </c>
      <c r="O4" s="102">
        <f t="shared" ref="O4" si="31">IF(N4&lt;&gt;"",RANK(N4,N$2:N$11,1),"")</f>
        <v>3</v>
      </c>
      <c r="P4" s="273">
        <v>444.1</v>
      </c>
      <c r="Q4" s="102">
        <f t="shared" ref="Q4" si="32">IF(P4&lt;&gt;"",RANK(P4,P$2:P$11,1),"")</f>
        <v>3</v>
      </c>
      <c r="R4" s="273">
        <v>507.4</v>
      </c>
      <c r="S4" s="102">
        <f t="shared" ref="S4" si="33">IF(R4&lt;&gt;"",RANK(R4,R$2:R$11,1),"")</f>
        <v>1</v>
      </c>
      <c r="T4" s="273">
        <v>334.2</v>
      </c>
      <c r="U4" s="102">
        <f t="shared" ref="U4" si="34">IF(T4&lt;&gt;"",RANK(T4,T$2:T$11,1),"")</f>
        <v>1</v>
      </c>
      <c r="V4" s="274">
        <v>458.7</v>
      </c>
      <c r="W4" s="102">
        <f t="shared" ref="W4" si="35">IF(V4&lt;&gt;"",RANK(V4,V$2:V$11,1),"")</f>
        <v>1</v>
      </c>
      <c r="X4" s="274">
        <v>451.9</v>
      </c>
      <c r="Y4" s="102">
        <f t="shared" ref="Y4" si="36">IF(X4&lt;&gt;"",RANK(X4,X$2:X$11,1),"")</f>
        <v>2</v>
      </c>
      <c r="Z4" s="273">
        <v>333</v>
      </c>
      <c r="AA4" s="102">
        <f t="shared" ref="AA4" si="37">IF(Z4&lt;&gt;"",RANK(Z4,Z$2:Z$11,1),"")</f>
        <v>3</v>
      </c>
      <c r="AB4" s="273">
        <v>456.6</v>
      </c>
      <c r="AC4" s="102">
        <f t="shared" ref="AC4" si="38">IF(AB4&lt;&gt;"",RANK(AB4,AB$2:AB$11,1),"")</f>
        <v>2</v>
      </c>
      <c r="AD4" s="273"/>
      <c r="AE4" s="102" t="str">
        <f t="shared" ref="AE4" si="39">IF(AD4&lt;&gt;"",RANK(AD4,AD$2:AD$11,1),"")</f>
        <v/>
      </c>
      <c r="AF4" s="273"/>
      <c r="AG4" s="102" t="str">
        <f t="shared" ref="AG4" si="40">IF(AF4&lt;&gt;"",RANK(AF4,AF$2:AF$11,1),"")</f>
        <v/>
      </c>
      <c r="AH4" s="273"/>
      <c r="AI4" s="102" t="str">
        <f t="shared" ref="AI4" si="41">IF(AH4&lt;&gt;"",RANK(AH4,AH$2:AH$11,1),"")</f>
        <v/>
      </c>
      <c r="AJ4" s="273"/>
      <c r="AK4" s="102" t="str">
        <f t="shared" ref="AK4" si="42">IF(AJ4&lt;&gt;"",RANK(AJ4,AJ$2:AJ$11,1),"")</f>
        <v/>
      </c>
      <c r="AL4" s="273"/>
      <c r="AM4" s="102" t="str">
        <f t="shared" ref="AM4" si="43">IF(AL4&lt;&gt;"",RANK(AL4,AL$2:AL$11,1),"")</f>
        <v/>
      </c>
      <c r="AN4" s="273"/>
      <c r="AO4" s="102" t="str">
        <f t="shared" ref="AO4" si="44">IF(AN4&lt;&gt;"",RANK(AN4,AN$2:AN$11,1),"")</f>
        <v/>
      </c>
      <c r="AP4" s="273"/>
      <c r="AQ4" s="102" t="str">
        <f t="shared" ref="AQ4" si="45">IF(AP4&lt;&gt;"",RANK(AP4,AP$2:AP$11,1),"")</f>
        <v/>
      </c>
      <c r="AR4" s="273"/>
      <c r="AS4" s="102" t="str">
        <f t="shared" ref="AS4" si="46">IF(AR4&lt;&gt;"",RANK(AR4,AR$2:AR$11,1),"")</f>
        <v/>
      </c>
      <c r="AT4" s="273"/>
      <c r="AU4" s="102" t="str">
        <f t="shared" ref="AU4" si="47">IF(AT4&lt;&gt;"",RANK(AT4,AT$2:AT$11,1),"")</f>
        <v/>
      </c>
      <c r="AV4" s="273"/>
      <c r="AW4" s="102" t="str">
        <f t="shared" ref="AW4" si="48">IF(AV4&lt;&gt;"",RANK(AV4,AV$2:AV$11,1),"")</f>
        <v/>
      </c>
      <c r="AX4" s="273"/>
      <c r="AY4" s="102" t="str">
        <f t="shared" ref="AY4" si="49">IF(AX4&lt;&gt;"",RANK(AX4,AX$2:AX$11,1),"")</f>
        <v/>
      </c>
      <c r="AZ4" s="273"/>
      <c r="BA4" s="102" t="str">
        <f t="shared" ref="BA4" si="50">IF(AZ4&lt;&gt;"",RANK(AZ4,AZ$2:AZ$11,1),"")</f>
        <v/>
      </c>
      <c r="BB4" s="273"/>
      <c r="BC4" s="102" t="str">
        <f t="shared" ref="BC4" si="51">IF(BB4&lt;&gt;"",RANK(BB4,BB$2:BB$11,1),"")</f>
        <v/>
      </c>
      <c r="BD4" s="273"/>
      <c r="BE4" s="102" t="str">
        <f t="shared" ref="BE4" si="52">IF(BD4&lt;&gt;"",RANK(BD4,BD$2:BD$11,1),"")</f>
        <v/>
      </c>
      <c r="BF4" s="273"/>
      <c r="BG4" s="102" t="str">
        <f t="shared" ref="BG4" si="53">IF(BF4&lt;&gt;"",RANK(BF4,BF$2:BF$11,1),"")</f>
        <v/>
      </c>
      <c r="BH4" s="273"/>
      <c r="BI4" s="102" t="str">
        <f t="shared" ref="BI4" si="54">IF(BH4&lt;&gt;"",RANK(BH4,BH$2:BH$11,1),"")</f>
        <v/>
      </c>
      <c r="BJ4" s="273"/>
      <c r="BK4" s="102" t="str">
        <f t="shared" ref="BK4" si="55">IF(BJ4&lt;&gt;"",RANK(BJ4,BJ$2:BJ$11,1),"")</f>
        <v/>
      </c>
      <c r="BL4" s="273"/>
      <c r="BM4" s="102" t="str">
        <f t="shared" ref="BM4" si="56">IF(BL4&lt;&gt;"",RANK(BL4,BL$2:BL$11,1),"")</f>
        <v/>
      </c>
    </row>
    <row r="5" spans="1:65">
      <c r="A5" s="84">
        <f>IF(ent!E5&lt;&gt;"",ent!D5,"")</f>
        <v>4</v>
      </c>
      <c r="B5" s="84" t="str">
        <f>IF(ent!E5&lt;&gt;"",ent!E5,"")</f>
        <v>新井 敏弘</v>
      </c>
      <c r="C5" s="84" t="str">
        <f>IF(ent!E5&lt;&gt;"",ent!F5,"")</f>
        <v>保井 隆宏</v>
      </c>
      <c r="D5" s="84" t="str">
        <f>IF(ent!E5&lt;&gt;"",ent!G5,"")</f>
        <v>SUBARU WRX S4</v>
      </c>
      <c r="E5" s="85" t="str">
        <f>IF(ent!E5&lt;&gt;"",ent!H5,"")</f>
        <v>JN-1</v>
      </c>
      <c r="F5" s="271">
        <v>450.1</v>
      </c>
      <c r="G5" s="101">
        <f t="shared" si="0"/>
        <v>4</v>
      </c>
      <c r="H5" s="271">
        <v>626.1</v>
      </c>
      <c r="I5" s="101">
        <f t="shared" si="0"/>
        <v>5</v>
      </c>
      <c r="J5" s="271">
        <v>452.5</v>
      </c>
      <c r="K5" s="101">
        <f t="shared" ref="K5" si="57">IF(J5&lt;&gt;"",RANK(J5,J$2:J$11,1),"")</f>
        <v>4</v>
      </c>
      <c r="L5" s="271">
        <v>449.7</v>
      </c>
      <c r="M5" s="101">
        <f t="shared" ref="M5" si="58">IF(L5&lt;&gt;"",RANK(L5,L$2:L$11,1),"")</f>
        <v>5</v>
      </c>
      <c r="N5" s="271">
        <v>619.4</v>
      </c>
      <c r="O5" s="101">
        <f t="shared" ref="O5" si="59">IF(N5&lt;&gt;"",RANK(N5,N$2:N$11,1),"")</f>
        <v>5</v>
      </c>
      <c r="P5" s="271">
        <v>450.1</v>
      </c>
      <c r="Q5" s="101">
        <f t="shared" ref="Q5" si="60">IF(P5&lt;&gt;"",RANK(P5,P$2:P$11,1),"")</f>
        <v>4</v>
      </c>
      <c r="R5" s="271">
        <v>521.29999999999995</v>
      </c>
      <c r="S5" s="101">
        <f t="shared" ref="S5" si="61">IF(R5&lt;&gt;"",RANK(R5,R$2:R$11,1),"")</f>
        <v>5</v>
      </c>
      <c r="T5" s="271">
        <v>351.8</v>
      </c>
      <c r="U5" s="101">
        <f t="shared" ref="U5" si="62">IF(T5&lt;&gt;"",RANK(T5,T$2:T$11,1),"")</f>
        <v>8</v>
      </c>
      <c r="V5" s="271">
        <v>509.8</v>
      </c>
      <c r="W5" s="101">
        <f t="shared" ref="W5" si="63">IF(V5&lt;&gt;"",RANK(V5,V$2:V$11,1),"")</f>
        <v>4</v>
      </c>
      <c r="X5" s="271">
        <v>506.8</v>
      </c>
      <c r="Y5" s="101">
        <f t="shared" ref="Y5" si="64">IF(X5&lt;&gt;"",RANK(X5,X$2:X$11,1),"")</f>
        <v>6</v>
      </c>
      <c r="Z5" s="271">
        <v>340.2</v>
      </c>
      <c r="AA5" s="101">
        <f t="shared" ref="AA5" si="65">IF(Z5&lt;&gt;"",RANK(Z5,Z$2:Z$11,1),"")</f>
        <v>6</v>
      </c>
      <c r="AB5" s="271">
        <v>511.8</v>
      </c>
      <c r="AC5" s="101">
        <f t="shared" ref="AC5" si="66">IF(AB5&lt;&gt;"",RANK(AB5,AB$2:AB$11,1),"")</f>
        <v>6</v>
      </c>
      <c r="AD5" s="271"/>
      <c r="AE5" s="101" t="str">
        <f t="shared" ref="AE5" si="67">IF(AD5&lt;&gt;"",RANK(AD5,AD$2:AD$11,1),"")</f>
        <v/>
      </c>
      <c r="AF5" s="271"/>
      <c r="AG5" s="101" t="str">
        <f t="shared" ref="AG5" si="68">IF(AF5&lt;&gt;"",RANK(AF5,AF$2:AF$11,1),"")</f>
        <v/>
      </c>
      <c r="AH5" s="271"/>
      <c r="AI5" s="101" t="str">
        <f t="shared" ref="AI5" si="69">IF(AH5&lt;&gt;"",RANK(AH5,AH$2:AH$11,1),"")</f>
        <v/>
      </c>
      <c r="AJ5" s="271"/>
      <c r="AK5" s="101" t="str">
        <f t="shared" ref="AK5" si="70">IF(AJ5&lt;&gt;"",RANK(AJ5,AJ$2:AJ$11,1),"")</f>
        <v/>
      </c>
      <c r="AL5" s="271"/>
      <c r="AM5" s="101" t="str">
        <f t="shared" ref="AM5" si="71">IF(AL5&lt;&gt;"",RANK(AL5,AL$2:AL$11,1),"")</f>
        <v/>
      </c>
      <c r="AN5" s="271"/>
      <c r="AO5" s="101" t="str">
        <f t="shared" ref="AO5" si="72">IF(AN5&lt;&gt;"",RANK(AN5,AN$2:AN$11,1),"")</f>
        <v/>
      </c>
      <c r="AP5" s="271"/>
      <c r="AQ5" s="101" t="str">
        <f t="shared" ref="AQ5" si="73">IF(AP5&lt;&gt;"",RANK(AP5,AP$2:AP$11,1),"")</f>
        <v/>
      </c>
      <c r="AR5" s="271"/>
      <c r="AS5" s="101" t="str">
        <f t="shared" ref="AS5" si="74">IF(AR5&lt;&gt;"",RANK(AR5,AR$2:AR$11,1),"")</f>
        <v/>
      </c>
      <c r="AT5" s="271"/>
      <c r="AU5" s="101" t="str">
        <f t="shared" ref="AU5" si="75">IF(AT5&lt;&gt;"",RANK(AT5,AT$2:AT$11,1),"")</f>
        <v/>
      </c>
      <c r="AV5" s="271"/>
      <c r="AW5" s="101" t="str">
        <f t="shared" ref="AW5" si="76">IF(AV5&lt;&gt;"",RANK(AV5,AV$2:AV$11,1),"")</f>
        <v/>
      </c>
      <c r="AX5" s="271"/>
      <c r="AY5" s="101" t="str">
        <f t="shared" ref="AY5" si="77">IF(AX5&lt;&gt;"",RANK(AX5,AX$2:AX$11,1),"")</f>
        <v/>
      </c>
      <c r="AZ5" s="271"/>
      <c r="BA5" s="101" t="str">
        <f t="shared" ref="BA5" si="78">IF(AZ5&lt;&gt;"",RANK(AZ5,AZ$2:AZ$11,1),"")</f>
        <v/>
      </c>
      <c r="BB5" s="271"/>
      <c r="BC5" s="101" t="str">
        <f t="shared" ref="BC5" si="79">IF(BB5&lt;&gt;"",RANK(BB5,BB$2:BB$11,1),"")</f>
        <v/>
      </c>
      <c r="BD5" s="271"/>
      <c r="BE5" s="101" t="str">
        <f t="shared" ref="BE5" si="80">IF(BD5&lt;&gt;"",RANK(BD5,BD$2:BD$11,1),"")</f>
        <v/>
      </c>
      <c r="BF5" s="271"/>
      <c r="BG5" s="101" t="str">
        <f t="shared" ref="BG5" si="81">IF(BF5&lt;&gt;"",RANK(BF5,BF$2:BF$11,1),"")</f>
        <v/>
      </c>
      <c r="BH5" s="271"/>
      <c r="BI5" s="101" t="str">
        <f t="shared" ref="BI5" si="82">IF(BH5&lt;&gt;"",RANK(BH5,BH$2:BH$11,1),"")</f>
        <v/>
      </c>
      <c r="BJ5" s="271"/>
      <c r="BK5" s="101" t="str">
        <f t="shared" ref="BK5" si="83">IF(BJ5&lt;&gt;"",RANK(BJ5,BJ$2:BJ$11,1),"")</f>
        <v/>
      </c>
      <c r="BL5" s="271"/>
      <c r="BM5" s="101" t="str">
        <f t="shared" ref="BM5" si="84">IF(BL5&lt;&gt;"",RANK(BL5,BL$2:BL$11,1),"")</f>
        <v/>
      </c>
    </row>
    <row r="6" spans="1:65" s="275" customFormat="1">
      <c r="A6" s="87">
        <f>IF(ent!E6&lt;&gt;"",ent!D6,"")</f>
        <v>5</v>
      </c>
      <c r="B6" s="87" t="str">
        <f>IF(ent!E6&lt;&gt;"",ent!E6,"")</f>
        <v>新井 大輝</v>
      </c>
      <c r="C6" s="87" t="str">
        <f>IF(ent!E6&lt;&gt;"",ent!F6,"")</f>
        <v>金岡 基成</v>
      </c>
      <c r="D6" s="87" t="str">
        <f>IF(ent!E6&lt;&gt;"",ent!G6,"")</f>
        <v>Ahead プジョー 208 ラリー4</v>
      </c>
      <c r="E6" s="88" t="str">
        <f>IF(ent!E6&lt;&gt;"",ent!H6,"")</f>
        <v>JN-1</v>
      </c>
      <c r="F6" s="273">
        <v>450.5</v>
      </c>
      <c r="G6" s="102">
        <f t="shared" si="0"/>
        <v>5</v>
      </c>
      <c r="H6" s="273">
        <v>624.79999999999995</v>
      </c>
      <c r="I6" s="102">
        <f t="shared" si="0"/>
        <v>4</v>
      </c>
      <c r="J6" s="273">
        <v>453.5</v>
      </c>
      <c r="K6" s="102">
        <f t="shared" ref="K6" si="85">IF(J6&lt;&gt;"",RANK(J6,J$2:J$11,1),"")</f>
        <v>5</v>
      </c>
      <c r="L6" s="273">
        <v>447.9</v>
      </c>
      <c r="M6" s="102">
        <f t="shared" ref="M6" si="86">IF(L6&lt;&gt;"",RANK(L6,L$2:L$11,1),"")</f>
        <v>4</v>
      </c>
      <c r="N6" s="273">
        <v>619.1</v>
      </c>
      <c r="O6" s="102">
        <f t="shared" ref="O6" si="87">IF(N6&lt;&gt;"",RANK(N6,N$2:N$11,1),"")</f>
        <v>4</v>
      </c>
      <c r="P6" s="273">
        <v>450.4</v>
      </c>
      <c r="Q6" s="102">
        <f t="shared" ref="Q6" si="88">IF(P6&lt;&gt;"",RANK(P6,P$2:P$11,1),"")</f>
        <v>5</v>
      </c>
      <c r="R6" s="273">
        <v>526.5</v>
      </c>
      <c r="S6" s="102">
        <f t="shared" ref="S6" si="89">IF(R6&lt;&gt;"",RANK(R6,R$2:R$11,1),"")</f>
        <v>8</v>
      </c>
      <c r="T6" s="273">
        <v>342.2</v>
      </c>
      <c r="U6" s="102">
        <f t="shared" ref="U6" si="90">IF(T6&lt;&gt;"",RANK(T6,T$2:T$11,1),"")</f>
        <v>5</v>
      </c>
      <c r="V6" s="273">
        <v>508.1</v>
      </c>
      <c r="W6" s="102">
        <f t="shared" ref="W6" si="91">IF(V6&lt;&gt;"",RANK(V6,V$2:V$11,1),"")</f>
        <v>3</v>
      </c>
      <c r="X6" s="273">
        <v>458.7</v>
      </c>
      <c r="Y6" s="102">
        <f t="shared" ref="Y6" si="92">IF(X6&lt;&gt;"",RANK(X6,X$2:X$11,1),"")</f>
        <v>4</v>
      </c>
      <c r="Z6" s="273">
        <v>336.2</v>
      </c>
      <c r="AA6" s="102">
        <f t="shared" ref="AA6" si="93">IF(Z6&lt;&gt;"",RANK(Z6,Z$2:Z$11,1),"")</f>
        <v>4</v>
      </c>
      <c r="AB6" s="273">
        <v>507.1</v>
      </c>
      <c r="AC6" s="102">
        <f t="shared" ref="AC6" si="94">IF(AB6&lt;&gt;"",RANK(AB6,AB$2:AB$11,1),"")</f>
        <v>4</v>
      </c>
      <c r="AD6" s="273"/>
      <c r="AE6" s="102" t="str">
        <f t="shared" ref="AE6" si="95">IF(AD6&lt;&gt;"",RANK(AD6,AD$2:AD$11,1),"")</f>
        <v/>
      </c>
      <c r="AF6" s="273"/>
      <c r="AG6" s="102" t="str">
        <f t="shared" ref="AG6" si="96">IF(AF6&lt;&gt;"",RANK(AF6,AF$2:AF$11,1),"")</f>
        <v/>
      </c>
      <c r="AH6" s="273"/>
      <c r="AI6" s="102" t="str">
        <f t="shared" ref="AI6" si="97">IF(AH6&lt;&gt;"",RANK(AH6,AH$2:AH$11,1),"")</f>
        <v/>
      </c>
      <c r="AJ6" s="273"/>
      <c r="AK6" s="102" t="str">
        <f t="shared" ref="AK6" si="98">IF(AJ6&lt;&gt;"",RANK(AJ6,AJ$2:AJ$11,1),"")</f>
        <v/>
      </c>
      <c r="AL6" s="273"/>
      <c r="AM6" s="102" t="str">
        <f t="shared" ref="AM6" si="99">IF(AL6&lt;&gt;"",RANK(AL6,AL$2:AL$11,1),"")</f>
        <v/>
      </c>
      <c r="AN6" s="273"/>
      <c r="AO6" s="102" t="str">
        <f t="shared" ref="AO6" si="100">IF(AN6&lt;&gt;"",RANK(AN6,AN$2:AN$11,1),"")</f>
        <v/>
      </c>
      <c r="AP6" s="273"/>
      <c r="AQ6" s="102" t="str">
        <f t="shared" ref="AQ6" si="101">IF(AP6&lt;&gt;"",RANK(AP6,AP$2:AP$11,1),"")</f>
        <v/>
      </c>
      <c r="AR6" s="273"/>
      <c r="AS6" s="102" t="str">
        <f t="shared" ref="AS6" si="102">IF(AR6&lt;&gt;"",RANK(AR6,AR$2:AR$11,1),"")</f>
        <v/>
      </c>
      <c r="AT6" s="273"/>
      <c r="AU6" s="102" t="str">
        <f t="shared" ref="AU6" si="103">IF(AT6&lt;&gt;"",RANK(AT6,AT$2:AT$11,1),"")</f>
        <v/>
      </c>
      <c r="AV6" s="273"/>
      <c r="AW6" s="102" t="str">
        <f t="shared" ref="AW6" si="104">IF(AV6&lt;&gt;"",RANK(AV6,AV$2:AV$11,1),"")</f>
        <v/>
      </c>
      <c r="AX6" s="273"/>
      <c r="AY6" s="102" t="str">
        <f t="shared" ref="AY6" si="105">IF(AX6&lt;&gt;"",RANK(AX6,AX$2:AX$11,1),"")</f>
        <v/>
      </c>
      <c r="AZ6" s="273"/>
      <c r="BA6" s="102" t="str">
        <f t="shared" ref="BA6" si="106">IF(AZ6&lt;&gt;"",RANK(AZ6,AZ$2:AZ$11,1),"")</f>
        <v/>
      </c>
      <c r="BB6" s="273"/>
      <c r="BC6" s="102" t="str">
        <f t="shared" ref="BC6" si="107">IF(BB6&lt;&gt;"",RANK(BB6,BB$2:BB$11,1),"")</f>
        <v/>
      </c>
      <c r="BD6" s="273"/>
      <c r="BE6" s="102" t="str">
        <f t="shared" ref="BE6" si="108">IF(BD6&lt;&gt;"",RANK(BD6,BD$2:BD$11,1),"")</f>
        <v/>
      </c>
      <c r="BF6" s="273"/>
      <c r="BG6" s="102" t="str">
        <f t="shared" ref="BG6" si="109">IF(BF6&lt;&gt;"",RANK(BF6,BF$2:BF$11,1),"")</f>
        <v/>
      </c>
      <c r="BH6" s="273"/>
      <c r="BI6" s="102" t="str">
        <f t="shared" ref="BI6" si="110">IF(BH6&lt;&gt;"",RANK(BH6,BH$2:BH$11,1),"")</f>
        <v/>
      </c>
      <c r="BJ6" s="273"/>
      <c r="BK6" s="102" t="str">
        <f t="shared" ref="BK6" si="111">IF(BJ6&lt;&gt;"",RANK(BJ6,BJ$2:BJ$11,1),"")</f>
        <v/>
      </c>
      <c r="BL6" s="273"/>
      <c r="BM6" s="102" t="str">
        <f t="shared" ref="BM6" si="112">IF(BL6&lt;&gt;"",RANK(BL6,BL$2:BL$11,1),"")</f>
        <v/>
      </c>
    </row>
    <row r="7" spans="1:65">
      <c r="A7" s="84">
        <f>IF(ent!E7&lt;&gt;"",ent!D7,"")</f>
        <v>6</v>
      </c>
      <c r="B7" s="84" t="str">
        <f>IF(ent!E7&lt;&gt;"",ent!E7,"")</f>
        <v>金岡 義樹</v>
      </c>
      <c r="C7" s="84" t="str">
        <f>IF(ent!E7&lt;&gt;"",ent!F7,"")</f>
        <v>朴木 博則</v>
      </c>
      <c r="D7" s="84" t="str">
        <f>IF(ent!E7&lt;&gt;"",ent!G7,"")</f>
        <v>大阪冷研 ファビア</v>
      </c>
      <c r="E7" s="85" t="str">
        <f>IF(ent!E7&lt;&gt;"",ent!H7,"")</f>
        <v>JN-1</v>
      </c>
      <c r="F7" s="271">
        <v>523.1</v>
      </c>
      <c r="G7" s="101">
        <f t="shared" si="0"/>
        <v>10</v>
      </c>
      <c r="H7" s="271">
        <v>716.1</v>
      </c>
      <c r="I7" s="101">
        <f t="shared" si="0"/>
        <v>10</v>
      </c>
      <c r="J7" s="271">
        <v>535</v>
      </c>
      <c r="K7" s="101">
        <f t="shared" ref="K7" si="113">IF(J7&lt;&gt;"",RANK(J7,J$2:J$11,1),"")</f>
        <v>10</v>
      </c>
      <c r="L7" s="271">
        <v>534.5</v>
      </c>
      <c r="M7" s="101">
        <f t="shared" ref="M7" si="114">IF(L7&lt;&gt;"",RANK(L7,L$2:L$11,1),"")</f>
        <v>10</v>
      </c>
      <c r="N7" s="271">
        <v>738.5</v>
      </c>
      <c r="O7" s="101">
        <f t="shared" ref="O7" si="115">IF(N7&lt;&gt;"",RANK(N7,N$2:N$11,1),"")</f>
        <v>10</v>
      </c>
      <c r="P7" s="271">
        <v>548.1</v>
      </c>
      <c r="Q7" s="101">
        <f t="shared" ref="Q7" si="116">IF(P7&lt;&gt;"",RANK(P7,P$2:P$11,1),"")</f>
        <v>10</v>
      </c>
      <c r="R7" s="271">
        <v>559.4</v>
      </c>
      <c r="S7" s="101">
        <f t="shared" ref="S7" si="117">IF(R7&lt;&gt;"",RANK(R7,R$2:R$11,1),"")</f>
        <v>10</v>
      </c>
      <c r="T7" s="271">
        <v>415.2</v>
      </c>
      <c r="U7" s="101">
        <f t="shared" ref="U7" si="118">IF(T7&lt;&gt;"",RANK(T7,T$2:T$11,1),"")</f>
        <v>9</v>
      </c>
      <c r="V7" s="271">
        <v>551.6</v>
      </c>
      <c r="W7" s="101">
        <f t="shared" ref="W7" si="119">IF(V7&lt;&gt;"",RANK(V7,V$2:V$11,1),"")</f>
        <v>10</v>
      </c>
      <c r="X7" s="271">
        <v>552.1</v>
      </c>
      <c r="Y7" s="101">
        <f t="shared" ref="Y7" si="120">IF(X7&lt;&gt;"",RANK(X7,X$2:X$11,1),"")</f>
        <v>10</v>
      </c>
      <c r="Z7" s="271">
        <v>419.5</v>
      </c>
      <c r="AA7" s="101">
        <f t="shared" ref="AA7" si="121">IF(Z7&lt;&gt;"",RANK(Z7,Z$2:Z$11,1),"")</f>
        <v>10</v>
      </c>
      <c r="AB7" s="271">
        <v>559.70000000000005</v>
      </c>
      <c r="AC7" s="101">
        <f t="shared" ref="AC7" si="122">IF(AB7&lt;&gt;"",RANK(AB7,AB$2:AB$11,1),"")</f>
        <v>10</v>
      </c>
      <c r="AD7" s="271"/>
      <c r="AE7" s="101" t="str">
        <f t="shared" ref="AE7" si="123">IF(AD7&lt;&gt;"",RANK(AD7,AD$2:AD$11,1),"")</f>
        <v/>
      </c>
      <c r="AF7" s="271"/>
      <c r="AG7" s="101" t="str">
        <f t="shared" ref="AG7" si="124">IF(AF7&lt;&gt;"",RANK(AF7,AF$2:AF$11,1),"")</f>
        <v/>
      </c>
      <c r="AH7" s="271"/>
      <c r="AI7" s="101" t="str">
        <f t="shared" ref="AI7" si="125">IF(AH7&lt;&gt;"",RANK(AH7,AH$2:AH$11,1),"")</f>
        <v/>
      </c>
      <c r="AJ7" s="271"/>
      <c r="AK7" s="101" t="str">
        <f t="shared" ref="AK7" si="126">IF(AJ7&lt;&gt;"",RANK(AJ7,AJ$2:AJ$11,1),"")</f>
        <v/>
      </c>
      <c r="AL7" s="271"/>
      <c r="AM7" s="101" t="str">
        <f t="shared" ref="AM7" si="127">IF(AL7&lt;&gt;"",RANK(AL7,AL$2:AL$11,1),"")</f>
        <v/>
      </c>
      <c r="AN7" s="271"/>
      <c r="AO7" s="101" t="str">
        <f t="shared" ref="AO7" si="128">IF(AN7&lt;&gt;"",RANK(AN7,AN$2:AN$11,1),"")</f>
        <v/>
      </c>
      <c r="AP7" s="271"/>
      <c r="AQ7" s="101" t="str">
        <f t="shared" ref="AQ7" si="129">IF(AP7&lt;&gt;"",RANK(AP7,AP$2:AP$11,1),"")</f>
        <v/>
      </c>
      <c r="AR7" s="271"/>
      <c r="AS7" s="101" t="str">
        <f t="shared" ref="AS7" si="130">IF(AR7&lt;&gt;"",RANK(AR7,AR$2:AR$11,1),"")</f>
        <v/>
      </c>
      <c r="AT7" s="271"/>
      <c r="AU7" s="101" t="str">
        <f t="shared" ref="AU7" si="131">IF(AT7&lt;&gt;"",RANK(AT7,AT$2:AT$11,1),"")</f>
        <v/>
      </c>
      <c r="AV7" s="271"/>
      <c r="AW7" s="101" t="str">
        <f t="shared" ref="AW7" si="132">IF(AV7&lt;&gt;"",RANK(AV7,AV$2:AV$11,1),"")</f>
        <v/>
      </c>
      <c r="AX7" s="271"/>
      <c r="AY7" s="101" t="str">
        <f t="shared" ref="AY7" si="133">IF(AX7&lt;&gt;"",RANK(AX7,AX$2:AX$11,1),"")</f>
        <v/>
      </c>
      <c r="AZ7" s="271"/>
      <c r="BA7" s="101" t="str">
        <f t="shared" ref="BA7" si="134">IF(AZ7&lt;&gt;"",RANK(AZ7,AZ$2:AZ$11,1),"")</f>
        <v/>
      </c>
      <c r="BB7" s="271"/>
      <c r="BC7" s="101" t="str">
        <f t="shared" ref="BC7" si="135">IF(BB7&lt;&gt;"",RANK(BB7,BB$2:BB$11,1),"")</f>
        <v/>
      </c>
      <c r="BD7" s="271"/>
      <c r="BE7" s="101" t="str">
        <f t="shared" ref="BE7" si="136">IF(BD7&lt;&gt;"",RANK(BD7,BD$2:BD$11,1),"")</f>
        <v/>
      </c>
      <c r="BF7" s="271"/>
      <c r="BG7" s="101" t="str">
        <f t="shared" ref="BG7" si="137">IF(BF7&lt;&gt;"",RANK(BF7,BF$2:BF$11,1),"")</f>
        <v/>
      </c>
      <c r="BH7" s="271"/>
      <c r="BI7" s="101" t="str">
        <f t="shared" ref="BI7" si="138">IF(BH7&lt;&gt;"",RANK(BH7,BH$2:BH$11,1),"")</f>
        <v/>
      </c>
      <c r="BJ7" s="271"/>
      <c r="BK7" s="101" t="str">
        <f t="shared" ref="BK7" si="139">IF(BJ7&lt;&gt;"",RANK(BJ7,BJ$2:BJ$11,1),"")</f>
        <v/>
      </c>
      <c r="BL7" s="271"/>
      <c r="BM7" s="101" t="str">
        <f t="shared" ref="BM7" si="140">IF(BL7&lt;&gt;"",RANK(BL7,BL$2:BL$11,1),"")</f>
        <v/>
      </c>
    </row>
    <row r="8" spans="1:65" s="275" customFormat="1">
      <c r="A8" s="87">
        <f>IF(ent!E8&lt;&gt;"",ent!D8,"")</f>
        <v>7</v>
      </c>
      <c r="B8" s="87" t="str">
        <f>IF(ent!E8&lt;&gt;"",ent!E8,"")</f>
        <v>眞貝 知志</v>
      </c>
      <c r="C8" s="87" t="str">
        <f>IF(ent!E8&lt;&gt;"",ent!F8,"")</f>
        <v>安藤 裕一</v>
      </c>
      <c r="D8" s="87" t="str">
        <f>IF(ent!E8&lt;&gt;"",ent!G8,"")</f>
        <v>GR YARIS GR4RallyDA</v>
      </c>
      <c r="E8" s="88" t="str">
        <f>IF(ent!E8&lt;&gt;"",ent!H8,"")</f>
        <v>JN-1</v>
      </c>
      <c r="F8" s="273">
        <v>454.2</v>
      </c>
      <c r="G8" s="102">
        <f t="shared" si="0"/>
        <v>7</v>
      </c>
      <c r="H8" s="273">
        <v>632.4</v>
      </c>
      <c r="I8" s="102">
        <f t="shared" si="0"/>
        <v>6</v>
      </c>
      <c r="J8" s="273">
        <v>457.4</v>
      </c>
      <c r="K8" s="102">
        <f t="shared" ref="K8" si="141">IF(J8&lt;&gt;"",RANK(J8,J$2:J$11,1),"")</f>
        <v>6</v>
      </c>
      <c r="L8" s="273">
        <v>450.8</v>
      </c>
      <c r="M8" s="102">
        <f t="shared" ref="M8" si="142">IF(L8&lt;&gt;"",RANK(L8,L$2:L$11,1),"")</f>
        <v>7</v>
      </c>
      <c r="N8" s="273">
        <v>624.9</v>
      </c>
      <c r="O8" s="102">
        <f t="shared" ref="O8" si="143">IF(N8&lt;&gt;"",RANK(N8,N$2:N$11,1),"")</f>
        <v>6</v>
      </c>
      <c r="P8" s="273">
        <v>451.8</v>
      </c>
      <c r="Q8" s="102">
        <f t="shared" ref="Q8" si="144">IF(P8&lt;&gt;"",RANK(P8,P$2:P$11,1),"")</f>
        <v>6</v>
      </c>
      <c r="R8" s="273">
        <v>514.5</v>
      </c>
      <c r="S8" s="102">
        <f t="shared" ref="S8" si="145">IF(R8&lt;&gt;"",RANK(R8,R$2:R$11,1),"")</f>
        <v>3</v>
      </c>
      <c r="T8" s="273">
        <v>339.7</v>
      </c>
      <c r="U8" s="102">
        <f t="shared" ref="U8" si="146">IF(T8&lt;&gt;"",RANK(T8,T$2:T$11,1),"")</f>
        <v>4</v>
      </c>
      <c r="V8" s="273">
        <v>511.2</v>
      </c>
      <c r="W8" s="102">
        <f t="shared" ref="W8" si="147">IF(V8&lt;&gt;"",RANK(V8,V$2:V$11,1),"")</f>
        <v>6</v>
      </c>
      <c r="X8" s="273">
        <v>506.5</v>
      </c>
      <c r="Y8" s="102">
        <f t="shared" ref="Y8" si="148">IF(X8&lt;&gt;"",RANK(X8,X$2:X$11,1),"")</f>
        <v>5</v>
      </c>
      <c r="Z8" s="273">
        <v>339.9</v>
      </c>
      <c r="AA8" s="102">
        <f t="shared" ref="AA8" si="149">IF(Z8&lt;&gt;"",RANK(Z8,Z$2:Z$11,1),"")</f>
        <v>5</v>
      </c>
      <c r="AB8" s="273">
        <v>507.4</v>
      </c>
      <c r="AC8" s="102">
        <f t="shared" ref="AC8" si="150">IF(AB8&lt;&gt;"",RANK(AB8,AB$2:AB$11,1),"")</f>
        <v>5</v>
      </c>
      <c r="AD8" s="273"/>
      <c r="AE8" s="102" t="str">
        <f t="shared" ref="AE8" si="151">IF(AD8&lt;&gt;"",RANK(AD8,AD$2:AD$11,1),"")</f>
        <v/>
      </c>
      <c r="AF8" s="273"/>
      <c r="AG8" s="102" t="str">
        <f t="shared" ref="AG8" si="152">IF(AF8&lt;&gt;"",RANK(AF8,AF$2:AF$11,1),"")</f>
        <v/>
      </c>
      <c r="AH8" s="273"/>
      <c r="AI8" s="102" t="str">
        <f t="shared" ref="AI8" si="153">IF(AH8&lt;&gt;"",RANK(AH8,AH$2:AH$11,1),"")</f>
        <v/>
      </c>
      <c r="AJ8" s="273"/>
      <c r="AK8" s="102" t="str">
        <f t="shared" ref="AK8" si="154">IF(AJ8&lt;&gt;"",RANK(AJ8,AJ$2:AJ$11,1),"")</f>
        <v/>
      </c>
      <c r="AL8" s="273"/>
      <c r="AM8" s="102" t="str">
        <f t="shared" ref="AM8" si="155">IF(AL8&lt;&gt;"",RANK(AL8,AL$2:AL$11,1),"")</f>
        <v/>
      </c>
      <c r="AN8" s="273"/>
      <c r="AO8" s="102" t="str">
        <f t="shared" ref="AO8" si="156">IF(AN8&lt;&gt;"",RANK(AN8,AN$2:AN$11,1),"")</f>
        <v/>
      </c>
      <c r="AP8" s="273"/>
      <c r="AQ8" s="102" t="str">
        <f t="shared" ref="AQ8" si="157">IF(AP8&lt;&gt;"",RANK(AP8,AP$2:AP$11,1),"")</f>
        <v/>
      </c>
      <c r="AR8" s="273"/>
      <c r="AS8" s="102" t="str">
        <f t="shared" ref="AS8" si="158">IF(AR8&lt;&gt;"",RANK(AR8,AR$2:AR$11,1),"")</f>
        <v/>
      </c>
      <c r="AT8" s="273"/>
      <c r="AU8" s="102" t="str">
        <f t="shared" ref="AU8" si="159">IF(AT8&lt;&gt;"",RANK(AT8,AT$2:AT$11,1),"")</f>
        <v/>
      </c>
      <c r="AV8" s="273"/>
      <c r="AW8" s="102" t="str">
        <f t="shared" ref="AW8" si="160">IF(AV8&lt;&gt;"",RANK(AV8,AV$2:AV$11,1),"")</f>
        <v/>
      </c>
      <c r="AX8" s="273"/>
      <c r="AY8" s="102" t="str">
        <f t="shared" ref="AY8" si="161">IF(AX8&lt;&gt;"",RANK(AX8,AX$2:AX$11,1),"")</f>
        <v/>
      </c>
      <c r="AZ8" s="273"/>
      <c r="BA8" s="102" t="str">
        <f t="shared" ref="BA8" si="162">IF(AZ8&lt;&gt;"",RANK(AZ8,AZ$2:AZ$11,1),"")</f>
        <v/>
      </c>
      <c r="BB8" s="273"/>
      <c r="BC8" s="102" t="str">
        <f t="shared" ref="BC8" si="163">IF(BB8&lt;&gt;"",RANK(BB8,BB$2:BB$11,1),"")</f>
        <v/>
      </c>
      <c r="BD8" s="273"/>
      <c r="BE8" s="102" t="str">
        <f t="shared" ref="BE8" si="164">IF(BD8&lt;&gt;"",RANK(BD8,BD$2:BD$11,1),"")</f>
        <v/>
      </c>
      <c r="BF8" s="273"/>
      <c r="BG8" s="102" t="str">
        <f t="shared" ref="BG8" si="165">IF(BF8&lt;&gt;"",RANK(BF8,BF$2:BF$11,1),"")</f>
        <v/>
      </c>
      <c r="BH8" s="273"/>
      <c r="BI8" s="102" t="str">
        <f t="shared" ref="BI8" si="166">IF(BH8&lt;&gt;"",RANK(BH8,BH$2:BH$11,1),"")</f>
        <v/>
      </c>
      <c r="BJ8" s="273"/>
      <c r="BK8" s="102" t="str">
        <f t="shared" ref="BK8" si="167">IF(BJ8&lt;&gt;"",RANK(BJ8,BJ$2:BJ$11,1),"")</f>
        <v/>
      </c>
      <c r="BL8" s="273"/>
      <c r="BM8" s="102" t="str">
        <f t="shared" ref="BM8" si="168">IF(BL8&lt;&gt;"",RANK(BL8,BL$2:BL$11,1),"")</f>
        <v/>
      </c>
    </row>
    <row r="9" spans="1:65">
      <c r="A9" s="84">
        <f>IF(ent!E9&lt;&gt;"",ent!D9,"")</f>
        <v>8</v>
      </c>
      <c r="B9" s="84" t="str">
        <f>IF(ent!E9&lt;&gt;"",ent!E9,"")</f>
        <v>松岡 孝典</v>
      </c>
      <c r="C9" s="84" t="str">
        <f>IF(ent!E9&lt;&gt;"",ent!F9,"")</f>
        <v>北田 稔</v>
      </c>
      <c r="D9" s="84" t="str">
        <f>IF(ent!E9&lt;&gt;"",ent!G9,"")</f>
        <v>ラックDLモビリティ東名古屋GRカローラ</v>
      </c>
      <c r="E9" s="85" t="str">
        <f>IF(ent!E9&lt;&gt;"",ent!H9,"")</f>
        <v>JN-1</v>
      </c>
      <c r="F9" s="271">
        <v>505.8</v>
      </c>
      <c r="G9" s="101">
        <f t="shared" si="0"/>
        <v>9</v>
      </c>
      <c r="H9" s="271">
        <v>646.5</v>
      </c>
      <c r="I9" s="101">
        <f t="shared" si="0"/>
        <v>9</v>
      </c>
      <c r="J9" s="271">
        <v>507.4</v>
      </c>
      <c r="K9" s="101">
        <f t="shared" ref="K9" si="169">IF(J9&lt;&gt;"",RANK(J9,J$2:J$11,1),"")</f>
        <v>9</v>
      </c>
      <c r="L9" s="271">
        <v>500.1</v>
      </c>
      <c r="M9" s="101">
        <f t="shared" ref="M9" si="170">IF(L9&lt;&gt;"",RANK(L9,L$2:L$11,1),"")</f>
        <v>9</v>
      </c>
      <c r="N9" s="271">
        <v>640</v>
      </c>
      <c r="O9" s="101">
        <f t="shared" ref="O9" si="171">IF(N9&lt;&gt;"",RANK(N9,N$2:N$11,1),"")</f>
        <v>9</v>
      </c>
      <c r="P9" s="271">
        <v>504.1</v>
      </c>
      <c r="Q9" s="101">
        <f t="shared" ref="Q9" si="172">IF(P9&lt;&gt;"",RANK(P9,P$2:P$11,1),"")</f>
        <v>9</v>
      </c>
      <c r="R9" s="271">
        <v>526.4</v>
      </c>
      <c r="S9" s="101">
        <f t="shared" ref="S9" si="173">IF(R9&lt;&gt;"",RANK(R9,R$2:R$11,1),"")</f>
        <v>7</v>
      </c>
      <c r="T9" s="271">
        <v>350.4</v>
      </c>
      <c r="U9" s="101">
        <f t="shared" ref="U9" si="174">IF(T9&lt;&gt;"",RANK(T9,T$2:T$11,1),"")</f>
        <v>7</v>
      </c>
      <c r="V9" s="271">
        <v>522.79999999999995</v>
      </c>
      <c r="W9" s="101">
        <f t="shared" ref="W9" si="175">IF(V9&lt;&gt;"",RANK(V9,V$2:V$11,1),"")</f>
        <v>8</v>
      </c>
      <c r="X9" s="271">
        <v>519.5</v>
      </c>
      <c r="Y9" s="101">
        <f t="shared" ref="Y9" si="176">IF(X9&lt;&gt;"",RANK(X9,X$2:X$11,1),"")</f>
        <v>8</v>
      </c>
      <c r="Z9" s="271">
        <v>346.9</v>
      </c>
      <c r="AA9" s="101">
        <f t="shared" ref="AA9" si="177">IF(Z9&lt;&gt;"",RANK(Z9,Z$2:Z$11,1),"")</f>
        <v>8</v>
      </c>
      <c r="AB9" s="271">
        <v>522.6</v>
      </c>
      <c r="AC9" s="101">
        <f t="shared" ref="AC9" si="178">IF(AB9&lt;&gt;"",RANK(AB9,AB$2:AB$11,1),"")</f>
        <v>8</v>
      </c>
      <c r="AD9" s="271"/>
      <c r="AE9" s="101" t="str">
        <f t="shared" ref="AE9" si="179">IF(AD9&lt;&gt;"",RANK(AD9,AD$2:AD$11,1),"")</f>
        <v/>
      </c>
      <c r="AF9" s="271"/>
      <c r="AG9" s="101" t="str">
        <f t="shared" ref="AG9" si="180">IF(AF9&lt;&gt;"",RANK(AF9,AF$2:AF$11,1),"")</f>
        <v/>
      </c>
      <c r="AH9" s="271"/>
      <c r="AI9" s="101" t="str">
        <f t="shared" ref="AI9" si="181">IF(AH9&lt;&gt;"",RANK(AH9,AH$2:AH$11,1),"")</f>
        <v/>
      </c>
      <c r="AJ9" s="271"/>
      <c r="AK9" s="101" t="str">
        <f t="shared" ref="AK9" si="182">IF(AJ9&lt;&gt;"",RANK(AJ9,AJ$2:AJ$11,1),"")</f>
        <v/>
      </c>
      <c r="AL9" s="271"/>
      <c r="AM9" s="101" t="str">
        <f t="shared" ref="AM9" si="183">IF(AL9&lt;&gt;"",RANK(AL9,AL$2:AL$11,1),"")</f>
        <v/>
      </c>
      <c r="AN9" s="271"/>
      <c r="AO9" s="101" t="str">
        <f t="shared" ref="AO9" si="184">IF(AN9&lt;&gt;"",RANK(AN9,AN$2:AN$11,1),"")</f>
        <v/>
      </c>
      <c r="AP9" s="271"/>
      <c r="AQ9" s="101" t="str">
        <f t="shared" ref="AQ9" si="185">IF(AP9&lt;&gt;"",RANK(AP9,AP$2:AP$11,1),"")</f>
        <v/>
      </c>
      <c r="AR9" s="271"/>
      <c r="AS9" s="101" t="str">
        <f t="shared" ref="AS9" si="186">IF(AR9&lt;&gt;"",RANK(AR9,AR$2:AR$11,1),"")</f>
        <v/>
      </c>
      <c r="AT9" s="271"/>
      <c r="AU9" s="101" t="str">
        <f t="shared" ref="AU9" si="187">IF(AT9&lt;&gt;"",RANK(AT9,AT$2:AT$11,1),"")</f>
        <v/>
      </c>
      <c r="AV9" s="271"/>
      <c r="AW9" s="101" t="str">
        <f t="shared" ref="AW9" si="188">IF(AV9&lt;&gt;"",RANK(AV9,AV$2:AV$11,1),"")</f>
        <v/>
      </c>
      <c r="AX9" s="271"/>
      <c r="AY9" s="101" t="str">
        <f t="shared" ref="AY9" si="189">IF(AX9&lt;&gt;"",RANK(AX9,AX$2:AX$11,1),"")</f>
        <v/>
      </c>
      <c r="AZ9" s="271"/>
      <c r="BA9" s="101" t="str">
        <f t="shared" ref="BA9" si="190">IF(AZ9&lt;&gt;"",RANK(AZ9,AZ$2:AZ$11,1),"")</f>
        <v/>
      </c>
      <c r="BB9" s="271"/>
      <c r="BC9" s="101" t="str">
        <f t="shared" ref="BC9" si="191">IF(BB9&lt;&gt;"",RANK(BB9,BB$2:BB$11,1),"")</f>
        <v/>
      </c>
      <c r="BD9" s="271"/>
      <c r="BE9" s="101" t="str">
        <f t="shared" ref="BE9" si="192">IF(BD9&lt;&gt;"",RANK(BD9,BD$2:BD$11,1),"")</f>
        <v/>
      </c>
      <c r="BF9" s="271"/>
      <c r="BG9" s="101" t="str">
        <f t="shared" ref="BG9" si="193">IF(BF9&lt;&gt;"",RANK(BF9,BF$2:BF$11,1),"")</f>
        <v/>
      </c>
      <c r="BH9" s="271"/>
      <c r="BI9" s="101" t="str">
        <f t="shared" ref="BI9" si="194">IF(BH9&lt;&gt;"",RANK(BH9,BH$2:BH$11,1),"")</f>
        <v/>
      </c>
      <c r="BJ9" s="271"/>
      <c r="BK9" s="101" t="str">
        <f t="shared" ref="BK9" si="195">IF(BJ9&lt;&gt;"",RANK(BJ9,BJ$2:BJ$11,1),"")</f>
        <v/>
      </c>
      <c r="BL9" s="271"/>
      <c r="BM9" s="101" t="str">
        <f t="shared" ref="BM9" si="196">IF(BL9&lt;&gt;"",RANK(BL9,BL$2:BL$11,1),"")</f>
        <v/>
      </c>
    </row>
    <row r="10" spans="1:65" s="275" customFormat="1">
      <c r="A10" s="87">
        <f>IF(ent!E10&lt;&gt;"",ent!D10,"")</f>
        <v>9</v>
      </c>
      <c r="B10" s="87" t="str">
        <f>IF(ent!E10&lt;&gt;"",ent!E10,"")</f>
        <v>今井 聡</v>
      </c>
      <c r="C10" s="87" t="str">
        <f>IF(ent!E10&lt;&gt;"",ent!F10,"")</f>
        <v>高橋 芙悠</v>
      </c>
      <c r="D10" s="87" t="str">
        <f>IF(ent!E10&lt;&gt;"",ent!G10,"")</f>
        <v>AKM･MOTORSPORTS･C3R5</v>
      </c>
      <c r="E10" s="88" t="str">
        <f>IF(ent!E10&lt;&gt;"",ent!H10,"")</f>
        <v>JN-1</v>
      </c>
      <c r="F10" s="273">
        <v>454</v>
      </c>
      <c r="G10" s="102">
        <f t="shared" si="0"/>
        <v>6</v>
      </c>
      <c r="H10" s="273">
        <v>638</v>
      </c>
      <c r="I10" s="102">
        <f t="shared" si="0"/>
        <v>8</v>
      </c>
      <c r="J10" s="273">
        <v>504</v>
      </c>
      <c r="K10" s="102">
        <f t="shared" ref="K10" si="197">IF(J10&lt;&gt;"",RANK(J10,J$2:J$11,1),"")</f>
        <v>8</v>
      </c>
      <c r="L10" s="273">
        <v>450.5</v>
      </c>
      <c r="M10" s="102">
        <f t="shared" ref="M10" si="198">IF(L10&lt;&gt;"",RANK(L10,L$2:L$11,1),"")</f>
        <v>6</v>
      </c>
      <c r="N10" s="273">
        <v>634.4</v>
      </c>
      <c r="O10" s="102">
        <f t="shared" ref="O10" si="199">IF(N10&lt;&gt;"",RANK(N10,N$2:N$11,1),"")</f>
        <v>8</v>
      </c>
      <c r="P10" s="273">
        <v>500.9</v>
      </c>
      <c r="Q10" s="102">
        <f t="shared" ref="Q10" si="200">IF(P10&lt;&gt;"",RANK(P10,P$2:P$11,1),"")</f>
        <v>8</v>
      </c>
      <c r="R10" s="273">
        <v>544.1</v>
      </c>
      <c r="S10" s="102">
        <f t="shared" ref="S10" si="201">IF(R10&lt;&gt;"",RANK(R10,R$2:R$11,1),"")</f>
        <v>9</v>
      </c>
      <c r="T10" s="273">
        <v>424.6</v>
      </c>
      <c r="U10" s="102">
        <f t="shared" ref="U10" si="202">IF(T10&lt;&gt;"",RANK(T10,T$2:T$11,1),"")</f>
        <v>10</v>
      </c>
      <c r="V10" s="273">
        <v>547.9</v>
      </c>
      <c r="W10" s="102">
        <f t="shared" ref="W10" si="203">IF(V10&lt;&gt;"",RANK(V10,V$2:V$11,1),"")</f>
        <v>9</v>
      </c>
      <c r="X10" s="273">
        <v>520.70000000000005</v>
      </c>
      <c r="Y10" s="102">
        <f t="shared" ref="Y10" si="204">IF(X10&lt;&gt;"",RANK(X10,X$2:X$11,1),"")</f>
        <v>9</v>
      </c>
      <c r="Z10" s="273">
        <v>347.8</v>
      </c>
      <c r="AA10" s="102">
        <f t="shared" ref="AA10" si="205">IF(Z10&lt;&gt;"",RANK(Z10,Z$2:Z$11,1),"")</f>
        <v>9</v>
      </c>
      <c r="AB10" s="273">
        <v>533.9</v>
      </c>
      <c r="AC10" s="102">
        <f t="shared" ref="AC10" si="206">IF(AB10&lt;&gt;"",RANK(AB10,AB$2:AB$11,1),"")</f>
        <v>9</v>
      </c>
      <c r="AD10" s="273"/>
      <c r="AE10" s="102" t="str">
        <f t="shared" ref="AE10" si="207">IF(AD10&lt;&gt;"",RANK(AD10,AD$2:AD$11,1),"")</f>
        <v/>
      </c>
      <c r="AF10" s="273"/>
      <c r="AG10" s="102" t="str">
        <f t="shared" ref="AG10" si="208">IF(AF10&lt;&gt;"",RANK(AF10,AF$2:AF$11,1),"")</f>
        <v/>
      </c>
      <c r="AH10" s="273"/>
      <c r="AI10" s="102" t="str">
        <f t="shared" ref="AI10" si="209">IF(AH10&lt;&gt;"",RANK(AH10,AH$2:AH$11,1),"")</f>
        <v/>
      </c>
      <c r="AJ10" s="273"/>
      <c r="AK10" s="102" t="str">
        <f t="shared" ref="AK10" si="210">IF(AJ10&lt;&gt;"",RANK(AJ10,AJ$2:AJ$11,1),"")</f>
        <v/>
      </c>
      <c r="AL10" s="273"/>
      <c r="AM10" s="102" t="str">
        <f t="shared" ref="AM10" si="211">IF(AL10&lt;&gt;"",RANK(AL10,AL$2:AL$11,1),"")</f>
        <v/>
      </c>
      <c r="AN10" s="273"/>
      <c r="AO10" s="102" t="str">
        <f t="shared" ref="AO10" si="212">IF(AN10&lt;&gt;"",RANK(AN10,AN$2:AN$11,1),"")</f>
        <v/>
      </c>
      <c r="AP10" s="273"/>
      <c r="AQ10" s="102" t="str">
        <f t="shared" ref="AQ10" si="213">IF(AP10&lt;&gt;"",RANK(AP10,AP$2:AP$11,1),"")</f>
        <v/>
      </c>
      <c r="AR10" s="273"/>
      <c r="AS10" s="102" t="str">
        <f t="shared" ref="AS10" si="214">IF(AR10&lt;&gt;"",RANK(AR10,AR$2:AR$11,1),"")</f>
        <v/>
      </c>
      <c r="AT10" s="273"/>
      <c r="AU10" s="102" t="str">
        <f t="shared" ref="AU10" si="215">IF(AT10&lt;&gt;"",RANK(AT10,AT$2:AT$11,1),"")</f>
        <v/>
      </c>
      <c r="AV10" s="273"/>
      <c r="AW10" s="102" t="str">
        <f t="shared" ref="AW10" si="216">IF(AV10&lt;&gt;"",RANK(AV10,AV$2:AV$11,1),"")</f>
        <v/>
      </c>
      <c r="AX10" s="273"/>
      <c r="AY10" s="102" t="str">
        <f t="shared" ref="AY10" si="217">IF(AX10&lt;&gt;"",RANK(AX10,AX$2:AX$11,1),"")</f>
        <v/>
      </c>
      <c r="AZ10" s="273"/>
      <c r="BA10" s="102" t="str">
        <f t="shared" ref="BA10" si="218">IF(AZ10&lt;&gt;"",RANK(AZ10,AZ$2:AZ$11,1),"")</f>
        <v/>
      </c>
      <c r="BB10" s="273"/>
      <c r="BC10" s="102" t="str">
        <f t="shared" ref="BC10" si="219">IF(BB10&lt;&gt;"",RANK(BB10,BB$2:BB$11,1),"")</f>
        <v/>
      </c>
      <c r="BD10" s="273"/>
      <c r="BE10" s="102" t="str">
        <f t="shared" ref="BE10" si="220">IF(BD10&lt;&gt;"",RANK(BD10,BD$2:BD$11,1),"")</f>
        <v/>
      </c>
      <c r="BF10" s="273"/>
      <c r="BG10" s="102" t="str">
        <f t="shared" ref="BG10" si="221">IF(BF10&lt;&gt;"",RANK(BF10,BF$2:BF$11,1),"")</f>
        <v/>
      </c>
      <c r="BH10" s="273"/>
      <c r="BI10" s="102" t="str">
        <f t="shared" ref="BI10" si="222">IF(BH10&lt;&gt;"",RANK(BH10,BH$2:BH$11,1),"")</f>
        <v/>
      </c>
      <c r="BJ10" s="273"/>
      <c r="BK10" s="102" t="str">
        <f t="shared" ref="BK10" si="223">IF(BJ10&lt;&gt;"",RANK(BJ10,BJ$2:BJ$11,1),"")</f>
        <v/>
      </c>
      <c r="BL10" s="273"/>
      <c r="BM10" s="102" t="str">
        <f t="shared" ref="BM10" si="224">IF(BL10&lt;&gt;"",RANK(BL10,BL$2:BL$11,1),"")</f>
        <v/>
      </c>
    </row>
    <row r="11" spans="1:65" s="80" customFormat="1">
      <c r="A11" s="89">
        <f>IF(ent!E11&lt;&gt;"",ent!D11,"")</f>
        <v>10</v>
      </c>
      <c r="B11" s="89" t="str">
        <f>IF(ent!E11&lt;&gt;"",ent!E11,"")</f>
        <v>柳澤 宏至</v>
      </c>
      <c r="C11" s="89" t="str">
        <f>IF(ent!E11&lt;&gt;"",ent!F11,"")</f>
        <v>竹下 紀子</v>
      </c>
      <c r="D11" s="89" t="str">
        <f>IF(ent!E11&lt;&gt;"",ent!G11,"")</f>
        <v>MATEX－AQTEC DL GRヤリス</v>
      </c>
      <c r="E11" s="90" t="str">
        <f>IF(ent!E11&lt;&gt;"",ent!H11,"")</f>
        <v>JN-1</v>
      </c>
      <c r="F11" s="103">
        <v>454.3</v>
      </c>
      <c r="G11" s="104">
        <f t="shared" si="0"/>
        <v>8</v>
      </c>
      <c r="H11" s="103">
        <v>632.9</v>
      </c>
      <c r="I11" s="104">
        <f t="shared" si="0"/>
        <v>7</v>
      </c>
      <c r="J11" s="103">
        <v>458.4</v>
      </c>
      <c r="K11" s="104">
        <f t="shared" ref="K11" si="225">IF(J11&lt;&gt;"",RANK(J11,J$2:J$11,1),"")</f>
        <v>7</v>
      </c>
      <c r="L11" s="103">
        <v>452.2</v>
      </c>
      <c r="M11" s="104">
        <f t="shared" ref="M11" si="226">IF(L11&lt;&gt;"",RANK(L11,L$2:L$11,1),"")</f>
        <v>8</v>
      </c>
      <c r="N11" s="103">
        <v>625.9</v>
      </c>
      <c r="O11" s="104">
        <f t="shared" ref="O11" si="227">IF(N11&lt;&gt;"",RANK(N11,N$2:N$11,1),"")</f>
        <v>7</v>
      </c>
      <c r="P11" s="103">
        <v>454.4</v>
      </c>
      <c r="Q11" s="104">
        <f t="shared" ref="Q11" si="228">IF(P11&lt;&gt;"",RANK(P11,P$2:P$11,1),"")</f>
        <v>7</v>
      </c>
      <c r="R11" s="103">
        <v>524</v>
      </c>
      <c r="S11" s="104">
        <f t="shared" ref="S11" si="229">IF(R11&lt;&gt;"",RANK(R11,R$2:R$11,1),"")</f>
        <v>6</v>
      </c>
      <c r="T11" s="103">
        <v>342.7</v>
      </c>
      <c r="U11" s="104">
        <f t="shared" ref="U11" si="230">IF(T11&lt;&gt;"",RANK(T11,T$2:T$11,1),"")</f>
        <v>6</v>
      </c>
      <c r="V11" s="103">
        <v>519.29999999999995</v>
      </c>
      <c r="W11" s="104">
        <f t="shared" ref="W11" si="231">IF(V11&lt;&gt;"",RANK(V11,V$2:V$11,1),"")</f>
        <v>7</v>
      </c>
      <c r="X11" s="103">
        <v>517.20000000000005</v>
      </c>
      <c r="Y11" s="104">
        <f t="shared" ref="Y11" si="232">IF(X11&lt;&gt;"",RANK(X11,X$2:X$11,1),"")</f>
        <v>7</v>
      </c>
      <c r="Z11" s="103">
        <v>342.7</v>
      </c>
      <c r="AA11" s="104">
        <f t="shared" ref="AA11" si="233">IF(Z11&lt;&gt;"",RANK(Z11,Z$2:Z$11,1),"")</f>
        <v>7</v>
      </c>
      <c r="AB11" s="103">
        <v>517.29999999999995</v>
      </c>
      <c r="AC11" s="104">
        <f t="shared" ref="AC11" si="234">IF(AB11&lt;&gt;"",RANK(AB11,AB$2:AB$11,1),"")</f>
        <v>7</v>
      </c>
      <c r="AD11" s="103"/>
      <c r="AE11" s="104" t="str">
        <f t="shared" ref="AE11" si="235">IF(AD11&lt;&gt;"",RANK(AD11,AD$2:AD$11,1),"")</f>
        <v/>
      </c>
      <c r="AF11" s="103"/>
      <c r="AG11" s="104" t="str">
        <f t="shared" ref="AG11" si="236">IF(AF11&lt;&gt;"",RANK(AF11,AF$2:AF$11,1),"")</f>
        <v/>
      </c>
      <c r="AH11" s="103"/>
      <c r="AI11" s="104" t="str">
        <f t="shared" ref="AI11" si="237">IF(AH11&lt;&gt;"",RANK(AH11,AH$2:AH$11,1),"")</f>
        <v/>
      </c>
      <c r="AJ11" s="103"/>
      <c r="AK11" s="104" t="str">
        <f t="shared" ref="AK11" si="238">IF(AJ11&lt;&gt;"",RANK(AJ11,AJ$2:AJ$11,1),"")</f>
        <v/>
      </c>
      <c r="AL11" s="103"/>
      <c r="AM11" s="104" t="str">
        <f t="shared" ref="AM11" si="239">IF(AL11&lt;&gt;"",RANK(AL11,AL$2:AL$11,1),"")</f>
        <v/>
      </c>
      <c r="AN11" s="103"/>
      <c r="AO11" s="104" t="str">
        <f t="shared" ref="AO11" si="240">IF(AN11&lt;&gt;"",RANK(AN11,AN$2:AN$11,1),"")</f>
        <v/>
      </c>
      <c r="AP11" s="103"/>
      <c r="AQ11" s="104" t="str">
        <f t="shared" ref="AQ11" si="241">IF(AP11&lt;&gt;"",RANK(AP11,AP$2:AP$11,1),"")</f>
        <v/>
      </c>
      <c r="AR11" s="103"/>
      <c r="AS11" s="104" t="str">
        <f t="shared" ref="AS11" si="242">IF(AR11&lt;&gt;"",RANK(AR11,AR$2:AR$11,1),"")</f>
        <v/>
      </c>
      <c r="AT11" s="103"/>
      <c r="AU11" s="104" t="str">
        <f t="shared" ref="AU11" si="243">IF(AT11&lt;&gt;"",RANK(AT11,AT$2:AT$11,1),"")</f>
        <v/>
      </c>
      <c r="AV11" s="103"/>
      <c r="AW11" s="104" t="str">
        <f t="shared" ref="AW11" si="244">IF(AV11&lt;&gt;"",RANK(AV11,AV$2:AV$11,1),"")</f>
        <v/>
      </c>
      <c r="AX11" s="103"/>
      <c r="AY11" s="104" t="str">
        <f t="shared" ref="AY11" si="245">IF(AX11&lt;&gt;"",RANK(AX11,AX$2:AX$11,1),"")</f>
        <v/>
      </c>
      <c r="AZ11" s="103"/>
      <c r="BA11" s="104" t="str">
        <f t="shared" ref="BA11" si="246">IF(AZ11&lt;&gt;"",RANK(AZ11,AZ$2:AZ$11,1),"")</f>
        <v/>
      </c>
      <c r="BB11" s="103"/>
      <c r="BC11" s="104" t="str">
        <f t="shared" ref="BC11" si="247">IF(BB11&lt;&gt;"",RANK(BB11,BB$2:BB$11,1),"")</f>
        <v/>
      </c>
      <c r="BD11" s="103"/>
      <c r="BE11" s="104" t="str">
        <f t="shared" ref="BE11" si="248">IF(BD11&lt;&gt;"",RANK(BD11,BD$2:BD$11,1),"")</f>
        <v/>
      </c>
      <c r="BF11" s="103"/>
      <c r="BG11" s="104" t="str">
        <f t="shared" ref="BG11" si="249">IF(BF11&lt;&gt;"",RANK(BF11,BF$2:BF$11,1),"")</f>
        <v/>
      </c>
      <c r="BH11" s="103"/>
      <c r="BI11" s="104" t="str">
        <f t="shared" ref="BI11" si="250">IF(BH11&lt;&gt;"",RANK(BH11,BH$2:BH$11,1),"")</f>
        <v/>
      </c>
      <c r="BJ11" s="103"/>
      <c r="BK11" s="104" t="str">
        <f t="shared" ref="BK11" si="251">IF(BJ11&lt;&gt;"",RANK(BJ11,BJ$2:BJ$11,1),"")</f>
        <v/>
      </c>
      <c r="BL11" s="103"/>
      <c r="BM11" s="104" t="str">
        <f t="shared" ref="BM11" si="252">IF(BL11&lt;&gt;"",RANK(BL11,BL$2:BL$11,1),"")</f>
        <v/>
      </c>
    </row>
    <row r="12" spans="1:65" s="275" customFormat="1">
      <c r="A12" s="87">
        <f>IF(ent!E12&lt;&gt;"",ent!D12,"")</f>
        <v>11</v>
      </c>
      <c r="B12" s="87" t="str">
        <f>IF(ent!E12&lt;&gt;"",ent!E12,"")</f>
        <v>奴田原 文雄</v>
      </c>
      <c r="C12" s="87" t="str">
        <f>IF(ent!E12&lt;&gt;"",ent!F12,"")</f>
        <v>東 駿吾</v>
      </c>
      <c r="D12" s="87" t="str">
        <f>IF(ent!E12&lt;&gt;"",ent!G12,"")</f>
        <v>ADVAN カヤバ KTMS GRヤリス</v>
      </c>
      <c r="E12" s="88" t="str">
        <f>IF(ent!E12&lt;&gt;"",ent!H12,"")</f>
        <v>JN-2</v>
      </c>
      <c r="F12" s="273">
        <v>443.2</v>
      </c>
      <c r="G12" s="102">
        <f>IF(F12&lt;&gt;"",RANK(F12,F$12:F$17,1),"")</f>
        <v>1</v>
      </c>
      <c r="H12" s="273">
        <v>619.1</v>
      </c>
      <c r="I12" s="102">
        <f>IF(H12&lt;&gt;"",RANK(H12,H$12:H$17,1),"")</f>
        <v>1</v>
      </c>
      <c r="J12" s="273">
        <v>449.2</v>
      </c>
      <c r="K12" s="102">
        <f>IF(J12&lt;&gt;"",RANK(J12,J$12:J$17,1),"")</f>
        <v>1</v>
      </c>
      <c r="L12" s="273">
        <v>441.4</v>
      </c>
      <c r="M12" s="102">
        <f>IF(L12&lt;&gt;"",RANK(L12,L$12:L$17,1),"")</f>
        <v>1</v>
      </c>
      <c r="N12" s="273">
        <v>615.4</v>
      </c>
      <c r="O12" s="102">
        <f>IF(N12&lt;&gt;"",RANK(N12,N$12:N$17,1),"")</f>
        <v>1</v>
      </c>
      <c r="P12" s="273">
        <v>444.4</v>
      </c>
      <c r="Q12" s="102">
        <f>IF(P12&lt;&gt;"",RANK(P12,P$12:P$17,1),"")</f>
        <v>1</v>
      </c>
      <c r="R12" s="273">
        <v>518.5</v>
      </c>
      <c r="S12" s="102">
        <f>IF(R12&lt;&gt;"",RANK(R12,R$12:R$17,1),"")</f>
        <v>1</v>
      </c>
      <c r="T12" s="273">
        <v>346.1</v>
      </c>
      <c r="U12" s="102">
        <f>IF(T12&lt;&gt;"",RANK(T12,T$12:T$17,1),"")</f>
        <v>3</v>
      </c>
      <c r="V12" s="273">
        <v>512.1</v>
      </c>
      <c r="W12" s="102">
        <f>IF(V12&lt;&gt;"",RANK(V12,V$12:V$17,1),"")</f>
        <v>1</v>
      </c>
      <c r="X12" s="273">
        <v>506.5</v>
      </c>
      <c r="Y12" s="102">
        <f>IF(X12&lt;&gt;"",RANK(X12,X$12:X$17,1),"")</f>
        <v>2</v>
      </c>
      <c r="Z12" s="273">
        <v>339.9</v>
      </c>
      <c r="AA12" s="102">
        <f>IF(Z12&lt;&gt;"",RANK(Z12,Z$12:Z$17,1),"")</f>
        <v>2</v>
      </c>
      <c r="AB12" s="273">
        <v>513</v>
      </c>
      <c r="AC12" s="102">
        <f>IF(AB12&lt;&gt;"",RANK(AB12,AB$12:AB$17,1),"")</f>
        <v>1</v>
      </c>
      <c r="AD12" s="273"/>
      <c r="AE12" s="102" t="str">
        <f>IF(AD12&lt;&gt;"",RANK(AD12,AD$12:AD$17,1),"")</f>
        <v/>
      </c>
      <c r="AF12" s="273"/>
      <c r="AG12" s="102" t="str">
        <f>IF(AF12&lt;&gt;"",RANK(AF12,AF$12:AF$17,1),"")</f>
        <v/>
      </c>
      <c r="AH12" s="273"/>
      <c r="AI12" s="102" t="str">
        <f>IF(AH12&lt;&gt;"",RANK(AH12,AH$12:AH$17,1),"")</f>
        <v/>
      </c>
      <c r="AJ12" s="273"/>
      <c r="AK12" s="102" t="str">
        <f>IF(AJ12&lt;&gt;"",RANK(AJ12,AJ$12:AJ$17,1),"")</f>
        <v/>
      </c>
      <c r="AL12" s="273"/>
      <c r="AM12" s="102" t="str">
        <f>IF(AL12&lt;&gt;"",RANK(AL12,AL$12:AL$17,1),"")</f>
        <v/>
      </c>
      <c r="AN12" s="273"/>
      <c r="AO12" s="102" t="str">
        <f>IF(AN12&lt;&gt;"",RANK(AN12,AN$12:AN$17,1),"")</f>
        <v/>
      </c>
      <c r="AP12" s="273"/>
      <c r="AQ12" s="102" t="str">
        <f>IF(AP12&lt;&gt;"",RANK(AP12,AP$12:AP$17,1),"")</f>
        <v/>
      </c>
      <c r="AR12" s="273"/>
      <c r="AS12" s="102" t="str">
        <f>IF(AR12&lt;&gt;"",RANK(AR12,AR$12:AR$17,1),"")</f>
        <v/>
      </c>
      <c r="AT12" s="273"/>
      <c r="AU12" s="102" t="str">
        <f>IF(AT12&lt;&gt;"",RANK(AT12,AT$12:AT$17,1),"")</f>
        <v/>
      </c>
      <c r="AV12" s="273"/>
      <c r="AW12" s="102" t="str">
        <f>IF(AV12&lt;&gt;"",RANK(AV12,AV$12:AV$17,1),"")</f>
        <v/>
      </c>
      <c r="AX12" s="273"/>
      <c r="AY12" s="102" t="str">
        <f>IF(AX12&lt;&gt;"",RANK(AX12,AX$12:AX$17,1),"")</f>
        <v/>
      </c>
      <c r="AZ12" s="273"/>
      <c r="BA12" s="102" t="str">
        <f>IF(AZ12&lt;&gt;"",RANK(AZ12,AZ$12:AZ$17,1),"")</f>
        <v/>
      </c>
      <c r="BB12" s="273"/>
      <c r="BC12" s="102" t="str">
        <f>IF(BB12&lt;&gt;"",RANK(BB12,BB$12:BB$17,1),"")</f>
        <v/>
      </c>
      <c r="BD12" s="273"/>
      <c r="BE12" s="102" t="str">
        <f>IF(BD12&lt;&gt;"",RANK(BD12,BD$12:BD$17,1),"")</f>
        <v/>
      </c>
      <c r="BF12" s="273"/>
      <c r="BG12" s="102" t="str">
        <f>IF(BF12&lt;&gt;"",RANK(BF12,BF$12:BF$17,1),"")</f>
        <v/>
      </c>
      <c r="BH12" s="273"/>
      <c r="BI12" s="102" t="str">
        <f>IF(BH12&lt;&gt;"",RANK(BH12,BH$12:BH$17,1),"")</f>
        <v/>
      </c>
      <c r="BJ12" s="273"/>
      <c r="BK12" s="102" t="str">
        <f>IF(BJ12&lt;&gt;"",RANK(BJ12,BJ$12:BJ$17,1),"")</f>
        <v/>
      </c>
      <c r="BL12" s="273"/>
      <c r="BM12" s="102" t="str">
        <f>IF(BL12&lt;&gt;"",RANK(BL12,BL$12:BL$17,1),"")</f>
        <v/>
      </c>
    </row>
    <row r="13" spans="1:65">
      <c r="A13" s="84">
        <f>IF(ent!E13&lt;&gt;"",ent!D13,"")</f>
        <v>12</v>
      </c>
      <c r="B13" s="84" t="str">
        <f>IF(ent!E13&lt;&gt;"",ent!E13,"")</f>
        <v>三枝 聖弥</v>
      </c>
      <c r="C13" s="84" t="str">
        <f>IF(ent!E13&lt;&gt;"",ent!F13,"")</f>
        <v>船木 一祥</v>
      </c>
      <c r="D13" s="84" t="str">
        <f>IF(ent!E13&lt;&gt;"",ent!G13,"")</f>
        <v>名古屋スバル ラック DL WRX</v>
      </c>
      <c r="E13" s="85" t="str">
        <f>IF(ent!E13&lt;&gt;"",ent!H13,"")</f>
        <v>JN-2</v>
      </c>
      <c r="F13" s="271">
        <v>453</v>
      </c>
      <c r="G13" s="101">
        <f t="shared" ref="G13:I17" si="253">IF(F13&lt;&gt;"",RANK(F13,F$12:F$17,1),"")</f>
        <v>3</v>
      </c>
      <c r="H13" s="271">
        <v>641.5</v>
      </c>
      <c r="I13" s="101">
        <f t="shared" si="253"/>
        <v>6</v>
      </c>
      <c r="J13" s="271">
        <v>456.9</v>
      </c>
      <c r="K13" s="101">
        <f t="shared" ref="K13" si="254">IF(J13&lt;&gt;"",RANK(J13,J$12:J$17,1),"")</f>
        <v>3</v>
      </c>
      <c r="L13" s="271">
        <v>450.4</v>
      </c>
      <c r="M13" s="101">
        <f t="shared" ref="M13" si="255">IF(L13&lt;&gt;"",RANK(L13,L$12:L$17,1),"")</f>
        <v>5</v>
      </c>
      <c r="N13" s="271">
        <v>638</v>
      </c>
      <c r="O13" s="101">
        <f t="shared" ref="O13" si="256">IF(N13&lt;&gt;"",RANK(N13,N$12:N$17,1),"")</f>
        <v>6</v>
      </c>
      <c r="P13" s="271">
        <v>455.3</v>
      </c>
      <c r="Q13" s="101">
        <f t="shared" ref="Q13" si="257">IF(P13&lt;&gt;"",RANK(P13,P$12:P$17,1),"")</f>
        <v>4</v>
      </c>
      <c r="R13" s="271">
        <v>525.6</v>
      </c>
      <c r="S13" s="101">
        <f t="shared" ref="S13" si="258">IF(R13&lt;&gt;"",RANK(R13,R$12:R$17,1),"")</f>
        <v>3</v>
      </c>
      <c r="T13" s="271">
        <v>349.3</v>
      </c>
      <c r="U13" s="101">
        <f t="shared" ref="U13" si="259">IF(T13&lt;&gt;"",RANK(T13,T$12:T$17,1),"")</f>
        <v>5</v>
      </c>
      <c r="V13" s="271">
        <v>518.1</v>
      </c>
      <c r="W13" s="101">
        <f t="shared" ref="W13" si="260">IF(V13&lt;&gt;"",RANK(V13,V$12:V$17,1),"")</f>
        <v>2</v>
      </c>
      <c r="X13" s="271">
        <v>511.6</v>
      </c>
      <c r="Y13" s="101">
        <f t="shared" ref="Y13" si="261">IF(X13&lt;&gt;"",RANK(X13,X$12:X$17,1),"")</f>
        <v>3</v>
      </c>
      <c r="Z13" s="271">
        <v>340.1</v>
      </c>
      <c r="AA13" s="101">
        <f t="shared" ref="AA13" si="262">IF(Z13&lt;&gt;"",RANK(Z13,Z$12:Z$17,1),"")</f>
        <v>3</v>
      </c>
      <c r="AB13" s="271">
        <v>513.79999999999995</v>
      </c>
      <c r="AC13" s="101">
        <f t="shared" ref="AC13" si="263">IF(AB13&lt;&gt;"",RANK(AB13,AB$12:AB$17,1),"")</f>
        <v>2</v>
      </c>
      <c r="AD13" s="271"/>
      <c r="AE13" s="101" t="str">
        <f t="shared" ref="AE13" si="264">IF(AD13&lt;&gt;"",RANK(AD13,AD$12:AD$17,1),"")</f>
        <v/>
      </c>
      <c r="AF13" s="271"/>
      <c r="AG13" s="101" t="str">
        <f t="shared" ref="AG13" si="265">IF(AF13&lt;&gt;"",RANK(AF13,AF$12:AF$17,1),"")</f>
        <v/>
      </c>
      <c r="AH13" s="271"/>
      <c r="AI13" s="101" t="str">
        <f t="shared" ref="AI13" si="266">IF(AH13&lt;&gt;"",RANK(AH13,AH$12:AH$17,1),"")</f>
        <v/>
      </c>
      <c r="AJ13" s="271"/>
      <c r="AK13" s="101" t="str">
        <f t="shared" ref="AK13" si="267">IF(AJ13&lt;&gt;"",RANK(AJ13,AJ$12:AJ$17,1),"")</f>
        <v/>
      </c>
      <c r="AL13" s="271"/>
      <c r="AM13" s="101" t="str">
        <f t="shared" ref="AM13" si="268">IF(AL13&lt;&gt;"",RANK(AL13,AL$12:AL$17,1),"")</f>
        <v/>
      </c>
      <c r="AN13" s="271"/>
      <c r="AO13" s="101" t="str">
        <f t="shared" ref="AO13" si="269">IF(AN13&lt;&gt;"",RANK(AN13,AN$12:AN$17,1),"")</f>
        <v/>
      </c>
      <c r="AP13" s="271"/>
      <c r="AQ13" s="101" t="str">
        <f t="shared" ref="AQ13" si="270">IF(AP13&lt;&gt;"",RANK(AP13,AP$12:AP$17,1),"")</f>
        <v/>
      </c>
      <c r="AR13" s="271"/>
      <c r="AS13" s="101" t="str">
        <f t="shared" ref="AS13" si="271">IF(AR13&lt;&gt;"",RANK(AR13,AR$12:AR$17,1),"")</f>
        <v/>
      </c>
      <c r="AT13" s="271"/>
      <c r="AU13" s="101" t="str">
        <f t="shared" ref="AU13" si="272">IF(AT13&lt;&gt;"",RANK(AT13,AT$12:AT$17,1),"")</f>
        <v/>
      </c>
      <c r="AV13" s="271"/>
      <c r="AW13" s="101" t="str">
        <f t="shared" ref="AW13" si="273">IF(AV13&lt;&gt;"",RANK(AV13,AV$12:AV$17,1),"")</f>
        <v/>
      </c>
      <c r="AX13" s="271"/>
      <c r="AY13" s="101" t="str">
        <f t="shared" ref="AY13" si="274">IF(AX13&lt;&gt;"",RANK(AX13,AX$12:AX$17,1),"")</f>
        <v/>
      </c>
      <c r="AZ13" s="271"/>
      <c r="BA13" s="101" t="str">
        <f t="shared" ref="BA13" si="275">IF(AZ13&lt;&gt;"",RANK(AZ13,AZ$12:AZ$17,1),"")</f>
        <v/>
      </c>
      <c r="BB13" s="271"/>
      <c r="BC13" s="101" t="str">
        <f t="shared" ref="BC13" si="276">IF(BB13&lt;&gt;"",RANK(BB13,BB$12:BB$17,1),"")</f>
        <v/>
      </c>
      <c r="BD13" s="271"/>
      <c r="BE13" s="101" t="str">
        <f t="shared" ref="BE13" si="277">IF(BD13&lt;&gt;"",RANK(BD13,BD$12:BD$17,1),"")</f>
        <v/>
      </c>
      <c r="BF13" s="271"/>
      <c r="BG13" s="101" t="str">
        <f t="shared" ref="BG13" si="278">IF(BF13&lt;&gt;"",RANK(BF13,BF$12:BF$17,1),"")</f>
        <v/>
      </c>
      <c r="BH13" s="271"/>
      <c r="BI13" s="101" t="str">
        <f t="shared" ref="BI13" si="279">IF(BH13&lt;&gt;"",RANK(BH13,BH$12:BH$17,1),"")</f>
        <v/>
      </c>
      <c r="BJ13" s="271"/>
      <c r="BK13" s="101" t="str">
        <f t="shared" ref="BK13" si="280">IF(BJ13&lt;&gt;"",RANK(BJ13,BJ$12:BJ$17,1),"")</f>
        <v/>
      </c>
      <c r="BL13" s="271"/>
      <c r="BM13" s="101" t="str">
        <f t="shared" ref="BM13" si="281">IF(BL13&lt;&gt;"",RANK(BL13,BL$12:BL$17,1),"")</f>
        <v/>
      </c>
    </row>
    <row r="14" spans="1:65" s="275" customFormat="1">
      <c r="A14" s="87">
        <f>IF(ent!E14&lt;&gt;"",ent!D14,"")</f>
        <v>13</v>
      </c>
      <c r="B14" s="87" t="str">
        <f>IF(ent!E14&lt;&gt;"",ent!E14,"")</f>
        <v>川名 賢</v>
      </c>
      <c r="C14" s="87" t="str">
        <f>IF(ent!E14&lt;&gt;"",ent!F14,"")</f>
        <v>前川 冨哉</v>
      </c>
      <c r="D14" s="87" t="str">
        <f>IF(ent!E14&lt;&gt;"",ent!G14,"")</f>
        <v>クスコ DL WM KZF TL ヤリス</v>
      </c>
      <c r="E14" s="88" t="str">
        <f>IF(ent!E14&lt;&gt;"",ent!H14,"")</f>
        <v>JN-2</v>
      </c>
      <c r="F14" s="273">
        <v>454.5</v>
      </c>
      <c r="G14" s="102">
        <f t="shared" si="253"/>
        <v>5</v>
      </c>
      <c r="H14" s="273">
        <v>635</v>
      </c>
      <c r="I14" s="102">
        <f t="shared" si="253"/>
        <v>3</v>
      </c>
      <c r="J14" s="273">
        <v>458.5</v>
      </c>
      <c r="K14" s="102">
        <f t="shared" ref="K14" si="282">IF(J14&lt;&gt;"",RANK(J14,J$12:J$17,1),"")</f>
        <v>4</v>
      </c>
      <c r="L14" s="273">
        <v>449.2</v>
      </c>
      <c r="M14" s="102">
        <f t="shared" ref="M14" si="283">IF(L14&lt;&gt;"",RANK(L14,L$12:L$17,1),"")</f>
        <v>3</v>
      </c>
      <c r="N14" s="273">
        <v>627.29999999999995</v>
      </c>
      <c r="O14" s="102">
        <f t="shared" ref="O14" si="284">IF(N14&lt;&gt;"",RANK(N14,N$12:N$17,1),"")</f>
        <v>3</v>
      </c>
      <c r="P14" s="273">
        <v>451.7</v>
      </c>
      <c r="Q14" s="102">
        <f t="shared" ref="Q14" si="285">IF(P14&lt;&gt;"",RANK(P14,P$12:P$17,1),"")</f>
        <v>2</v>
      </c>
      <c r="R14" s="273">
        <v>519.20000000000005</v>
      </c>
      <c r="S14" s="102">
        <f t="shared" ref="S14" si="286">IF(R14&lt;&gt;"",RANK(R14,R$12:R$17,1),"")</f>
        <v>2</v>
      </c>
      <c r="T14" s="273">
        <v>345.8</v>
      </c>
      <c r="U14" s="102">
        <f t="shared" ref="U14" si="287">IF(T14&lt;&gt;"",RANK(T14,T$12:T$17,1),"")</f>
        <v>2</v>
      </c>
      <c r="V14" s="273">
        <v>519.20000000000005</v>
      </c>
      <c r="W14" s="102">
        <f t="shared" ref="W14" si="288">IF(V14&lt;&gt;"",RANK(V14,V$12:V$17,1),"")</f>
        <v>3</v>
      </c>
      <c r="X14" s="273">
        <v>505.8</v>
      </c>
      <c r="Y14" s="102">
        <f t="shared" ref="Y14" si="289">IF(X14&lt;&gt;"",RANK(X14,X$12:X$17,1),"")</f>
        <v>1</v>
      </c>
      <c r="Z14" s="273">
        <v>339.7</v>
      </c>
      <c r="AA14" s="102">
        <f t="shared" ref="AA14" si="290">IF(Z14&lt;&gt;"",RANK(Z14,Z$12:Z$17,1),"")</f>
        <v>1</v>
      </c>
      <c r="AB14" s="273">
        <v>519.20000000000005</v>
      </c>
      <c r="AC14" s="102">
        <f t="shared" ref="AC14" si="291">IF(AB14&lt;&gt;"",RANK(AB14,AB$12:AB$17,1),"")</f>
        <v>3</v>
      </c>
      <c r="AD14" s="273"/>
      <c r="AE14" s="102" t="str">
        <f t="shared" ref="AE14" si="292">IF(AD14&lt;&gt;"",RANK(AD14,AD$12:AD$17,1),"")</f>
        <v/>
      </c>
      <c r="AF14" s="273"/>
      <c r="AG14" s="102" t="str">
        <f t="shared" ref="AG14" si="293">IF(AF14&lt;&gt;"",RANK(AF14,AF$12:AF$17,1),"")</f>
        <v/>
      </c>
      <c r="AH14" s="273"/>
      <c r="AI14" s="102" t="str">
        <f t="shared" ref="AI14" si="294">IF(AH14&lt;&gt;"",RANK(AH14,AH$12:AH$17,1),"")</f>
        <v/>
      </c>
      <c r="AJ14" s="273"/>
      <c r="AK14" s="102" t="str">
        <f t="shared" ref="AK14" si="295">IF(AJ14&lt;&gt;"",RANK(AJ14,AJ$12:AJ$17,1),"")</f>
        <v/>
      </c>
      <c r="AL14" s="273"/>
      <c r="AM14" s="102" t="str">
        <f t="shared" ref="AM14" si="296">IF(AL14&lt;&gt;"",RANK(AL14,AL$12:AL$17,1),"")</f>
        <v/>
      </c>
      <c r="AN14" s="273"/>
      <c r="AO14" s="102" t="str">
        <f t="shared" ref="AO14" si="297">IF(AN14&lt;&gt;"",RANK(AN14,AN$12:AN$17,1),"")</f>
        <v/>
      </c>
      <c r="AP14" s="273"/>
      <c r="AQ14" s="102" t="str">
        <f t="shared" ref="AQ14" si="298">IF(AP14&lt;&gt;"",RANK(AP14,AP$12:AP$17,1),"")</f>
        <v/>
      </c>
      <c r="AR14" s="273"/>
      <c r="AS14" s="102" t="str">
        <f t="shared" ref="AS14" si="299">IF(AR14&lt;&gt;"",RANK(AR14,AR$12:AR$17,1),"")</f>
        <v/>
      </c>
      <c r="AT14" s="273"/>
      <c r="AU14" s="102" t="str">
        <f t="shared" ref="AU14" si="300">IF(AT14&lt;&gt;"",RANK(AT14,AT$12:AT$17,1),"")</f>
        <v/>
      </c>
      <c r="AV14" s="273"/>
      <c r="AW14" s="102" t="str">
        <f t="shared" ref="AW14" si="301">IF(AV14&lt;&gt;"",RANK(AV14,AV$12:AV$17,1),"")</f>
        <v/>
      </c>
      <c r="AX14" s="273"/>
      <c r="AY14" s="102" t="str">
        <f t="shared" ref="AY14" si="302">IF(AX14&lt;&gt;"",RANK(AX14,AX$12:AX$17,1),"")</f>
        <v/>
      </c>
      <c r="AZ14" s="273"/>
      <c r="BA14" s="102" t="str">
        <f t="shared" ref="BA14" si="303">IF(AZ14&lt;&gt;"",RANK(AZ14,AZ$12:AZ$17,1),"")</f>
        <v/>
      </c>
      <c r="BB14" s="273"/>
      <c r="BC14" s="102" t="str">
        <f t="shared" ref="BC14" si="304">IF(BB14&lt;&gt;"",RANK(BB14,BB$12:BB$17,1),"")</f>
        <v/>
      </c>
      <c r="BD14" s="273"/>
      <c r="BE14" s="102" t="str">
        <f t="shared" ref="BE14" si="305">IF(BD14&lt;&gt;"",RANK(BD14,BD$12:BD$17,1),"")</f>
        <v/>
      </c>
      <c r="BF14" s="273"/>
      <c r="BG14" s="102" t="str">
        <f t="shared" ref="BG14" si="306">IF(BF14&lt;&gt;"",RANK(BF14,BF$12:BF$17,1),"")</f>
        <v/>
      </c>
      <c r="BH14" s="273"/>
      <c r="BI14" s="102" t="str">
        <f t="shared" ref="BI14" si="307">IF(BH14&lt;&gt;"",RANK(BH14,BH$12:BH$17,1),"")</f>
        <v/>
      </c>
      <c r="BJ14" s="273"/>
      <c r="BK14" s="102" t="str">
        <f t="shared" ref="BK14" si="308">IF(BJ14&lt;&gt;"",RANK(BJ14,BJ$12:BJ$17,1),"")</f>
        <v/>
      </c>
      <c r="BL14" s="273"/>
      <c r="BM14" s="102" t="str">
        <f t="shared" ref="BM14" si="309">IF(BL14&lt;&gt;"",RANK(BL14,BL$12:BL$17,1),"")</f>
        <v/>
      </c>
    </row>
    <row r="15" spans="1:65">
      <c r="A15" s="84">
        <f>IF(ent!E15&lt;&gt;"",ent!D15,"")</f>
        <v>14</v>
      </c>
      <c r="B15" s="84" t="str">
        <f>IF(ent!E15&lt;&gt;"",ent!E15,"")</f>
        <v>横尾 芳則</v>
      </c>
      <c r="C15" s="84" t="str">
        <f>IF(ent!E15&lt;&gt;"",ent!F15,"")</f>
        <v>穴井 謙志郎</v>
      </c>
      <c r="D15" s="84" t="str">
        <f>IF(ent!E15&lt;&gt;"",ent!G15,"")</f>
        <v>カヤバ GRヤリス</v>
      </c>
      <c r="E15" s="85" t="str">
        <f>IF(ent!E15&lt;&gt;"",ent!H15,"")</f>
        <v>JN-2</v>
      </c>
      <c r="F15" s="271">
        <v>453.3</v>
      </c>
      <c r="G15" s="101">
        <f t="shared" si="253"/>
        <v>4</v>
      </c>
      <c r="H15" s="271">
        <v>628.20000000000005</v>
      </c>
      <c r="I15" s="101">
        <f t="shared" si="253"/>
        <v>2</v>
      </c>
      <c r="J15" s="271">
        <v>455.6</v>
      </c>
      <c r="K15" s="101">
        <f t="shared" ref="K15" si="310">IF(J15&lt;&gt;"",RANK(J15,J$12:J$17,1),"")</f>
        <v>2</v>
      </c>
      <c r="L15" s="271">
        <v>447.7</v>
      </c>
      <c r="M15" s="101">
        <f t="shared" ref="M15" si="311">IF(L15&lt;&gt;"",RANK(L15,L$12:L$17,1),"")</f>
        <v>2</v>
      </c>
      <c r="N15" s="271">
        <v>621.70000000000005</v>
      </c>
      <c r="O15" s="101">
        <f t="shared" ref="O15" si="312">IF(N15&lt;&gt;"",RANK(N15,N$12:N$17,1),"")</f>
        <v>2</v>
      </c>
      <c r="P15" s="271">
        <v>452.7</v>
      </c>
      <c r="Q15" s="101">
        <f t="shared" ref="Q15" si="313">IF(P15&lt;&gt;"",RANK(P15,P$12:P$17,1),"")</f>
        <v>3</v>
      </c>
      <c r="R15" s="271">
        <v>530.6</v>
      </c>
      <c r="S15" s="101">
        <f t="shared" ref="S15" si="314">IF(R15&lt;&gt;"",RANK(R15,R$12:R$17,1),"")</f>
        <v>5</v>
      </c>
      <c r="T15" s="271">
        <v>345.5</v>
      </c>
      <c r="U15" s="101">
        <f t="shared" ref="U15" si="315">IF(T15&lt;&gt;"",RANK(T15,T$12:T$17,1),"")</f>
        <v>1</v>
      </c>
      <c r="V15" s="271">
        <v>519.70000000000005</v>
      </c>
      <c r="W15" s="101">
        <f t="shared" ref="W15" si="316">IF(V15&lt;&gt;"",RANK(V15,V$12:V$17,1),"")</f>
        <v>4</v>
      </c>
      <c r="X15" s="271">
        <v>511.8</v>
      </c>
      <c r="Y15" s="101">
        <f t="shared" ref="Y15" si="317">IF(X15&lt;&gt;"",RANK(X15,X$12:X$17,1),"")</f>
        <v>4</v>
      </c>
      <c r="Z15" s="271">
        <v>343.9</v>
      </c>
      <c r="AA15" s="101">
        <f t="shared" ref="AA15" si="318">IF(Z15&lt;&gt;"",RANK(Z15,Z$12:Z$17,1),"")</f>
        <v>4</v>
      </c>
      <c r="AB15" s="271">
        <v>520.5</v>
      </c>
      <c r="AC15" s="101">
        <f t="shared" ref="AC15" si="319">IF(AB15&lt;&gt;"",RANK(AB15,AB$12:AB$17,1),"")</f>
        <v>4</v>
      </c>
      <c r="AD15" s="271"/>
      <c r="AE15" s="101" t="str">
        <f t="shared" ref="AE15" si="320">IF(AD15&lt;&gt;"",RANK(AD15,AD$12:AD$17,1),"")</f>
        <v/>
      </c>
      <c r="AF15" s="271"/>
      <c r="AG15" s="101" t="str">
        <f t="shared" ref="AG15" si="321">IF(AF15&lt;&gt;"",RANK(AF15,AF$12:AF$17,1),"")</f>
        <v/>
      </c>
      <c r="AH15" s="271"/>
      <c r="AI15" s="101" t="str">
        <f t="shared" ref="AI15" si="322">IF(AH15&lt;&gt;"",RANK(AH15,AH$12:AH$17,1),"")</f>
        <v/>
      </c>
      <c r="AJ15" s="271"/>
      <c r="AK15" s="101" t="str">
        <f t="shared" ref="AK15" si="323">IF(AJ15&lt;&gt;"",RANK(AJ15,AJ$12:AJ$17,1),"")</f>
        <v/>
      </c>
      <c r="AL15" s="271"/>
      <c r="AM15" s="101" t="str">
        <f t="shared" ref="AM15" si="324">IF(AL15&lt;&gt;"",RANK(AL15,AL$12:AL$17,1),"")</f>
        <v/>
      </c>
      <c r="AN15" s="271"/>
      <c r="AO15" s="101" t="str">
        <f t="shared" ref="AO15" si="325">IF(AN15&lt;&gt;"",RANK(AN15,AN$12:AN$17,1),"")</f>
        <v/>
      </c>
      <c r="AP15" s="271"/>
      <c r="AQ15" s="101" t="str">
        <f t="shared" ref="AQ15" si="326">IF(AP15&lt;&gt;"",RANK(AP15,AP$12:AP$17,1),"")</f>
        <v/>
      </c>
      <c r="AR15" s="271"/>
      <c r="AS15" s="101" t="str">
        <f t="shared" ref="AS15" si="327">IF(AR15&lt;&gt;"",RANK(AR15,AR$12:AR$17,1),"")</f>
        <v/>
      </c>
      <c r="AT15" s="271"/>
      <c r="AU15" s="101" t="str">
        <f t="shared" ref="AU15" si="328">IF(AT15&lt;&gt;"",RANK(AT15,AT$12:AT$17,1),"")</f>
        <v/>
      </c>
      <c r="AV15" s="271"/>
      <c r="AW15" s="101" t="str">
        <f t="shared" ref="AW15" si="329">IF(AV15&lt;&gt;"",RANK(AV15,AV$12:AV$17,1),"")</f>
        <v/>
      </c>
      <c r="AX15" s="271"/>
      <c r="AY15" s="101" t="str">
        <f t="shared" ref="AY15" si="330">IF(AX15&lt;&gt;"",RANK(AX15,AX$12:AX$17,1),"")</f>
        <v/>
      </c>
      <c r="AZ15" s="271"/>
      <c r="BA15" s="101" t="str">
        <f t="shared" ref="BA15" si="331">IF(AZ15&lt;&gt;"",RANK(AZ15,AZ$12:AZ$17,1),"")</f>
        <v/>
      </c>
      <c r="BB15" s="271"/>
      <c r="BC15" s="101" t="str">
        <f t="shared" ref="BC15" si="332">IF(BB15&lt;&gt;"",RANK(BB15,BB$12:BB$17,1),"")</f>
        <v/>
      </c>
      <c r="BD15" s="271"/>
      <c r="BE15" s="101" t="str">
        <f t="shared" ref="BE15" si="333">IF(BD15&lt;&gt;"",RANK(BD15,BD$12:BD$17,1),"")</f>
        <v/>
      </c>
      <c r="BF15" s="271"/>
      <c r="BG15" s="101" t="str">
        <f t="shared" ref="BG15" si="334">IF(BF15&lt;&gt;"",RANK(BF15,BF$12:BF$17,1),"")</f>
        <v/>
      </c>
      <c r="BH15" s="271"/>
      <c r="BI15" s="101" t="str">
        <f t="shared" ref="BI15" si="335">IF(BH15&lt;&gt;"",RANK(BH15,BH$12:BH$17,1),"")</f>
        <v/>
      </c>
      <c r="BJ15" s="271"/>
      <c r="BK15" s="101" t="str">
        <f t="shared" ref="BK15" si="336">IF(BJ15&lt;&gt;"",RANK(BJ15,BJ$12:BJ$17,1),"")</f>
        <v/>
      </c>
      <c r="BL15" s="271"/>
      <c r="BM15" s="101" t="str">
        <f t="shared" ref="BM15" si="337">IF(BL15&lt;&gt;"",RANK(BL15,BL$12:BL$17,1),"")</f>
        <v/>
      </c>
    </row>
    <row r="16" spans="1:65" s="275" customFormat="1">
      <c r="A16" s="87">
        <f>IF(ent!E16&lt;&gt;"",ent!D16,"")</f>
        <v>15</v>
      </c>
      <c r="B16" s="87" t="str">
        <f>IF(ent!E16&lt;&gt;"",ent!E16,"")</f>
        <v>小泉 敏志</v>
      </c>
      <c r="C16" s="87" t="str">
        <f>IF(ent!E16&lt;&gt;"",ent!F16,"")</f>
        <v>加勢 直毅</v>
      </c>
      <c r="D16" s="87" t="str">
        <f>IF(ent!E16&lt;&gt;"",ent!G16,"")</f>
        <v>若甦DLドリームドライブGRヤリス</v>
      </c>
      <c r="E16" s="88" t="str">
        <f>IF(ent!E16&lt;&gt;"",ent!H16,"")</f>
        <v>JN-2</v>
      </c>
      <c r="F16" s="273">
        <v>448.4</v>
      </c>
      <c r="G16" s="102">
        <f t="shared" si="253"/>
        <v>2</v>
      </c>
      <c r="H16" s="273">
        <v>638.9</v>
      </c>
      <c r="I16" s="102">
        <f t="shared" si="253"/>
        <v>5</v>
      </c>
      <c r="J16" s="273">
        <v>458.9</v>
      </c>
      <c r="K16" s="102">
        <f t="shared" ref="K16" si="338">IF(J16&lt;&gt;"",RANK(J16,J$12:J$17,1),"")</f>
        <v>5</v>
      </c>
      <c r="L16" s="273">
        <v>449.3</v>
      </c>
      <c r="M16" s="102">
        <f t="shared" ref="M16" si="339">IF(L16&lt;&gt;"",RANK(L16,L$12:L$17,1),"")</f>
        <v>4</v>
      </c>
      <c r="N16" s="273">
        <v>631.70000000000005</v>
      </c>
      <c r="O16" s="102">
        <f t="shared" ref="O16" si="340">IF(N16&lt;&gt;"",RANK(N16,N$12:N$17,1),"")</f>
        <v>5</v>
      </c>
      <c r="P16" s="273">
        <v>456.3</v>
      </c>
      <c r="Q16" s="102">
        <f t="shared" ref="Q16" si="341">IF(P16&lt;&gt;"",RANK(P16,P$12:P$17,1),"")</f>
        <v>5</v>
      </c>
      <c r="R16" s="273">
        <v>525.70000000000005</v>
      </c>
      <c r="S16" s="102">
        <f t="shared" ref="S16" si="342">IF(R16&lt;&gt;"",RANK(R16,R$12:R$17,1),"")</f>
        <v>4</v>
      </c>
      <c r="T16" s="273">
        <v>346.2</v>
      </c>
      <c r="U16" s="102">
        <f t="shared" ref="U16" si="343">IF(T16&lt;&gt;"",RANK(T16,T$12:T$17,1),"")</f>
        <v>4</v>
      </c>
      <c r="V16" s="273">
        <v>522.6</v>
      </c>
      <c r="W16" s="102">
        <f t="shared" ref="W16" si="344">IF(V16&lt;&gt;"",RANK(V16,V$12:V$17,1),"")</f>
        <v>5</v>
      </c>
      <c r="X16" s="273">
        <v>531.79999999999995</v>
      </c>
      <c r="Y16" s="102">
        <f t="shared" ref="Y16" si="345">IF(X16&lt;&gt;"",RANK(X16,X$12:X$17,1),"")</f>
        <v>5</v>
      </c>
      <c r="Z16" s="273">
        <v>345.1</v>
      </c>
      <c r="AA16" s="102">
        <f t="shared" ref="AA16" si="346">IF(Z16&lt;&gt;"",RANK(Z16,Z$12:Z$17,1),"")</f>
        <v>5</v>
      </c>
      <c r="AB16" s="273">
        <v>524.4</v>
      </c>
      <c r="AC16" s="102">
        <f t="shared" ref="AC16" si="347">IF(AB16&lt;&gt;"",RANK(AB16,AB$12:AB$17,1),"")</f>
        <v>5</v>
      </c>
      <c r="AD16" s="273"/>
      <c r="AE16" s="102" t="str">
        <f t="shared" ref="AE16" si="348">IF(AD16&lt;&gt;"",RANK(AD16,AD$12:AD$17,1),"")</f>
        <v/>
      </c>
      <c r="AF16" s="273"/>
      <c r="AG16" s="102" t="str">
        <f t="shared" ref="AG16" si="349">IF(AF16&lt;&gt;"",RANK(AF16,AF$12:AF$17,1),"")</f>
        <v/>
      </c>
      <c r="AH16" s="273"/>
      <c r="AI16" s="102" t="str">
        <f t="shared" ref="AI16" si="350">IF(AH16&lt;&gt;"",RANK(AH16,AH$12:AH$17,1),"")</f>
        <v/>
      </c>
      <c r="AJ16" s="273"/>
      <c r="AK16" s="102" t="str">
        <f t="shared" ref="AK16" si="351">IF(AJ16&lt;&gt;"",RANK(AJ16,AJ$12:AJ$17,1),"")</f>
        <v/>
      </c>
      <c r="AL16" s="273"/>
      <c r="AM16" s="102" t="str">
        <f t="shared" ref="AM16" si="352">IF(AL16&lt;&gt;"",RANK(AL16,AL$12:AL$17,1),"")</f>
        <v/>
      </c>
      <c r="AN16" s="273"/>
      <c r="AO16" s="102" t="str">
        <f t="shared" ref="AO16" si="353">IF(AN16&lt;&gt;"",RANK(AN16,AN$12:AN$17,1),"")</f>
        <v/>
      </c>
      <c r="AP16" s="273"/>
      <c r="AQ16" s="102" t="str">
        <f t="shared" ref="AQ16" si="354">IF(AP16&lt;&gt;"",RANK(AP16,AP$12:AP$17,1),"")</f>
        <v/>
      </c>
      <c r="AR16" s="273"/>
      <c r="AS16" s="102" t="str">
        <f t="shared" ref="AS16" si="355">IF(AR16&lt;&gt;"",RANK(AR16,AR$12:AR$17,1),"")</f>
        <v/>
      </c>
      <c r="AT16" s="273"/>
      <c r="AU16" s="102" t="str">
        <f t="shared" ref="AU16" si="356">IF(AT16&lt;&gt;"",RANK(AT16,AT$12:AT$17,1),"")</f>
        <v/>
      </c>
      <c r="AV16" s="273"/>
      <c r="AW16" s="102" t="str">
        <f t="shared" ref="AW16" si="357">IF(AV16&lt;&gt;"",RANK(AV16,AV$12:AV$17,1),"")</f>
        <v/>
      </c>
      <c r="AX16" s="273"/>
      <c r="AY16" s="102" t="str">
        <f t="shared" ref="AY16" si="358">IF(AX16&lt;&gt;"",RANK(AX16,AX$12:AX$17,1),"")</f>
        <v/>
      </c>
      <c r="AZ16" s="273"/>
      <c r="BA16" s="102" t="str">
        <f t="shared" ref="BA16" si="359">IF(AZ16&lt;&gt;"",RANK(AZ16,AZ$12:AZ$17,1),"")</f>
        <v/>
      </c>
      <c r="BB16" s="273"/>
      <c r="BC16" s="102" t="str">
        <f t="shared" ref="BC16" si="360">IF(BB16&lt;&gt;"",RANK(BB16,BB$12:BB$17,1),"")</f>
        <v/>
      </c>
      <c r="BD16" s="273"/>
      <c r="BE16" s="102" t="str">
        <f t="shared" ref="BE16" si="361">IF(BD16&lt;&gt;"",RANK(BD16,BD$12:BD$17,1),"")</f>
        <v/>
      </c>
      <c r="BF16" s="273"/>
      <c r="BG16" s="102" t="str">
        <f t="shared" ref="BG16" si="362">IF(BF16&lt;&gt;"",RANK(BF16,BF$12:BF$17,1),"")</f>
        <v/>
      </c>
      <c r="BH16" s="273"/>
      <c r="BI16" s="102" t="str">
        <f t="shared" ref="BI16" si="363">IF(BH16&lt;&gt;"",RANK(BH16,BH$12:BH$17,1),"")</f>
        <v/>
      </c>
      <c r="BJ16" s="273"/>
      <c r="BK16" s="102" t="str">
        <f t="shared" ref="BK16" si="364">IF(BJ16&lt;&gt;"",RANK(BJ16,BJ$12:BJ$17,1),"")</f>
        <v/>
      </c>
      <c r="BL16" s="273"/>
      <c r="BM16" s="102" t="str">
        <f t="shared" ref="BM16" si="365">IF(BL16&lt;&gt;"",RANK(BL16,BL$12:BL$17,1),"")</f>
        <v/>
      </c>
    </row>
    <row r="17" spans="1:65" s="80" customFormat="1">
      <c r="A17" s="89">
        <f>IF(ent!E17&lt;&gt;"",ent!D17,"")</f>
        <v>16</v>
      </c>
      <c r="B17" s="89" t="str">
        <f>IF(ent!E17&lt;&gt;"",ent!E17,"")</f>
        <v>石川 昌平</v>
      </c>
      <c r="C17" s="89" t="str">
        <f>IF(ent!E17&lt;&gt;"",ent!F17,"")</f>
        <v>大倉 瞳</v>
      </c>
      <c r="D17" s="89" t="str">
        <f>IF(ent!E17&lt;&gt;"",ent!G17,"")</f>
        <v>ARTAオートバックスGRヤリス</v>
      </c>
      <c r="E17" s="90" t="str">
        <f>IF(ent!E17&lt;&gt;"",ent!H17,"")</f>
        <v>JN-2</v>
      </c>
      <c r="F17" s="103">
        <v>500.6</v>
      </c>
      <c r="G17" s="104">
        <f t="shared" si="253"/>
        <v>6</v>
      </c>
      <c r="H17" s="103">
        <v>637.6</v>
      </c>
      <c r="I17" s="104">
        <f t="shared" si="253"/>
        <v>4</v>
      </c>
      <c r="J17" s="103">
        <v>501.4</v>
      </c>
      <c r="K17" s="104">
        <f t="shared" ref="K17" si="366">IF(J17&lt;&gt;"",RANK(J17,J$12:J$17,1),"")</f>
        <v>6</v>
      </c>
      <c r="L17" s="103">
        <v>453.1</v>
      </c>
      <c r="M17" s="104">
        <f t="shared" ref="M17" si="367">IF(L17&lt;&gt;"",RANK(L17,L$12:L$17,1),"")</f>
        <v>6</v>
      </c>
      <c r="N17" s="103">
        <v>627.70000000000005</v>
      </c>
      <c r="O17" s="104">
        <f t="shared" ref="O17" si="368">IF(N17&lt;&gt;"",RANK(N17,N$12:N$17,1),"")</f>
        <v>4</v>
      </c>
      <c r="P17" s="103">
        <v>458.5</v>
      </c>
      <c r="Q17" s="104">
        <f t="shared" ref="Q17" si="369">IF(P17&lt;&gt;"",RANK(P17,P$12:P$17,1),"")</f>
        <v>6</v>
      </c>
      <c r="R17" s="103">
        <v>538.5</v>
      </c>
      <c r="S17" s="104">
        <f t="shared" ref="S17" si="370">IF(R17&lt;&gt;"",RANK(R17,R$12:R$17,1),"")</f>
        <v>6</v>
      </c>
      <c r="T17" s="103">
        <v>352.6</v>
      </c>
      <c r="U17" s="104">
        <f t="shared" ref="U17" si="371">IF(T17&lt;&gt;"",RANK(T17,T$12:T$17,1),"")</f>
        <v>6</v>
      </c>
      <c r="V17" s="103">
        <v>523.6</v>
      </c>
      <c r="W17" s="104">
        <f t="shared" ref="W17" si="372">IF(V17&lt;&gt;"",RANK(V17,V$12:V$17,1),"")</f>
        <v>6</v>
      </c>
      <c r="X17" s="103">
        <v>612.1</v>
      </c>
      <c r="Y17" s="104">
        <f t="shared" ref="Y17" si="373">IF(X17&lt;&gt;"",RANK(X17,X$12:X$17,1),"")</f>
        <v>6</v>
      </c>
      <c r="Z17" s="103">
        <v>429.7</v>
      </c>
      <c r="AA17" s="104">
        <f t="shared" ref="AA17" si="374">IF(Z17&lt;&gt;"",RANK(Z17,Z$12:Z$17,1),"")</f>
        <v>6</v>
      </c>
      <c r="AB17" s="103">
        <v>627.20000000000005</v>
      </c>
      <c r="AC17" s="104">
        <f t="shared" ref="AC17" si="375">IF(AB17&lt;&gt;"",RANK(AB17,AB$12:AB$17,1),"")</f>
        <v>6</v>
      </c>
      <c r="AD17" s="103"/>
      <c r="AE17" s="104" t="str">
        <f t="shared" ref="AE17" si="376">IF(AD17&lt;&gt;"",RANK(AD17,AD$12:AD$17,1),"")</f>
        <v/>
      </c>
      <c r="AF17" s="103"/>
      <c r="AG17" s="104" t="str">
        <f t="shared" ref="AG17" si="377">IF(AF17&lt;&gt;"",RANK(AF17,AF$12:AF$17,1),"")</f>
        <v/>
      </c>
      <c r="AH17" s="103"/>
      <c r="AI17" s="104" t="str">
        <f t="shared" ref="AI17" si="378">IF(AH17&lt;&gt;"",RANK(AH17,AH$12:AH$17,1),"")</f>
        <v/>
      </c>
      <c r="AJ17" s="103"/>
      <c r="AK17" s="104" t="str">
        <f t="shared" ref="AK17" si="379">IF(AJ17&lt;&gt;"",RANK(AJ17,AJ$12:AJ$17,1),"")</f>
        <v/>
      </c>
      <c r="AL17" s="103"/>
      <c r="AM17" s="104" t="str">
        <f t="shared" ref="AM17" si="380">IF(AL17&lt;&gt;"",RANK(AL17,AL$12:AL$17,1),"")</f>
        <v/>
      </c>
      <c r="AN17" s="103"/>
      <c r="AO17" s="104" t="str">
        <f t="shared" ref="AO17" si="381">IF(AN17&lt;&gt;"",RANK(AN17,AN$12:AN$17,1),"")</f>
        <v/>
      </c>
      <c r="AP17" s="103"/>
      <c r="AQ17" s="104" t="str">
        <f t="shared" ref="AQ17" si="382">IF(AP17&lt;&gt;"",RANK(AP17,AP$12:AP$17,1),"")</f>
        <v/>
      </c>
      <c r="AR17" s="103"/>
      <c r="AS17" s="104" t="str">
        <f t="shared" ref="AS17" si="383">IF(AR17&lt;&gt;"",RANK(AR17,AR$12:AR$17,1),"")</f>
        <v/>
      </c>
      <c r="AT17" s="103"/>
      <c r="AU17" s="104" t="str">
        <f t="shared" ref="AU17" si="384">IF(AT17&lt;&gt;"",RANK(AT17,AT$12:AT$17,1),"")</f>
        <v/>
      </c>
      <c r="AV17" s="103"/>
      <c r="AW17" s="104" t="str">
        <f t="shared" ref="AW17" si="385">IF(AV17&lt;&gt;"",RANK(AV17,AV$12:AV$17,1),"")</f>
        <v/>
      </c>
      <c r="AX17" s="103"/>
      <c r="AY17" s="104" t="str">
        <f t="shared" ref="AY17" si="386">IF(AX17&lt;&gt;"",RANK(AX17,AX$12:AX$17,1),"")</f>
        <v/>
      </c>
      <c r="AZ17" s="103"/>
      <c r="BA17" s="104" t="str">
        <f t="shared" ref="BA17" si="387">IF(AZ17&lt;&gt;"",RANK(AZ17,AZ$12:AZ$17,1),"")</f>
        <v/>
      </c>
      <c r="BB17" s="103"/>
      <c r="BC17" s="104" t="str">
        <f t="shared" ref="BC17" si="388">IF(BB17&lt;&gt;"",RANK(BB17,BB$12:BB$17,1),"")</f>
        <v/>
      </c>
      <c r="BD17" s="103"/>
      <c r="BE17" s="104" t="str">
        <f t="shared" ref="BE17" si="389">IF(BD17&lt;&gt;"",RANK(BD17,BD$12:BD$17,1),"")</f>
        <v/>
      </c>
      <c r="BF17" s="103"/>
      <c r="BG17" s="104" t="str">
        <f t="shared" ref="BG17" si="390">IF(BF17&lt;&gt;"",RANK(BF17,BF$12:BF$17,1),"")</f>
        <v/>
      </c>
      <c r="BH17" s="103"/>
      <c r="BI17" s="104" t="str">
        <f t="shared" ref="BI17" si="391">IF(BH17&lt;&gt;"",RANK(BH17,BH$12:BH$17,1),"")</f>
        <v/>
      </c>
      <c r="BJ17" s="103"/>
      <c r="BK17" s="104" t="str">
        <f t="shared" ref="BK17" si="392">IF(BJ17&lt;&gt;"",RANK(BJ17,BJ$12:BJ$17,1),"")</f>
        <v/>
      </c>
      <c r="BL17" s="103"/>
      <c r="BM17" s="104" t="str">
        <f t="shared" ref="BM17" si="393">IF(BL17&lt;&gt;"",RANK(BL17,BL$12:BL$17,1),"")</f>
        <v/>
      </c>
    </row>
    <row r="18" spans="1:65" s="275" customFormat="1">
      <c r="A18" s="87">
        <f>IF(ent!E18&lt;&gt;"",ent!D18,"")</f>
        <v>17</v>
      </c>
      <c r="B18" s="87" t="str">
        <f>IF(ent!E18&lt;&gt;"",ent!E18,"")</f>
        <v>山本 悠太</v>
      </c>
      <c r="C18" s="87" t="str">
        <f>IF(ent!E18&lt;&gt;"",ent!F18,"")</f>
        <v>立久井 和子</v>
      </c>
      <c r="D18" s="87" t="str">
        <f>IF(ent!E18&lt;&gt;"",ent!G18,"")</f>
        <v>SammyK－oneルブロスYHGR86</v>
      </c>
      <c r="E18" s="88" t="str">
        <f>IF(ent!E18&lt;&gt;"",ent!H18,"")</f>
        <v>JN-3</v>
      </c>
      <c r="F18" s="273">
        <v>503.4</v>
      </c>
      <c r="G18" s="102">
        <f>IF(F18&lt;&gt;"",RANK(F18,F$18:F$26,1),"")</f>
        <v>5</v>
      </c>
      <c r="H18" s="273">
        <v>652.20000000000005</v>
      </c>
      <c r="I18" s="102">
        <f>IF(H18&lt;&gt;"",RANK(H18,H$18:H$26,1),"")</f>
        <v>3</v>
      </c>
      <c r="J18" s="273">
        <v>509.1</v>
      </c>
      <c r="K18" s="102">
        <f>IF(J18&lt;&gt;"",RANK(J18,J$18:J$26,1),"")</f>
        <v>3</v>
      </c>
      <c r="L18" s="273">
        <v>458.1</v>
      </c>
      <c r="M18" s="102">
        <f>IF(L18&lt;&gt;"",RANK(L18,L$18:L$26,1),"")</f>
        <v>2</v>
      </c>
      <c r="N18" s="273">
        <v>646.5</v>
      </c>
      <c r="O18" s="102">
        <f>IF(N18&lt;&gt;"",RANK(N18,N$18:N$26,1),"")</f>
        <v>2</v>
      </c>
      <c r="P18" s="273">
        <v>503.3</v>
      </c>
      <c r="Q18" s="102">
        <f>IF(P18&lt;&gt;"",RANK(P18,P$18:P$26,1),"")</f>
        <v>1</v>
      </c>
      <c r="R18" s="273">
        <v>542</v>
      </c>
      <c r="S18" s="102">
        <f>IF(R18&lt;&gt;"",RANK(R18,R$18:R$26,1),"")</f>
        <v>7</v>
      </c>
      <c r="T18" s="273">
        <v>359.8</v>
      </c>
      <c r="U18" s="102">
        <f>IF(T18&lt;&gt;"",RANK(T18,T$18:T$26,1),"")</f>
        <v>6</v>
      </c>
      <c r="V18" s="273">
        <v>526.9</v>
      </c>
      <c r="W18" s="102">
        <f>IF(V18&lt;&gt;"",RANK(V18,V$18:V$26,1),"")</f>
        <v>2</v>
      </c>
      <c r="X18" s="273">
        <v>519.5</v>
      </c>
      <c r="Y18" s="102">
        <f>IF(X18&lt;&gt;"",RANK(X18,X$18:X$26,1),"")</f>
        <v>4</v>
      </c>
      <c r="Z18" s="273">
        <v>350</v>
      </c>
      <c r="AA18" s="102">
        <f>IF(Z18&lt;&gt;"",RANK(Z18,Z$18:Z$26,1),"")</f>
        <v>2</v>
      </c>
      <c r="AB18" s="273">
        <v>525.6</v>
      </c>
      <c r="AC18" s="102">
        <f>IF(AB18&lt;&gt;"",RANK(AB18,AB$18:AB$26,1),"")</f>
        <v>3</v>
      </c>
      <c r="AD18" s="273"/>
      <c r="AE18" s="102" t="str">
        <f>IF(AD18&lt;&gt;"",RANK(AD18,AD$18:AD$26,1),"")</f>
        <v/>
      </c>
      <c r="AF18" s="273"/>
      <c r="AG18" s="102" t="str">
        <f>IF(AF18&lt;&gt;"",RANK(AF18,AF$18:AF$26,1),"")</f>
        <v/>
      </c>
      <c r="AH18" s="273"/>
      <c r="AI18" s="102" t="str">
        <f>IF(AH18&lt;&gt;"",RANK(AH18,AH$18:AH$26,1),"")</f>
        <v/>
      </c>
      <c r="AJ18" s="273"/>
      <c r="AK18" s="102" t="str">
        <f>IF(AJ18&lt;&gt;"",RANK(AJ18,AJ$18:AJ$26,1),"")</f>
        <v/>
      </c>
      <c r="AL18" s="273"/>
      <c r="AM18" s="102" t="str">
        <f>IF(AL18&lt;&gt;"",RANK(AL18,AL$18:AL$26,1),"")</f>
        <v/>
      </c>
      <c r="AN18" s="273"/>
      <c r="AO18" s="102" t="str">
        <f>IF(AN18&lt;&gt;"",RANK(AN18,AN$18:AN$26,1),"")</f>
        <v/>
      </c>
      <c r="AP18" s="273"/>
      <c r="AQ18" s="102" t="str">
        <f>IF(AP18&lt;&gt;"",RANK(AP18,AP$18:AP$26,1),"")</f>
        <v/>
      </c>
      <c r="AR18" s="273"/>
      <c r="AS18" s="102" t="str">
        <f>IF(AR18&lt;&gt;"",RANK(AR18,AR$18:AR$26,1),"")</f>
        <v/>
      </c>
      <c r="AT18" s="273"/>
      <c r="AU18" s="102" t="str">
        <f>IF(AT18&lt;&gt;"",RANK(AT18,AT$18:AT$26,1),"")</f>
        <v/>
      </c>
      <c r="AV18" s="273"/>
      <c r="AW18" s="102" t="str">
        <f>IF(AV18&lt;&gt;"",RANK(AV18,AV$18:AV$26,1),"")</f>
        <v/>
      </c>
      <c r="AX18" s="273"/>
      <c r="AY18" s="102" t="str">
        <f>IF(AX18&lt;&gt;"",RANK(AX18,AX$18:AX$26,1),"")</f>
        <v/>
      </c>
      <c r="AZ18" s="273"/>
      <c r="BA18" s="102" t="str">
        <f>IF(AZ18&lt;&gt;"",RANK(AZ18,AZ$18:AZ$26,1),"")</f>
        <v/>
      </c>
      <c r="BB18" s="273"/>
      <c r="BC18" s="102" t="str">
        <f>IF(BB18&lt;&gt;"",RANK(BB18,BB$18:BB$26,1),"")</f>
        <v/>
      </c>
      <c r="BD18" s="273"/>
      <c r="BE18" s="102" t="str">
        <f>IF(BD18&lt;&gt;"",RANK(BD18,BD$18:BD$26,1),"")</f>
        <v/>
      </c>
      <c r="BF18" s="273"/>
      <c r="BG18" s="102" t="str">
        <f>IF(BF18&lt;&gt;"",RANK(BF18,BF$18:BF$26,1),"")</f>
        <v/>
      </c>
      <c r="BH18" s="273"/>
      <c r="BI18" s="102" t="str">
        <f>IF(BH18&lt;&gt;"",RANK(BH18,BH$18:BH$26,1),"")</f>
        <v/>
      </c>
      <c r="BJ18" s="273"/>
      <c r="BK18" s="102" t="str">
        <f>IF(BJ18&lt;&gt;"",RANK(BJ18,BJ$18:BJ$26,1),"")</f>
        <v/>
      </c>
      <c r="BL18" s="273"/>
      <c r="BM18" s="102" t="str">
        <f>IF(BL18&lt;&gt;"",RANK(BL18,BL$18:BL$26,1),"")</f>
        <v/>
      </c>
    </row>
    <row r="19" spans="1:65">
      <c r="A19" s="84">
        <f>IF(ent!E19&lt;&gt;"",ent!D19,"")</f>
        <v>18</v>
      </c>
      <c r="B19" s="84" t="str">
        <f>IF(ent!E19&lt;&gt;"",ent!E19,"")</f>
        <v>上原 淳</v>
      </c>
      <c r="C19" s="84" t="str">
        <f>IF(ent!E19&lt;&gt;"",ent!F19,"")</f>
        <v>漆戸 あゆみ</v>
      </c>
      <c r="D19" s="84" t="str">
        <f>IF(ent!E19&lt;&gt;"",ent!G19,"")</f>
        <v>メディトランセDLシャフトカヤバBRZ</v>
      </c>
      <c r="E19" s="85" t="str">
        <f>IF(ent!E19&lt;&gt;"",ent!H19,"")</f>
        <v>JN-3</v>
      </c>
      <c r="F19" s="271">
        <v>505.5</v>
      </c>
      <c r="G19" s="101">
        <f t="shared" ref="G19:I26" si="394">IF(F19&lt;&gt;"",RANK(F19,F$18:F$26,1),"")</f>
        <v>6</v>
      </c>
      <c r="H19" s="271">
        <v>653.5</v>
      </c>
      <c r="I19" s="101">
        <f t="shared" si="394"/>
        <v>5</v>
      </c>
      <c r="J19" s="271">
        <v>514.79999999999995</v>
      </c>
      <c r="K19" s="101">
        <f t="shared" ref="K19" si="395">IF(J19&lt;&gt;"",RANK(J19,J$18:J$26,1),"")</f>
        <v>6</v>
      </c>
      <c r="L19" s="271">
        <v>501.6</v>
      </c>
      <c r="M19" s="101">
        <f t="shared" ref="M19" si="396">IF(L19&lt;&gt;"",RANK(L19,L$18:L$26,1),"")</f>
        <v>5</v>
      </c>
      <c r="N19" s="271">
        <v>648.5</v>
      </c>
      <c r="O19" s="101">
        <f t="shared" ref="O19" si="397">IF(N19&lt;&gt;"",RANK(N19,N$18:N$26,1),"")</f>
        <v>5</v>
      </c>
      <c r="P19" s="271">
        <v>510.7</v>
      </c>
      <c r="Q19" s="101">
        <f t="shared" ref="Q19" si="398">IF(P19&lt;&gt;"",RANK(P19,P$18:P$26,1),"")</f>
        <v>6</v>
      </c>
      <c r="R19" s="271">
        <v>537.6</v>
      </c>
      <c r="S19" s="101">
        <f t="shared" ref="S19" si="399">IF(R19&lt;&gt;"",RANK(R19,R$18:R$26,1),"")</f>
        <v>6</v>
      </c>
      <c r="T19" s="271">
        <v>358.5</v>
      </c>
      <c r="U19" s="101">
        <f t="shared" ref="U19" si="400">IF(T19&lt;&gt;"",RANK(T19,T$18:T$26,1),"")</f>
        <v>5</v>
      </c>
      <c r="V19" s="271"/>
      <c r="W19" s="101" t="str">
        <f t="shared" ref="W19" si="401">IF(V19&lt;&gt;"",RANK(V19,V$18:V$26,1),"")</f>
        <v/>
      </c>
      <c r="X19" s="271"/>
      <c r="Y19" s="101" t="str">
        <f t="shared" ref="Y19" si="402">IF(X19&lt;&gt;"",RANK(X19,X$18:X$26,1),"")</f>
        <v/>
      </c>
      <c r="Z19" s="271"/>
      <c r="AA19" s="101" t="str">
        <f t="shared" ref="AA19" si="403">IF(Z19&lt;&gt;"",RANK(Z19,Z$18:Z$26,1),"")</f>
        <v/>
      </c>
      <c r="AB19" s="271"/>
      <c r="AC19" s="101" t="str">
        <f t="shared" ref="AC19" si="404">IF(AB19&lt;&gt;"",RANK(AB19,AB$18:AB$26,1),"")</f>
        <v/>
      </c>
      <c r="AD19" s="271"/>
      <c r="AE19" s="101" t="str">
        <f t="shared" ref="AE19" si="405">IF(AD19&lt;&gt;"",RANK(AD19,AD$18:AD$26,1),"")</f>
        <v/>
      </c>
      <c r="AF19" s="271"/>
      <c r="AG19" s="101" t="str">
        <f t="shared" ref="AG19" si="406">IF(AF19&lt;&gt;"",RANK(AF19,AF$18:AF$26,1),"")</f>
        <v/>
      </c>
      <c r="AH19" s="271"/>
      <c r="AI19" s="101" t="str">
        <f t="shared" ref="AI19" si="407">IF(AH19&lt;&gt;"",RANK(AH19,AH$18:AH$26,1),"")</f>
        <v/>
      </c>
      <c r="AJ19" s="271"/>
      <c r="AK19" s="101" t="str">
        <f t="shared" ref="AK19" si="408">IF(AJ19&lt;&gt;"",RANK(AJ19,AJ$18:AJ$26,1),"")</f>
        <v/>
      </c>
      <c r="AL19" s="271"/>
      <c r="AM19" s="101" t="str">
        <f t="shared" ref="AM19" si="409">IF(AL19&lt;&gt;"",RANK(AL19,AL$18:AL$26,1),"")</f>
        <v/>
      </c>
      <c r="AN19" s="271"/>
      <c r="AO19" s="101" t="str">
        <f t="shared" ref="AO19" si="410">IF(AN19&lt;&gt;"",RANK(AN19,AN$18:AN$26,1),"")</f>
        <v/>
      </c>
      <c r="AP19" s="271"/>
      <c r="AQ19" s="101" t="str">
        <f t="shared" ref="AQ19" si="411">IF(AP19&lt;&gt;"",RANK(AP19,AP$18:AP$26,1),"")</f>
        <v/>
      </c>
      <c r="AR19" s="271"/>
      <c r="AS19" s="101" t="str">
        <f t="shared" ref="AS19" si="412">IF(AR19&lt;&gt;"",RANK(AR19,AR$18:AR$26,1),"")</f>
        <v/>
      </c>
      <c r="AT19" s="271"/>
      <c r="AU19" s="101" t="str">
        <f t="shared" ref="AU19" si="413">IF(AT19&lt;&gt;"",RANK(AT19,AT$18:AT$26,1),"")</f>
        <v/>
      </c>
      <c r="AV19" s="271"/>
      <c r="AW19" s="101" t="str">
        <f t="shared" ref="AW19" si="414">IF(AV19&lt;&gt;"",RANK(AV19,AV$18:AV$26,1),"")</f>
        <v/>
      </c>
      <c r="AX19" s="271"/>
      <c r="AY19" s="101" t="str">
        <f t="shared" ref="AY19" si="415">IF(AX19&lt;&gt;"",RANK(AX19,AX$18:AX$26,1),"")</f>
        <v/>
      </c>
      <c r="AZ19" s="271"/>
      <c r="BA19" s="101" t="str">
        <f t="shared" ref="BA19" si="416">IF(AZ19&lt;&gt;"",RANK(AZ19,AZ$18:AZ$26,1),"")</f>
        <v/>
      </c>
      <c r="BB19" s="271"/>
      <c r="BC19" s="101" t="str">
        <f t="shared" ref="BC19" si="417">IF(BB19&lt;&gt;"",RANK(BB19,BB$18:BB$26,1),"")</f>
        <v/>
      </c>
      <c r="BD19" s="271"/>
      <c r="BE19" s="101" t="str">
        <f t="shared" ref="BE19" si="418">IF(BD19&lt;&gt;"",RANK(BD19,BD$18:BD$26,1),"")</f>
        <v/>
      </c>
      <c r="BF19" s="271"/>
      <c r="BG19" s="101" t="str">
        <f t="shared" ref="BG19" si="419">IF(BF19&lt;&gt;"",RANK(BF19,BF$18:BF$26,1),"")</f>
        <v/>
      </c>
      <c r="BH19" s="271"/>
      <c r="BI19" s="101" t="str">
        <f t="shared" ref="BI19" si="420">IF(BH19&lt;&gt;"",RANK(BH19,BH$18:BH$26,1),"")</f>
        <v/>
      </c>
      <c r="BJ19" s="271"/>
      <c r="BK19" s="101" t="str">
        <f t="shared" ref="BK19" si="421">IF(BJ19&lt;&gt;"",RANK(BJ19,BJ$18:BJ$26,1),"")</f>
        <v/>
      </c>
      <c r="BL19" s="271"/>
      <c r="BM19" s="101" t="str">
        <f t="shared" ref="BM19" si="422">IF(BL19&lt;&gt;"",RANK(BL19,BL$18:BL$26,1),"")</f>
        <v/>
      </c>
    </row>
    <row r="20" spans="1:65" s="275" customFormat="1">
      <c r="A20" s="87">
        <f>IF(ent!E20&lt;&gt;"",ent!D20,"")</f>
        <v>19</v>
      </c>
      <c r="B20" s="87" t="str">
        <f>IF(ent!E20&lt;&gt;"",ent!E20,"")</f>
        <v>曽根 崇仁</v>
      </c>
      <c r="C20" s="87" t="str">
        <f>IF(ent!E20&lt;&gt;"",ent!F20,"")</f>
        <v>石田 一輝</v>
      </c>
      <c r="D20" s="87" t="str">
        <f>IF(ent!E20&lt;&gt;"",ent!G20,"")</f>
        <v>P.MU☆DL☆SPM☆INGING86</v>
      </c>
      <c r="E20" s="88" t="str">
        <f>IF(ent!E20&lt;&gt;"",ent!H20,"")</f>
        <v>JN-3</v>
      </c>
      <c r="F20" s="273">
        <v>509.5</v>
      </c>
      <c r="G20" s="102">
        <f t="shared" si="394"/>
        <v>7</v>
      </c>
      <c r="H20" s="273">
        <v>650.9</v>
      </c>
      <c r="I20" s="102">
        <f t="shared" si="394"/>
        <v>1</v>
      </c>
      <c r="J20" s="273">
        <v>509</v>
      </c>
      <c r="K20" s="102">
        <f t="shared" ref="K20" si="423">IF(J20&lt;&gt;"",RANK(J20,J$18:J$26,1),"")</f>
        <v>2</v>
      </c>
      <c r="L20" s="273">
        <v>501.5</v>
      </c>
      <c r="M20" s="102">
        <f t="shared" ref="M20" si="424">IF(L20&lt;&gt;"",RANK(L20,L$18:L$26,1),"")</f>
        <v>4</v>
      </c>
      <c r="N20" s="273">
        <v>644.29999999999995</v>
      </c>
      <c r="O20" s="102">
        <f t="shared" ref="O20" si="425">IF(N20&lt;&gt;"",RANK(N20,N$18:N$26,1),"")</f>
        <v>1</v>
      </c>
      <c r="P20" s="273">
        <v>508.4</v>
      </c>
      <c r="Q20" s="102">
        <f t="shared" ref="Q20" si="426">IF(P20&lt;&gt;"",RANK(P20,P$18:P$26,1),"")</f>
        <v>5</v>
      </c>
      <c r="R20" s="273">
        <v>531</v>
      </c>
      <c r="S20" s="102">
        <f t="shared" ref="S20" si="427">IF(R20&lt;&gt;"",RANK(R20,R$18:R$26,1),"")</f>
        <v>3</v>
      </c>
      <c r="T20" s="273">
        <v>356.1</v>
      </c>
      <c r="U20" s="102">
        <f t="shared" ref="U20" si="428">IF(T20&lt;&gt;"",RANK(T20,T$18:T$26,1),"")</f>
        <v>4</v>
      </c>
      <c r="V20" s="273">
        <v>529.1</v>
      </c>
      <c r="W20" s="102">
        <f t="shared" ref="W20" si="429">IF(V20&lt;&gt;"",RANK(V20,V$18:V$26,1),"")</f>
        <v>5</v>
      </c>
      <c r="X20" s="273">
        <v>523.9</v>
      </c>
      <c r="Y20" s="102">
        <f t="shared" ref="Y20" si="430">IF(X20&lt;&gt;"",RANK(X20,X$18:X$26,1),"")</f>
        <v>5</v>
      </c>
      <c r="Z20" s="273">
        <v>354.9</v>
      </c>
      <c r="AA20" s="102">
        <f t="shared" ref="AA20" si="431">IF(Z20&lt;&gt;"",RANK(Z20,Z$18:Z$26,1),"")</f>
        <v>3</v>
      </c>
      <c r="AB20" s="273">
        <v>534.1</v>
      </c>
      <c r="AC20" s="102">
        <f t="shared" ref="AC20" si="432">IF(AB20&lt;&gt;"",RANK(AB20,AB$18:AB$26,1),"")</f>
        <v>5</v>
      </c>
      <c r="AD20" s="273"/>
      <c r="AE20" s="102" t="str">
        <f t="shared" ref="AE20" si="433">IF(AD20&lt;&gt;"",RANK(AD20,AD$18:AD$26,1),"")</f>
        <v/>
      </c>
      <c r="AF20" s="273"/>
      <c r="AG20" s="102" t="str">
        <f t="shared" ref="AG20" si="434">IF(AF20&lt;&gt;"",RANK(AF20,AF$18:AF$26,1),"")</f>
        <v/>
      </c>
      <c r="AH20" s="273"/>
      <c r="AI20" s="102" t="str">
        <f t="shared" ref="AI20" si="435">IF(AH20&lt;&gt;"",RANK(AH20,AH$18:AH$26,1),"")</f>
        <v/>
      </c>
      <c r="AJ20" s="273"/>
      <c r="AK20" s="102" t="str">
        <f t="shared" ref="AK20" si="436">IF(AJ20&lt;&gt;"",RANK(AJ20,AJ$18:AJ$26,1),"")</f>
        <v/>
      </c>
      <c r="AL20" s="273"/>
      <c r="AM20" s="102" t="str">
        <f t="shared" ref="AM20" si="437">IF(AL20&lt;&gt;"",RANK(AL20,AL$18:AL$26,1),"")</f>
        <v/>
      </c>
      <c r="AN20" s="273"/>
      <c r="AO20" s="102" t="str">
        <f t="shared" ref="AO20" si="438">IF(AN20&lt;&gt;"",RANK(AN20,AN$18:AN$26,1),"")</f>
        <v/>
      </c>
      <c r="AP20" s="273"/>
      <c r="AQ20" s="102" t="str">
        <f t="shared" ref="AQ20" si="439">IF(AP20&lt;&gt;"",RANK(AP20,AP$18:AP$26,1),"")</f>
        <v/>
      </c>
      <c r="AR20" s="273"/>
      <c r="AS20" s="102" t="str">
        <f t="shared" ref="AS20" si="440">IF(AR20&lt;&gt;"",RANK(AR20,AR$18:AR$26,1),"")</f>
        <v/>
      </c>
      <c r="AT20" s="273"/>
      <c r="AU20" s="102" t="str">
        <f t="shared" ref="AU20" si="441">IF(AT20&lt;&gt;"",RANK(AT20,AT$18:AT$26,1),"")</f>
        <v/>
      </c>
      <c r="AV20" s="273"/>
      <c r="AW20" s="102" t="str">
        <f t="shared" ref="AW20" si="442">IF(AV20&lt;&gt;"",RANK(AV20,AV$18:AV$26,1),"")</f>
        <v/>
      </c>
      <c r="AX20" s="273"/>
      <c r="AY20" s="102" t="str">
        <f t="shared" ref="AY20" si="443">IF(AX20&lt;&gt;"",RANK(AX20,AX$18:AX$26,1),"")</f>
        <v/>
      </c>
      <c r="AZ20" s="273"/>
      <c r="BA20" s="102" t="str">
        <f t="shared" ref="BA20" si="444">IF(AZ20&lt;&gt;"",RANK(AZ20,AZ$18:AZ$26,1),"")</f>
        <v/>
      </c>
      <c r="BB20" s="273"/>
      <c r="BC20" s="102" t="str">
        <f t="shared" ref="BC20" si="445">IF(BB20&lt;&gt;"",RANK(BB20,BB$18:BB$26,1),"")</f>
        <v/>
      </c>
      <c r="BD20" s="273"/>
      <c r="BE20" s="102" t="str">
        <f t="shared" ref="BE20" si="446">IF(BD20&lt;&gt;"",RANK(BD20,BD$18:BD$26,1),"")</f>
        <v/>
      </c>
      <c r="BF20" s="273"/>
      <c r="BG20" s="102" t="str">
        <f t="shared" ref="BG20" si="447">IF(BF20&lt;&gt;"",RANK(BF20,BF$18:BF$26,1),"")</f>
        <v/>
      </c>
      <c r="BH20" s="273"/>
      <c r="BI20" s="102" t="str">
        <f t="shared" ref="BI20" si="448">IF(BH20&lt;&gt;"",RANK(BH20,BH$18:BH$26,1),"")</f>
        <v/>
      </c>
      <c r="BJ20" s="273"/>
      <c r="BK20" s="102" t="str">
        <f t="shared" ref="BK20" si="449">IF(BJ20&lt;&gt;"",RANK(BJ20,BJ$18:BJ$26,1),"")</f>
        <v/>
      </c>
      <c r="BL20" s="273"/>
      <c r="BM20" s="102" t="str">
        <f t="shared" ref="BM20" si="450">IF(BL20&lt;&gt;"",RANK(BL20,BL$18:BL$26,1),"")</f>
        <v/>
      </c>
    </row>
    <row r="21" spans="1:65">
      <c r="A21" s="84">
        <f>IF(ent!E21&lt;&gt;"",ent!D21,"")</f>
        <v>20</v>
      </c>
      <c r="B21" s="84" t="str">
        <f>IF(ent!E21&lt;&gt;"",ent!E21,"")</f>
        <v>山口 清司</v>
      </c>
      <c r="C21" s="84" t="str">
        <f>IF(ent!E21&lt;&gt;"",ent!F21,"")</f>
        <v>澤田 耕一</v>
      </c>
      <c r="D21" s="84" t="str">
        <f>IF(ent!E21&lt;&gt;"",ent!G21,"")</f>
        <v>エナペタルADVAN久與GR86</v>
      </c>
      <c r="E21" s="85" t="str">
        <f>IF(ent!E21&lt;&gt;"",ent!H21,"")</f>
        <v>JN-3</v>
      </c>
      <c r="F21" s="271">
        <v>501.4</v>
      </c>
      <c r="G21" s="101">
        <f t="shared" si="394"/>
        <v>3</v>
      </c>
      <c r="H21" s="271">
        <v>652.70000000000005</v>
      </c>
      <c r="I21" s="101">
        <f t="shared" si="394"/>
        <v>4</v>
      </c>
      <c r="J21" s="271">
        <v>510.2</v>
      </c>
      <c r="K21" s="101">
        <f t="shared" ref="K21" si="451">IF(J21&lt;&gt;"",RANK(J21,J$18:J$26,1),"")</f>
        <v>4</v>
      </c>
      <c r="L21" s="271">
        <v>505.4</v>
      </c>
      <c r="M21" s="101">
        <f t="shared" ref="M21" si="452">IF(L21&lt;&gt;"",RANK(L21,L$18:L$26,1),"")</f>
        <v>7</v>
      </c>
      <c r="N21" s="271">
        <v>648.1</v>
      </c>
      <c r="O21" s="101">
        <f t="shared" ref="O21" si="453">IF(N21&lt;&gt;"",RANK(N21,N$18:N$26,1),"")</f>
        <v>3</v>
      </c>
      <c r="P21" s="271">
        <v>505</v>
      </c>
      <c r="Q21" s="101">
        <f t="shared" ref="Q21" si="454">IF(P21&lt;&gt;"",RANK(P21,P$18:P$26,1),"")</f>
        <v>2</v>
      </c>
      <c r="R21" s="271">
        <v>537</v>
      </c>
      <c r="S21" s="101">
        <f t="shared" ref="S21" si="455">IF(R21&lt;&gt;"",RANK(R21,R$18:R$26,1),"")</f>
        <v>5</v>
      </c>
      <c r="T21" s="271">
        <v>355.7</v>
      </c>
      <c r="U21" s="101">
        <f t="shared" ref="U21" si="456">IF(T21&lt;&gt;"",RANK(T21,T$18:T$26,1),"")</f>
        <v>3</v>
      </c>
      <c r="V21" s="271">
        <v>528.20000000000005</v>
      </c>
      <c r="W21" s="101">
        <f t="shared" ref="W21" si="457">IF(V21&lt;&gt;"",RANK(V21,V$18:V$26,1),"")</f>
        <v>3</v>
      </c>
      <c r="X21" s="271"/>
      <c r="Y21" s="101" t="str">
        <f t="shared" ref="Y21" si="458">IF(X21&lt;&gt;"",RANK(X21,X$18:X$26,1),"")</f>
        <v/>
      </c>
      <c r="Z21" s="271"/>
      <c r="AA21" s="101" t="str">
        <f t="shared" ref="AA21" si="459">IF(Z21&lt;&gt;"",RANK(Z21,Z$18:Z$26,1),"")</f>
        <v/>
      </c>
      <c r="AB21" s="271"/>
      <c r="AC21" s="101" t="str">
        <f t="shared" ref="AC21" si="460">IF(AB21&lt;&gt;"",RANK(AB21,AB$18:AB$26,1),"")</f>
        <v/>
      </c>
      <c r="AD21" s="271"/>
      <c r="AE21" s="101" t="str">
        <f t="shared" ref="AE21" si="461">IF(AD21&lt;&gt;"",RANK(AD21,AD$18:AD$26,1),"")</f>
        <v/>
      </c>
      <c r="AF21" s="271"/>
      <c r="AG21" s="101" t="str">
        <f t="shared" ref="AG21" si="462">IF(AF21&lt;&gt;"",RANK(AF21,AF$18:AF$26,1),"")</f>
        <v/>
      </c>
      <c r="AH21" s="271"/>
      <c r="AI21" s="101" t="str">
        <f t="shared" ref="AI21" si="463">IF(AH21&lt;&gt;"",RANK(AH21,AH$18:AH$26,1),"")</f>
        <v/>
      </c>
      <c r="AJ21" s="271"/>
      <c r="AK21" s="101" t="str">
        <f t="shared" ref="AK21" si="464">IF(AJ21&lt;&gt;"",RANK(AJ21,AJ$18:AJ$26,1),"")</f>
        <v/>
      </c>
      <c r="AL21" s="271"/>
      <c r="AM21" s="101" t="str">
        <f t="shared" ref="AM21" si="465">IF(AL21&lt;&gt;"",RANK(AL21,AL$18:AL$26,1),"")</f>
        <v/>
      </c>
      <c r="AN21" s="271"/>
      <c r="AO21" s="101" t="str">
        <f t="shared" ref="AO21" si="466">IF(AN21&lt;&gt;"",RANK(AN21,AN$18:AN$26,1),"")</f>
        <v/>
      </c>
      <c r="AP21" s="271"/>
      <c r="AQ21" s="101" t="str">
        <f t="shared" ref="AQ21" si="467">IF(AP21&lt;&gt;"",RANK(AP21,AP$18:AP$26,1),"")</f>
        <v/>
      </c>
      <c r="AR21" s="271"/>
      <c r="AS21" s="101" t="str">
        <f t="shared" ref="AS21" si="468">IF(AR21&lt;&gt;"",RANK(AR21,AR$18:AR$26,1),"")</f>
        <v/>
      </c>
      <c r="AT21" s="271"/>
      <c r="AU21" s="101" t="str">
        <f t="shared" ref="AU21" si="469">IF(AT21&lt;&gt;"",RANK(AT21,AT$18:AT$26,1),"")</f>
        <v/>
      </c>
      <c r="AV21" s="271"/>
      <c r="AW21" s="101" t="str">
        <f t="shared" ref="AW21" si="470">IF(AV21&lt;&gt;"",RANK(AV21,AV$18:AV$26,1),"")</f>
        <v/>
      </c>
      <c r="AX21" s="271"/>
      <c r="AY21" s="101" t="str">
        <f t="shared" ref="AY21" si="471">IF(AX21&lt;&gt;"",RANK(AX21,AX$18:AX$26,1),"")</f>
        <v/>
      </c>
      <c r="AZ21" s="271"/>
      <c r="BA21" s="101" t="str">
        <f t="shared" ref="BA21" si="472">IF(AZ21&lt;&gt;"",RANK(AZ21,AZ$18:AZ$26,1),"")</f>
        <v/>
      </c>
      <c r="BB21" s="271"/>
      <c r="BC21" s="101" t="str">
        <f t="shared" ref="BC21" si="473">IF(BB21&lt;&gt;"",RANK(BB21,BB$18:BB$26,1),"")</f>
        <v/>
      </c>
      <c r="BD21" s="271"/>
      <c r="BE21" s="101" t="str">
        <f t="shared" ref="BE21" si="474">IF(BD21&lt;&gt;"",RANK(BD21,BD$18:BD$26,1),"")</f>
        <v/>
      </c>
      <c r="BF21" s="271"/>
      <c r="BG21" s="101" t="str">
        <f t="shared" ref="BG21" si="475">IF(BF21&lt;&gt;"",RANK(BF21,BF$18:BF$26,1),"")</f>
        <v/>
      </c>
      <c r="BH21" s="271"/>
      <c r="BI21" s="101" t="str">
        <f t="shared" ref="BI21" si="476">IF(BH21&lt;&gt;"",RANK(BH21,BH$18:BH$26,1),"")</f>
        <v/>
      </c>
      <c r="BJ21" s="271"/>
      <c r="BK21" s="101" t="str">
        <f t="shared" ref="BK21" si="477">IF(BJ21&lt;&gt;"",RANK(BJ21,BJ$18:BJ$26,1),"")</f>
        <v/>
      </c>
      <c r="BL21" s="271"/>
      <c r="BM21" s="101" t="str">
        <f t="shared" ref="BM21" si="478">IF(BL21&lt;&gt;"",RANK(BL21,BL$18:BL$26,1),"")</f>
        <v/>
      </c>
    </row>
    <row r="22" spans="1:65" s="275" customFormat="1">
      <c r="A22" s="87">
        <f>IF(ent!E22&lt;&gt;"",ent!D22,"")</f>
        <v>21</v>
      </c>
      <c r="B22" s="87" t="str">
        <f>IF(ent!E22&lt;&gt;"",ent!E22,"")</f>
        <v>長﨑 雅志</v>
      </c>
      <c r="C22" s="87" t="str">
        <f>IF(ent!E22&lt;&gt;"",ent!F22,"")</f>
        <v>大矢 啓太</v>
      </c>
      <c r="D22" s="87" t="str">
        <f>IF(ent!E22&lt;&gt;"",ent!G22,"")</f>
        <v>NTP NAVUL GR86</v>
      </c>
      <c r="E22" s="88" t="str">
        <f>IF(ent!E22&lt;&gt;"",ent!H22,"")</f>
        <v>JN-3</v>
      </c>
      <c r="F22" s="273">
        <v>458.1</v>
      </c>
      <c r="G22" s="102">
        <f t="shared" si="394"/>
        <v>1</v>
      </c>
      <c r="H22" s="273">
        <v>650.9</v>
      </c>
      <c r="I22" s="102">
        <f t="shared" si="394"/>
        <v>1</v>
      </c>
      <c r="J22" s="273">
        <v>505</v>
      </c>
      <c r="K22" s="102">
        <f t="shared" ref="K22" si="479">IF(J22&lt;&gt;"",RANK(J22,J$18:J$26,1),"")</f>
        <v>1</v>
      </c>
      <c r="L22" s="273">
        <v>458</v>
      </c>
      <c r="M22" s="102">
        <f t="shared" ref="M22" si="480">IF(L22&lt;&gt;"",RANK(L22,L$18:L$26,1),"")</f>
        <v>1</v>
      </c>
      <c r="N22" s="273">
        <v>648.1</v>
      </c>
      <c r="O22" s="102">
        <f t="shared" ref="O22" si="481">IF(N22&lt;&gt;"",RANK(N22,N$18:N$26,1),"")</f>
        <v>3</v>
      </c>
      <c r="P22" s="273">
        <v>505.3</v>
      </c>
      <c r="Q22" s="102">
        <f t="shared" ref="Q22" si="482">IF(P22&lt;&gt;"",RANK(P22,P$18:P$26,1),"")</f>
        <v>3</v>
      </c>
      <c r="R22" s="273">
        <v>530.1</v>
      </c>
      <c r="S22" s="102">
        <f t="shared" ref="S22" si="483">IF(R22&lt;&gt;"",RANK(R22,R$18:R$26,1),"")</f>
        <v>2</v>
      </c>
      <c r="T22" s="273">
        <v>353.2</v>
      </c>
      <c r="U22" s="102">
        <f t="shared" ref="U22" si="484">IF(T22&lt;&gt;"",RANK(T22,T$18:T$26,1),"")</f>
        <v>1</v>
      </c>
      <c r="V22" s="273">
        <v>530</v>
      </c>
      <c r="W22" s="102">
        <f t="shared" ref="W22" si="485">IF(V22&lt;&gt;"",RANK(V22,V$18:V$26,1),"")</f>
        <v>6</v>
      </c>
      <c r="X22" s="273">
        <v>514.70000000000005</v>
      </c>
      <c r="Y22" s="102">
        <f t="shared" ref="Y22" si="486">IF(X22&lt;&gt;"",RANK(X22,X$18:X$26,1),"")</f>
        <v>1</v>
      </c>
      <c r="Z22" s="273">
        <v>347.9</v>
      </c>
      <c r="AA22" s="102">
        <f t="shared" ref="AA22" si="487">IF(Z22&lt;&gt;"",RANK(Z22,Z$18:Z$26,1),"")</f>
        <v>1</v>
      </c>
      <c r="AB22" s="273">
        <v>530.9</v>
      </c>
      <c r="AC22" s="102">
        <f t="shared" ref="AC22" si="488">IF(AB22&lt;&gt;"",RANK(AB22,AB$18:AB$26,1),"")</f>
        <v>4</v>
      </c>
      <c r="AD22" s="273"/>
      <c r="AE22" s="102" t="str">
        <f t="shared" ref="AE22" si="489">IF(AD22&lt;&gt;"",RANK(AD22,AD$18:AD$26,1),"")</f>
        <v/>
      </c>
      <c r="AF22" s="273"/>
      <c r="AG22" s="102" t="str">
        <f t="shared" ref="AG22" si="490">IF(AF22&lt;&gt;"",RANK(AF22,AF$18:AF$26,1),"")</f>
        <v/>
      </c>
      <c r="AH22" s="273"/>
      <c r="AI22" s="102" t="str">
        <f t="shared" ref="AI22" si="491">IF(AH22&lt;&gt;"",RANK(AH22,AH$18:AH$26,1),"")</f>
        <v/>
      </c>
      <c r="AJ22" s="273"/>
      <c r="AK22" s="102" t="str">
        <f t="shared" ref="AK22" si="492">IF(AJ22&lt;&gt;"",RANK(AJ22,AJ$18:AJ$26,1),"")</f>
        <v/>
      </c>
      <c r="AL22" s="273"/>
      <c r="AM22" s="102" t="str">
        <f t="shared" ref="AM22" si="493">IF(AL22&lt;&gt;"",RANK(AL22,AL$18:AL$26,1),"")</f>
        <v/>
      </c>
      <c r="AN22" s="273"/>
      <c r="AO22" s="102" t="str">
        <f t="shared" ref="AO22" si="494">IF(AN22&lt;&gt;"",RANK(AN22,AN$18:AN$26,1),"")</f>
        <v/>
      </c>
      <c r="AP22" s="273"/>
      <c r="AQ22" s="102" t="str">
        <f t="shared" ref="AQ22" si="495">IF(AP22&lt;&gt;"",RANK(AP22,AP$18:AP$26,1),"")</f>
        <v/>
      </c>
      <c r="AR22" s="273"/>
      <c r="AS22" s="102" t="str">
        <f t="shared" ref="AS22" si="496">IF(AR22&lt;&gt;"",RANK(AR22,AR$18:AR$26,1),"")</f>
        <v/>
      </c>
      <c r="AT22" s="273"/>
      <c r="AU22" s="102" t="str">
        <f t="shared" ref="AU22" si="497">IF(AT22&lt;&gt;"",RANK(AT22,AT$18:AT$26,1),"")</f>
        <v/>
      </c>
      <c r="AV22" s="273"/>
      <c r="AW22" s="102" t="str">
        <f t="shared" ref="AW22" si="498">IF(AV22&lt;&gt;"",RANK(AV22,AV$18:AV$26,1),"")</f>
        <v/>
      </c>
      <c r="AX22" s="273"/>
      <c r="AY22" s="102" t="str">
        <f t="shared" ref="AY22" si="499">IF(AX22&lt;&gt;"",RANK(AX22,AX$18:AX$26,1),"")</f>
        <v/>
      </c>
      <c r="AZ22" s="273"/>
      <c r="BA22" s="102" t="str">
        <f t="shared" ref="BA22" si="500">IF(AZ22&lt;&gt;"",RANK(AZ22,AZ$18:AZ$26,1),"")</f>
        <v/>
      </c>
      <c r="BB22" s="273"/>
      <c r="BC22" s="102" t="str">
        <f t="shared" ref="BC22" si="501">IF(BB22&lt;&gt;"",RANK(BB22,BB$18:BB$26,1),"")</f>
        <v/>
      </c>
      <c r="BD22" s="273"/>
      <c r="BE22" s="102" t="str">
        <f t="shared" ref="BE22" si="502">IF(BD22&lt;&gt;"",RANK(BD22,BD$18:BD$26,1),"")</f>
        <v/>
      </c>
      <c r="BF22" s="273"/>
      <c r="BG22" s="102" t="str">
        <f t="shared" ref="BG22" si="503">IF(BF22&lt;&gt;"",RANK(BF22,BF$18:BF$26,1),"")</f>
        <v/>
      </c>
      <c r="BH22" s="273"/>
      <c r="BI22" s="102" t="str">
        <f t="shared" ref="BI22" si="504">IF(BH22&lt;&gt;"",RANK(BH22,BH$18:BH$26,1),"")</f>
        <v/>
      </c>
      <c r="BJ22" s="273"/>
      <c r="BK22" s="102" t="str">
        <f t="shared" ref="BK22" si="505">IF(BJ22&lt;&gt;"",RANK(BJ22,BJ$18:BJ$26,1),"")</f>
        <v/>
      </c>
      <c r="BL22" s="273"/>
      <c r="BM22" s="102" t="str">
        <f t="shared" ref="BM22" si="506">IF(BL22&lt;&gt;"",RANK(BL22,BL$18:BL$26,1),"")</f>
        <v/>
      </c>
    </row>
    <row r="23" spans="1:65">
      <c r="A23" s="84">
        <f>IF(ent!E23&lt;&gt;"",ent!D23,"")</f>
        <v>22</v>
      </c>
      <c r="B23" s="84" t="str">
        <f>IF(ent!E23&lt;&gt;"",ent!E23,"")</f>
        <v>鈴木 尚</v>
      </c>
      <c r="C23" s="84" t="str">
        <f>IF(ent!E23&lt;&gt;"",ent!F23,"")</f>
        <v>遠藤 彰</v>
      </c>
      <c r="D23" s="84" t="str">
        <f>IF(ent!E23&lt;&gt;"",ent!G23,"")</f>
        <v>スマッシュDL itzzコマツBRZ</v>
      </c>
      <c r="E23" s="85" t="str">
        <f>IF(ent!E23&lt;&gt;"",ent!H23,"")</f>
        <v>JN-3</v>
      </c>
      <c r="F23" s="271">
        <v>502.8</v>
      </c>
      <c r="G23" s="101">
        <f t="shared" si="394"/>
        <v>4</v>
      </c>
      <c r="H23" s="271">
        <v>702.7</v>
      </c>
      <c r="I23" s="101">
        <f t="shared" si="394"/>
        <v>7</v>
      </c>
      <c r="J23" s="271">
        <v>514.79999999999995</v>
      </c>
      <c r="K23" s="101">
        <f t="shared" ref="K23" si="507">IF(J23&lt;&gt;"",RANK(J23,J$18:J$26,1),"")</f>
        <v>6</v>
      </c>
      <c r="L23" s="271">
        <v>502.4</v>
      </c>
      <c r="M23" s="101">
        <f t="shared" ref="M23" si="508">IF(L23&lt;&gt;"",RANK(L23,L$18:L$26,1),"")</f>
        <v>6</v>
      </c>
      <c r="N23" s="271">
        <v>658.3</v>
      </c>
      <c r="O23" s="101">
        <f t="shared" ref="O23" si="509">IF(N23&lt;&gt;"",RANK(N23,N$18:N$26,1),"")</f>
        <v>7</v>
      </c>
      <c r="P23" s="271">
        <v>512.6</v>
      </c>
      <c r="Q23" s="101">
        <f t="shared" ref="Q23" si="510">IF(P23&lt;&gt;"",RANK(P23,P$18:P$26,1),"")</f>
        <v>7</v>
      </c>
      <c r="R23" s="271">
        <v>523.5</v>
      </c>
      <c r="S23" s="101">
        <f t="shared" ref="S23" si="511">IF(R23&lt;&gt;"",RANK(R23,R$18:R$26,1),"")</f>
        <v>1</v>
      </c>
      <c r="T23" s="271">
        <v>403.3</v>
      </c>
      <c r="U23" s="101">
        <f t="shared" ref="U23" si="512">IF(T23&lt;&gt;"",RANK(T23,T$18:T$26,1),"")</f>
        <v>7</v>
      </c>
      <c r="V23" s="271">
        <v>528.29999999999995</v>
      </c>
      <c r="W23" s="101">
        <f t="shared" ref="W23" si="513">IF(V23&lt;&gt;"",RANK(V23,V$18:V$26,1),"")</f>
        <v>4</v>
      </c>
      <c r="X23" s="271">
        <v>518.1</v>
      </c>
      <c r="Y23" s="101">
        <f t="shared" ref="Y23" si="514">IF(X23&lt;&gt;"",RANK(X23,X$18:X$26,1),"")</f>
        <v>3</v>
      </c>
      <c r="Z23" s="271">
        <v>358.1</v>
      </c>
      <c r="AA23" s="101">
        <f t="shared" ref="AA23" si="515">IF(Z23&lt;&gt;"",RANK(Z23,Z$18:Z$26,1),"")</f>
        <v>5</v>
      </c>
      <c r="AB23" s="271">
        <v>524.20000000000005</v>
      </c>
      <c r="AC23" s="101">
        <f t="shared" ref="AC23" si="516">IF(AB23&lt;&gt;"",RANK(AB23,AB$18:AB$26,1),"")</f>
        <v>1</v>
      </c>
      <c r="AD23" s="271"/>
      <c r="AE23" s="101" t="str">
        <f t="shared" ref="AE23" si="517">IF(AD23&lt;&gt;"",RANK(AD23,AD$18:AD$26,1),"")</f>
        <v/>
      </c>
      <c r="AF23" s="271"/>
      <c r="AG23" s="101" t="str">
        <f t="shared" ref="AG23" si="518">IF(AF23&lt;&gt;"",RANK(AF23,AF$18:AF$26,1),"")</f>
        <v/>
      </c>
      <c r="AH23" s="271"/>
      <c r="AI23" s="101" t="str">
        <f t="shared" ref="AI23" si="519">IF(AH23&lt;&gt;"",RANK(AH23,AH$18:AH$26,1),"")</f>
        <v/>
      </c>
      <c r="AJ23" s="271"/>
      <c r="AK23" s="101" t="str">
        <f t="shared" ref="AK23" si="520">IF(AJ23&lt;&gt;"",RANK(AJ23,AJ$18:AJ$26,1),"")</f>
        <v/>
      </c>
      <c r="AL23" s="271"/>
      <c r="AM23" s="101" t="str">
        <f t="shared" ref="AM23" si="521">IF(AL23&lt;&gt;"",RANK(AL23,AL$18:AL$26,1),"")</f>
        <v/>
      </c>
      <c r="AN23" s="271"/>
      <c r="AO23" s="101" t="str">
        <f t="shared" ref="AO23" si="522">IF(AN23&lt;&gt;"",RANK(AN23,AN$18:AN$26,1),"")</f>
        <v/>
      </c>
      <c r="AP23" s="271"/>
      <c r="AQ23" s="101" t="str">
        <f t="shared" ref="AQ23" si="523">IF(AP23&lt;&gt;"",RANK(AP23,AP$18:AP$26,1),"")</f>
        <v/>
      </c>
      <c r="AR23" s="271"/>
      <c r="AS23" s="101" t="str">
        <f t="shared" ref="AS23" si="524">IF(AR23&lt;&gt;"",RANK(AR23,AR$18:AR$26,1),"")</f>
        <v/>
      </c>
      <c r="AT23" s="271"/>
      <c r="AU23" s="101" t="str">
        <f t="shared" ref="AU23" si="525">IF(AT23&lt;&gt;"",RANK(AT23,AT$18:AT$26,1),"")</f>
        <v/>
      </c>
      <c r="AV23" s="271"/>
      <c r="AW23" s="101" t="str">
        <f t="shared" ref="AW23" si="526">IF(AV23&lt;&gt;"",RANK(AV23,AV$18:AV$26,1),"")</f>
        <v/>
      </c>
      <c r="AX23" s="271"/>
      <c r="AY23" s="101" t="str">
        <f t="shared" ref="AY23" si="527">IF(AX23&lt;&gt;"",RANK(AX23,AX$18:AX$26,1),"")</f>
        <v/>
      </c>
      <c r="AZ23" s="271"/>
      <c r="BA23" s="101" t="str">
        <f t="shared" ref="BA23" si="528">IF(AZ23&lt;&gt;"",RANK(AZ23,AZ$18:AZ$26,1),"")</f>
        <v/>
      </c>
      <c r="BB23" s="271"/>
      <c r="BC23" s="101" t="str">
        <f t="shared" ref="BC23" si="529">IF(BB23&lt;&gt;"",RANK(BB23,BB$18:BB$26,1),"")</f>
        <v/>
      </c>
      <c r="BD23" s="271"/>
      <c r="BE23" s="101" t="str">
        <f t="shared" ref="BE23" si="530">IF(BD23&lt;&gt;"",RANK(BD23,BD$18:BD$26,1),"")</f>
        <v/>
      </c>
      <c r="BF23" s="271"/>
      <c r="BG23" s="101" t="str">
        <f t="shared" ref="BG23" si="531">IF(BF23&lt;&gt;"",RANK(BF23,BF$18:BF$26,1),"")</f>
        <v/>
      </c>
      <c r="BH23" s="271"/>
      <c r="BI23" s="101" t="str">
        <f t="shared" ref="BI23" si="532">IF(BH23&lt;&gt;"",RANK(BH23,BH$18:BH$26,1),"")</f>
        <v/>
      </c>
      <c r="BJ23" s="271"/>
      <c r="BK23" s="101" t="str">
        <f t="shared" ref="BK23" si="533">IF(BJ23&lt;&gt;"",RANK(BJ23,BJ$18:BJ$26,1),"")</f>
        <v/>
      </c>
      <c r="BL23" s="271"/>
      <c r="BM23" s="101" t="str">
        <f t="shared" ref="BM23" si="534">IF(BL23&lt;&gt;"",RANK(BL23,BL$18:BL$26,1),"")</f>
        <v/>
      </c>
    </row>
    <row r="24" spans="1:65" s="275" customFormat="1">
      <c r="A24" s="87">
        <f>IF(ent!E24&lt;&gt;"",ent!D24,"")</f>
        <v>23</v>
      </c>
      <c r="B24" s="87" t="str">
        <f>IF(ent!E24&lt;&gt;"",ent!E24,"")</f>
        <v>若井 貴之</v>
      </c>
      <c r="C24" s="87" t="str">
        <f>IF(ent!E24&lt;&gt;"",ent!F24,"")</f>
        <v>藪本 啓介</v>
      </c>
      <c r="D24" s="87" t="str">
        <f>IF(ent!E24&lt;&gt;"",ent!G24,"")</f>
        <v>RIGIDラリーテックワークスYH86</v>
      </c>
      <c r="E24" s="88" t="str">
        <f>IF(ent!E24&lt;&gt;"",ent!H24,"")</f>
        <v>JN-3</v>
      </c>
      <c r="F24" s="273">
        <v>524</v>
      </c>
      <c r="G24" s="102">
        <f t="shared" si="394"/>
        <v>8</v>
      </c>
      <c r="H24" s="273">
        <v>726</v>
      </c>
      <c r="I24" s="102">
        <f t="shared" si="394"/>
        <v>8</v>
      </c>
      <c r="J24" s="273">
        <v>536</v>
      </c>
      <c r="K24" s="102">
        <f t="shared" ref="K24" si="535">IF(J24&lt;&gt;"",RANK(J24,J$18:J$26,1),"")</f>
        <v>9</v>
      </c>
      <c r="L24" s="273">
        <v>520</v>
      </c>
      <c r="M24" s="102">
        <f t="shared" ref="M24" si="536">IF(L24&lt;&gt;"",RANK(L24,L$18:L$26,1),"")</f>
        <v>8</v>
      </c>
      <c r="N24" s="273">
        <v>721.6</v>
      </c>
      <c r="O24" s="102">
        <f t="shared" ref="O24" si="537">IF(N24&lt;&gt;"",RANK(N24,N$18:N$26,1),"")</f>
        <v>9</v>
      </c>
      <c r="P24" s="273">
        <v>533.20000000000005</v>
      </c>
      <c r="Q24" s="102">
        <f t="shared" ref="Q24" si="538">IF(P24&lt;&gt;"",RANK(P24,P$18:P$26,1),"")</f>
        <v>9</v>
      </c>
      <c r="R24" s="273">
        <v>603.20000000000005</v>
      </c>
      <c r="S24" s="102">
        <f t="shared" ref="S24" si="539">IF(R24&lt;&gt;"",RANK(R24,R$18:R$26,1),"")</f>
        <v>8</v>
      </c>
      <c r="T24" s="273">
        <v>418.8</v>
      </c>
      <c r="U24" s="102">
        <f t="shared" ref="U24" si="540">IF(T24&lt;&gt;"",RANK(T24,T$18:T$26,1),"")</f>
        <v>9</v>
      </c>
      <c r="V24" s="273">
        <v>554.9</v>
      </c>
      <c r="W24" s="102">
        <f t="shared" ref="W24" si="541">IF(V24&lt;&gt;"",RANK(V24,V$18:V$26,1),"")</f>
        <v>8</v>
      </c>
      <c r="X24" s="273">
        <v>543.1</v>
      </c>
      <c r="Y24" s="102">
        <f t="shared" ref="Y24" si="542">IF(X24&lt;&gt;"",RANK(X24,X$18:X$26,1),"")</f>
        <v>6</v>
      </c>
      <c r="Z24" s="273">
        <v>409.2</v>
      </c>
      <c r="AA24" s="102">
        <f t="shared" ref="AA24" si="543">IF(Z24&lt;&gt;"",RANK(Z24,Z$18:Z$26,1),"")</f>
        <v>6</v>
      </c>
      <c r="AB24" s="273">
        <v>608.1</v>
      </c>
      <c r="AC24" s="102">
        <f t="shared" ref="AC24" si="544">IF(AB24&lt;&gt;"",RANK(AB24,AB$18:AB$26,1),"")</f>
        <v>6</v>
      </c>
      <c r="AD24" s="273"/>
      <c r="AE24" s="102" t="str">
        <f t="shared" ref="AE24" si="545">IF(AD24&lt;&gt;"",RANK(AD24,AD$18:AD$26,1),"")</f>
        <v/>
      </c>
      <c r="AF24" s="273"/>
      <c r="AG24" s="102" t="str">
        <f t="shared" ref="AG24" si="546">IF(AF24&lt;&gt;"",RANK(AF24,AF$18:AF$26,1),"")</f>
        <v/>
      </c>
      <c r="AH24" s="273"/>
      <c r="AI24" s="102" t="str">
        <f t="shared" ref="AI24" si="547">IF(AH24&lt;&gt;"",RANK(AH24,AH$18:AH$26,1),"")</f>
        <v/>
      </c>
      <c r="AJ24" s="273"/>
      <c r="AK24" s="102" t="str">
        <f t="shared" ref="AK24" si="548">IF(AJ24&lt;&gt;"",RANK(AJ24,AJ$18:AJ$26,1),"")</f>
        <v/>
      </c>
      <c r="AL24" s="273"/>
      <c r="AM24" s="102" t="str">
        <f t="shared" ref="AM24" si="549">IF(AL24&lt;&gt;"",RANK(AL24,AL$18:AL$26,1),"")</f>
        <v/>
      </c>
      <c r="AN24" s="273"/>
      <c r="AO24" s="102" t="str">
        <f t="shared" ref="AO24" si="550">IF(AN24&lt;&gt;"",RANK(AN24,AN$18:AN$26,1),"")</f>
        <v/>
      </c>
      <c r="AP24" s="273"/>
      <c r="AQ24" s="102" t="str">
        <f t="shared" ref="AQ24" si="551">IF(AP24&lt;&gt;"",RANK(AP24,AP$18:AP$26,1),"")</f>
        <v/>
      </c>
      <c r="AR24" s="273"/>
      <c r="AS24" s="102" t="str">
        <f t="shared" ref="AS24" si="552">IF(AR24&lt;&gt;"",RANK(AR24,AR$18:AR$26,1),"")</f>
        <v/>
      </c>
      <c r="AT24" s="273"/>
      <c r="AU24" s="102" t="str">
        <f t="shared" ref="AU24" si="553">IF(AT24&lt;&gt;"",RANK(AT24,AT$18:AT$26,1),"")</f>
        <v/>
      </c>
      <c r="AV24" s="273"/>
      <c r="AW24" s="102" t="str">
        <f t="shared" ref="AW24" si="554">IF(AV24&lt;&gt;"",RANK(AV24,AV$18:AV$26,1),"")</f>
        <v/>
      </c>
      <c r="AX24" s="273"/>
      <c r="AY24" s="102" t="str">
        <f t="shared" ref="AY24" si="555">IF(AX24&lt;&gt;"",RANK(AX24,AX$18:AX$26,1),"")</f>
        <v/>
      </c>
      <c r="AZ24" s="273"/>
      <c r="BA24" s="102" t="str">
        <f t="shared" ref="BA24" si="556">IF(AZ24&lt;&gt;"",RANK(AZ24,AZ$18:AZ$26,1),"")</f>
        <v/>
      </c>
      <c r="BB24" s="273"/>
      <c r="BC24" s="102" t="str">
        <f t="shared" ref="BC24" si="557">IF(BB24&lt;&gt;"",RANK(BB24,BB$18:BB$26,1),"")</f>
        <v/>
      </c>
      <c r="BD24" s="273"/>
      <c r="BE24" s="102" t="str">
        <f t="shared" ref="BE24" si="558">IF(BD24&lt;&gt;"",RANK(BD24,BD$18:BD$26,1),"")</f>
        <v/>
      </c>
      <c r="BF24" s="273"/>
      <c r="BG24" s="102" t="str">
        <f t="shared" ref="BG24" si="559">IF(BF24&lt;&gt;"",RANK(BF24,BF$18:BF$26,1),"")</f>
        <v/>
      </c>
      <c r="BH24" s="273"/>
      <c r="BI24" s="102" t="str">
        <f t="shared" ref="BI24" si="560">IF(BH24&lt;&gt;"",RANK(BH24,BH$18:BH$26,1),"")</f>
        <v/>
      </c>
      <c r="BJ24" s="273"/>
      <c r="BK24" s="102" t="str">
        <f t="shared" ref="BK24" si="561">IF(BJ24&lt;&gt;"",RANK(BJ24,BJ$18:BJ$26,1),"")</f>
        <v/>
      </c>
      <c r="BL24" s="273"/>
      <c r="BM24" s="102" t="str">
        <f t="shared" ref="BM24" si="562">IF(BL24&lt;&gt;"",RANK(BL24,BL$18:BL$26,1),"")</f>
        <v/>
      </c>
    </row>
    <row r="25" spans="1:65">
      <c r="A25" s="84">
        <f>IF(ent!E25&lt;&gt;"",ent!D25,"")</f>
        <v>24</v>
      </c>
      <c r="B25" s="84" t="str">
        <f>IF(ent!E25&lt;&gt;"",ent!E25,"")</f>
        <v>貝原 聖也</v>
      </c>
      <c r="C25" s="84" t="str">
        <f>IF(ent!E25&lt;&gt;"",ent!F25,"")</f>
        <v>西﨑 佳代子</v>
      </c>
      <c r="D25" s="84" t="str">
        <f>IF(ent!E25&lt;&gt;"",ent!G25,"")</f>
        <v>ADVICS多賀製作所K1GR86YH</v>
      </c>
      <c r="E25" s="85" t="str">
        <f>IF(ent!E25&lt;&gt;"",ent!H25,"")</f>
        <v>JN-3</v>
      </c>
      <c r="F25" s="271">
        <v>501.2</v>
      </c>
      <c r="G25" s="101">
        <f t="shared" si="394"/>
        <v>2</v>
      </c>
      <c r="H25" s="271">
        <v>653.79999999999995</v>
      </c>
      <c r="I25" s="101">
        <f t="shared" si="394"/>
        <v>6</v>
      </c>
      <c r="J25" s="271">
        <v>513.79999999999995</v>
      </c>
      <c r="K25" s="101">
        <f t="shared" ref="K25" si="563">IF(J25&lt;&gt;"",RANK(J25,J$18:J$26,1),"")</f>
        <v>5</v>
      </c>
      <c r="L25" s="271">
        <v>500.2</v>
      </c>
      <c r="M25" s="101">
        <f t="shared" ref="M25" si="564">IF(L25&lt;&gt;"",RANK(L25,L$18:L$26,1),"")</f>
        <v>3</v>
      </c>
      <c r="N25" s="271">
        <v>649.1</v>
      </c>
      <c r="O25" s="101">
        <f t="shared" ref="O25" si="565">IF(N25&lt;&gt;"",RANK(N25,N$18:N$26,1),"")</f>
        <v>6</v>
      </c>
      <c r="P25" s="271">
        <v>507.9</v>
      </c>
      <c r="Q25" s="101">
        <f t="shared" ref="Q25" si="566">IF(P25&lt;&gt;"",RANK(P25,P$18:P$26,1),"")</f>
        <v>4</v>
      </c>
      <c r="R25" s="271">
        <v>535.5</v>
      </c>
      <c r="S25" s="101">
        <f t="shared" ref="S25" si="567">IF(R25&lt;&gt;"",RANK(R25,R$18:R$26,1),"")</f>
        <v>4</v>
      </c>
      <c r="T25" s="271">
        <v>353.9</v>
      </c>
      <c r="U25" s="101">
        <f t="shared" ref="U25" si="568">IF(T25&lt;&gt;"",RANK(T25,T$18:T$26,1),"")</f>
        <v>2</v>
      </c>
      <c r="V25" s="271">
        <v>524.70000000000005</v>
      </c>
      <c r="W25" s="101">
        <f t="shared" ref="W25" si="569">IF(V25&lt;&gt;"",RANK(V25,V$18:V$26,1),"")</f>
        <v>1</v>
      </c>
      <c r="X25" s="271">
        <v>515.4</v>
      </c>
      <c r="Y25" s="101">
        <f t="shared" ref="Y25" si="570">IF(X25&lt;&gt;"",RANK(X25,X$18:X$26,1),"")</f>
        <v>2</v>
      </c>
      <c r="Z25" s="271">
        <v>356</v>
      </c>
      <c r="AA25" s="101">
        <f t="shared" ref="AA25" si="571">IF(Z25&lt;&gt;"",RANK(Z25,Z$18:Z$26,1),"")</f>
        <v>4</v>
      </c>
      <c r="AB25" s="271">
        <v>525.20000000000005</v>
      </c>
      <c r="AC25" s="101">
        <f t="shared" ref="AC25" si="572">IF(AB25&lt;&gt;"",RANK(AB25,AB$18:AB$26,1),"")</f>
        <v>2</v>
      </c>
      <c r="AD25" s="271"/>
      <c r="AE25" s="101" t="str">
        <f t="shared" ref="AE25" si="573">IF(AD25&lt;&gt;"",RANK(AD25,AD$18:AD$26,1),"")</f>
        <v/>
      </c>
      <c r="AF25" s="271"/>
      <c r="AG25" s="101" t="str">
        <f t="shared" ref="AG25" si="574">IF(AF25&lt;&gt;"",RANK(AF25,AF$18:AF$26,1),"")</f>
        <v/>
      </c>
      <c r="AH25" s="271"/>
      <c r="AI25" s="101" t="str">
        <f t="shared" ref="AI25" si="575">IF(AH25&lt;&gt;"",RANK(AH25,AH$18:AH$26,1),"")</f>
        <v/>
      </c>
      <c r="AJ25" s="271"/>
      <c r="AK25" s="101" t="str">
        <f t="shared" ref="AK25" si="576">IF(AJ25&lt;&gt;"",RANK(AJ25,AJ$18:AJ$26,1),"")</f>
        <v/>
      </c>
      <c r="AL25" s="271"/>
      <c r="AM25" s="101" t="str">
        <f t="shared" ref="AM25" si="577">IF(AL25&lt;&gt;"",RANK(AL25,AL$18:AL$26,1),"")</f>
        <v/>
      </c>
      <c r="AN25" s="271"/>
      <c r="AO25" s="101" t="str">
        <f t="shared" ref="AO25" si="578">IF(AN25&lt;&gt;"",RANK(AN25,AN$18:AN$26,1),"")</f>
        <v/>
      </c>
      <c r="AP25" s="271"/>
      <c r="AQ25" s="101" t="str">
        <f t="shared" ref="AQ25" si="579">IF(AP25&lt;&gt;"",RANK(AP25,AP$18:AP$26,1),"")</f>
        <v/>
      </c>
      <c r="AR25" s="271"/>
      <c r="AS25" s="101" t="str">
        <f t="shared" ref="AS25" si="580">IF(AR25&lt;&gt;"",RANK(AR25,AR$18:AR$26,1),"")</f>
        <v/>
      </c>
      <c r="AT25" s="271"/>
      <c r="AU25" s="101" t="str">
        <f t="shared" ref="AU25" si="581">IF(AT25&lt;&gt;"",RANK(AT25,AT$18:AT$26,1),"")</f>
        <v/>
      </c>
      <c r="AV25" s="271"/>
      <c r="AW25" s="101" t="str">
        <f t="shared" ref="AW25" si="582">IF(AV25&lt;&gt;"",RANK(AV25,AV$18:AV$26,1),"")</f>
        <v/>
      </c>
      <c r="AX25" s="271"/>
      <c r="AY25" s="101" t="str">
        <f t="shared" ref="AY25" si="583">IF(AX25&lt;&gt;"",RANK(AX25,AX$18:AX$26,1),"")</f>
        <v/>
      </c>
      <c r="AZ25" s="271"/>
      <c r="BA25" s="101" t="str">
        <f t="shared" ref="BA25" si="584">IF(AZ25&lt;&gt;"",RANK(AZ25,AZ$18:AZ$26,1),"")</f>
        <v/>
      </c>
      <c r="BB25" s="271"/>
      <c r="BC25" s="101" t="str">
        <f t="shared" ref="BC25" si="585">IF(BB25&lt;&gt;"",RANK(BB25,BB$18:BB$26,1),"")</f>
        <v/>
      </c>
      <c r="BD25" s="271"/>
      <c r="BE25" s="101" t="str">
        <f t="shared" ref="BE25" si="586">IF(BD25&lt;&gt;"",RANK(BD25,BD$18:BD$26,1),"")</f>
        <v/>
      </c>
      <c r="BF25" s="271"/>
      <c r="BG25" s="101" t="str">
        <f t="shared" ref="BG25" si="587">IF(BF25&lt;&gt;"",RANK(BF25,BF$18:BF$26,1),"")</f>
        <v/>
      </c>
      <c r="BH25" s="271"/>
      <c r="BI25" s="101" t="str">
        <f t="shared" ref="BI25" si="588">IF(BH25&lt;&gt;"",RANK(BH25,BH$18:BH$26,1),"")</f>
        <v/>
      </c>
      <c r="BJ25" s="271"/>
      <c r="BK25" s="101" t="str">
        <f t="shared" ref="BK25" si="589">IF(BJ25&lt;&gt;"",RANK(BJ25,BJ$18:BJ$26,1),"")</f>
        <v/>
      </c>
      <c r="BL25" s="271"/>
      <c r="BM25" s="101" t="str">
        <f t="shared" ref="BM25" si="590">IF(BL25&lt;&gt;"",RANK(BL25,BL$18:BL$26,1),"")</f>
        <v/>
      </c>
    </row>
    <row r="26" spans="1:65" s="285" customFormat="1">
      <c r="A26" s="281">
        <f>IF(ent!E26&lt;&gt;"",ent!D26,"")</f>
        <v>25</v>
      </c>
      <c r="B26" s="281" t="str">
        <f>IF(ent!E26&lt;&gt;"",ent!E26,"")</f>
        <v>大橋 渡</v>
      </c>
      <c r="C26" s="281" t="str">
        <f>IF(ent!E26&lt;&gt;"",ent!F26,"")</f>
        <v>内田 園美</v>
      </c>
      <c r="D26" s="281" t="str">
        <f>IF(ent!E26&lt;&gt;"",ent!G26,"")</f>
        <v>PRS＆オカザえもんR★DL86</v>
      </c>
      <c r="E26" s="282" t="str">
        <f>IF(ent!E26&lt;&gt;"",ent!H26,"")</f>
        <v>JN-3</v>
      </c>
      <c r="F26" s="283">
        <v>528.70000000000005</v>
      </c>
      <c r="G26" s="284">
        <f t="shared" si="394"/>
        <v>9</v>
      </c>
      <c r="H26" s="283">
        <v>728.6</v>
      </c>
      <c r="I26" s="284">
        <f t="shared" si="394"/>
        <v>9</v>
      </c>
      <c r="J26" s="283">
        <v>535.4</v>
      </c>
      <c r="K26" s="284">
        <f t="shared" ref="K26" si="591">IF(J26&lt;&gt;"",RANK(J26,J$18:J$26,1),"")</f>
        <v>8</v>
      </c>
      <c r="L26" s="283">
        <v>529.5</v>
      </c>
      <c r="M26" s="284">
        <f t="shared" ref="M26" si="592">IF(L26&lt;&gt;"",RANK(L26,L$18:L$26,1),"")</f>
        <v>9</v>
      </c>
      <c r="N26" s="283">
        <v>719.7</v>
      </c>
      <c r="O26" s="284">
        <f t="shared" ref="O26" si="593">IF(N26&lt;&gt;"",RANK(N26,N$18:N$26,1),"")</f>
        <v>8</v>
      </c>
      <c r="P26" s="283">
        <v>527.29999999999995</v>
      </c>
      <c r="Q26" s="284">
        <f t="shared" ref="Q26" si="594">IF(P26&lt;&gt;"",RANK(P26,P$18:P$26,1),"")</f>
        <v>8</v>
      </c>
      <c r="R26" s="283">
        <v>609.20000000000005</v>
      </c>
      <c r="S26" s="284">
        <f t="shared" ref="S26" si="595">IF(R26&lt;&gt;"",RANK(R26,R$18:R$26,1),"")</f>
        <v>9</v>
      </c>
      <c r="T26" s="283">
        <v>411.1</v>
      </c>
      <c r="U26" s="284">
        <f t="shared" ref="U26" si="596">IF(T26&lt;&gt;"",RANK(T26,T$18:T$26,1),"")</f>
        <v>8</v>
      </c>
      <c r="V26" s="283">
        <v>547</v>
      </c>
      <c r="W26" s="284">
        <f t="shared" ref="W26" si="597">IF(V26&lt;&gt;"",RANK(V26,V$18:V$26,1),"")</f>
        <v>7</v>
      </c>
      <c r="X26" s="283"/>
      <c r="Y26" s="284" t="str">
        <f t="shared" ref="Y26" si="598">IF(X26&lt;&gt;"",RANK(X26,X$18:X$26,1),"")</f>
        <v/>
      </c>
      <c r="Z26" s="283"/>
      <c r="AA26" s="284" t="str">
        <f t="shared" ref="AA26" si="599">IF(Z26&lt;&gt;"",RANK(Z26,Z$18:Z$26,1),"")</f>
        <v/>
      </c>
      <c r="AB26" s="283"/>
      <c r="AC26" s="284" t="str">
        <f t="shared" ref="AC26" si="600">IF(AB26&lt;&gt;"",RANK(AB26,AB$18:AB$26,1),"")</f>
        <v/>
      </c>
      <c r="AD26" s="283"/>
      <c r="AE26" s="284" t="str">
        <f t="shared" ref="AE26" si="601">IF(AD26&lt;&gt;"",RANK(AD26,AD$18:AD$26,1),"")</f>
        <v/>
      </c>
      <c r="AF26" s="283"/>
      <c r="AG26" s="284" t="str">
        <f t="shared" ref="AG26" si="602">IF(AF26&lt;&gt;"",RANK(AF26,AF$18:AF$26,1),"")</f>
        <v/>
      </c>
      <c r="AH26" s="283"/>
      <c r="AI26" s="284" t="str">
        <f t="shared" ref="AI26" si="603">IF(AH26&lt;&gt;"",RANK(AH26,AH$18:AH$26,1),"")</f>
        <v/>
      </c>
      <c r="AJ26" s="283"/>
      <c r="AK26" s="284" t="str">
        <f t="shared" ref="AK26" si="604">IF(AJ26&lt;&gt;"",RANK(AJ26,AJ$18:AJ$26,1),"")</f>
        <v/>
      </c>
      <c r="AL26" s="283"/>
      <c r="AM26" s="284" t="str">
        <f t="shared" ref="AM26" si="605">IF(AL26&lt;&gt;"",RANK(AL26,AL$18:AL$26,1),"")</f>
        <v/>
      </c>
      <c r="AN26" s="283"/>
      <c r="AO26" s="284" t="str">
        <f t="shared" ref="AO26" si="606">IF(AN26&lt;&gt;"",RANK(AN26,AN$18:AN$26,1),"")</f>
        <v/>
      </c>
      <c r="AP26" s="283"/>
      <c r="AQ26" s="284" t="str">
        <f t="shared" ref="AQ26" si="607">IF(AP26&lt;&gt;"",RANK(AP26,AP$18:AP$26,1),"")</f>
        <v/>
      </c>
      <c r="AR26" s="283"/>
      <c r="AS26" s="284" t="str">
        <f t="shared" ref="AS26" si="608">IF(AR26&lt;&gt;"",RANK(AR26,AR$18:AR$26,1),"")</f>
        <v/>
      </c>
      <c r="AT26" s="283"/>
      <c r="AU26" s="284" t="str">
        <f t="shared" ref="AU26" si="609">IF(AT26&lt;&gt;"",RANK(AT26,AT$18:AT$26,1),"")</f>
        <v/>
      </c>
      <c r="AV26" s="283"/>
      <c r="AW26" s="284" t="str">
        <f t="shared" ref="AW26" si="610">IF(AV26&lt;&gt;"",RANK(AV26,AV$18:AV$26,1),"")</f>
        <v/>
      </c>
      <c r="AX26" s="283"/>
      <c r="AY26" s="284" t="str">
        <f t="shared" ref="AY26" si="611">IF(AX26&lt;&gt;"",RANK(AX26,AX$18:AX$26,1),"")</f>
        <v/>
      </c>
      <c r="AZ26" s="283"/>
      <c r="BA26" s="284" t="str">
        <f t="shared" ref="BA26" si="612">IF(AZ26&lt;&gt;"",RANK(AZ26,AZ$18:AZ$26,1),"")</f>
        <v/>
      </c>
      <c r="BB26" s="283"/>
      <c r="BC26" s="284" t="str">
        <f t="shared" ref="BC26" si="613">IF(BB26&lt;&gt;"",RANK(BB26,BB$18:BB$26,1),"")</f>
        <v/>
      </c>
      <c r="BD26" s="283"/>
      <c r="BE26" s="284" t="str">
        <f t="shared" ref="BE26" si="614">IF(BD26&lt;&gt;"",RANK(BD26,BD$18:BD$26,1),"")</f>
        <v/>
      </c>
      <c r="BF26" s="283"/>
      <c r="BG26" s="284" t="str">
        <f t="shared" ref="BG26" si="615">IF(BF26&lt;&gt;"",RANK(BF26,BF$18:BF$26,1),"")</f>
        <v/>
      </c>
      <c r="BH26" s="283"/>
      <c r="BI26" s="284" t="str">
        <f t="shared" ref="BI26" si="616">IF(BH26&lt;&gt;"",RANK(BH26,BH$18:BH$26,1),"")</f>
        <v/>
      </c>
      <c r="BJ26" s="283"/>
      <c r="BK26" s="284" t="str">
        <f t="shared" ref="BK26" si="617">IF(BJ26&lt;&gt;"",RANK(BJ26,BJ$18:BJ$26,1),"")</f>
        <v/>
      </c>
      <c r="BL26" s="283"/>
      <c r="BM26" s="284" t="str">
        <f t="shared" ref="BM26" si="618">IF(BL26&lt;&gt;"",RANK(BL26,BL$18:BL$26,1),"")</f>
        <v/>
      </c>
    </row>
    <row r="27" spans="1:65">
      <c r="A27" s="84">
        <f>IF(ent!E27&lt;&gt;"",ent!D27,"")</f>
        <v>26</v>
      </c>
      <c r="B27" s="84" t="str">
        <f>IF(ent!E27&lt;&gt;"",ent!E27,"")</f>
        <v>西川 真太郎</v>
      </c>
      <c r="C27" s="84" t="str">
        <f>IF(ent!E27&lt;&gt;"",ent!F27,"")</f>
        <v>本橋 貴司</v>
      </c>
      <c r="D27" s="84" t="str">
        <f>IF(ent!E27&lt;&gt;"",ent!G27,"")</f>
        <v>スマッシュDLモンスターitzzスイフト</v>
      </c>
      <c r="E27" s="85" t="str">
        <f>IF(ent!E27&lt;&gt;"",ent!H27,"")</f>
        <v>JN-4</v>
      </c>
      <c r="F27" s="271">
        <v>502.2</v>
      </c>
      <c r="G27" s="101">
        <f>IF(F27&lt;&gt;"",RANK(F27,F$27:F$32,1),"")</f>
        <v>1</v>
      </c>
      <c r="H27" s="271">
        <v>655</v>
      </c>
      <c r="I27" s="101">
        <f>IF(H27&lt;&gt;"",RANK(H27,H$27:H$32,1),"")</f>
        <v>2</v>
      </c>
      <c r="J27" s="271">
        <v>511.4</v>
      </c>
      <c r="K27" s="101">
        <f>IF(J27&lt;&gt;"",RANK(J27,J$27:J$32,1),"")</f>
        <v>1</v>
      </c>
      <c r="L27" s="271">
        <v>457.4</v>
      </c>
      <c r="M27" s="101">
        <f>IF(L27&lt;&gt;"",RANK(L27,L$27:L$32,1),"")</f>
        <v>1</v>
      </c>
      <c r="N27" s="271">
        <v>649.20000000000005</v>
      </c>
      <c r="O27" s="101">
        <f>IF(N27&lt;&gt;"",RANK(N27,N$27:N$32,1),"")</f>
        <v>2</v>
      </c>
      <c r="P27" s="271">
        <v>505.5</v>
      </c>
      <c r="Q27" s="101">
        <f>IF(P27&lt;&gt;"",RANK(P27,P$27:P$32,1),"")</f>
        <v>2</v>
      </c>
      <c r="R27" s="271">
        <v>518.1</v>
      </c>
      <c r="S27" s="101">
        <f>IF(R27&lt;&gt;"",RANK(R27,R$27:R$32,1),"")</f>
        <v>1</v>
      </c>
      <c r="T27" s="271">
        <v>347.6</v>
      </c>
      <c r="U27" s="101">
        <f>IF(T27&lt;&gt;"",RANK(T27,T$27:T$32,1),"")</f>
        <v>1</v>
      </c>
      <c r="V27" s="271">
        <v>522.6</v>
      </c>
      <c r="W27" s="101">
        <f>IF(V27&lt;&gt;"",RANK(V27,V$27:V$32,1),"")</f>
        <v>2</v>
      </c>
      <c r="X27" s="271">
        <v>509.5</v>
      </c>
      <c r="Y27" s="101">
        <f>IF(X27&lt;&gt;"",RANK(X27,X$27:X$32,1),"")</f>
        <v>2</v>
      </c>
      <c r="Z27" s="271">
        <v>345</v>
      </c>
      <c r="AA27" s="101">
        <f>IF(Z27&lt;&gt;"",RANK(Z27,Z$27:Z$32,1),"")</f>
        <v>2</v>
      </c>
      <c r="AB27" s="271">
        <v>547.20000000000005</v>
      </c>
      <c r="AC27" s="101">
        <f>IF(AB27&lt;&gt;"",RANK(AB27,AB$27:AB$32,1),"")</f>
        <v>6</v>
      </c>
      <c r="AD27" s="271"/>
      <c r="AE27" s="101" t="str">
        <f>IF(AD27&lt;&gt;"",RANK(AD27,AD$27:AD$32,1),"")</f>
        <v/>
      </c>
      <c r="AF27" s="271"/>
      <c r="AG27" s="101" t="str">
        <f>IF(AF27&lt;&gt;"",RANK(AF27,AF$27:AF$32,1),"")</f>
        <v/>
      </c>
      <c r="AH27" s="271"/>
      <c r="AI27" s="101" t="str">
        <f>IF(AH27&lt;&gt;"",RANK(AH27,AH$27:AH$32,1),"")</f>
        <v/>
      </c>
      <c r="AJ27" s="271"/>
      <c r="AK27" s="101" t="str">
        <f>IF(AJ27&lt;&gt;"",RANK(AJ27,AJ$27:AJ$32,1),"")</f>
        <v/>
      </c>
      <c r="AL27" s="271"/>
      <c r="AM27" s="101" t="str">
        <f>IF(AL27&lt;&gt;"",RANK(AL27,AL$27:AL$32,1),"")</f>
        <v/>
      </c>
      <c r="AN27" s="271"/>
      <c r="AO27" s="101" t="str">
        <f>IF(AN27&lt;&gt;"",RANK(AN27,AN$27:AN$32,1),"")</f>
        <v/>
      </c>
      <c r="AP27" s="271"/>
      <c r="AQ27" s="101" t="str">
        <f>IF(AP27&lt;&gt;"",RANK(AP27,AP$27:AP$32,1),"")</f>
        <v/>
      </c>
      <c r="AR27" s="271"/>
      <c r="AS27" s="101" t="str">
        <f>IF(AR27&lt;&gt;"",RANK(AR27,AR$27:AR$32,1),"")</f>
        <v/>
      </c>
      <c r="AT27" s="271"/>
      <c r="AU27" s="101" t="str">
        <f>IF(AT27&lt;&gt;"",RANK(AT27,AT$27:AT$32,1),"")</f>
        <v/>
      </c>
      <c r="AV27" s="271"/>
      <c r="AW27" s="101" t="str">
        <f>IF(AV27&lt;&gt;"",RANK(AV27,AV$27:AV$32,1),"")</f>
        <v/>
      </c>
      <c r="AX27" s="271"/>
      <c r="AY27" s="101" t="str">
        <f>IF(AX27&lt;&gt;"",RANK(AX27,AX$27:AX$32,1),"")</f>
        <v/>
      </c>
      <c r="AZ27" s="271"/>
      <c r="BA27" s="101" t="str">
        <f>IF(AZ27&lt;&gt;"",RANK(AZ27,AZ$27:AZ$32,1),"")</f>
        <v/>
      </c>
      <c r="BB27" s="271"/>
      <c r="BC27" s="101" t="str">
        <f>IF(BB27&lt;&gt;"",RANK(BB27,BB$27:BB$32,1),"")</f>
        <v/>
      </c>
      <c r="BD27" s="271"/>
      <c r="BE27" s="101" t="str">
        <f>IF(BD27&lt;&gt;"",RANK(BD27,BD$27:BD$32,1),"")</f>
        <v/>
      </c>
      <c r="BF27" s="271"/>
      <c r="BG27" s="101" t="str">
        <f>IF(BF27&lt;&gt;"",RANK(BF27,BF$27:BF$32,1),"")</f>
        <v/>
      </c>
      <c r="BH27" s="271"/>
      <c r="BI27" s="101" t="str">
        <f>IF(BH27&lt;&gt;"",RANK(BH27,BH$27:BH$32,1),"")</f>
        <v/>
      </c>
      <c r="BJ27" s="271"/>
      <c r="BK27" s="101" t="str">
        <f>IF(BJ27&lt;&gt;"",RANK(BJ27,BJ$27:BJ$32,1),"")</f>
        <v/>
      </c>
      <c r="BL27" s="271"/>
      <c r="BM27" s="101" t="str">
        <f>IF(BL27&lt;&gt;"",RANK(BL27,BL$27:BL$32,1),"")</f>
        <v/>
      </c>
    </row>
    <row r="28" spans="1:65" s="275" customFormat="1">
      <c r="A28" s="87">
        <f>IF(ent!E28&lt;&gt;"",ent!D28,"")</f>
        <v>27</v>
      </c>
      <c r="B28" s="87" t="str">
        <f>IF(ent!E28&lt;&gt;"",ent!E28,"")</f>
        <v>内藤 学武</v>
      </c>
      <c r="C28" s="87" t="str">
        <f>IF(ent!E28&lt;&gt;"",ent!F28,"")</f>
        <v>大高 徹也</v>
      </c>
      <c r="D28" s="87" t="str">
        <f>IF(ent!E28&lt;&gt;"",ent!G28,"")</f>
        <v>YHアーリット スイフト</v>
      </c>
      <c r="E28" s="88" t="str">
        <f>IF(ent!E28&lt;&gt;"",ent!H28,"")</f>
        <v>JN-4</v>
      </c>
      <c r="F28" s="273">
        <v>502.6</v>
      </c>
      <c r="G28" s="102">
        <f t="shared" ref="G28:I32" si="619">IF(F28&lt;&gt;"",RANK(F28,F$27:F$32,1),"")</f>
        <v>2</v>
      </c>
      <c r="H28" s="273">
        <v>648.4</v>
      </c>
      <c r="I28" s="102">
        <f t="shared" si="619"/>
        <v>1</v>
      </c>
      <c r="J28" s="273">
        <v>511.8</v>
      </c>
      <c r="K28" s="102">
        <f t="shared" ref="K28" si="620">IF(J28&lt;&gt;"",RANK(J28,J$27:J$32,1),"")</f>
        <v>2</v>
      </c>
      <c r="L28" s="273">
        <v>500.6</v>
      </c>
      <c r="M28" s="102">
        <f t="shared" ref="M28" si="621">IF(L28&lt;&gt;"",RANK(L28,L$27:L$32,1),"")</f>
        <v>2</v>
      </c>
      <c r="N28" s="273">
        <v>643.6</v>
      </c>
      <c r="O28" s="102">
        <f t="shared" ref="O28" si="622">IF(N28&lt;&gt;"",RANK(N28,N$27:N$32,1),"")</f>
        <v>1</v>
      </c>
      <c r="P28" s="273">
        <v>504.8</v>
      </c>
      <c r="Q28" s="102">
        <f t="shared" ref="Q28" si="623">IF(P28&lt;&gt;"",RANK(P28,P$27:P$32,1),"")</f>
        <v>1</v>
      </c>
      <c r="R28" s="273">
        <v>527.20000000000005</v>
      </c>
      <c r="S28" s="102">
        <f t="shared" ref="S28" si="624">IF(R28&lt;&gt;"",RANK(R28,R$27:R$32,1),"")</f>
        <v>2</v>
      </c>
      <c r="T28" s="273">
        <v>349.4</v>
      </c>
      <c r="U28" s="102">
        <f t="shared" ref="U28" si="625">IF(T28&lt;&gt;"",RANK(T28,T$27:T$32,1),"")</f>
        <v>2</v>
      </c>
      <c r="V28" s="273">
        <v>519.6</v>
      </c>
      <c r="W28" s="102">
        <f t="shared" ref="W28" si="626">IF(V28&lt;&gt;"",RANK(V28,V$27:V$32,1),"")</f>
        <v>1</v>
      </c>
      <c r="X28" s="273">
        <v>509.4</v>
      </c>
      <c r="Y28" s="102">
        <f t="shared" ref="Y28" si="627">IF(X28&lt;&gt;"",RANK(X28,X$27:X$32,1),"")</f>
        <v>1</v>
      </c>
      <c r="Z28" s="273">
        <v>344.5</v>
      </c>
      <c r="AA28" s="102">
        <f t="shared" ref="AA28" si="628">IF(Z28&lt;&gt;"",RANK(Z28,Z$27:Z$32,1),"")</f>
        <v>1</v>
      </c>
      <c r="AB28" s="273">
        <v>518.4</v>
      </c>
      <c r="AC28" s="102">
        <f t="shared" ref="AC28" si="629">IF(AB28&lt;&gt;"",RANK(AB28,AB$27:AB$32,1),"")</f>
        <v>1</v>
      </c>
      <c r="AD28" s="273"/>
      <c r="AE28" s="102" t="str">
        <f t="shared" ref="AE28" si="630">IF(AD28&lt;&gt;"",RANK(AD28,AD$27:AD$32,1),"")</f>
        <v/>
      </c>
      <c r="AF28" s="273"/>
      <c r="AG28" s="102" t="str">
        <f t="shared" ref="AG28" si="631">IF(AF28&lt;&gt;"",RANK(AF28,AF$27:AF$32,1),"")</f>
        <v/>
      </c>
      <c r="AH28" s="273"/>
      <c r="AI28" s="102" t="str">
        <f t="shared" ref="AI28" si="632">IF(AH28&lt;&gt;"",RANK(AH28,AH$27:AH$32,1),"")</f>
        <v/>
      </c>
      <c r="AJ28" s="273"/>
      <c r="AK28" s="102" t="str">
        <f t="shared" ref="AK28" si="633">IF(AJ28&lt;&gt;"",RANK(AJ28,AJ$27:AJ$32,1),"")</f>
        <v/>
      </c>
      <c r="AL28" s="273"/>
      <c r="AM28" s="102" t="str">
        <f t="shared" ref="AM28" si="634">IF(AL28&lt;&gt;"",RANK(AL28,AL$27:AL$32,1),"")</f>
        <v/>
      </c>
      <c r="AN28" s="273"/>
      <c r="AO28" s="102" t="str">
        <f t="shared" ref="AO28" si="635">IF(AN28&lt;&gt;"",RANK(AN28,AN$27:AN$32,1),"")</f>
        <v/>
      </c>
      <c r="AP28" s="273"/>
      <c r="AQ28" s="102" t="str">
        <f t="shared" ref="AQ28" si="636">IF(AP28&lt;&gt;"",RANK(AP28,AP$27:AP$32,1),"")</f>
        <v/>
      </c>
      <c r="AR28" s="273"/>
      <c r="AS28" s="102" t="str">
        <f t="shared" ref="AS28" si="637">IF(AR28&lt;&gt;"",RANK(AR28,AR$27:AR$32,1),"")</f>
        <v/>
      </c>
      <c r="AT28" s="273"/>
      <c r="AU28" s="102" t="str">
        <f t="shared" ref="AU28" si="638">IF(AT28&lt;&gt;"",RANK(AT28,AT$27:AT$32,1),"")</f>
        <v/>
      </c>
      <c r="AV28" s="273"/>
      <c r="AW28" s="102" t="str">
        <f t="shared" ref="AW28" si="639">IF(AV28&lt;&gt;"",RANK(AV28,AV$27:AV$32,1),"")</f>
        <v/>
      </c>
      <c r="AX28" s="273"/>
      <c r="AY28" s="102" t="str">
        <f t="shared" ref="AY28" si="640">IF(AX28&lt;&gt;"",RANK(AX28,AX$27:AX$32,1),"")</f>
        <v/>
      </c>
      <c r="AZ28" s="273"/>
      <c r="BA28" s="102" t="str">
        <f t="shared" ref="BA28" si="641">IF(AZ28&lt;&gt;"",RANK(AZ28,AZ$27:AZ$32,1),"")</f>
        <v/>
      </c>
      <c r="BB28" s="273"/>
      <c r="BC28" s="102" t="str">
        <f t="shared" ref="BC28" si="642">IF(BB28&lt;&gt;"",RANK(BB28,BB$27:BB$32,1),"")</f>
        <v/>
      </c>
      <c r="BD28" s="273"/>
      <c r="BE28" s="102" t="str">
        <f t="shared" ref="BE28" si="643">IF(BD28&lt;&gt;"",RANK(BD28,BD$27:BD$32,1),"")</f>
        <v/>
      </c>
      <c r="BF28" s="273"/>
      <c r="BG28" s="102" t="str">
        <f t="shared" ref="BG28" si="644">IF(BF28&lt;&gt;"",RANK(BF28,BF$27:BF$32,1),"")</f>
        <v/>
      </c>
      <c r="BH28" s="273"/>
      <c r="BI28" s="102" t="str">
        <f t="shared" ref="BI28" si="645">IF(BH28&lt;&gt;"",RANK(BH28,BH$27:BH$32,1),"")</f>
        <v/>
      </c>
      <c r="BJ28" s="273"/>
      <c r="BK28" s="102" t="str">
        <f t="shared" ref="BK28" si="646">IF(BJ28&lt;&gt;"",RANK(BJ28,BJ$27:BJ$32,1),"")</f>
        <v/>
      </c>
      <c r="BL28" s="273"/>
      <c r="BM28" s="102" t="str">
        <f t="shared" ref="BM28" si="647">IF(BL28&lt;&gt;"",RANK(BL28,BL$27:BL$32,1),"")</f>
        <v/>
      </c>
    </row>
    <row r="29" spans="1:65">
      <c r="A29" s="84">
        <f>IF(ent!E29&lt;&gt;"",ent!D29,"")</f>
        <v>28</v>
      </c>
      <c r="B29" s="84" t="str">
        <f>IF(ent!E29&lt;&gt;"",ent!E29,"")</f>
        <v>鮫島 大湖</v>
      </c>
      <c r="C29" s="84" t="str">
        <f>IF(ent!E29&lt;&gt;"",ent!F29,"")</f>
        <v>船木 佐知子</v>
      </c>
      <c r="D29" s="84" t="str">
        <f>IF(ent!E29&lt;&gt;"",ent!G29,"")</f>
        <v>el･DL･正和･ANIKI スイフト</v>
      </c>
      <c r="E29" s="85" t="str">
        <f>IF(ent!E29&lt;&gt;"",ent!H29,"")</f>
        <v>JN-4</v>
      </c>
      <c r="F29" s="271">
        <v>514.20000000000005</v>
      </c>
      <c r="G29" s="101">
        <f t="shared" si="619"/>
        <v>5</v>
      </c>
      <c r="H29" s="271">
        <v>715.6</v>
      </c>
      <c r="I29" s="101">
        <f t="shared" si="619"/>
        <v>6</v>
      </c>
      <c r="J29" s="271">
        <v>523.20000000000005</v>
      </c>
      <c r="K29" s="101">
        <f t="shared" ref="K29" si="648">IF(J29&lt;&gt;"",RANK(J29,J$27:J$32,1),"")</f>
        <v>5</v>
      </c>
      <c r="L29" s="271">
        <v>509.7</v>
      </c>
      <c r="M29" s="101">
        <f t="shared" ref="M29" si="649">IF(L29&lt;&gt;"",RANK(L29,L$27:L$32,1),"")</f>
        <v>6</v>
      </c>
      <c r="N29" s="271">
        <v>706.8</v>
      </c>
      <c r="O29" s="101">
        <f t="shared" ref="O29" si="650">IF(N29&lt;&gt;"",RANK(N29,N$27:N$32,1),"")</f>
        <v>6</v>
      </c>
      <c r="P29" s="271">
        <v>521.79999999999995</v>
      </c>
      <c r="Q29" s="101">
        <f t="shared" ref="Q29" si="651">IF(P29&lt;&gt;"",RANK(P29,P$27:P$32,1),"")</f>
        <v>6</v>
      </c>
      <c r="R29" s="271">
        <v>548.9</v>
      </c>
      <c r="S29" s="101">
        <f t="shared" ref="S29" si="652">IF(R29&lt;&gt;"",RANK(R29,R$27:R$32,1),"")</f>
        <v>5</v>
      </c>
      <c r="T29" s="271">
        <v>406.6</v>
      </c>
      <c r="U29" s="101">
        <f t="shared" ref="U29" si="653">IF(T29&lt;&gt;"",RANK(T29,T$27:T$32,1),"")</f>
        <v>5</v>
      </c>
      <c r="V29" s="271">
        <v>545.29999999999995</v>
      </c>
      <c r="W29" s="101">
        <f t="shared" ref="W29" si="654">IF(V29&lt;&gt;"",RANK(V29,V$27:V$32,1),"")</f>
        <v>6</v>
      </c>
      <c r="X29" s="271">
        <v>538.6</v>
      </c>
      <c r="Y29" s="101">
        <f t="shared" ref="Y29" si="655">IF(X29&lt;&gt;"",RANK(X29,X$27:X$32,1),"")</f>
        <v>5</v>
      </c>
      <c r="Z29" s="271">
        <v>410</v>
      </c>
      <c r="AA29" s="101">
        <f t="shared" ref="AA29" si="656">IF(Z29&lt;&gt;"",RANK(Z29,Z$27:Z$32,1),"")</f>
        <v>6</v>
      </c>
      <c r="AB29" s="271">
        <v>541.5</v>
      </c>
      <c r="AC29" s="101">
        <f t="shared" ref="AC29" si="657">IF(AB29&lt;&gt;"",RANK(AB29,AB$27:AB$32,1),"")</f>
        <v>5</v>
      </c>
      <c r="AD29" s="271"/>
      <c r="AE29" s="101" t="str">
        <f t="shared" ref="AE29" si="658">IF(AD29&lt;&gt;"",RANK(AD29,AD$27:AD$32,1),"")</f>
        <v/>
      </c>
      <c r="AF29" s="271"/>
      <c r="AG29" s="101" t="str">
        <f t="shared" ref="AG29" si="659">IF(AF29&lt;&gt;"",RANK(AF29,AF$27:AF$32,1),"")</f>
        <v/>
      </c>
      <c r="AH29" s="271"/>
      <c r="AI29" s="101" t="str">
        <f t="shared" ref="AI29" si="660">IF(AH29&lt;&gt;"",RANK(AH29,AH$27:AH$32,1),"")</f>
        <v/>
      </c>
      <c r="AJ29" s="271"/>
      <c r="AK29" s="101" t="str">
        <f t="shared" ref="AK29" si="661">IF(AJ29&lt;&gt;"",RANK(AJ29,AJ$27:AJ$32,1),"")</f>
        <v/>
      </c>
      <c r="AL29" s="271"/>
      <c r="AM29" s="101" t="str">
        <f t="shared" ref="AM29" si="662">IF(AL29&lt;&gt;"",RANK(AL29,AL$27:AL$32,1),"")</f>
        <v/>
      </c>
      <c r="AN29" s="271"/>
      <c r="AO29" s="101" t="str">
        <f t="shared" ref="AO29" si="663">IF(AN29&lt;&gt;"",RANK(AN29,AN$27:AN$32,1),"")</f>
        <v/>
      </c>
      <c r="AP29" s="271"/>
      <c r="AQ29" s="101" t="str">
        <f t="shared" ref="AQ29" si="664">IF(AP29&lt;&gt;"",RANK(AP29,AP$27:AP$32,1),"")</f>
        <v/>
      </c>
      <c r="AR29" s="271"/>
      <c r="AS29" s="101" t="str">
        <f t="shared" ref="AS29" si="665">IF(AR29&lt;&gt;"",RANK(AR29,AR$27:AR$32,1),"")</f>
        <v/>
      </c>
      <c r="AT29" s="271"/>
      <c r="AU29" s="101" t="str">
        <f t="shared" ref="AU29" si="666">IF(AT29&lt;&gt;"",RANK(AT29,AT$27:AT$32,1),"")</f>
        <v/>
      </c>
      <c r="AV29" s="271"/>
      <c r="AW29" s="101" t="str">
        <f t="shared" ref="AW29" si="667">IF(AV29&lt;&gt;"",RANK(AV29,AV$27:AV$32,1),"")</f>
        <v/>
      </c>
      <c r="AX29" s="271"/>
      <c r="AY29" s="101" t="str">
        <f t="shared" ref="AY29" si="668">IF(AX29&lt;&gt;"",RANK(AX29,AX$27:AX$32,1),"")</f>
        <v/>
      </c>
      <c r="AZ29" s="271"/>
      <c r="BA29" s="101" t="str">
        <f t="shared" ref="BA29" si="669">IF(AZ29&lt;&gt;"",RANK(AZ29,AZ$27:AZ$32,1),"")</f>
        <v/>
      </c>
      <c r="BB29" s="271"/>
      <c r="BC29" s="101" t="str">
        <f t="shared" ref="BC29" si="670">IF(BB29&lt;&gt;"",RANK(BB29,BB$27:BB$32,1),"")</f>
        <v/>
      </c>
      <c r="BD29" s="271"/>
      <c r="BE29" s="101" t="str">
        <f t="shared" ref="BE29" si="671">IF(BD29&lt;&gt;"",RANK(BD29,BD$27:BD$32,1),"")</f>
        <v/>
      </c>
      <c r="BF29" s="271"/>
      <c r="BG29" s="101" t="str">
        <f t="shared" ref="BG29" si="672">IF(BF29&lt;&gt;"",RANK(BF29,BF$27:BF$32,1),"")</f>
        <v/>
      </c>
      <c r="BH29" s="271"/>
      <c r="BI29" s="101" t="str">
        <f t="shared" ref="BI29" si="673">IF(BH29&lt;&gt;"",RANK(BH29,BH$27:BH$32,1),"")</f>
        <v/>
      </c>
      <c r="BJ29" s="271"/>
      <c r="BK29" s="101" t="str">
        <f t="shared" ref="BK29" si="674">IF(BJ29&lt;&gt;"",RANK(BJ29,BJ$27:BJ$32,1),"")</f>
        <v/>
      </c>
      <c r="BL29" s="271"/>
      <c r="BM29" s="101" t="str">
        <f t="shared" ref="BM29" si="675">IF(BL29&lt;&gt;"",RANK(BL29,BL$27:BL$32,1),"")</f>
        <v/>
      </c>
    </row>
    <row r="30" spans="1:65" s="275" customFormat="1">
      <c r="A30" s="87">
        <f>IF(ent!E30&lt;&gt;"",ent!D30,"")</f>
        <v>29</v>
      </c>
      <c r="B30" s="87" t="str">
        <f>IF(ent!E30&lt;&gt;"",ent!E30,"")</f>
        <v>兼松 由奈</v>
      </c>
      <c r="C30" s="87" t="str">
        <f>IF(ent!E30&lt;&gt;"",ent!F30,"")</f>
        <v>槻島 もも</v>
      </c>
      <c r="D30" s="87" t="str">
        <f>IF(ent!E30&lt;&gt;"",ent!G30,"")</f>
        <v>大東建託WinmaXクスコDLスイフト</v>
      </c>
      <c r="E30" s="88" t="str">
        <f>IF(ent!E30&lt;&gt;"",ent!H30,"")</f>
        <v>JN-4</v>
      </c>
      <c r="F30" s="273">
        <v>512.20000000000005</v>
      </c>
      <c r="G30" s="102">
        <f t="shared" si="619"/>
        <v>4</v>
      </c>
      <c r="H30" s="273">
        <v>712.5</v>
      </c>
      <c r="I30" s="102">
        <f t="shared" si="619"/>
        <v>5</v>
      </c>
      <c r="J30" s="273">
        <v>523.9</v>
      </c>
      <c r="K30" s="102">
        <f t="shared" ref="K30" si="676">IF(J30&lt;&gt;"",RANK(J30,J$27:J$32,1),"")</f>
        <v>6</v>
      </c>
      <c r="L30" s="273">
        <v>506.5</v>
      </c>
      <c r="M30" s="102">
        <f t="shared" ref="M30" si="677">IF(L30&lt;&gt;"",RANK(L30,L$27:L$32,1),"")</f>
        <v>3</v>
      </c>
      <c r="N30" s="273">
        <v>704.5</v>
      </c>
      <c r="O30" s="102">
        <f t="shared" ref="O30" si="678">IF(N30&lt;&gt;"",RANK(N30,N$27:N$32,1),"")</f>
        <v>5</v>
      </c>
      <c r="P30" s="273">
        <v>517.1</v>
      </c>
      <c r="Q30" s="102">
        <f t="shared" ref="Q30" si="679">IF(P30&lt;&gt;"",RANK(P30,P$27:P$32,1),"")</f>
        <v>5</v>
      </c>
      <c r="R30" s="273">
        <v>538.1</v>
      </c>
      <c r="S30" s="102">
        <f t="shared" ref="S30" si="680">IF(R30&lt;&gt;"",RANK(R30,R$27:R$32,1),"")</f>
        <v>3</v>
      </c>
      <c r="T30" s="273">
        <v>400.2</v>
      </c>
      <c r="U30" s="102">
        <f t="shared" ref="U30" si="681">IF(T30&lt;&gt;"",RANK(T30,T$27:T$32,1),"")</f>
        <v>4</v>
      </c>
      <c r="V30" s="273">
        <v>536.4</v>
      </c>
      <c r="W30" s="102">
        <f t="shared" ref="W30" si="682">IF(V30&lt;&gt;"",RANK(V30,V$27:V$32,1),"")</f>
        <v>4</v>
      </c>
      <c r="X30" s="273">
        <v>520.5</v>
      </c>
      <c r="Y30" s="102">
        <f t="shared" ref="Y30" si="683">IF(X30&lt;&gt;"",RANK(X30,X$27:X$32,1),"")</f>
        <v>3</v>
      </c>
      <c r="Z30" s="273">
        <v>352.6</v>
      </c>
      <c r="AA30" s="102">
        <f t="shared" ref="AA30" si="684">IF(Z30&lt;&gt;"",RANK(Z30,Z$27:Z$32,1),"")</f>
        <v>3</v>
      </c>
      <c r="AB30" s="273">
        <v>531.4</v>
      </c>
      <c r="AC30" s="102">
        <f t="shared" ref="AC30" si="685">IF(AB30&lt;&gt;"",RANK(AB30,AB$27:AB$32,1),"")</f>
        <v>3</v>
      </c>
      <c r="AD30" s="273"/>
      <c r="AE30" s="102" t="str">
        <f t="shared" ref="AE30" si="686">IF(AD30&lt;&gt;"",RANK(AD30,AD$27:AD$32,1),"")</f>
        <v/>
      </c>
      <c r="AF30" s="273"/>
      <c r="AG30" s="102" t="str">
        <f t="shared" ref="AG30" si="687">IF(AF30&lt;&gt;"",RANK(AF30,AF$27:AF$32,1),"")</f>
        <v/>
      </c>
      <c r="AH30" s="273"/>
      <c r="AI30" s="102" t="str">
        <f t="shared" ref="AI30" si="688">IF(AH30&lt;&gt;"",RANK(AH30,AH$27:AH$32,1),"")</f>
        <v/>
      </c>
      <c r="AJ30" s="273"/>
      <c r="AK30" s="102" t="str">
        <f t="shared" ref="AK30" si="689">IF(AJ30&lt;&gt;"",RANK(AJ30,AJ$27:AJ$32,1),"")</f>
        <v/>
      </c>
      <c r="AL30" s="273"/>
      <c r="AM30" s="102" t="str">
        <f t="shared" ref="AM30" si="690">IF(AL30&lt;&gt;"",RANK(AL30,AL$27:AL$32,1),"")</f>
        <v/>
      </c>
      <c r="AN30" s="273"/>
      <c r="AO30" s="102" t="str">
        <f t="shared" ref="AO30" si="691">IF(AN30&lt;&gt;"",RANK(AN30,AN$27:AN$32,1),"")</f>
        <v/>
      </c>
      <c r="AP30" s="273"/>
      <c r="AQ30" s="102" t="str">
        <f t="shared" ref="AQ30" si="692">IF(AP30&lt;&gt;"",RANK(AP30,AP$27:AP$32,1),"")</f>
        <v/>
      </c>
      <c r="AR30" s="273"/>
      <c r="AS30" s="102" t="str">
        <f t="shared" ref="AS30" si="693">IF(AR30&lt;&gt;"",RANK(AR30,AR$27:AR$32,1),"")</f>
        <v/>
      </c>
      <c r="AT30" s="273"/>
      <c r="AU30" s="102" t="str">
        <f t="shared" ref="AU30" si="694">IF(AT30&lt;&gt;"",RANK(AT30,AT$27:AT$32,1),"")</f>
        <v/>
      </c>
      <c r="AV30" s="273"/>
      <c r="AW30" s="102" t="str">
        <f t="shared" ref="AW30" si="695">IF(AV30&lt;&gt;"",RANK(AV30,AV$27:AV$32,1),"")</f>
        <v/>
      </c>
      <c r="AX30" s="273"/>
      <c r="AY30" s="102" t="str">
        <f t="shared" ref="AY30" si="696">IF(AX30&lt;&gt;"",RANK(AX30,AX$27:AX$32,1),"")</f>
        <v/>
      </c>
      <c r="AZ30" s="273"/>
      <c r="BA30" s="102" t="str">
        <f t="shared" ref="BA30" si="697">IF(AZ30&lt;&gt;"",RANK(AZ30,AZ$27:AZ$32,1),"")</f>
        <v/>
      </c>
      <c r="BB30" s="273"/>
      <c r="BC30" s="102" t="str">
        <f t="shared" ref="BC30" si="698">IF(BB30&lt;&gt;"",RANK(BB30,BB$27:BB$32,1),"")</f>
        <v/>
      </c>
      <c r="BD30" s="273"/>
      <c r="BE30" s="102" t="str">
        <f t="shared" ref="BE30" si="699">IF(BD30&lt;&gt;"",RANK(BD30,BD$27:BD$32,1),"")</f>
        <v/>
      </c>
      <c r="BF30" s="273"/>
      <c r="BG30" s="102" t="str">
        <f t="shared" ref="BG30" si="700">IF(BF30&lt;&gt;"",RANK(BF30,BF$27:BF$32,1),"")</f>
        <v/>
      </c>
      <c r="BH30" s="273"/>
      <c r="BI30" s="102" t="str">
        <f t="shared" ref="BI30" si="701">IF(BH30&lt;&gt;"",RANK(BH30,BH$27:BH$32,1),"")</f>
        <v/>
      </c>
      <c r="BJ30" s="273"/>
      <c r="BK30" s="102" t="str">
        <f t="shared" ref="BK30" si="702">IF(BJ30&lt;&gt;"",RANK(BJ30,BJ$27:BJ$32,1),"")</f>
        <v/>
      </c>
      <c r="BL30" s="273"/>
      <c r="BM30" s="102" t="str">
        <f t="shared" ref="BM30" si="703">IF(BL30&lt;&gt;"",RANK(BL30,BL$27:BL$32,1),"")</f>
        <v/>
      </c>
    </row>
    <row r="31" spans="1:65">
      <c r="A31" s="84">
        <f>IF(ent!E31&lt;&gt;"",ent!D31,"")</f>
        <v>30</v>
      </c>
      <c r="B31" s="84" t="str">
        <f>IF(ent!E31&lt;&gt;"",ent!E31,"")</f>
        <v>黒原 康仁</v>
      </c>
      <c r="C31" s="84" t="str">
        <f>IF(ent!E31&lt;&gt;"",ent!F31,"")</f>
        <v>松葉 謙介</v>
      </c>
      <c r="D31" s="84" t="str">
        <f>IF(ent!E31&lt;&gt;"",ent!G31,"")</f>
        <v>itzzYHリズミックスANスイフト</v>
      </c>
      <c r="E31" s="85" t="str">
        <f>IF(ent!E31&lt;&gt;"",ent!H31,"")</f>
        <v>JN-4</v>
      </c>
      <c r="F31" s="271">
        <v>516.5</v>
      </c>
      <c r="G31" s="101">
        <f t="shared" si="619"/>
        <v>6</v>
      </c>
      <c r="H31" s="271">
        <v>703.1</v>
      </c>
      <c r="I31" s="101">
        <f t="shared" si="619"/>
        <v>4</v>
      </c>
      <c r="J31" s="271">
        <v>513.29999999999995</v>
      </c>
      <c r="K31" s="101">
        <f t="shared" ref="K31" si="704">IF(J31&lt;&gt;"",RANK(J31,J$27:J$32,1),"")</f>
        <v>3</v>
      </c>
      <c r="L31" s="271">
        <v>507.5</v>
      </c>
      <c r="M31" s="101">
        <f t="shared" ref="M31" si="705">IF(L31&lt;&gt;"",RANK(L31,L$27:L$32,1),"")</f>
        <v>5</v>
      </c>
      <c r="N31" s="271">
        <v>655.6</v>
      </c>
      <c r="O31" s="101">
        <f t="shared" ref="O31" si="706">IF(N31&lt;&gt;"",RANK(N31,N$27:N$32,1),"")</f>
        <v>3</v>
      </c>
      <c r="P31" s="271">
        <v>515.6</v>
      </c>
      <c r="Q31" s="101">
        <f t="shared" ref="Q31" si="707">IF(P31&lt;&gt;"",RANK(P31,P$27:P$32,1),"")</f>
        <v>3</v>
      </c>
      <c r="R31" s="271">
        <v>543.9</v>
      </c>
      <c r="S31" s="101">
        <f t="shared" ref="S31" si="708">IF(R31&lt;&gt;"",RANK(R31,R$27:R$32,1),"")</f>
        <v>4</v>
      </c>
      <c r="T31" s="271">
        <v>408.2</v>
      </c>
      <c r="U31" s="101">
        <f t="shared" ref="U31" si="709">IF(T31&lt;&gt;"",RANK(T31,T$27:T$32,1),"")</f>
        <v>6</v>
      </c>
      <c r="V31" s="271">
        <v>540.29999999999995</v>
      </c>
      <c r="W31" s="101">
        <f t="shared" ref="W31" si="710">IF(V31&lt;&gt;"",RANK(V31,V$27:V$32,1),"")</f>
        <v>5</v>
      </c>
      <c r="X31" s="271">
        <v>539.20000000000005</v>
      </c>
      <c r="Y31" s="101">
        <f t="shared" ref="Y31" si="711">IF(X31&lt;&gt;"",RANK(X31,X$27:X$32,1),"")</f>
        <v>6</v>
      </c>
      <c r="Z31" s="271">
        <v>404.5</v>
      </c>
      <c r="AA31" s="101">
        <f t="shared" ref="AA31" si="712">IF(Z31&lt;&gt;"",RANK(Z31,Z$27:Z$32,1),"")</f>
        <v>5</v>
      </c>
      <c r="AB31" s="271">
        <v>541.20000000000005</v>
      </c>
      <c r="AC31" s="101">
        <f t="shared" ref="AC31" si="713">IF(AB31&lt;&gt;"",RANK(AB31,AB$27:AB$32,1),"")</f>
        <v>4</v>
      </c>
      <c r="AD31" s="271"/>
      <c r="AE31" s="101" t="str">
        <f t="shared" ref="AE31" si="714">IF(AD31&lt;&gt;"",RANK(AD31,AD$27:AD$32,1),"")</f>
        <v/>
      </c>
      <c r="AF31" s="271"/>
      <c r="AG31" s="101" t="str">
        <f t="shared" ref="AG31" si="715">IF(AF31&lt;&gt;"",RANK(AF31,AF$27:AF$32,1),"")</f>
        <v/>
      </c>
      <c r="AH31" s="271"/>
      <c r="AI31" s="101" t="str">
        <f t="shared" ref="AI31" si="716">IF(AH31&lt;&gt;"",RANK(AH31,AH$27:AH$32,1),"")</f>
        <v/>
      </c>
      <c r="AJ31" s="271"/>
      <c r="AK31" s="101" t="str">
        <f t="shared" ref="AK31" si="717">IF(AJ31&lt;&gt;"",RANK(AJ31,AJ$27:AJ$32,1),"")</f>
        <v/>
      </c>
      <c r="AL31" s="271"/>
      <c r="AM31" s="101" t="str">
        <f t="shared" ref="AM31" si="718">IF(AL31&lt;&gt;"",RANK(AL31,AL$27:AL$32,1),"")</f>
        <v/>
      </c>
      <c r="AN31" s="271"/>
      <c r="AO31" s="101" t="str">
        <f t="shared" ref="AO31" si="719">IF(AN31&lt;&gt;"",RANK(AN31,AN$27:AN$32,1),"")</f>
        <v/>
      </c>
      <c r="AP31" s="271"/>
      <c r="AQ31" s="101" t="str">
        <f t="shared" ref="AQ31" si="720">IF(AP31&lt;&gt;"",RANK(AP31,AP$27:AP$32,1),"")</f>
        <v/>
      </c>
      <c r="AR31" s="271"/>
      <c r="AS31" s="101" t="str">
        <f t="shared" ref="AS31" si="721">IF(AR31&lt;&gt;"",RANK(AR31,AR$27:AR$32,1),"")</f>
        <v/>
      </c>
      <c r="AT31" s="271"/>
      <c r="AU31" s="101" t="str">
        <f t="shared" ref="AU31" si="722">IF(AT31&lt;&gt;"",RANK(AT31,AT$27:AT$32,1),"")</f>
        <v/>
      </c>
      <c r="AV31" s="271"/>
      <c r="AW31" s="101" t="str">
        <f t="shared" ref="AW31" si="723">IF(AV31&lt;&gt;"",RANK(AV31,AV$27:AV$32,1),"")</f>
        <v/>
      </c>
      <c r="AX31" s="271"/>
      <c r="AY31" s="101" t="str">
        <f t="shared" ref="AY31" si="724">IF(AX31&lt;&gt;"",RANK(AX31,AX$27:AX$32,1),"")</f>
        <v/>
      </c>
      <c r="AZ31" s="271"/>
      <c r="BA31" s="101" t="str">
        <f t="shared" ref="BA31" si="725">IF(AZ31&lt;&gt;"",RANK(AZ31,AZ$27:AZ$32,1),"")</f>
        <v/>
      </c>
      <c r="BB31" s="271"/>
      <c r="BC31" s="101" t="str">
        <f t="shared" ref="BC31" si="726">IF(BB31&lt;&gt;"",RANK(BB31,BB$27:BB$32,1),"")</f>
        <v/>
      </c>
      <c r="BD31" s="271"/>
      <c r="BE31" s="101" t="str">
        <f t="shared" ref="BE31" si="727">IF(BD31&lt;&gt;"",RANK(BD31,BD$27:BD$32,1),"")</f>
        <v/>
      </c>
      <c r="BF31" s="271"/>
      <c r="BG31" s="101" t="str">
        <f t="shared" ref="BG31" si="728">IF(BF31&lt;&gt;"",RANK(BF31,BF$27:BF$32,1),"")</f>
        <v/>
      </c>
      <c r="BH31" s="271"/>
      <c r="BI31" s="101" t="str">
        <f t="shared" ref="BI31" si="729">IF(BH31&lt;&gt;"",RANK(BH31,BH$27:BH$32,1),"")</f>
        <v/>
      </c>
      <c r="BJ31" s="271"/>
      <c r="BK31" s="101" t="str">
        <f t="shared" ref="BK31" si="730">IF(BJ31&lt;&gt;"",RANK(BJ31,BJ$27:BJ$32,1),"")</f>
        <v/>
      </c>
      <c r="BL31" s="271"/>
      <c r="BM31" s="101" t="str">
        <f t="shared" ref="BM31" si="731">IF(BL31&lt;&gt;"",RANK(BL31,BL$27:BL$32,1),"")</f>
        <v/>
      </c>
    </row>
    <row r="32" spans="1:65" s="285" customFormat="1">
      <c r="A32" s="281">
        <f>IF(ent!E32&lt;&gt;"",ent!D32,"")</f>
        <v>31</v>
      </c>
      <c r="B32" s="281" t="str">
        <f>IF(ent!E32&lt;&gt;"",ent!E32,"")</f>
        <v>奥村 大地</v>
      </c>
      <c r="C32" s="281" t="str">
        <f>IF(ent!E32&lt;&gt;"",ent!F32,"")</f>
        <v>山本 祐也</v>
      </c>
      <c r="D32" s="281" t="str">
        <f>IF(ent!E32&lt;&gt;"",ent!G32,"")</f>
        <v>クスコ･WM･IRS･ラッシュスイフト</v>
      </c>
      <c r="E32" s="282" t="str">
        <f>IF(ent!E32&lt;&gt;"",ent!H32,"")</f>
        <v>JN-4</v>
      </c>
      <c r="F32" s="283">
        <v>503.9</v>
      </c>
      <c r="G32" s="284">
        <f t="shared" si="619"/>
        <v>3</v>
      </c>
      <c r="H32" s="283">
        <v>656.7</v>
      </c>
      <c r="I32" s="284">
        <f t="shared" si="619"/>
        <v>3</v>
      </c>
      <c r="J32" s="283">
        <v>516</v>
      </c>
      <c r="K32" s="284">
        <f t="shared" ref="K32" si="732">IF(J32&lt;&gt;"",RANK(J32,J$27:J$32,1),"")</f>
        <v>4</v>
      </c>
      <c r="L32" s="283">
        <v>507.3</v>
      </c>
      <c r="M32" s="284">
        <f t="shared" ref="M32" si="733">IF(L32&lt;&gt;"",RANK(L32,L$27:L$32,1),"")</f>
        <v>4</v>
      </c>
      <c r="N32" s="283">
        <v>703.7</v>
      </c>
      <c r="O32" s="284">
        <f t="shared" ref="O32" si="734">IF(N32&lt;&gt;"",RANK(N32,N$27:N$32,1),"")</f>
        <v>4</v>
      </c>
      <c r="P32" s="283">
        <v>516.20000000000005</v>
      </c>
      <c r="Q32" s="284">
        <f t="shared" ref="Q32" si="735">IF(P32&lt;&gt;"",RANK(P32,P$27:P$32,1),"")</f>
        <v>4</v>
      </c>
      <c r="R32" s="283">
        <v>549.70000000000005</v>
      </c>
      <c r="S32" s="284">
        <f t="shared" ref="S32" si="736">IF(R32&lt;&gt;"",RANK(R32,R$27:R$32,1),"")</f>
        <v>6</v>
      </c>
      <c r="T32" s="283">
        <v>358.9</v>
      </c>
      <c r="U32" s="284">
        <f t="shared" ref="U32" si="737">IF(T32&lt;&gt;"",RANK(T32,T$27:T$32,1),"")</f>
        <v>3</v>
      </c>
      <c r="V32" s="283">
        <v>532.9</v>
      </c>
      <c r="W32" s="284">
        <f t="shared" ref="W32" si="738">IF(V32&lt;&gt;"",RANK(V32,V$27:V$32,1),"")</f>
        <v>3</v>
      </c>
      <c r="X32" s="283">
        <v>534.70000000000005</v>
      </c>
      <c r="Y32" s="284">
        <f t="shared" ref="Y32" si="739">IF(X32&lt;&gt;"",RANK(X32,X$27:X$32,1),"")</f>
        <v>4</v>
      </c>
      <c r="Z32" s="283">
        <v>359.5</v>
      </c>
      <c r="AA32" s="284">
        <f t="shared" ref="AA32" si="740">IF(Z32&lt;&gt;"",RANK(Z32,Z$27:Z$32,1),"")</f>
        <v>4</v>
      </c>
      <c r="AB32" s="283">
        <v>524.9</v>
      </c>
      <c r="AC32" s="284">
        <f t="shared" ref="AC32" si="741">IF(AB32&lt;&gt;"",RANK(AB32,AB$27:AB$32,1),"")</f>
        <v>2</v>
      </c>
      <c r="AD32" s="283"/>
      <c r="AE32" s="284" t="str">
        <f t="shared" ref="AE32" si="742">IF(AD32&lt;&gt;"",RANK(AD32,AD$27:AD$32,1),"")</f>
        <v/>
      </c>
      <c r="AF32" s="283"/>
      <c r="AG32" s="284" t="str">
        <f t="shared" ref="AG32" si="743">IF(AF32&lt;&gt;"",RANK(AF32,AF$27:AF$32,1),"")</f>
        <v/>
      </c>
      <c r="AH32" s="283"/>
      <c r="AI32" s="284" t="str">
        <f t="shared" ref="AI32" si="744">IF(AH32&lt;&gt;"",RANK(AH32,AH$27:AH$32,1),"")</f>
        <v/>
      </c>
      <c r="AJ32" s="283"/>
      <c r="AK32" s="284" t="str">
        <f t="shared" ref="AK32" si="745">IF(AJ32&lt;&gt;"",RANK(AJ32,AJ$27:AJ$32,1),"")</f>
        <v/>
      </c>
      <c r="AL32" s="283"/>
      <c r="AM32" s="284" t="str">
        <f t="shared" ref="AM32" si="746">IF(AL32&lt;&gt;"",RANK(AL32,AL$27:AL$32,1),"")</f>
        <v/>
      </c>
      <c r="AN32" s="283"/>
      <c r="AO32" s="284" t="str">
        <f t="shared" ref="AO32" si="747">IF(AN32&lt;&gt;"",RANK(AN32,AN$27:AN$32,1),"")</f>
        <v/>
      </c>
      <c r="AP32" s="283"/>
      <c r="AQ32" s="284" t="str">
        <f t="shared" ref="AQ32" si="748">IF(AP32&lt;&gt;"",RANK(AP32,AP$27:AP$32,1),"")</f>
        <v/>
      </c>
      <c r="AR32" s="283"/>
      <c r="AS32" s="284" t="str">
        <f t="shared" ref="AS32" si="749">IF(AR32&lt;&gt;"",RANK(AR32,AR$27:AR$32,1),"")</f>
        <v/>
      </c>
      <c r="AT32" s="283"/>
      <c r="AU32" s="284" t="str">
        <f t="shared" ref="AU32" si="750">IF(AT32&lt;&gt;"",RANK(AT32,AT$27:AT$32,1),"")</f>
        <v/>
      </c>
      <c r="AV32" s="283"/>
      <c r="AW32" s="284" t="str">
        <f t="shared" ref="AW32" si="751">IF(AV32&lt;&gt;"",RANK(AV32,AV$27:AV$32,1),"")</f>
        <v/>
      </c>
      <c r="AX32" s="283"/>
      <c r="AY32" s="284" t="str">
        <f t="shared" ref="AY32" si="752">IF(AX32&lt;&gt;"",RANK(AX32,AX$27:AX$32,1),"")</f>
        <v/>
      </c>
      <c r="AZ32" s="283"/>
      <c r="BA32" s="284" t="str">
        <f t="shared" ref="BA32" si="753">IF(AZ32&lt;&gt;"",RANK(AZ32,AZ$27:AZ$32,1),"")</f>
        <v/>
      </c>
      <c r="BB32" s="283"/>
      <c r="BC32" s="284" t="str">
        <f t="shared" ref="BC32" si="754">IF(BB32&lt;&gt;"",RANK(BB32,BB$27:BB$32,1),"")</f>
        <v/>
      </c>
      <c r="BD32" s="283"/>
      <c r="BE32" s="284" t="str">
        <f t="shared" ref="BE32" si="755">IF(BD32&lt;&gt;"",RANK(BD32,BD$27:BD$32,1),"")</f>
        <v/>
      </c>
      <c r="BF32" s="283"/>
      <c r="BG32" s="284" t="str">
        <f t="shared" ref="BG32" si="756">IF(BF32&lt;&gt;"",RANK(BF32,BF$27:BF$32,1),"")</f>
        <v/>
      </c>
      <c r="BH32" s="283"/>
      <c r="BI32" s="284" t="str">
        <f t="shared" ref="BI32" si="757">IF(BH32&lt;&gt;"",RANK(BH32,BH$27:BH$32,1),"")</f>
        <v/>
      </c>
      <c r="BJ32" s="283"/>
      <c r="BK32" s="284" t="str">
        <f t="shared" ref="BK32" si="758">IF(BJ32&lt;&gt;"",RANK(BJ32,BJ$27:BJ$32,1),"")</f>
        <v/>
      </c>
      <c r="BL32" s="283"/>
      <c r="BM32" s="284" t="str">
        <f t="shared" ref="BM32" si="759">IF(BL32&lt;&gt;"",RANK(BL32,BL$27:BL$32,1),"")</f>
        <v/>
      </c>
    </row>
    <row r="33" spans="1:65">
      <c r="A33" s="84">
        <f>IF(ent!E33&lt;&gt;"",ent!D33,"")</f>
        <v>32</v>
      </c>
      <c r="B33" s="84" t="str">
        <f>IF(ent!E33&lt;&gt;"",ent!E33,"")</f>
        <v>松倉 拓郎</v>
      </c>
      <c r="C33" s="84" t="str">
        <f>IF(ent!E33&lt;&gt;"",ent!F33,"")</f>
        <v>山田 真記子</v>
      </c>
      <c r="D33" s="84" t="str">
        <f>IF(ent!E33&lt;&gt;"",ent!G33,"")</f>
        <v>DL☆あらたや鹿ソニックLOVCAヤリス</v>
      </c>
      <c r="E33" s="85" t="str">
        <f>IF(ent!E33&lt;&gt;"",ent!H33,"")</f>
        <v>JN-5</v>
      </c>
      <c r="F33" s="271">
        <v>508.8</v>
      </c>
      <c r="G33" s="101">
        <f>IF(F33&lt;&gt;"",RANK(F33,F$33:F$48,1),"")</f>
        <v>1</v>
      </c>
      <c r="H33" s="271">
        <v>717.5</v>
      </c>
      <c r="I33" s="101">
        <f>IF(H33&lt;&gt;"",RANK(H33,H$33:H$48,1),"")</f>
        <v>2</v>
      </c>
      <c r="J33" s="271">
        <v>521.1</v>
      </c>
      <c r="K33" s="101">
        <f>IF(J33&lt;&gt;"",RANK(J33,J$33:J$48,1),"")</f>
        <v>1</v>
      </c>
      <c r="L33" s="271">
        <v>507.1</v>
      </c>
      <c r="M33" s="101">
        <f>IF(L33&lt;&gt;"",RANK(L33,L$33:L$48,1),"")</f>
        <v>2</v>
      </c>
      <c r="N33" s="271">
        <v>712.2</v>
      </c>
      <c r="O33" s="101">
        <f>IF(N33&lt;&gt;"",RANK(N33,N$33:N$48,1),"")</f>
        <v>2</v>
      </c>
      <c r="P33" s="271">
        <v>518.5</v>
      </c>
      <c r="Q33" s="101">
        <f>IF(P33&lt;&gt;"",RANK(P33,P$33:P$48,1),"")</f>
        <v>2</v>
      </c>
      <c r="R33" s="271">
        <v>525.6</v>
      </c>
      <c r="S33" s="101">
        <f>IF(R33&lt;&gt;"",RANK(R33,R$33:R$48,1),"")</f>
        <v>1</v>
      </c>
      <c r="T33" s="271">
        <v>402.1</v>
      </c>
      <c r="U33" s="101">
        <f>IF(T33&lt;&gt;"",RANK(T33,T$33:T$48,1),"")</f>
        <v>2</v>
      </c>
      <c r="V33" s="271">
        <v>528.1</v>
      </c>
      <c r="W33" s="101">
        <f>IF(V33&lt;&gt;"",RANK(V33,V$33:V$48,1),"")</f>
        <v>1</v>
      </c>
      <c r="X33" s="271">
        <v>523.79999999999995</v>
      </c>
      <c r="Y33" s="101">
        <f>IF(X33&lt;&gt;"",RANK(X33,X$33:X$48,1),"")</f>
        <v>2</v>
      </c>
      <c r="Z33" s="271">
        <v>359.9</v>
      </c>
      <c r="AA33" s="101">
        <f>IF(Z33&lt;&gt;"",RANK(Z33,Z$33:Z$48,1),"")</f>
        <v>2</v>
      </c>
      <c r="AB33" s="271">
        <v>526.29999999999995</v>
      </c>
      <c r="AC33" s="101">
        <f>IF(AB33&lt;&gt;"",RANK(AB33,AB$33:AB$48,1),"")</f>
        <v>1</v>
      </c>
      <c r="AD33" s="271"/>
      <c r="AE33" s="101" t="str">
        <f>IF(AD33&lt;&gt;"",RANK(AD33,AD$33:AD$48,1),"")</f>
        <v/>
      </c>
      <c r="AF33" s="271"/>
      <c r="AG33" s="101" t="str">
        <f>IF(AF33&lt;&gt;"",RANK(AF33,AF$33:AF$48,1),"")</f>
        <v/>
      </c>
      <c r="AH33" s="271"/>
      <c r="AI33" s="101" t="str">
        <f>IF(AH33&lt;&gt;"",RANK(AH33,AH$33:AH$48,1),"")</f>
        <v/>
      </c>
      <c r="AJ33" s="271"/>
      <c r="AK33" s="101" t="str">
        <f>IF(AJ33&lt;&gt;"",RANK(AJ33,AJ$33:AJ$48,1),"")</f>
        <v/>
      </c>
      <c r="AL33" s="271"/>
      <c r="AM33" s="101" t="str">
        <f>IF(AL33&lt;&gt;"",RANK(AL33,AL$33:AL$48,1),"")</f>
        <v/>
      </c>
      <c r="AN33" s="271"/>
      <c r="AO33" s="101" t="str">
        <f>IF(AN33&lt;&gt;"",RANK(AN33,AN$33:AN$48,1),"")</f>
        <v/>
      </c>
      <c r="AP33" s="271"/>
      <c r="AQ33" s="101" t="str">
        <f>IF(AP33&lt;&gt;"",RANK(AP33,AP$33:AP$48,1),"")</f>
        <v/>
      </c>
      <c r="AR33" s="271"/>
      <c r="AS33" s="101" t="str">
        <f>IF(AR33&lt;&gt;"",RANK(AR33,AR$33:AR$48,1),"")</f>
        <v/>
      </c>
      <c r="AT33" s="271"/>
      <c r="AU33" s="101" t="str">
        <f>IF(AT33&lt;&gt;"",RANK(AT33,AT$33:AT$48,1),"")</f>
        <v/>
      </c>
      <c r="AV33" s="271"/>
      <c r="AW33" s="101" t="str">
        <f>IF(AV33&lt;&gt;"",RANK(AV33,AV$33:AV$48,1),"")</f>
        <v/>
      </c>
      <c r="AX33" s="271"/>
      <c r="AY33" s="101" t="str">
        <f>IF(AX33&lt;&gt;"",RANK(AX33,AX$33:AX$48,1),"")</f>
        <v/>
      </c>
      <c r="AZ33" s="271"/>
      <c r="BA33" s="101" t="str">
        <f>IF(AZ33&lt;&gt;"",RANK(AZ33,AZ$33:AZ$48,1),"")</f>
        <v/>
      </c>
      <c r="BB33" s="271"/>
      <c r="BC33" s="101" t="str">
        <f>IF(BB33&lt;&gt;"",RANK(BB33,BB$33:BB$48,1),"")</f>
        <v/>
      </c>
      <c r="BD33" s="271"/>
      <c r="BE33" s="101" t="str">
        <f>IF(BD33&lt;&gt;"",RANK(BD33,BD$33:BD$48,1),"")</f>
        <v/>
      </c>
      <c r="BF33" s="271"/>
      <c r="BG33" s="101" t="str">
        <f>IF(BF33&lt;&gt;"",RANK(BF33,BF$33:BF$48,1),"")</f>
        <v/>
      </c>
      <c r="BH33" s="271"/>
      <c r="BI33" s="101" t="str">
        <f>IF(BH33&lt;&gt;"",RANK(BH33,BH$33:BH$48,1),"")</f>
        <v/>
      </c>
      <c r="BJ33" s="271"/>
      <c r="BK33" s="101" t="str">
        <f>IF(BJ33&lt;&gt;"",RANK(BJ33,BJ$33:BJ$48,1),"")</f>
        <v/>
      </c>
      <c r="BL33" s="271"/>
      <c r="BM33" s="101" t="str">
        <f>IF(BL33&lt;&gt;"",RANK(BL33,BL$33:BL$48,1),"")</f>
        <v/>
      </c>
    </row>
    <row r="34" spans="1:65" s="275" customFormat="1">
      <c r="A34" s="87">
        <f>IF(ent!E34&lt;&gt;"",ent!D34,"")</f>
        <v>33</v>
      </c>
      <c r="B34" s="87" t="str">
        <f>IF(ent!E34&lt;&gt;"",ent!E34,"")</f>
        <v>大倉 聡</v>
      </c>
      <c r="C34" s="87" t="str">
        <f>IF(ent!E34&lt;&gt;"",ent!F34,"")</f>
        <v>豊田 耕司</v>
      </c>
      <c r="D34" s="87" t="str">
        <f>IF(ent!E34&lt;&gt;"",ent!G34,"")</f>
        <v>AISIN GR Yaris CVT</v>
      </c>
      <c r="E34" s="88" t="str">
        <f>IF(ent!E34&lt;&gt;"",ent!H34,"")</f>
        <v>JN-5</v>
      </c>
      <c r="F34" s="273">
        <v>510.5</v>
      </c>
      <c r="G34" s="102">
        <f t="shared" ref="G34:I48" si="760">IF(F34&lt;&gt;"",RANK(F34,F$33:F$48,1),"")</f>
        <v>2</v>
      </c>
      <c r="H34" s="273">
        <v>716.5</v>
      </c>
      <c r="I34" s="102">
        <f t="shared" si="760"/>
        <v>1</v>
      </c>
      <c r="J34" s="273">
        <v>522.6</v>
      </c>
      <c r="K34" s="102">
        <f t="shared" ref="K34" si="761">IF(J34&lt;&gt;"",RANK(J34,J$33:J$48,1),"")</f>
        <v>3</v>
      </c>
      <c r="L34" s="273">
        <v>505.7</v>
      </c>
      <c r="M34" s="102">
        <f t="shared" ref="M34" si="762">IF(L34&lt;&gt;"",RANK(L34,L$33:L$48,1),"")</f>
        <v>1</v>
      </c>
      <c r="N34" s="273">
        <v>711.7</v>
      </c>
      <c r="O34" s="102">
        <f t="shared" ref="O34" si="763">IF(N34&lt;&gt;"",RANK(N34,N$33:N$48,1),"")</f>
        <v>1</v>
      </c>
      <c r="P34" s="273">
        <v>518.70000000000005</v>
      </c>
      <c r="Q34" s="102">
        <f t="shared" ref="Q34" si="764">IF(P34&lt;&gt;"",RANK(P34,P$33:P$48,1),"")</f>
        <v>3</v>
      </c>
      <c r="R34" s="273">
        <v>527.20000000000005</v>
      </c>
      <c r="S34" s="102">
        <f t="shared" ref="S34" si="765">IF(R34&lt;&gt;"",RANK(R34,R$33:R$48,1),"")</f>
        <v>2</v>
      </c>
      <c r="T34" s="273">
        <v>400.4</v>
      </c>
      <c r="U34" s="102">
        <f t="shared" ref="U34" si="766">IF(T34&lt;&gt;"",RANK(T34,T$33:T$48,1),"")</f>
        <v>1</v>
      </c>
      <c r="V34" s="273">
        <v>531.79999999999995</v>
      </c>
      <c r="W34" s="102">
        <f t="shared" ref="W34" si="767">IF(V34&lt;&gt;"",RANK(V34,V$33:V$48,1),"")</f>
        <v>2</v>
      </c>
      <c r="X34" s="273">
        <v>515.6</v>
      </c>
      <c r="Y34" s="102">
        <f t="shared" ref="Y34" si="768">IF(X34&lt;&gt;"",RANK(X34,X$33:X$48,1),"")</f>
        <v>1</v>
      </c>
      <c r="Z34" s="273">
        <v>358.6</v>
      </c>
      <c r="AA34" s="102">
        <f t="shared" ref="AA34" si="769">IF(Z34&lt;&gt;"",RANK(Z34,Z$33:Z$48,1),"")</f>
        <v>1</v>
      </c>
      <c r="AB34" s="273">
        <v>528.6</v>
      </c>
      <c r="AC34" s="102">
        <f t="shared" ref="AC34" si="770">IF(AB34&lt;&gt;"",RANK(AB34,AB$33:AB$48,1),"")</f>
        <v>2</v>
      </c>
      <c r="AD34" s="273"/>
      <c r="AE34" s="102" t="str">
        <f t="shared" ref="AE34" si="771">IF(AD34&lt;&gt;"",RANK(AD34,AD$33:AD$48,1),"")</f>
        <v/>
      </c>
      <c r="AF34" s="273"/>
      <c r="AG34" s="102" t="str">
        <f t="shared" ref="AG34" si="772">IF(AF34&lt;&gt;"",RANK(AF34,AF$33:AF$48,1),"")</f>
        <v/>
      </c>
      <c r="AH34" s="273"/>
      <c r="AI34" s="102" t="str">
        <f t="shared" ref="AI34" si="773">IF(AH34&lt;&gt;"",RANK(AH34,AH$33:AH$48,1),"")</f>
        <v/>
      </c>
      <c r="AJ34" s="273"/>
      <c r="AK34" s="102" t="str">
        <f t="shared" ref="AK34" si="774">IF(AJ34&lt;&gt;"",RANK(AJ34,AJ$33:AJ$48,1),"")</f>
        <v/>
      </c>
      <c r="AL34" s="273"/>
      <c r="AM34" s="102" t="str">
        <f t="shared" ref="AM34" si="775">IF(AL34&lt;&gt;"",RANK(AL34,AL$33:AL$48,1),"")</f>
        <v/>
      </c>
      <c r="AN34" s="273"/>
      <c r="AO34" s="102" t="str">
        <f t="shared" ref="AO34" si="776">IF(AN34&lt;&gt;"",RANK(AN34,AN$33:AN$48,1),"")</f>
        <v/>
      </c>
      <c r="AP34" s="273"/>
      <c r="AQ34" s="102" t="str">
        <f t="shared" ref="AQ34" si="777">IF(AP34&lt;&gt;"",RANK(AP34,AP$33:AP$48,1),"")</f>
        <v/>
      </c>
      <c r="AR34" s="273"/>
      <c r="AS34" s="102" t="str">
        <f t="shared" ref="AS34" si="778">IF(AR34&lt;&gt;"",RANK(AR34,AR$33:AR$48,1),"")</f>
        <v/>
      </c>
      <c r="AT34" s="273"/>
      <c r="AU34" s="102" t="str">
        <f t="shared" ref="AU34" si="779">IF(AT34&lt;&gt;"",RANK(AT34,AT$33:AT$48,1),"")</f>
        <v/>
      </c>
      <c r="AV34" s="273"/>
      <c r="AW34" s="102" t="str">
        <f t="shared" ref="AW34" si="780">IF(AV34&lt;&gt;"",RANK(AV34,AV$33:AV$48,1),"")</f>
        <v/>
      </c>
      <c r="AX34" s="273"/>
      <c r="AY34" s="102" t="str">
        <f t="shared" ref="AY34" si="781">IF(AX34&lt;&gt;"",RANK(AX34,AX$33:AX$48,1),"")</f>
        <v/>
      </c>
      <c r="AZ34" s="273"/>
      <c r="BA34" s="102" t="str">
        <f t="shared" ref="BA34" si="782">IF(AZ34&lt;&gt;"",RANK(AZ34,AZ$33:AZ$48,1),"")</f>
        <v/>
      </c>
      <c r="BB34" s="273"/>
      <c r="BC34" s="102" t="str">
        <f t="shared" ref="BC34" si="783">IF(BB34&lt;&gt;"",RANK(BB34,BB$33:BB$48,1),"")</f>
        <v/>
      </c>
      <c r="BD34" s="273"/>
      <c r="BE34" s="102" t="str">
        <f t="shared" ref="BE34" si="784">IF(BD34&lt;&gt;"",RANK(BD34,BD$33:BD$48,1),"")</f>
        <v/>
      </c>
      <c r="BF34" s="273"/>
      <c r="BG34" s="102" t="str">
        <f t="shared" ref="BG34" si="785">IF(BF34&lt;&gt;"",RANK(BF34,BF$33:BF$48,1),"")</f>
        <v/>
      </c>
      <c r="BH34" s="273"/>
      <c r="BI34" s="102" t="str">
        <f t="shared" ref="BI34" si="786">IF(BH34&lt;&gt;"",RANK(BH34,BH$33:BH$48,1),"")</f>
        <v/>
      </c>
      <c r="BJ34" s="273"/>
      <c r="BK34" s="102" t="str">
        <f t="shared" ref="BK34" si="787">IF(BJ34&lt;&gt;"",RANK(BJ34,BJ$33:BJ$48,1),"")</f>
        <v/>
      </c>
      <c r="BL34" s="273"/>
      <c r="BM34" s="102" t="str">
        <f t="shared" ref="BM34" si="788">IF(BL34&lt;&gt;"",RANK(BL34,BL$33:BL$48,1),"")</f>
        <v/>
      </c>
    </row>
    <row r="35" spans="1:65">
      <c r="A35" s="84">
        <f>IF(ent!E35&lt;&gt;"",ent!D35,"")</f>
        <v>34</v>
      </c>
      <c r="B35" s="84" t="str">
        <f>IF(ent!E35&lt;&gt;"",ent!E35,"")</f>
        <v>小川 剛</v>
      </c>
      <c r="C35" s="84" t="str">
        <f>IF(ent!E35&lt;&gt;"",ent!F35,"")</f>
        <v>藤田 めぐみ</v>
      </c>
      <c r="D35" s="84" t="str">
        <f>IF(ent!E35&lt;&gt;"",ent!G35,"")</f>
        <v>itzz DL BRIDE AN ヤリス</v>
      </c>
      <c r="E35" s="85" t="str">
        <f>IF(ent!E35&lt;&gt;"",ent!H35,"")</f>
        <v>JN-5</v>
      </c>
      <c r="F35" s="271">
        <v>519</v>
      </c>
      <c r="G35" s="101">
        <f t="shared" si="760"/>
        <v>4</v>
      </c>
      <c r="H35" s="271">
        <v>724.8</v>
      </c>
      <c r="I35" s="101">
        <f t="shared" si="760"/>
        <v>4</v>
      </c>
      <c r="J35" s="271">
        <v>523.79999999999995</v>
      </c>
      <c r="K35" s="101">
        <f t="shared" ref="K35" si="789">IF(J35&lt;&gt;"",RANK(J35,J$33:J$48,1),"")</f>
        <v>4</v>
      </c>
      <c r="L35" s="271">
        <v>513</v>
      </c>
      <c r="M35" s="101">
        <f t="shared" ref="M35" si="790">IF(L35&lt;&gt;"",RANK(L35,L$33:L$48,1),"")</f>
        <v>4</v>
      </c>
      <c r="N35" s="271">
        <v>718.4</v>
      </c>
      <c r="O35" s="101">
        <f t="shared" ref="O35" si="791">IF(N35&lt;&gt;"",RANK(N35,N$33:N$48,1),"")</f>
        <v>4</v>
      </c>
      <c r="P35" s="271">
        <v>522.5</v>
      </c>
      <c r="Q35" s="101">
        <f t="shared" ref="Q35" si="792">IF(P35&lt;&gt;"",RANK(P35,P$33:P$48,1),"")</f>
        <v>4</v>
      </c>
      <c r="R35" s="271">
        <v>538.70000000000005</v>
      </c>
      <c r="S35" s="101">
        <f t="shared" ref="S35" si="793">IF(R35&lt;&gt;"",RANK(R35,R$33:R$48,1),"")</f>
        <v>3</v>
      </c>
      <c r="T35" s="271">
        <v>409.5</v>
      </c>
      <c r="U35" s="101">
        <f t="shared" ref="U35" si="794">IF(T35&lt;&gt;"",RANK(T35,T$33:T$48,1),"")</f>
        <v>4</v>
      </c>
      <c r="V35" s="271">
        <v>546.4</v>
      </c>
      <c r="W35" s="101">
        <f t="shared" ref="W35" si="795">IF(V35&lt;&gt;"",RANK(V35,V$33:V$48,1),"")</f>
        <v>5</v>
      </c>
      <c r="X35" s="271">
        <v>528.29999999999995</v>
      </c>
      <c r="Y35" s="101">
        <f t="shared" ref="Y35" si="796">IF(X35&lt;&gt;"",RANK(X35,X$33:X$48,1),"")</f>
        <v>4</v>
      </c>
      <c r="Z35" s="271">
        <v>406.1</v>
      </c>
      <c r="AA35" s="101">
        <f t="shared" ref="AA35" si="797">IF(Z35&lt;&gt;"",RANK(Z35,Z$33:Z$48,1),"")</f>
        <v>3</v>
      </c>
      <c r="AB35" s="271">
        <v>538.29999999999995</v>
      </c>
      <c r="AC35" s="101">
        <f t="shared" ref="AC35" si="798">IF(AB35&lt;&gt;"",RANK(AB35,AB$33:AB$48,1),"")</f>
        <v>4</v>
      </c>
      <c r="AD35" s="271"/>
      <c r="AE35" s="101" t="str">
        <f t="shared" ref="AE35" si="799">IF(AD35&lt;&gt;"",RANK(AD35,AD$33:AD$48,1),"")</f>
        <v/>
      </c>
      <c r="AF35" s="271"/>
      <c r="AG35" s="101" t="str">
        <f t="shared" ref="AG35" si="800">IF(AF35&lt;&gt;"",RANK(AF35,AF$33:AF$48,1),"")</f>
        <v/>
      </c>
      <c r="AH35" s="271"/>
      <c r="AI35" s="101" t="str">
        <f t="shared" ref="AI35" si="801">IF(AH35&lt;&gt;"",RANK(AH35,AH$33:AH$48,1),"")</f>
        <v/>
      </c>
      <c r="AJ35" s="271"/>
      <c r="AK35" s="101" t="str">
        <f t="shared" ref="AK35" si="802">IF(AJ35&lt;&gt;"",RANK(AJ35,AJ$33:AJ$48,1),"")</f>
        <v/>
      </c>
      <c r="AL35" s="271"/>
      <c r="AM35" s="101" t="str">
        <f t="shared" ref="AM35" si="803">IF(AL35&lt;&gt;"",RANK(AL35,AL$33:AL$48,1),"")</f>
        <v/>
      </c>
      <c r="AN35" s="271"/>
      <c r="AO35" s="101" t="str">
        <f t="shared" ref="AO35" si="804">IF(AN35&lt;&gt;"",RANK(AN35,AN$33:AN$48,1),"")</f>
        <v/>
      </c>
      <c r="AP35" s="271"/>
      <c r="AQ35" s="101" t="str">
        <f t="shared" ref="AQ35" si="805">IF(AP35&lt;&gt;"",RANK(AP35,AP$33:AP$48,1),"")</f>
        <v/>
      </c>
      <c r="AR35" s="271"/>
      <c r="AS35" s="101" t="str">
        <f t="shared" ref="AS35" si="806">IF(AR35&lt;&gt;"",RANK(AR35,AR$33:AR$48,1),"")</f>
        <v/>
      </c>
      <c r="AT35" s="271"/>
      <c r="AU35" s="101" t="str">
        <f t="shared" ref="AU35" si="807">IF(AT35&lt;&gt;"",RANK(AT35,AT$33:AT$48,1),"")</f>
        <v/>
      </c>
      <c r="AV35" s="271"/>
      <c r="AW35" s="101" t="str">
        <f t="shared" ref="AW35" si="808">IF(AV35&lt;&gt;"",RANK(AV35,AV$33:AV$48,1),"")</f>
        <v/>
      </c>
      <c r="AX35" s="271"/>
      <c r="AY35" s="101" t="str">
        <f t="shared" ref="AY35" si="809">IF(AX35&lt;&gt;"",RANK(AX35,AX$33:AX$48,1),"")</f>
        <v/>
      </c>
      <c r="AZ35" s="271"/>
      <c r="BA35" s="101" t="str">
        <f t="shared" ref="BA35" si="810">IF(AZ35&lt;&gt;"",RANK(AZ35,AZ$33:AZ$48,1),"")</f>
        <v/>
      </c>
      <c r="BB35" s="271"/>
      <c r="BC35" s="101" t="str">
        <f t="shared" ref="BC35" si="811">IF(BB35&lt;&gt;"",RANK(BB35,BB$33:BB$48,1),"")</f>
        <v/>
      </c>
      <c r="BD35" s="271"/>
      <c r="BE35" s="101" t="str">
        <f t="shared" ref="BE35" si="812">IF(BD35&lt;&gt;"",RANK(BD35,BD$33:BD$48,1),"")</f>
        <v/>
      </c>
      <c r="BF35" s="271"/>
      <c r="BG35" s="101" t="str">
        <f t="shared" ref="BG35" si="813">IF(BF35&lt;&gt;"",RANK(BF35,BF$33:BF$48,1),"")</f>
        <v/>
      </c>
      <c r="BH35" s="271"/>
      <c r="BI35" s="101" t="str">
        <f t="shared" ref="BI35" si="814">IF(BH35&lt;&gt;"",RANK(BH35,BH$33:BH$48,1),"")</f>
        <v/>
      </c>
      <c r="BJ35" s="271"/>
      <c r="BK35" s="101" t="str">
        <f t="shared" ref="BK35" si="815">IF(BJ35&lt;&gt;"",RANK(BJ35,BJ$33:BJ$48,1),"")</f>
        <v/>
      </c>
      <c r="BL35" s="271"/>
      <c r="BM35" s="101" t="str">
        <f t="shared" ref="BM35" si="816">IF(BL35&lt;&gt;"",RANK(BL35,BL$33:BL$48,1),"")</f>
        <v/>
      </c>
    </row>
    <row r="36" spans="1:65" s="275" customFormat="1">
      <c r="A36" s="87">
        <f>IF(ent!E36&lt;&gt;"",ent!D36,"")</f>
        <v>35</v>
      </c>
      <c r="B36" s="87" t="str">
        <f>IF(ent!E36&lt;&gt;"",ent!E36,"")</f>
        <v>鎌野 賢志</v>
      </c>
      <c r="C36" s="87" t="str">
        <f>IF(ent!E36&lt;&gt;"",ent!F36,"")</f>
        <v>蔭山 恵</v>
      </c>
      <c r="D36" s="87" t="str">
        <f>IF(ent!E36&lt;&gt;"",ent!G36,"")</f>
        <v>テイクスDLワコーズBRIGヤリス</v>
      </c>
      <c r="E36" s="88" t="str">
        <f>IF(ent!E36&lt;&gt;"",ent!H36,"")</f>
        <v>JN-5</v>
      </c>
      <c r="F36" s="273">
        <v>524.29999999999995</v>
      </c>
      <c r="G36" s="102">
        <f t="shared" si="760"/>
        <v>6</v>
      </c>
      <c r="H36" s="273">
        <v>729.8</v>
      </c>
      <c r="I36" s="102">
        <f t="shared" si="760"/>
        <v>5</v>
      </c>
      <c r="J36" s="273">
        <v>530.29999999999995</v>
      </c>
      <c r="K36" s="102">
        <f t="shared" ref="K36" si="817">IF(J36&lt;&gt;"",RANK(J36,J$33:J$48,1),"")</f>
        <v>6</v>
      </c>
      <c r="L36" s="273">
        <v>518</v>
      </c>
      <c r="M36" s="102">
        <f t="shared" ref="M36" si="818">IF(L36&lt;&gt;"",RANK(L36,L$33:L$48,1),"")</f>
        <v>5</v>
      </c>
      <c r="N36" s="273">
        <v>722.8</v>
      </c>
      <c r="O36" s="102">
        <f t="shared" ref="O36" si="819">IF(N36&lt;&gt;"",RANK(N36,N$33:N$48,1),"")</f>
        <v>5</v>
      </c>
      <c r="P36" s="273">
        <v>528.5</v>
      </c>
      <c r="Q36" s="102">
        <f t="shared" ref="Q36" si="820">IF(P36&lt;&gt;"",RANK(P36,P$33:P$48,1),"")</f>
        <v>6</v>
      </c>
      <c r="R36" s="273">
        <v>554.1</v>
      </c>
      <c r="S36" s="102">
        <f t="shared" ref="S36" si="821">IF(R36&lt;&gt;"",RANK(R36,R$33:R$48,1),"")</f>
        <v>8</v>
      </c>
      <c r="T36" s="273">
        <v>413.6</v>
      </c>
      <c r="U36" s="102">
        <f t="shared" ref="U36" si="822">IF(T36&lt;&gt;"",RANK(T36,T$33:T$48,1),"")</f>
        <v>6</v>
      </c>
      <c r="V36" s="273">
        <v>555.5</v>
      </c>
      <c r="W36" s="102">
        <f t="shared" ref="W36" si="823">IF(V36&lt;&gt;"",RANK(V36,V$33:V$48,1),"")</f>
        <v>7</v>
      </c>
      <c r="X36" s="273">
        <v>541.5</v>
      </c>
      <c r="Y36" s="102">
        <f t="shared" ref="Y36" si="824">IF(X36&lt;&gt;"",RANK(X36,X$33:X$48,1),"")</f>
        <v>6</v>
      </c>
      <c r="Z36" s="273">
        <v>415.6</v>
      </c>
      <c r="AA36" s="102">
        <f t="shared" ref="AA36" si="825">IF(Z36&lt;&gt;"",RANK(Z36,Z$33:Z$48,1),"")</f>
        <v>7</v>
      </c>
      <c r="AB36" s="273">
        <v>549.5</v>
      </c>
      <c r="AC36" s="102">
        <f t="shared" ref="AC36" si="826">IF(AB36&lt;&gt;"",RANK(AB36,AB$33:AB$48,1),"")</f>
        <v>6</v>
      </c>
      <c r="AD36" s="273"/>
      <c r="AE36" s="102" t="str">
        <f t="shared" ref="AE36" si="827">IF(AD36&lt;&gt;"",RANK(AD36,AD$33:AD$48,1),"")</f>
        <v/>
      </c>
      <c r="AF36" s="273"/>
      <c r="AG36" s="102" t="str">
        <f t="shared" ref="AG36" si="828">IF(AF36&lt;&gt;"",RANK(AF36,AF$33:AF$48,1),"")</f>
        <v/>
      </c>
      <c r="AH36" s="273"/>
      <c r="AI36" s="102" t="str">
        <f t="shared" ref="AI36" si="829">IF(AH36&lt;&gt;"",RANK(AH36,AH$33:AH$48,1),"")</f>
        <v/>
      </c>
      <c r="AJ36" s="273"/>
      <c r="AK36" s="102" t="str">
        <f t="shared" ref="AK36" si="830">IF(AJ36&lt;&gt;"",RANK(AJ36,AJ$33:AJ$48,1),"")</f>
        <v/>
      </c>
      <c r="AL36" s="273"/>
      <c r="AM36" s="102" t="str">
        <f t="shared" ref="AM36" si="831">IF(AL36&lt;&gt;"",RANK(AL36,AL$33:AL$48,1),"")</f>
        <v/>
      </c>
      <c r="AN36" s="273"/>
      <c r="AO36" s="102" t="str">
        <f t="shared" ref="AO36" si="832">IF(AN36&lt;&gt;"",RANK(AN36,AN$33:AN$48,1),"")</f>
        <v/>
      </c>
      <c r="AP36" s="273"/>
      <c r="AQ36" s="102" t="str">
        <f t="shared" ref="AQ36" si="833">IF(AP36&lt;&gt;"",RANK(AP36,AP$33:AP$48,1),"")</f>
        <v/>
      </c>
      <c r="AR36" s="273"/>
      <c r="AS36" s="102" t="str">
        <f t="shared" ref="AS36" si="834">IF(AR36&lt;&gt;"",RANK(AR36,AR$33:AR$48,1),"")</f>
        <v/>
      </c>
      <c r="AT36" s="273"/>
      <c r="AU36" s="102" t="str">
        <f t="shared" ref="AU36" si="835">IF(AT36&lt;&gt;"",RANK(AT36,AT$33:AT$48,1),"")</f>
        <v/>
      </c>
      <c r="AV36" s="273"/>
      <c r="AW36" s="102" t="str">
        <f t="shared" ref="AW36" si="836">IF(AV36&lt;&gt;"",RANK(AV36,AV$33:AV$48,1),"")</f>
        <v/>
      </c>
      <c r="AX36" s="273"/>
      <c r="AY36" s="102" t="str">
        <f t="shared" ref="AY36" si="837">IF(AX36&lt;&gt;"",RANK(AX36,AX$33:AX$48,1),"")</f>
        <v/>
      </c>
      <c r="AZ36" s="273"/>
      <c r="BA36" s="102" t="str">
        <f t="shared" ref="BA36" si="838">IF(AZ36&lt;&gt;"",RANK(AZ36,AZ$33:AZ$48,1),"")</f>
        <v/>
      </c>
      <c r="BB36" s="273"/>
      <c r="BC36" s="102" t="str">
        <f t="shared" ref="BC36" si="839">IF(BB36&lt;&gt;"",RANK(BB36,BB$33:BB$48,1),"")</f>
        <v/>
      </c>
      <c r="BD36" s="273"/>
      <c r="BE36" s="102" t="str">
        <f t="shared" ref="BE36" si="840">IF(BD36&lt;&gt;"",RANK(BD36,BD$33:BD$48,1),"")</f>
        <v/>
      </c>
      <c r="BF36" s="273"/>
      <c r="BG36" s="102" t="str">
        <f t="shared" ref="BG36" si="841">IF(BF36&lt;&gt;"",RANK(BF36,BF$33:BF$48,1),"")</f>
        <v/>
      </c>
      <c r="BH36" s="273"/>
      <c r="BI36" s="102" t="str">
        <f t="shared" ref="BI36" si="842">IF(BH36&lt;&gt;"",RANK(BH36,BH$33:BH$48,1),"")</f>
        <v/>
      </c>
      <c r="BJ36" s="273"/>
      <c r="BK36" s="102" t="str">
        <f t="shared" ref="BK36" si="843">IF(BJ36&lt;&gt;"",RANK(BJ36,BJ$33:BJ$48,1),"")</f>
        <v/>
      </c>
      <c r="BL36" s="273"/>
      <c r="BM36" s="102" t="str">
        <f t="shared" ref="BM36" si="844">IF(BL36&lt;&gt;"",RANK(BL36,BL$33:BL$48,1),"")</f>
        <v/>
      </c>
    </row>
    <row r="37" spans="1:65">
      <c r="A37" s="84">
        <f>IF(ent!E37&lt;&gt;"",ent!D37,"")</f>
        <v>36</v>
      </c>
      <c r="B37" s="84" t="str">
        <f>IF(ent!E37&lt;&gt;"",ent!E37,"")</f>
        <v>河本 拓哉</v>
      </c>
      <c r="C37" s="84" t="str">
        <f>IF(ent!E37&lt;&gt;"",ent!F37,"")</f>
        <v>有川 大輔</v>
      </c>
      <c r="D37" s="84" t="str">
        <f>IF(ent!E37&lt;&gt;"",ent!G37,"")</f>
        <v>DL･クスコ･WM･TWR･OTSデミオ</v>
      </c>
      <c r="E37" s="85" t="str">
        <f>IF(ent!E37&lt;&gt;"",ent!H37,"")</f>
        <v>JN-5</v>
      </c>
      <c r="F37" s="271">
        <v>512.9</v>
      </c>
      <c r="G37" s="101">
        <f t="shared" si="760"/>
        <v>3</v>
      </c>
      <c r="H37" s="271">
        <v>722.4</v>
      </c>
      <c r="I37" s="101">
        <f t="shared" si="760"/>
        <v>3</v>
      </c>
      <c r="J37" s="271">
        <v>521.6</v>
      </c>
      <c r="K37" s="101">
        <f t="shared" ref="K37" si="845">IF(J37&lt;&gt;"",RANK(J37,J$33:J$48,1),"")</f>
        <v>2</v>
      </c>
      <c r="L37" s="271">
        <v>508.8</v>
      </c>
      <c r="M37" s="101">
        <f t="shared" ref="M37" si="846">IF(L37&lt;&gt;"",RANK(L37,L$33:L$48,1),"")</f>
        <v>3</v>
      </c>
      <c r="N37" s="271">
        <v>717</v>
      </c>
      <c r="O37" s="101">
        <f t="shared" ref="O37" si="847">IF(N37&lt;&gt;"",RANK(N37,N$33:N$48,1),"")</f>
        <v>3</v>
      </c>
      <c r="P37" s="271">
        <v>517.9</v>
      </c>
      <c r="Q37" s="101">
        <f t="shared" ref="Q37" si="848">IF(P37&lt;&gt;"",RANK(P37,P$33:P$48,1),"")</f>
        <v>1</v>
      </c>
      <c r="R37" s="271">
        <v>540.6</v>
      </c>
      <c r="S37" s="101">
        <f t="shared" ref="S37" si="849">IF(R37&lt;&gt;"",RANK(R37,R$33:R$48,1),"")</f>
        <v>4</v>
      </c>
      <c r="T37" s="271">
        <v>412.1</v>
      </c>
      <c r="U37" s="101">
        <f t="shared" ref="U37" si="850">IF(T37&lt;&gt;"",RANK(T37,T$33:T$48,1),"")</f>
        <v>5</v>
      </c>
      <c r="V37" s="271">
        <v>544.5</v>
      </c>
      <c r="W37" s="101">
        <f t="shared" ref="W37" si="851">IF(V37&lt;&gt;"",RANK(V37,V$33:V$48,1),"")</f>
        <v>4</v>
      </c>
      <c r="X37" s="271">
        <v>526.9</v>
      </c>
      <c r="Y37" s="101">
        <f t="shared" ref="Y37" si="852">IF(X37&lt;&gt;"",RANK(X37,X$33:X$48,1),"")</f>
        <v>3</v>
      </c>
      <c r="Z37" s="271">
        <v>412.9</v>
      </c>
      <c r="AA37" s="101">
        <f t="shared" ref="AA37" si="853">IF(Z37&lt;&gt;"",RANK(Z37,Z$33:Z$48,1),"")</f>
        <v>6</v>
      </c>
      <c r="AB37" s="271">
        <v>536.5</v>
      </c>
      <c r="AC37" s="101">
        <f t="shared" ref="AC37" si="854">IF(AB37&lt;&gt;"",RANK(AB37,AB$33:AB$48,1),"")</f>
        <v>3</v>
      </c>
      <c r="AD37" s="271"/>
      <c r="AE37" s="101" t="str">
        <f t="shared" ref="AE37" si="855">IF(AD37&lt;&gt;"",RANK(AD37,AD$33:AD$48,1),"")</f>
        <v/>
      </c>
      <c r="AF37" s="271"/>
      <c r="AG37" s="101" t="str">
        <f t="shared" ref="AG37" si="856">IF(AF37&lt;&gt;"",RANK(AF37,AF$33:AF$48,1),"")</f>
        <v/>
      </c>
      <c r="AH37" s="271"/>
      <c r="AI37" s="101" t="str">
        <f t="shared" ref="AI37" si="857">IF(AH37&lt;&gt;"",RANK(AH37,AH$33:AH$48,1),"")</f>
        <v/>
      </c>
      <c r="AJ37" s="271"/>
      <c r="AK37" s="101" t="str">
        <f t="shared" ref="AK37" si="858">IF(AJ37&lt;&gt;"",RANK(AJ37,AJ$33:AJ$48,1),"")</f>
        <v/>
      </c>
      <c r="AL37" s="271"/>
      <c r="AM37" s="101" t="str">
        <f t="shared" ref="AM37" si="859">IF(AL37&lt;&gt;"",RANK(AL37,AL$33:AL$48,1),"")</f>
        <v/>
      </c>
      <c r="AN37" s="271"/>
      <c r="AO37" s="101" t="str">
        <f t="shared" ref="AO37" si="860">IF(AN37&lt;&gt;"",RANK(AN37,AN$33:AN$48,1),"")</f>
        <v/>
      </c>
      <c r="AP37" s="271"/>
      <c r="AQ37" s="101" t="str">
        <f t="shared" ref="AQ37" si="861">IF(AP37&lt;&gt;"",RANK(AP37,AP$33:AP$48,1),"")</f>
        <v/>
      </c>
      <c r="AR37" s="271"/>
      <c r="AS37" s="101" t="str">
        <f t="shared" ref="AS37" si="862">IF(AR37&lt;&gt;"",RANK(AR37,AR$33:AR$48,1),"")</f>
        <v/>
      </c>
      <c r="AT37" s="271"/>
      <c r="AU37" s="101" t="str">
        <f t="shared" ref="AU37" si="863">IF(AT37&lt;&gt;"",RANK(AT37,AT$33:AT$48,1),"")</f>
        <v/>
      </c>
      <c r="AV37" s="271"/>
      <c r="AW37" s="101" t="str">
        <f t="shared" ref="AW37" si="864">IF(AV37&lt;&gt;"",RANK(AV37,AV$33:AV$48,1),"")</f>
        <v/>
      </c>
      <c r="AX37" s="271"/>
      <c r="AY37" s="101" t="str">
        <f t="shared" ref="AY37" si="865">IF(AX37&lt;&gt;"",RANK(AX37,AX$33:AX$48,1),"")</f>
        <v/>
      </c>
      <c r="AZ37" s="271"/>
      <c r="BA37" s="101" t="str">
        <f t="shared" ref="BA37" si="866">IF(AZ37&lt;&gt;"",RANK(AZ37,AZ$33:AZ$48,1),"")</f>
        <v/>
      </c>
      <c r="BB37" s="271"/>
      <c r="BC37" s="101" t="str">
        <f t="shared" ref="BC37" si="867">IF(BB37&lt;&gt;"",RANK(BB37,BB$33:BB$48,1),"")</f>
        <v/>
      </c>
      <c r="BD37" s="271"/>
      <c r="BE37" s="101" t="str">
        <f t="shared" ref="BE37" si="868">IF(BD37&lt;&gt;"",RANK(BD37,BD$33:BD$48,1),"")</f>
        <v/>
      </c>
      <c r="BF37" s="271"/>
      <c r="BG37" s="101" t="str">
        <f t="shared" ref="BG37" si="869">IF(BF37&lt;&gt;"",RANK(BF37,BF$33:BF$48,1),"")</f>
        <v/>
      </c>
      <c r="BH37" s="271"/>
      <c r="BI37" s="101" t="str">
        <f t="shared" ref="BI37" si="870">IF(BH37&lt;&gt;"",RANK(BH37,BH$33:BH$48,1),"")</f>
        <v/>
      </c>
      <c r="BJ37" s="271"/>
      <c r="BK37" s="101" t="str">
        <f t="shared" ref="BK37" si="871">IF(BJ37&lt;&gt;"",RANK(BJ37,BJ$33:BJ$48,1),"")</f>
        <v/>
      </c>
      <c r="BL37" s="271"/>
      <c r="BM37" s="101" t="str">
        <f t="shared" ref="BM37" si="872">IF(BL37&lt;&gt;"",RANK(BL37,BL$33:BL$48,1),"")</f>
        <v/>
      </c>
    </row>
    <row r="38" spans="1:65" s="275" customFormat="1">
      <c r="A38" s="87">
        <f>IF(ent!E38&lt;&gt;"",ent!D38,"")</f>
        <v>37</v>
      </c>
      <c r="B38" s="87" t="str">
        <f>IF(ent!E38&lt;&gt;"",ent!E38,"")</f>
        <v>冨本 諒</v>
      </c>
      <c r="C38" s="87" t="str">
        <f>IF(ent!E38&lt;&gt;"",ent!F38,"")</f>
        <v>里中 謙太</v>
      </c>
      <c r="D38" s="87" t="str">
        <f>IF(ent!E38&lt;&gt;"",ent!G38,"")</f>
        <v>ARTAオートバックスヤリスCVT</v>
      </c>
      <c r="E38" s="88" t="str">
        <f>IF(ent!E38&lt;&gt;"",ent!H38,"")</f>
        <v>JN-5</v>
      </c>
      <c r="F38" s="273">
        <v>524.9</v>
      </c>
      <c r="G38" s="102">
        <f t="shared" si="760"/>
        <v>7</v>
      </c>
      <c r="H38" s="273">
        <v>739.9</v>
      </c>
      <c r="I38" s="102">
        <f t="shared" si="760"/>
        <v>7</v>
      </c>
      <c r="J38" s="273">
        <v>531.20000000000005</v>
      </c>
      <c r="K38" s="102">
        <f t="shared" ref="K38" si="873">IF(J38&lt;&gt;"",RANK(J38,J$33:J$48,1),"")</f>
        <v>7</v>
      </c>
      <c r="L38" s="273">
        <v>519.6</v>
      </c>
      <c r="M38" s="102">
        <f t="shared" ref="M38" si="874">IF(L38&lt;&gt;"",RANK(L38,L$33:L$48,1),"")</f>
        <v>6</v>
      </c>
      <c r="N38" s="273">
        <v>731.7</v>
      </c>
      <c r="O38" s="102">
        <f t="shared" ref="O38" si="875">IF(N38&lt;&gt;"",RANK(N38,N$33:N$48,1),"")</f>
        <v>8</v>
      </c>
      <c r="P38" s="273">
        <v>531.1</v>
      </c>
      <c r="Q38" s="102">
        <f t="shared" ref="Q38" si="876">IF(P38&lt;&gt;"",RANK(P38,P$33:P$48,1),"")</f>
        <v>7</v>
      </c>
      <c r="R38" s="273">
        <v>552.20000000000005</v>
      </c>
      <c r="S38" s="102">
        <f t="shared" ref="S38" si="877">IF(R38&lt;&gt;"",RANK(R38,R$33:R$48,1),"")</f>
        <v>6</v>
      </c>
      <c r="T38" s="273">
        <v>421.1</v>
      </c>
      <c r="U38" s="102">
        <f t="shared" ref="U38" si="878">IF(T38&lt;&gt;"",RANK(T38,T$33:T$48,1),"")</f>
        <v>11</v>
      </c>
      <c r="V38" s="273">
        <v>548.5</v>
      </c>
      <c r="W38" s="102">
        <f t="shared" ref="W38" si="879">IF(V38&lt;&gt;"",RANK(V38,V$33:V$48,1),"")</f>
        <v>6</v>
      </c>
      <c r="X38" s="273">
        <v>550.20000000000005</v>
      </c>
      <c r="Y38" s="102">
        <f t="shared" ref="Y38" si="880">IF(X38&lt;&gt;"",RANK(X38,X$33:X$48,1),"")</f>
        <v>9</v>
      </c>
      <c r="Z38" s="273">
        <v>421.3</v>
      </c>
      <c r="AA38" s="102">
        <f t="shared" ref="AA38" si="881">IF(Z38&lt;&gt;"",RANK(Z38,Z$33:Z$48,1),"")</f>
        <v>8</v>
      </c>
      <c r="AB38" s="273">
        <v>602.4</v>
      </c>
      <c r="AC38" s="102">
        <f t="shared" ref="AC38" si="882">IF(AB38&lt;&gt;"",RANK(AB38,AB$33:AB$48,1),"")</f>
        <v>8</v>
      </c>
      <c r="AD38" s="273"/>
      <c r="AE38" s="102" t="str">
        <f t="shared" ref="AE38" si="883">IF(AD38&lt;&gt;"",RANK(AD38,AD$33:AD$48,1),"")</f>
        <v/>
      </c>
      <c r="AF38" s="273"/>
      <c r="AG38" s="102" t="str">
        <f t="shared" ref="AG38" si="884">IF(AF38&lt;&gt;"",RANK(AF38,AF$33:AF$48,1),"")</f>
        <v/>
      </c>
      <c r="AH38" s="273"/>
      <c r="AI38" s="102" t="str">
        <f t="shared" ref="AI38" si="885">IF(AH38&lt;&gt;"",RANK(AH38,AH$33:AH$48,1),"")</f>
        <v/>
      </c>
      <c r="AJ38" s="273"/>
      <c r="AK38" s="102" t="str">
        <f t="shared" ref="AK38" si="886">IF(AJ38&lt;&gt;"",RANK(AJ38,AJ$33:AJ$48,1),"")</f>
        <v/>
      </c>
      <c r="AL38" s="273"/>
      <c r="AM38" s="102" t="str">
        <f t="shared" ref="AM38" si="887">IF(AL38&lt;&gt;"",RANK(AL38,AL$33:AL$48,1),"")</f>
        <v/>
      </c>
      <c r="AN38" s="273"/>
      <c r="AO38" s="102" t="str">
        <f t="shared" ref="AO38" si="888">IF(AN38&lt;&gt;"",RANK(AN38,AN$33:AN$48,1),"")</f>
        <v/>
      </c>
      <c r="AP38" s="273"/>
      <c r="AQ38" s="102" t="str">
        <f t="shared" ref="AQ38" si="889">IF(AP38&lt;&gt;"",RANK(AP38,AP$33:AP$48,1),"")</f>
        <v/>
      </c>
      <c r="AR38" s="273"/>
      <c r="AS38" s="102" t="str">
        <f t="shared" ref="AS38" si="890">IF(AR38&lt;&gt;"",RANK(AR38,AR$33:AR$48,1),"")</f>
        <v/>
      </c>
      <c r="AT38" s="273"/>
      <c r="AU38" s="102" t="str">
        <f t="shared" ref="AU38" si="891">IF(AT38&lt;&gt;"",RANK(AT38,AT$33:AT$48,1),"")</f>
        <v/>
      </c>
      <c r="AV38" s="273"/>
      <c r="AW38" s="102" t="str">
        <f t="shared" ref="AW38" si="892">IF(AV38&lt;&gt;"",RANK(AV38,AV$33:AV$48,1),"")</f>
        <v/>
      </c>
      <c r="AX38" s="273"/>
      <c r="AY38" s="102" t="str">
        <f t="shared" ref="AY38" si="893">IF(AX38&lt;&gt;"",RANK(AX38,AX$33:AX$48,1),"")</f>
        <v/>
      </c>
      <c r="AZ38" s="273"/>
      <c r="BA38" s="102" t="str">
        <f t="shared" ref="BA38" si="894">IF(AZ38&lt;&gt;"",RANK(AZ38,AZ$33:AZ$48,1),"")</f>
        <v/>
      </c>
      <c r="BB38" s="273"/>
      <c r="BC38" s="102" t="str">
        <f t="shared" ref="BC38" si="895">IF(BB38&lt;&gt;"",RANK(BB38,BB$33:BB$48,1),"")</f>
        <v/>
      </c>
      <c r="BD38" s="273"/>
      <c r="BE38" s="102" t="str">
        <f t="shared" ref="BE38" si="896">IF(BD38&lt;&gt;"",RANK(BD38,BD$33:BD$48,1),"")</f>
        <v/>
      </c>
      <c r="BF38" s="273"/>
      <c r="BG38" s="102" t="str">
        <f t="shared" ref="BG38" si="897">IF(BF38&lt;&gt;"",RANK(BF38,BF$33:BF$48,1),"")</f>
        <v/>
      </c>
      <c r="BH38" s="273"/>
      <c r="BI38" s="102" t="str">
        <f t="shared" ref="BI38" si="898">IF(BH38&lt;&gt;"",RANK(BH38,BH$33:BH$48,1),"")</f>
        <v/>
      </c>
      <c r="BJ38" s="273"/>
      <c r="BK38" s="102" t="str">
        <f t="shared" ref="BK38" si="899">IF(BJ38&lt;&gt;"",RANK(BJ38,BJ$33:BJ$48,1),"")</f>
        <v/>
      </c>
      <c r="BL38" s="273"/>
      <c r="BM38" s="102" t="str">
        <f t="shared" ref="BM38" si="900">IF(BL38&lt;&gt;"",RANK(BL38,BL$33:BL$48,1),"")</f>
        <v/>
      </c>
    </row>
    <row r="39" spans="1:65">
      <c r="A39" s="84">
        <f>IF(ent!E39&lt;&gt;"",ent!D39,"")</f>
        <v>38</v>
      </c>
      <c r="B39" s="84" t="str">
        <f>IF(ent!E39&lt;&gt;"",ent!E39,"")</f>
        <v>鶴岡 雄次</v>
      </c>
      <c r="C39" s="84" t="str">
        <f>IF(ent!E39&lt;&gt;"",ent!F39,"")</f>
        <v>山岸 典将</v>
      </c>
      <c r="D39" s="84" t="str">
        <f>IF(ent!E39&lt;&gt;"",ent!G39,"")</f>
        <v>あずさ ヤリス</v>
      </c>
      <c r="E39" s="85" t="str">
        <f>IF(ent!E39&lt;&gt;"",ent!H39,"")</f>
        <v>JN-5</v>
      </c>
      <c r="F39" s="271">
        <v>543.6</v>
      </c>
      <c r="G39" s="101">
        <f t="shared" si="760"/>
        <v>11</v>
      </c>
      <c r="H39" s="271">
        <v>750.3</v>
      </c>
      <c r="I39" s="101">
        <f t="shared" si="760"/>
        <v>12</v>
      </c>
      <c r="J39" s="271">
        <v>548.9</v>
      </c>
      <c r="K39" s="101">
        <f t="shared" ref="K39" si="901">IF(J39&lt;&gt;"",RANK(J39,J$33:J$48,1),"")</f>
        <v>11</v>
      </c>
      <c r="L39" s="271">
        <v>540</v>
      </c>
      <c r="M39" s="101">
        <f t="shared" ref="M39" si="902">IF(L39&lt;&gt;"",RANK(L39,L$33:L$48,1),"")</f>
        <v>14</v>
      </c>
      <c r="N39" s="271">
        <v>756.3</v>
      </c>
      <c r="O39" s="101">
        <f t="shared" ref="O39" si="903">IF(N39&lt;&gt;"",RANK(N39,N$33:N$48,1),"")</f>
        <v>14</v>
      </c>
      <c r="P39" s="271">
        <v>544</v>
      </c>
      <c r="Q39" s="101">
        <f t="shared" ref="Q39" si="904">IF(P39&lt;&gt;"",RANK(P39,P$33:P$48,1),"")</f>
        <v>11</v>
      </c>
      <c r="R39" s="271">
        <v>645.29999999999995</v>
      </c>
      <c r="S39" s="101">
        <f t="shared" ref="S39" si="905">IF(R39&lt;&gt;"",RANK(R39,R$33:R$48,1),"")</f>
        <v>14</v>
      </c>
      <c r="T39" s="271">
        <v>447.1</v>
      </c>
      <c r="U39" s="101">
        <f t="shared" ref="U39" si="906">IF(T39&lt;&gt;"",RANK(T39,T$33:T$48,1),"")</f>
        <v>14</v>
      </c>
      <c r="V39" s="271">
        <v>618.9</v>
      </c>
      <c r="W39" s="101">
        <f t="shared" ref="W39" si="907">IF(V39&lt;&gt;"",RANK(V39,V$33:V$48,1),"")</f>
        <v>13</v>
      </c>
      <c r="X39" s="271">
        <v>607.9</v>
      </c>
      <c r="Y39" s="101">
        <f t="shared" ref="Y39" si="908">IF(X39&lt;&gt;"",RANK(X39,X$33:X$48,1),"")</f>
        <v>13</v>
      </c>
      <c r="Z39" s="271">
        <v>450.2</v>
      </c>
      <c r="AA39" s="101">
        <f t="shared" ref="AA39" si="909">IF(Z39&lt;&gt;"",RANK(Z39,Z$33:Z$48,1),"")</f>
        <v>13</v>
      </c>
      <c r="AB39" s="304">
        <v>610.29999999999995</v>
      </c>
      <c r="AC39" s="101">
        <f t="shared" ref="AC39" si="910">IF(AB39&lt;&gt;"",RANK(AB39,AB$33:AB$48,1),"")</f>
        <v>10</v>
      </c>
      <c r="AD39" s="271"/>
      <c r="AE39" s="101" t="str">
        <f t="shared" ref="AE39" si="911">IF(AD39&lt;&gt;"",RANK(AD39,AD$33:AD$48,1),"")</f>
        <v/>
      </c>
      <c r="AF39" s="271"/>
      <c r="AG39" s="101" t="str">
        <f t="shared" ref="AG39" si="912">IF(AF39&lt;&gt;"",RANK(AF39,AF$33:AF$48,1),"")</f>
        <v/>
      </c>
      <c r="AH39" s="271"/>
      <c r="AI39" s="101" t="str">
        <f t="shared" ref="AI39" si="913">IF(AH39&lt;&gt;"",RANK(AH39,AH$33:AH$48,1),"")</f>
        <v/>
      </c>
      <c r="AJ39" s="271"/>
      <c r="AK39" s="101" t="str">
        <f t="shared" ref="AK39" si="914">IF(AJ39&lt;&gt;"",RANK(AJ39,AJ$33:AJ$48,1),"")</f>
        <v/>
      </c>
      <c r="AL39" s="271"/>
      <c r="AM39" s="101" t="str">
        <f t="shared" ref="AM39" si="915">IF(AL39&lt;&gt;"",RANK(AL39,AL$33:AL$48,1),"")</f>
        <v/>
      </c>
      <c r="AN39" s="271"/>
      <c r="AO39" s="101" t="str">
        <f t="shared" ref="AO39" si="916">IF(AN39&lt;&gt;"",RANK(AN39,AN$33:AN$48,1),"")</f>
        <v/>
      </c>
      <c r="AP39" s="271"/>
      <c r="AQ39" s="101" t="str">
        <f t="shared" ref="AQ39" si="917">IF(AP39&lt;&gt;"",RANK(AP39,AP$33:AP$48,1),"")</f>
        <v/>
      </c>
      <c r="AR39" s="271"/>
      <c r="AS39" s="101" t="str">
        <f t="shared" ref="AS39" si="918">IF(AR39&lt;&gt;"",RANK(AR39,AR$33:AR$48,1),"")</f>
        <v/>
      </c>
      <c r="AT39" s="271"/>
      <c r="AU39" s="101" t="str">
        <f t="shared" ref="AU39" si="919">IF(AT39&lt;&gt;"",RANK(AT39,AT$33:AT$48,1),"")</f>
        <v/>
      </c>
      <c r="AV39" s="271"/>
      <c r="AW39" s="101" t="str">
        <f t="shared" ref="AW39" si="920">IF(AV39&lt;&gt;"",RANK(AV39,AV$33:AV$48,1),"")</f>
        <v/>
      </c>
      <c r="AX39" s="271"/>
      <c r="AY39" s="101" t="str">
        <f t="shared" ref="AY39" si="921">IF(AX39&lt;&gt;"",RANK(AX39,AX$33:AX$48,1),"")</f>
        <v/>
      </c>
      <c r="AZ39" s="271"/>
      <c r="BA39" s="101" t="str">
        <f t="shared" ref="BA39" si="922">IF(AZ39&lt;&gt;"",RANK(AZ39,AZ$33:AZ$48,1),"")</f>
        <v/>
      </c>
      <c r="BB39" s="271"/>
      <c r="BC39" s="101" t="str">
        <f t="shared" ref="BC39" si="923">IF(BB39&lt;&gt;"",RANK(BB39,BB$33:BB$48,1),"")</f>
        <v/>
      </c>
      <c r="BD39" s="271"/>
      <c r="BE39" s="101" t="str">
        <f t="shared" ref="BE39" si="924">IF(BD39&lt;&gt;"",RANK(BD39,BD$33:BD$48,1),"")</f>
        <v/>
      </c>
      <c r="BF39" s="271"/>
      <c r="BG39" s="101" t="str">
        <f t="shared" ref="BG39" si="925">IF(BF39&lt;&gt;"",RANK(BF39,BF$33:BF$48,1),"")</f>
        <v/>
      </c>
      <c r="BH39" s="271"/>
      <c r="BI39" s="101" t="str">
        <f t="shared" ref="BI39" si="926">IF(BH39&lt;&gt;"",RANK(BH39,BH$33:BH$48,1),"")</f>
        <v/>
      </c>
      <c r="BJ39" s="271"/>
      <c r="BK39" s="101" t="str">
        <f t="shared" ref="BK39" si="927">IF(BJ39&lt;&gt;"",RANK(BJ39,BJ$33:BJ$48,1),"")</f>
        <v/>
      </c>
      <c r="BL39" s="271"/>
      <c r="BM39" s="101" t="str">
        <f t="shared" ref="BM39" si="928">IF(BL39&lt;&gt;"",RANK(BL39,BL$33:BL$48,1),"")</f>
        <v/>
      </c>
    </row>
    <row r="40" spans="1:65" s="275" customFormat="1">
      <c r="A40" s="87">
        <f>IF(ent!E40&lt;&gt;"",ent!D40,"")</f>
        <v>39</v>
      </c>
      <c r="B40" s="87" t="str">
        <f>IF(ent!E40&lt;&gt;"",ent!E40,"")</f>
        <v>島根 剛</v>
      </c>
      <c r="C40" s="87" t="str">
        <f>IF(ent!E40&lt;&gt;"",ent!F40,"")</f>
        <v>山崎 広喜</v>
      </c>
      <c r="D40" s="87" t="str">
        <f>IF(ent!E40&lt;&gt;"",ent!G40,"")</f>
        <v>ADVICS 新興 K1 YH ヤリス</v>
      </c>
      <c r="E40" s="88" t="str">
        <f>IF(ent!E40&lt;&gt;"",ent!H40,"")</f>
        <v>JN-5</v>
      </c>
      <c r="F40" s="273">
        <v>535.6</v>
      </c>
      <c r="G40" s="102">
        <f t="shared" si="760"/>
        <v>10</v>
      </c>
      <c r="H40" s="273">
        <v>753.2</v>
      </c>
      <c r="I40" s="102">
        <f t="shared" si="760"/>
        <v>13</v>
      </c>
      <c r="J40" s="273">
        <v>553.79999999999995</v>
      </c>
      <c r="K40" s="102">
        <f t="shared" ref="K40" si="929">IF(J40&lt;&gt;"",RANK(J40,J$33:J$48,1),"")</f>
        <v>14</v>
      </c>
      <c r="L40" s="273">
        <v>534.5</v>
      </c>
      <c r="M40" s="102">
        <f t="shared" ref="M40" si="930">IF(L40&lt;&gt;"",RANK(L40,L$33:L$48,1),"")</f>
        <v>12</v>
      </c>
      <c r="N40" s="273">
        <v>744.8</v>
      </c>
      <c r="O40" s="102">
        <f t="shared" ref="O40" si="931">IF(N40&lt;&gt;"",RANK(N40,N$33:N$48,1),"")</f>
        <v>11</v>
      </c>
      <c r="P40" s="273">
        <v>545</v>
      </c>
      <c r="Q40" s="102">
        <f t="shared" ref="Q40" si="932">IF(P40&lt;&gt;"",RANK(P40,P$33:P$48,1),"")</f>
        <v>12</v>
      </c>
      <c r="R40" s="273">
        <v>606</v>
      </c>
      <c r="S40" s="102">
        <f t="shared" ref="S40" si="933">IF(R40&lt;&gt;"",RANK(R40,R$33:R$48,1),"")</f>
        <v>10</v>
      </c>
      <c r="T40" s="273">
        <v>414.9</v>
      </c>
      <c r="U40" s="102">
        <f t="shared" ref="U40" si="934">IF(T40&lt;&gt;"",RANK(T40,T$33:T$48,1),"")</f>
        <v>9</v>
      </c>
      <c r="V40" s="273">
        <v>603.1</v>
      </c>
      <c r="W40" s="102">
        <f t="shared" ref="W40" si="935">IF(V40&lt;&gt;"",RANK(V40,V$33:V$48,1),"")</f>
        <v>10</v>
      </c>
      <c r="X40" s="273">
        <v>600.70000000000005</v>
      </c>
      <c r="Y40" s="102">
        <f t="shared" ref="Y40" si="936">IF(X40&lt;&gt;"",RANK(X40,X$33:X$48,1),"")</f>
        <v>11</v>
      </c>
      <c r="Z40" s="273">
        <v>440.5</v>
      </c>
      <c r="AA40" s="102">
        <f t="shared" ref="AA40" si="937">IF(Z40&lt;&gt;"",RANK(Z40,Z$33:Z$48,1),"")</f>
        <v>12</v>
      </c>
      <c r="AB40" s="304">
        <v>610.29999999999995</v>
      </c>
      <c r="AC40" s="102">
        <f t="shared" ref="AC40" si="938">IF(AB40&lt;&gt;"",RANK(AB40,AB$33:AB$48,1),"")</f>
        <v>10</v>
      </c>
      <c r="AD40" s="273"/>
      <c r="AE40" s="102" t="str">
        <f t="shared" ref="AE40" si="939">IF(AD40&lt;&gt;"",RANK(AD40,AD$33:AD$48,1),"")</f>
        <v/>
      </c>
      <c r="AF40" s="273"/>
      <c r="AG40" s="102" t="str">
        <f t="shared" ref="AG40" si="940">IF(AF40&lt;&gt;"",RANK(AF40,AF$33:AF$48,1),"")</f>
        <v/>
      </c>
      <c r="AH40" s="273"/>
      <c r="AI40" s="102" t="str">
        <f t="shared" ref="AI40" si="941">IF(AH40&lt;&gt;"",RANK(AH40,AH$33:AH$48,1),"")</f>
        <v/>
      </c>
      <c r="AJ40" s="273"/>
      <c r="AK40" s="102" t="str">
        <f t="shared" ref="AK40" si="942">IF(AJ40&lt;&gt;"",RANK(AJ40,AJ$33:AJ$48,1),"")</f>
        <v/>
      </c>
      <c r="AL40" s="273"/>
      <c r="AM40" s="102" t="str">
        <f t="shared" ref="AM40" si="943">IF(AL40&lt;&gt;"",RANK(AL40,AL$33:AL$48,1),"")</f>
        <v/>
      </c>
      <c r="AN40" s="273"/>
      <c r="AO40" s="102" t="str">
        <f t="shared" ref="AO40" si="944">IF(AN40&lt;&gt;"",RANK(AN40,AN$33:AN$48,1),"")</f>
        <v/>
      </c>
      <c r="AP40" s="273"/>
      <c r="AQ40" s="102" t="str">
        <f t="shared" ref="AQ40" si="945">IF(AP40&lt;&gt;"",RANK(AP40,AP$33:AP$48,1),"")</f>
        <v/>
      </c>
      <c r="AR40" s="273"/>
      <c r="AS40" s="102" t="str">
        <f t="shared" ref="AS40" si="946">IF(AR40&lt;&gt;"",RANK(AR40,AR$33:AR$48,1),"")</f>
        <v/>
      </c>
      <c r="AT40" s="273"/>
      <c r="AU40" s="102" t="str">
        <f t="shared" ref="AU40" si="947">IF(AT40&lt;&gt;"",RANK(AT40,AT$33:AT$48,1),"")</f>
        <v/>
      </c>
      <c r="AV40" s="273"/>
      <c r="AW40" s="102" t="str">
        <f t="shared" ref="AW40" si="948">IF(AV40&lt;&gt;"",RANK(AV40,AV$33:AV$48,1),"")</f>
        <v/>
      </c>
      <c r="AX40" s="273"/>
      <c r="AY40" s="102" t="str">
        <f t="shared" ref="AY40" si="949">IF(AX40&lt;&gt;"",RANK(AX40,AX$33:AX$48,1),"")</f>
        <v/>
      </c>
      <c r="AZ40" s="273"/>
      <c r="BA40" s="102" t="str">
        <f t="shared" ref="BA40" si="950">IF(AZ40&lt;&gt;"",RANK(AZ40,AZ$33:AZ$48,1),"")</f>
        <v/>
      </c>
      <c r="BB40" s="273"/>
      <c r="BC40" s="102" t="str">
        <f t="shared" ref="BC40" si="951">IF(BB40&lt;&gt;"",RANK(BB40,BB$33:BB$48,1),"")</f>
        <v/>
      </c>
      <c r="BD40" s="273"/>
      <c r="BE40" s="102" t="str">
        <f t="shared" ref="BE40" si="952">IF(BD40&lt;&gt;"",RANK(BD40,BD$33:BD$48,1),"")</f>
        <v/>
      </c>
      <c r="BF40" s="273"/>
      <c r="BG40" s="102" t="str">
        <f t="shared" ref="BG40" si="953">IF(BF40&lt;&gt;"",RANK(BF40,BF$33:BF$48,1),"")</f>
        <v/>
      </c>
      <c r="BH40" s="273"/>
      <c r="BI40" s="102" t="str">
        <f t="shared" ref="BI40" si="954">IF(BH40&lt;&gt;"",RANK(BH40,BH$33:BH$48,1),"")</f>
        <v/>
      </c>
      <c r="BJ40" s="273"/>
      <c r="BK40" s="102" t="str">
        <f t="shared" ref="BK40" si="955">IF(BJ40&lt;&gt;"",RANK(BJ40,BJ$33:BJ$48,1),"")</f>
        <v/>
      </c>
      <c r="BL40" s="273"/>
      <c r="BM40" s="102" t="str">
        <f t="shared" ref="BM40" si="956">IF(BL40&lt;&gt;"",RANK(BL40,BL$33:BL$48,1),"")</f>
        <v/>
      </c>
    </row>
    <row r="41" spans="1:65">
      <c r="A41" s="84">
        <f>IF(ent!E41&lt;&gt;"",ent!D41,"")</f>
        <v>40</v>
      </c>
      <c r="B41" s="84" t="str">
        <f>IF(ent!E41&lt;&gt;"",ent!E41,"")</f>
        <v>吉田 知史</v>
      </c>
      <c r="C41" s="84" t="str">
        <f>IF(ent!E41&lt;&gt;"",ent!F41,"")</f>
        <v>高田 幸治</v>
      </c>
      <c r="D41" s="84" t="str">
        <f>IF(ent!E41&lt;&gt;"",ent!G41,"")</f>
        <v>TOFたちばな運輸ヤリスCVT</v>
      </c>
      <c r="E41" s="85" t="str">
        <f>IF(ent!E41&lt;&gt;"",ent!H41,"")</f>
        <v>JN-5</v>
      </c>
      <c r="F41" s="271">
        <v>546.5</v>
      </c>
      <c r="G41" s="101">
        <f t="shared" si="760"/>
        <v>14</v>
      </c>
      <c r="H41" s="271">
        <v>803.4</v>
      </c>
      <c r="I41" s="101">
        <f t="shared" si="760"/>
        <v>14</v>
      </c>
      <c r="J41" s="271">
        <v>552.4</v>
      </c>
      <c r="K41" s="101">
        <f t="shared" ref="K41" si="957">IF(J41&lt;&gt;"",RANK(J41,J$33:J$48,1),"")</f>
        <v>13</v>
      </c>
      <c r="L41" s="271">
        <v>537.9</v>
      </c>
      <c r="M41" s="101">
        <f t="shared" ref="M41" si="958">IF(L41&lt;&gt;"",RANK(L41,L$33:L$48,1),"")</f>
        <v>13</v>
      </c>
      <c r="N41" s="271">
        <v>750.5</v>
      </c>
      <c r="O41" s="101">
        <f t="shared" ref="O41" si="959">IF(N41&lt;&gt;"",RANK(N41,N$33:N$48,1),"")</f>
        <v>13</v>
      </c>
      <c r="P41" s="271">
        <v>552.1</v>
      </c>
      <c r="Q41" s="101">
        <f t="shared" ref="Q41" si="960">IF(P41&lt;&gt;"",RANK(P41,P$33:P$48,1),"")</f>
        <v>14</v>
      </c>
      <c r="R41" s="271">
        <v>632.4</v>
      </c>
      <c r="S41" s="101">
        <f t="shared" ref="S41" si="961">IF(R41&lt;&gt;"",RANK(R41,R$33:R$48,1),"")</f>
        <v>13</v>
      </c>
      <c r="T41" s="271">
        <v>441</v>
      </c>
      <c r="U41" s="101">
        <f t="shared" ref="U41" si="962">IF(T41&lt;&gt;"",RANK(T41,T$33:T$48,1),"")</f>
        <v>13</v>
      </c>
      <c r="V41" s="271">
        <v>628</v>
      </c>
      <c r="W41" s="101">
        <f t="shared" ref="W41" si="963">IF(V41&lt;&gt;"",RANK(V41,V$33:V$48,1),"")</f>
        <v>14</v>
      </c>
      <c r="X41" s="271">
        <v>614</v>
      </c>
      <c r="Y41" s="101">
        <f t="shared" ref="Y41" si="964">IF(X41&lt;&gt;"",RANK(X41,X$33:X$48,1),"")</f>
        <v>14</v>
      </c>
      <c r="Z41" s="271">
        <v>459.3</v>
      </c>
      <c r="AA41" s="101">
        <f t="shared" ref="AA41" si="965">IF(Z41&lt;&gt;"",RANK(Z41,Z$33:Z$48,1),"")</f>
        <v>14</v>
      </c>
      <c r="AB41" s="304">
        <v>610.29999999999995</v>
      </c>
      <c r="AC41" s="101">
        <f t="shared" ref="AC41" si="966">IF(AB41&lt;&gt;"",RANK(AB41,AB$33:AB$48,1),"")</f>
        <v>10</v>
      </c>
      <c r="AD41" s="271"/>
      <c r="AE41" s="101" t="str">
        <f t="shared" ref="AE41" si="967">IF(AD41&lt;&gt;"",RANK(AD41,AD$33:AD$48,1),"")</f>
        <v/>
      </c>
      <c r="AF41" s="271"/>
      <c r="AG41" s="101" t="str">
        <f t="shared" ref="AG41" si="968">IF(AF41&lt;&gt;"",RANK(AF41,AF$33:AF$48,1),"")</f>
        <v/>
      </c>
      <c r="AH41" s="271"/>
      <c r="AI41" s="101" t="str">
        <f t="shared" ref="AI41" si="969">IF(AH41&lt;&gt;"",RANK(AH41,AH$33:AH$48,1),"")</f>
        <v/>
      </c>
      <c r="AJ41" s="271"/>
      <c r="AK41" s="101" t="str">
        <f t="shared" ref="AK41" si="970">IF(AJ41&lt;&gt;"",RANK(AJ41,AJ$33:AJ$48,1),"")</f>
        <v/>
      </c>
      <c r="AL41" s="271"/>
      <c r="AM41" s="101" t="str">
        <f t="shared" ref="AM41" si="971">IF(AL41&lt;&gt;"",RANK(AL41,AL$33:AL$48,1),"")</f>
        <v/>
      </c>
      <c r="AN41" s="271"/>
      <c r="AO41" s="101" t="str">
        <f t="shared" ref="AO41" si="972">IF(AN41&lt;&gt;"",RANK(AN41,AN$33:AN$48,1),"")</f>
        <v/>
      </c>
      <c r="AP41" s="271"/>
      <c r="AQ41" s="101" t="str">
        <f t="shared" ref="AQ41" si="973">IF(AP41&lt;&gt;"",RANK(AP41,AP$33:AP$48,1),"")</f>
        <v/>
      </c>
      <c r="AR41" s="271"/>
      <c r="AS41" s="101" t="str">
        <f t="shared" ref="AS41" si="974">IF(AR41&lt;&gt;"",RANK(AR41,AR$33:AR$48,1),"")</f>
        <v/>
      </c>
      <c r="AT41" s="271"/>
      <c r="AU41" s="101" t="str">
        <f t="shared" ref="AU41" si="975">IF(AT41&lt;&gt;"",RANK(AT41,AT$33:AT$48,1),"")</f>
        <v/>
      </c>
      <c r="AV41" s="271"/>
      <c r="AW41" s="101" t="str">
        <f t="shared" ref="AW41" si="976">IF(AV41&lt;&gt;"",RANK(AV41,AV$33:AV$48,1),"")</f>
        <v/>
      </c>
      <c r="AX41" s="271"/>
      <c r="AY41" s="101" t="str">
        <f t="shared" ref="AY41" si="977">IF(AX41&lt;&gt;"",RANK(AX41,AX$33:AX$48,1),"")</f>
        <v/>
      </c>
      <c r="AZ41" s="271"/>
      <c r="BA41" s="101" t="str">
        <f t="shared" ref="BA41" si="978">IF(AZ41&lt;&gt;"",RANK(AZ41,AZ$33:AZ$48,1),"")</f>
        <v/>
      </c>
      <c r="BB41" s="271"/>
      <c r="BC41" s="101" t="str">
        <f t="shared" ref="BC41" si="979">IF(BB41&lt;&gt;"",RANK(BB41,BB$33:BB$48,1),"")</f>
        <v/>
      </c>
      <c r="BD41" s="271"/>
      <c r="BE41" s="101" t="str">
        <f t="shared" ref="BE41" si="980">IF(BD41&lt;&gt;"",RANK(BD41,BD$33:BD$48,1),"")</f>
        <v/>
      </c>
      <c r="BF41" s="271"/>
      <c r="BG41" s="101" t="str">
        <f t="shared" ref="BG41" si="981">IF(BF41&lt;&gt;"",RANK(BF41,BF$33:BF$48,1),"")</f>
        <v/>
      </c>
      <c r="BH41" s="271"/>
      <c r="BI41" s="101" t="str">
        <f t="shared" ref="BI41" si="982">IF(BH41&lt;&gt;"",RANK(BH41,BH$33:BH$48,1),"")</f>
        <v/>
      </c>
      <c r="BJ41" s="271"/>
      <c r="BK41" s="101" t="str">
        <f t="shared" ref="BK41" si="983">IF(BJ41&lt;&gt;"",RANK(BJ41,BJ$33:BJ$48,1),"")</f>
        <v/>
      </c>
      <c r="BL41" s="271"/>
      <c r="BM41" s="101" t="str">
        <f t="shared" ref="BM41" si="984">IF(BL41&lt;&gt;"",RANK(BL41,BL$33:BL$48,1),"")</f>
        <v/>
      </c>
    </row>
    <row r="42" spans="1:65" s="275" customFormat="1">
      <c r="A42" s="87">
        <f>IF(ent!E42&lt;&gt;"",ent!D42,"")</f>
        <v>41</v>
      </c>
      <c r="B42" s="87" t="str">
        <f>IF(ent!E42&lt;&gt;"",ent!E42,"")</f>
        <v>平川 真子</v>
      </c>
      <c r="C42" s="87" t="str">
        <f>IF(ent!E42&lt;&gt;"",ent!F42,"")</f>
        <v>佐々木 裕一</v>
      </c>
      <c r="D42" s="87" t="str">
        <f>IF(ent!E42&lt;&gt;"",ent!G42,"")</f>
        <v>TWR ヤリス BRIDE DL</v>
      </c>
      <c r="E42" s="88" t="str">
        <f>IF(ent!E42&lt;&gt;"",ent!H42,"")</f>
        <v>JN-5</v>
      </c>
      <c r="F42" s="273">
        <v>545.29999999999995</v>
      </c>
      <c r="G42" s="102">
        <f t="shared" si="760"/>
        <v>13</v>
      </c>
      <c r="H42" s="273">
        <v>744.3</v>
      </c>
      <c r="I42" s="102">
        <f t="shared" si="760"/>
        <v>8</v>
      </c>
      <c r="J42" s="273">
        <v>529.70000000000005</v>
      </c>
      <c r="K42" s="102">
        <f t="shared" ref="K42" si="985">IF(J42&lt;&gt;"",RANK(J42,J$33:J$48,1),"")</f>
        <v>5</v>
      </c>
      <c r="L42" s="273">
        <v>530.4</v>
      </c>
      <c r="M42" s="102">
        <f t="shared" ref="M42" si="986">IF(L42&lt;&gt;"",RANK(L42,L$33:L$48,1),"")</f>
        <v>10</v>
      </c>
      <c r="N42" s="273">
        <v>725.6</v>
      </c>
      <c r="O42" s="102">
        <f t="shared" ref="O42" si="987">IF(N42&lt;&gt;"",RANK(N42,N$33:N$48,1),"")</f>
        <v>6</v>
      </c>
      <c r="P42" s="273">
        <v>527.4</v>
      </c>
      <c r="Q42" s="102">
        <f t="shared" ref="Q42" si="988">IF(P42&lt;&gt;"",RANK(P42,P$33:P$48,1),"")</f>
        <v>5</v>
      </c>
      <c r="R42" s="273">
        <v>555.9</v>
      </c>
      <c r="S42" s="102">
        <f t="shared" ref="S42" si="989">IF(R42&lt;&gt;"",RANK(R42,R$33:R$48,1),"")</f>
        <v>9</v>
      </c>
      <c r="T42" s="273">
        <v>406.1</v>
      </c>
      <c r="U42" s="102">
        <f t="shared" ref="U42" si="990">IF(T42&lt;&gt;"",RANK(T42,T$33:T$48,1),"")</f>
        <v>3</v>
      </c>
      <c r="V42" s="273">
        <v>541.70000000000005</v>
      </c>
      <c r="W42" s="102">
        <f t="shared" ref="W42" si="991">IF(V42&lt;&gt;"",RANK(V42,V$33:V$48,1),"")</f>
        <v>3</v>
      </c>
      <c r="X42" s="273">
        <v>547.70000000000005</v>
      </c>
      <c r="Y42" s="102">
        <f t="shared" ref="Y42" si="992">IF(X42&lt;&gt;"",RANK(X42,X$33:X$48,1),"")</f>
        <v>8</v>
      </c>
      <c r="Z42" s="273">
        <v>408.8</v>
      </c>
      <c r="AA42" s="102">
        <f t="shared" ref="AA42" si="993">IF(Z42&lt;&gt;"",RANK(Z42,Z$33:Z$48,1),"")</f>
        <v>4</v>
      </c>
      <c r="AB42" s="273">
        <v>543.70000000000005</v>
      </c>
      <c r="AC42" s="102">
        <f t="shared" ref="AC42" si="994">IF(AB42&lt;&gt;"",RANK(AB42,AB$33:AB$48,1),"")</f>
        <v>5</v>
      </c>
      <c r="AD42" s="273"/>
      <c r="AE42" s="102" t="str">
        <f t="shared" ref="AE42" si="995">IF(AD42&lt;&gt;"",RANK(AD42,AD$33:AD$48,1),"")</f>
        <v/>
      </c>
      <c r="AF42" s="273"/>
      <c r="AG42" s="102" t="str">
        <f t="shared" ref="AG42" si="996">IF(AF42&lt;&gt;"",RANK(AF42,AF$33:AF$48,1),"")</f>
        <v/>
      </c>
      <c r="AH42" s="273"/>
      <c r="AI42" s="102" t="str">
        <f t="shared" ref="AI42" si="997">IF(AH42&lt;&gt;"",RANK(AH42,AH$33:AH$48,1),"")</f>
        <v/>
      </c>
      <c r="AJ42" s="273"/>
      <c r="AK42" s="102" t="str">
        <f t="shared" ref="AK42" si="998">IF(AJ42&lt;&gt;"",RANK(AJ42,AJ$33:AJ$48,1),"")</f>
        <v/>
      </c>
      <c r="AL42" s="273"/>
      <c r="AM42" s="102" t="str">
        <f t="shared" ref="AM42" si="999">IF(AL42&lt;&gt;"",RANK(AL42,AL$33:AL$48,1),"")</f>
        <v/>
      </c>
      <c r="AN42" s="273"/>
      <c r="AO42" s="102" t="str">
        <f t="shared" ref="AO42" si="1000">IF(AN42&lt;&gt;"",RANK(AN42,AN$33:AN$48,1),"")</f>
        <v/>
      </c>
      <c r="AP42" s="273"/>
      <c r="AQ42" s="102" t="str">
        <f t="shared" ref="AQ42" si="1001">IF(AP42&lt;&gt;"",RANK(AP42,AP$33:AP$48,1),"")</f>
        <v/>
      </c>
      <c r="AR42" s="273"/>
      <c r="AS42" s="102" t="str">
        <f t="shared" ref="AS42" si="1002">IF(AR42&lt;&gt;"",RANK(AR42,AR$33:AR$48,1),"")</f>
        <v/>
      </c>
      <c r="AT42" s="273"/>
      <c r="AU42" s="102" t="str">
        <f t="shared" ref="AU42" si="1003">IF(AT42&lt;&gt;"",RANK(AT42,AT$33:AT$48,1),"")</f>
        <v/>
      </c>
      <c r="AV42" s="273"/>
      <c r="AW42" s="102" t="str">
        <f t="shared" ref="AW42" si="1004">IF(AV42&lt;&gt;"",RANK(AV42,AV$33:AV$48,1),"")</f>
        <v/>
      </c>
      <c r="AX42" s="273"/>
      <c r="AY42" s="102" t="str">
        <f t="shared" ref="AY42" si="1005">IF(AX42&lt;&gt;"",RANK(AX42,AX$33:AX$48,1),"")</f>
        <v/>
      </c>
      <c r="AZ42" s="273"/>
      <c r="BA42" s="102" t="str">
        <f t="shared" ref="BA42" si="1006">IF(AZ42&lt;&gt;"",RANK(AZ42,AZ$33:AZ$48,1),"")</f>
        <v/>
      </c>
      <c r="BB42" s="273"/>
      <c r="BC42" s="102" t="str">
        <f t="shared" ref="BC42" si="1007">IF(BB42&lt;&gt;"",RANK(BB42,BB$33:BB$48,1),"")</f>
        <v/>
      </c>
      <c r="BD42" s="273"/>
      <c r="BE42" s="102" t="str">
        <f t="shared" ref="BE42" si="1008">IF(BD42&lt;&gt;"",RANK(BD42,BD$33:BD$48,1),"")</f>
        <v/>
      </c>
      <c r="BF42" s="273"/>
      <c r="BG42" s="102" t="str">
        <f t="shared" ref="BG42" si="1009">IF(BF42&lt;&gt;"",RANK(BF42,BF$33:BF$48,1),"")</f>
        <v/>
      </c>
      <c r="BH42" s="273"/>
      <c r="BI42" s="102" t="str">
        <f t="shared" ref="BI42" si="1010">IF(BH42&lt;&gt;"",RANK(BH42,BH$33:BH$48,1),"")</f>
        <v/>
      </c>
      <c r="BJ42" s="273"/>
      <c r="BK42" s="102" t="str">
        <f t="shared" ref="BK42" si="1011">IF(BJ42&lt;&gt;"",RANK(BJ42,BJ$33:BJ$48,1),"")</f>
        <v/>
      </c>
      <c r="BL42" s="273"/>
      <c r="BM42" s="102" t="str">
        <f t="shared" ref="BM42" si="1012">IF(BL42&lt;&gt;"",RANK(BL42,BL$33:BL$48,1),"")</f>
        <v/>
      </c>
    </row>
    <row r="43" spans="1:65">
      <c r="A43" s="84">
        <f>IF(ent!E43&lt;&gt;"",ent!D43,"")</f>
        <v>42</v>
      </c>
      <c r="B43" s="84" t="str">
        <f>IF(ent!E43&lt;&gt;"",ent!E43,"")</f>
        <v>本名 修也</v>
      </c>
      <c r="C43" s="84" t="str">
        <f>IF(ent!E43&lt;&gt;"",ent!F43,"")</f>
        <v>湊 比呂美</v>
      </c>
      <c r="D43" s="84" t="str">
        <f>IF(ent!E43&lt;&gt;"",ent!G43,"")</f>
        <v>AMAZEMENT∞DLヤリス</v>
      </c>
      <c r="E43" s="85" t="str">
        <f>IF(ent!E43&lt;&gt;"",ent!H43,"")</f>
        <v>JN-5</v>
      </c>
      <c r="F43" s="271">
        <v>532.1</v>
      </c>
      <c r="G43" s="101">
        <f t="shared" si="760"/>
        <v>8</v>
      </c>
      <c r="H43" s="271">
        <v>745.5</v>
      </c>
      <c r="I43" s="101">
        <f t="shared" si="760"/>
        <v>11</v>
      </c>
      <c r="J43" s="271">
        <v>548.4</v>
      </c>
      <c r="K43" s="101">
        <f t="shared" ref="K43" si="1013">IF(J43&lt;&gt;"",RANK(J43,J$33:J$48,1),"")</f>
        <v>10</v>
      </c>
      <c r="L43" s="271">
        <v>529.9</v>
      </c>
      <c r="M43" s="101">
        <f t="shared" ref="M43" si="1014">IF(L43&lt;&gt;"",RANK(L43,L$33:L$48,1),"")</f>
        <v>9</v>
      </c>
      <c r="N43" s="271">
        <v>745.5</v>
      </c>
      <c r="O43" s="101">
        <f t="shared" ref="O43" si="1015">IF(N43&lt;&gt;"",RANK(N43,N$33:N$48,1),"")</f>
        <v>12</v>
      </c>
      <c r="P43" s="271">
        <v>542.79999999999995</v>
      </c>
      <c r="Q43" s="101">
        <f t="shared" ref="Q43" si="1016">IF(P43&lt;&gt;"",RANK(P43,P$33:P$48,1),"")</f>
        <v>10</v>
      </c>
      <c r="R43" s="271">
        <v>552.9</v>
      </c>
      <c r="S43" s="101">
        <f t="shared" ref="S43" si="1017">IF(R43&lt;&gt;"",RANK(R43,R$33:R$48,1),"")</f>
        <v>7</v>
      </c>
      <c r="T43" s="271">
        <v>421.5</v>
      </c>
      <c r="U43" s="101">
        <f t="shared" ref="U43" si="1018">IF(T43&lt;&gt;"",RANK(T43,T$33:T$48,1),"")</f>
        <v>12</v>
      </c>
      <c r="V43" s="271">
        <v>609.29999999999995</v>
      </c>
      <c r="W43" s="101">
        <f t="shared" ref="W43" si="1019">IF(V43&lt;&gt;"",RANK(V43,V$33:V$48,1),"")</f>
        <v>12</v>
      </c>
      <c r="X43" s="271">
        <v>601.29999999999995</v>
      </c>
      <c r="Y43" s="101">
        <f t="shared" ref="Y43" si="1020">IF(X43&lt;&gt;"",RANK(X43,X$33:X$48,1),"")</f>
        <v>12</v>
      </c>
      <c r="Z43" s="271">
        <v>437.3</v>
      </c>
      <c r="AA43" s="101">
        <f t="shared" ref="AA43" si="1021">IF(Z43&lt;&gt;"",RANK(Z43,Z$33:Z$48,1),"")</f>
        <v>10</v>
      </c>
      <c r="AB43" s="271">
        <v>610.29999999999995</v>
      </c>
      <c r="AC43" s="101">
        <f t="shared" ref="AC43" si="1022">IF(AB43&lt;&gt;"",RANK(AB43,AB$33:AB$48,1),"")</f>
        <v>10</v>
      </c>
      <c r="AD43" s="271"/>
      <c r="AE43" s="101" t="str">
        <f t="shared" ref="AE43" si="1023">IF(AD43&lt;&gt;"",RANK(AD43,AD$33:AD$48,1),"")</f>
        <v/>
      </c>
      <c r="AF43" s="271"/>
      <c r="AG43" s="101" t="str">
        <f t="shared" ref="AG43" si="1024">IF(AF43&lt;&gt;"",RANK(AF43,AF$33:AF$48,1),"")</f>
        <v/>
      </c>
      <c r="AH43" s="271"/>
      <c r="AI43" s="101" t="str">
        <f t="shared" ref="AI43" si="1025">IF(AH43&lt;&gt;"",RANK(AH43,AH$33:AH$48,1),"")</f>
        <v/>
      </c>
      <c r="AJ43" s="271"/>
      <c r="AK43" s="101" t="str">
        <f t="shared" ref="AK43" si="1026">IF(AJ43&lt;&gt;"",RANK(AJ43,AJ$33:AJ$48,1),"")</f>
        <v/>
      </c>
      <c r="AL43" s="271"/>
      <c r="AM43" s="101" t="str">
        <f t="shared" ref="AM43" si="1027">IF(AL43&lt;&gt;"",RANK(AL43,AL$33:AL$48,1),"")</f>
        <v/>
      </c>
      <c r="AN43" s="271"/>
      <c r="AO43" s="101" t="str">
        <f t="shared" ref="AO43" si="1028">IF(AN43&lt;&gt;"",RANK(AN43,AN$33:AN$48,1),"")</f>
        <v/>
      </c>
      <c r="AP43" s="271"/>
      <c r="AQ43" s="101" t="str">
        <f t="shared" ref="AQ43" si="1029">IF(AP43&lt;&gt;"",RANK(AP43,AP$33:AP$48,1),"")</f>
        <v/>
      </c>
      <c r="AR43" s="271"/>
      <c r="AS43" s="101" t="str">
        <f t="shared" ref="AS43" si="1030">IF(AR43&lt;&gt;"",RANK(AR43,AR$33:AR$48,1),"")</f>
        <v/>
      </c>
      <c r="AT43" s="271"/>
      <c r="AU43" s="101" t="str">
        <f t="shared" ref="AU43" si="1031">IF(AT43&lt;&gt;"",RANK(AT43,AT$33:AT$48,1),"")</f>
        <v/>
      </c>
      <c r="AV43" s="271"/>
      <c r="AW43" s="101" t="str">
        <f t="shared" ref="AW43" si="1032">IF(AV43&lt;&gt;"",RANK(AV43,AV$33:AV$48,1),"")</f>
        <v/>
      </c>
      <c r="AX43" s="271"/>
      <c r="AY43" s="101" t="str">
        <f t="shared" ref="AY43" si="1033">IF(AX43&lt;&gt;"",RANK(AX43,AX$33:AX$48,1),"")</f>
        <v/>
      </c>
      <c r="AZ43" s="271"/>
      <c r="BA43" s="101" t="str">
        <f t="shared" ref="BA43" si="1034">IF(AZ43&lt;&gt;"",RANK(AZ43,AZ$33:AZ$48,1),"")</f>
        <v/>
      </c>
      <c r="BB43" s="271"/>
      <c r="BC43" s="101" t="str">
        <f t="shared" ref="BC43" si="1035">IF(BB43&lt;&gt;"",RANK(BB43,BB$33:BB$48,1),"")</f>
        <v/>
      </c>
      <c r="BD43" s="271"/>
      <c r="BE43" s="101" t="str">
        <f t="shared" ref="BE43" si="1036">IF(BD43&lt;&gt;"",RANK(BD43,BD$33:BD$48,1),"")</f>
        <v/>
      </c>
      <c r="BF43" s="271"/>
      <c r="BG43" s="101" t="str">
        <f t="shared" ref="BG43" si="1037">IF(BF43&lt;&gt;"",RANK(BF43,BF$33:BF$48,1),"")</f>
        <v/>
      </c>
      <c r="BH43" s="271"/>
      <c r="BI43" s="101" t="str">
        <f t="shared" ref="BI43" si="1038">IF(BH43&lt;&gt;"",RANK(BH43,BH$33:BH$48,1),"")</f>
        <v/>
      </c>
      <c r="BJ43" s="271"/>
      <c r="BK43" s="101" t="str">
        <f t="shared" ref="BK43" si="1039">IF(BJ43&lt;&gt;"",RANK(BJ43,BJ$33:BJ$48,1),"")</f>
        <v/>
      </c>
      <c r="BL43" s="271"/>
      <c r="BM43" s="101" t="str">
        <f t="shared" ref="BM43" si="1040">IF(BL43&lt;&gt;"",RANK(BL43,BL$33:BL$48,1),"")</f>
        <v/>
      </c>
    </row>
    <row r="44" spans="1:65" s="275" customFormat="1">
      <c r="A44" s="87">
        <f>IF(ent!E44&lt;&gt;"",ent!D44,"")</f>
        <v>43</v>
      </c>
      <c r="B44" s="87" t="str">
        <f>IF(ent!E44&lt;&gt;"",ent!E44,"")</f>
        <v>Rina Ito</v>
      </c>
      <c r="C44" s="87" t="str">
        <f>IF(ent!E44&lt;&gt;"",ent!F44,"")</f>
        <v>松浦 俊朗</v>
      </c>
      <c r="D44" s="87" t="str">
        <f>IF(ent!E44&lt;&gt;"",ent!G44,"")</f>
        <v>エムスポーツデミオ</v>
      </c>
      <c r="E44" s="88" t="str">
        <f>IF(ent!E44&lt;&gt;"",ent!H44,"")</f>
        <v>JN-5</v>
      </c>
      <c r="F44" s="273">
        <v>533.70000000000005</v>
      </c>
      <c r="G44" s="102">
        <f t="shared" si="760"/>
        <v>9</v>
      </c>
      <c r="H44" s="273">
        <v>744.4</v>
      </c>
      <c r="I44" s="102">
        <f t="shared" si="760"/>
        <v>10</v>
      </c>
      <c r="J44" s="273">
        <v>546.79999999999995</v>
      </c>
      <c r="K44" s="102">
        <f t="shared" ref="K44" si="1041">IF(J44&lt;&gt;"",RANK(J44,J$33:J$48,1),"")</f>
        <v>9</v>
      </c>
      <c r="L44" s="273">
        <v>529</v>
      </c>
      <c r="M44" s="102">
        <f t="shared" ref="M44" si="1042">IF(L44&lt;&gt;"",RANK(L44,L$33:L$48,1),"")</f>
        <v>8</v>
      </c>
      <c r="N44" s="273">
        <v>735.2</v>
      </c>
      <c r="O44" s="102">
        <f t="shared" ref="O44" si="1043">IF(N44&lt;&gt;"",RANK(N44,N$33:N$48,1),"")</f>
        <v>9</v>
      </c>
      <c r="P44" s="273">
        <v>538.29999999999995</v>
      </c>
      <c r="Q44" s="102">
        <f t="shared" ref="Q44" si="1044">IF(P44&lt;&gt;"",RANK(P44,P$33:P$48,1),"")</f>
        <v>9</v>
      </c>
      <c r="R44" s="273">
        <v>606.20000000000005</v>
      </c>
      <c r="S44" s="102">
        <f t="shared" ref="S44" si="1045">IF(R44&lt;&gt;"",RANK(R44,R$33:R$48,1),"")</f>
        <v>11</v>
      </c>
      <c r="T44" s="273">
        <v>414.8</v>
      </c>
      <c r="U44" s="102">
        <f t="shared" ref="U44" si="1046">IF(T44&lt;&gt;"",RANK(T44,T$33:T$48,1),"")</f>
        <v>8</v>
      </c>
      <c r="V44" s="273">
        <v>602.20000000000005</v>
      </c>
      <c r="W44" s="102">
        <f t="shared" ref="W44" si="1047">IF(V44&lt;&gt;"",RANK(V44,V$33:V$48,1),"")</f>
        <v>9</v>
      </c>
      <c r="X44" s="306">
        <v>555.5</v>
      </c>
      <c r="Y44" s="102">
        <f t="shared" ref="Y44" si="1048">IF(X44&lt;&gt;"",RANK(X44,X$33:X$48,1),"")</f>
        <v>10</v>
      </c>
      <c r="Z44" s="273">
        <v>430.2</v>
      </c>
      <c r="AA44" s="102">
        <f t="shared" ref="AA44" si="1049">IF(Z44&lt;&gt;"",RANK(Z44,Z$33:Z$48,1),"")</f>
        <v>9</v>
      </c>
      <c r="AB44" s="273">
        <v>605.5</v>
      </c>
      <c r="AC44" s="102">
        <f t="shared" ref="AC44" si="1050">IF(AB44&lt;&gt;"",RANK(AB44,AB$33:AB$48,1),"")</f>
        <v>9</v>
      </c>
      <c r="AD44" s="273"/>
      <c r="AE44" s="102" t="str">
        <f t="shared" ref="AE44" si="1051">IF(AD44&lt;&gt;"",RANK(AD44,AD$33:AD$48,1),"")</f>
        <v/>
      </c>
      <c r="AF44" s="273"/>
      <c r="AG44" s="102" t="str">
        <f t="shared" ref="AG44" si="1052">IF(AF44&lt;&gt;"",RANK(AF44,AF$33:AF$48,1),"")</f>
        <v/>
      </c>
      <c r="AH44" s="273"/>
      <c r="AI44" s="102" t="str">
        <f t="shared" ref="AI44" si="1053">IF(AH44&lt;&gt;"",RANK(AH44,AH$33:AH$48,1),"")</f>
        <v/>
      </c>
      <c r="AJ44" s="273"/>
      <c r="AK44" s="102" t="str">
        <f t="shared" ref="AK44" si="1054">IF(AJ44&lt;&gt;"",RANK(AJ44,AJ$33:AJ$48,1),"")</f>
        <v/>
      </c>
      <c r="AL44" s="273"/>
      <c r="AM44" s="102" t="str">
        <f t="shared" ref="AM44" si="1055">IF(AL44&lt;&gt;"",RANK(AL44,AL$33:AL$48,1),"")</f>
        <v/>
      </c>
      <c r="AN44" s="273"/>
      <c r="AO44" s="102" t="str">
        <f t="shared" ref="AO44" si="1056">IF(AN44&lt;&gt;"",RANK(AN44,AN$33:AN$48,1),"")</f>
        <v/>
      </c>
      <c r="AP44" s="273"/>
      <c r="AQ44" s="102" t="str">
        <f t="shared" ref="AQ44" si="1057">IF(AP44&lt;&gt;"",RANK(AP44,AP$33:AP$48,1),"")</f>
        <v/>
      </c>
      <c r="AR44" s="273"/>
      <c r="AS44" s="102" t="str">
        <f t="shared" ref="AS44" si="1058">IF(AR44&lt;&gt;"",RANK(AR44,AR$33:AR$48,1),"")</f>
        <v/>
      </c>
      <c r="AT44" s="273"/>
      <c r="AU44" s="102" t="str">
        <f t="shared" ref="AU44" si="1059">IF(AT44&lt;&gt;"",RANK(AT44,AT$33:AT$48,1),"")</f>
        <v/>
      </c>
      <c r="AV44" s="273"/>
      <c r="AW44" s="102" t="str">
        <f t="shared" ref="AW44" si="1060">IF(AV44&lt;&gt;"",RANK(AV44,AV$33:AV$48,1),"")</f>
        <v/>
      </c>
      <c r="AX44" s="273"/>
      <c r="AY44" s="102" t="str">
        <f t="shared" ref="AY44" si="1061">IF(AX44&lt;&gt;"",RANK(AX44,AX$33:AX$48,1),"")</f>
        <v/>
      </c>
      <c r="AZ44" s="273"/>
      <c r="BA44" s="102" t="str">
        <f t="shared" ref="BA44" si="1062">IF(AZ44&lt;&gt;"",RANK(AZ44,AZ$33:AZ$48,1),"")</f>
        <v/>
      </c>
      <c r="BB44" s="273"/>
      <c r="BC44" s="102" t="str">
        <f t="shared" ref="BC44" si="1063">IF(BB44&lt;&gt;"",RANK(BB44,BB$33:BB$48,1),"")</f>
        <v/>
      </c>
      <c r="BD44" s="273"/>
      <c r="BE44" s="102" t="str">
        <f t="shared" ref="BE44" si="1064">IF(BD44&lt;&gt;"",RANK(BD44,BD$33:BD$48,1),"")</f>
        <v/>
      </c>
      <c r="BF44" s="273"/>
      <c r="BG44" s="102" t="str">
        <f t="shared" ref="BG44" si="1065">IF(BF44&lt;&gt;"",RANK(BF44,BF$33:BF$48,1),"")</f>
        <v/>
      </c>
      <c r="BH44" s="273"/>
      <c r="BI44" s="102" t="str">
        <f t="shared" ref="BI44" si="1066">IF(BH44&lt;&gt;"",RANK(BH44,BH$33:BH$48,1),"")</f>
        <v/>
      </c>
      <c r="BJ44" s="273"/>
      <c r="BK44" s="102" t="str">
        <f t="shared" ref="BK44" si="1067">IF(BJ44&lt;&gt;"",RANK(BJ44,BJ$33:BJ$48,1),"")</f>
        <v/>
      </c>
      <c r="BL44" s="273"/>
      <c r="BM44" s="102" t="str">
        <f t="shared" ref="BM44" si="1068">IF(BL44&lt;&gt;"",RANK(BL44,BL$33:BL$48,1),"")</f>
        <v/>
      </c>
    </row>
    <row r="45" spans="1:65">
      <c r="A45" s="84">
        <f>IF(ent!E45&lt;&gt;"",ent!D45,"")</f>
        <v>44</v>
      </c>
      <c r="B45" s="84" t="str">
        <f>IF(ent!E45&lt;&gt;"",ent!E45,"")</f>
        <v>石黒 一暢</v>
      </c>
      <c r="C45" s="84" t="str">
        <f>IF(ent!E45&lt;&gt;"",ent!F45,"")</f>
        <v>田中 直哉</v>
      </c>
      <c r="D45" s="84" t="str">
        <f>IF(ent!E45&lt;&gt;"",ent!G45,"")</f>
        <v>カヤバ WedsSportヤリス</v>
      </c>
      <c r="E45" s="85" t="str">
        <f>IF(ent!E45&lt;&gt;"",ent!H45,"")</f>
        <v>JN-5</v>
      </c>
      <c r="F45" s="271">
        <v>522.6</v>
      </c>
      <c r="G45" s="101">
        <f t="shared" si="760"/>
        <v>5</v>
      </c>
      <c r="H45" s="271">
        <v>733.3</v>
      </c>
      <c r="I45" s="101">
        <f t="shared" si="760"/>
        <v>6</v>
      </c>
      <c r="J45" s="271">
        <v>542.1</v>
      </c>
      <c r="K45" s="101">
        <f t="shared" ref="K45" si="1069">IF(J45&lt;&gt;"",RANK(J45,J$33:J$48,1),"")</f>
        <v>8</v>
      </c>
      <c r="L45" s="271">
        <v>525.29999999999995</v>
      </c>
      <c r="M45" s="101">
        <f t="shared" ref="M45" si="1070">IF(L45&lt;&gt;"",RANK(L45,L$33:L$48,1),"")</f>
        <v>7</v>
      </c>
      <c r="N45" s="271">
        <v>731</v>
      </c>
      <c r="O45" s="101">
        <f t="shared" ref="O45" si="1071">IF(N45&lt;&gt;"",RANK(N45,N$33:N$48,1),"")</f>
        <v>7</v>
      </c>
      <c r="P45" s="271">
        <v>536.5</v>
      </c>
      <c r="Q45" s="101">
        <f t="shared" ref="Q45" si="1072">IF(P45&lt;&gt;"",RANK(P45,P$33:P$48,1),"")</f>
        <v>8</v>
      </c>
      <c r="R45" s="271">
        <v>550.1</v>
      </c>
      <c r="S45" s="101">
        <f t="shared" ref="S45" si="1073">IF(R45&lt;&gt;"",RANK(R45,R$33:R$48,1),"")</f>
        <v>5</v>
      </c>
      <c r="T45" s="271">
        <v>414</v>
      </c>
      <c r="U45" s="101">
        <f t="shared" ref="U45" si="1074">IF(T45&lt;&gt;"",RANK(T45,T$33:T$48,1),"")</f>
        <v>7</v>
      </c>
      <c r="V45" s="271">
        <v>555.6</v>
      </c>
      <c r="W45" s="101">
        <f t="shared" ref="W45" si="1075">IF(V45&lt;&gt;"",RANK(V45,V$33:V$48,1),"")</f>
        <v>8</v>
      </c>
      <c r="X45" s="271">
        <v>538.9</v>
      </c>
      <c r="Y45" s="101">
        <f t="shared" ref="Y45" si="1076">IF(X45&lt;&gt;"",RANK(X45,X$33:X$48,1),"")</f>
        <v>5</v>
      </c>
      <c r="Z45" s="271">
        <v>411.9</v>
      </c>
      <c r="AA45" s="101">
        <f t="shared" ref="AA45" si="1077">IF(Z45&lt;&gt;"",RANK(Z45,Z$33:Z$48,1),"")</f>
        <v>5</v>
      </c>
      <c r="AB45" s="271">
        <v>550.5</v>
      </c>
      <c r="AC45" s="101">
        <f t="shared" ref="AC45" si="1078">IF(AB45&lt;&gt;"",RANK(AB45,AB$33:AB$48,1),"")</f>
        <v>7</v>
      </c>
      <c r="AD45" s="271"/>
      <c r="AE45" s="101" t="str">
        <f t="shared" ref="AE45" si="1079">IF(AD45&lt;&gt;"",RANK(AD45,AD$33:AD$48,1),"")</f>
        <v/>
      </c>
      <c r="AF45" s="271"/>
      <c r="AG45" s="101" t="str">
        <f t="shared" ref="AG45" si="1080">IF(AF45&lt;&gt;"",RANK(AF45,AF$33:AF$48,1),"")</f>
        <v/>
      </c>
      <c r="AH45" s="271"/>
      <c r="AI45" s="101" t="str">
        <f t="shared" ref="AI45" si="1081">IF(AH45&lt;&gt;"",RANK(AH45,AH$33:AH$48,1),"")</f>
        <v/>
      </c>
      <c r="AJ45" s="271"/>
      <c r="AK45" s="101" t="str">
        <f t="shared" ref="AK45" si="1082">IF(AJ45&lt;&gt;"",RANK(AJ45,AJ$33:AJ$48,1),"")</f>
        <v/>
      </c>
      <c r="AL45" s="271"/>
      <c r="AM45" s="101" t="str">
        <f t="shared" ref="AM45" si="1083">IF(AL45&lt;&gt;"",RANK(AL45,AL$33:AL$48,1),"")</f>
        <v/>
      </c>
      <c r="AN45" s="271"/>
      <c r="AO45" s="101" t="str">
        <f t="shared" ref="AO45" si="1084">IF(AN45&lt;&gt;"",RANK(AN45,AN$33:AN$48,1),"")</f>
        <v/>
      </c>
      <c r="AP45" s="271"/>
      <c r="AQ45" s="101" t="str">
        <f t="shared" ref="AQ45" si="1085">IF(AP45&lt;&gt;"",RANK(AP45,AP$33:AP$48,1),"")</f>
        <v/>
      </c>
      <c r="AR45" s="271"/>
      <c r="AS45" s="101" t="str">
        <f t="shared" ref="AS45" si="1086">IF(AR45&lt;&gt;"",RANK(AR45,AR$33:AR$48,1),"")</f>
        <v/>
      </c>
      <c r="AT45" s="271"/>
      <c r="AU45" s="101" t="str">
        <f t="shared" ref="AU45" si="1087">IF(AT45&lt;&gt;"",RANK(AT45,AT$33:AT$48,1),"")</f>
        <v/>
      </c>
      <c r="AV45" s="271"/>
      <c r="AW45" s="101" t="str">
        <f t="shared" ref="AW45" si="1088">IF(AV45&lt;&gt;"",RANK(AV45,AV$33:AV$48,1),"")</f>
        <v/>
      </c>
      <c r="AX45" s="271"/>
      <c r="AY45" s="101" t="str">
        <f t="shared" ref="AY45" si="1089">IF(AX45&lt;&gt;"",RANK(AX45,AX$33:AX$48,1),"")</f>
        <v/>
      </c>
      <c r="AZ45" s="271"/>
      <c r="BA45" s="101" t="str">
        <f t="shared" ref="BA45" si="1090">IF(AZ45&lt;&gt;"",RANK(AZ45,AZ$33:AZ$48,1),"")</f>
        <v/>
      </c>
      <c r="BB45" s="271"/>
      <c r="BC45" s="101" t="str">
        <f t="shared" ref="BC45" si="1091">IF(BB45&lt;&gt;"",RANK(BB45,BB$33:BB$48,1),"")</f>
        <v/>
      </c>
      <c r="BD45" s="271"/>
      <c r="BE45" s="101" t="str">
        <f t="shared" ref="BE45" si="1092">IF(BD45&lt;&gt;"",RANK(BD45,BD$33:BD$48,1),"")</f>
        <v/>
      </c>
      <c r="BF45" s="271"/>
      <c r="BG45" s="101" t="str">
        <f t="shared" ref="BG45" si="1093">IF(BF45&lt;&gt;"",RANK(BF45,BF$33:BF$48,1),"")</f>
        <v/>
      </c>
      <c r="BH45" s="271"/>
      <c r="BI45" s="101" t="str">
        <f t="shared" ref="BI45" si="1094">IF(BH45&lt;&gt;"",RANK(BH45,BH$33:BH$48,1),"")</f>
        <v/>
      </c>
      <c r="BJ45" s="271"/>
      <c r="BK45" s="101" t="str">
        <f t="shared" ref="BK45" si="1095">IF(BJ45&lt;&gt;"",RANK(BJ45,BJ$33:BJ$48,1),"")</f>
        <v/>
      </c>
      <c r="BL45" s="271"/>
      <c r="BM45" s="101" t="str">
        <f t="shared" ref="BM45" si="1096">IF(BL45&lt;&gt;"",RANK(BL45,BL$33:BL$48,1),"")</f>
        <v/>
      </c>
    </row>
    <row r="46" spans="1:65" s="275" customFormat="1">
      <c r="A46" s="87">
        <f>IF(ent!E46&lt;&gt;"",ent!D46,"")</f>
        <v>45</v>
      </c>
      <c r="B46" s="87" t="str">
        <f>IF(ent!E46&lt;&gt;"",ent!E46,"")</f>
        <v>いりえもん</v>
      </c>
      <c r="C46" s="87" t="str">
        <f>IF(ent!E46&lt;&gt;"",ent!F46,"")</f>
        <v>萌抜 浩史</v>
      </c>
      <c r="D46" s="87" t="str">
        <f>IF(ent!E46&lt;&gt;"",ent!G46,"")</f>
        <v>まかいの牧場 サンウロコデミオ</v>
      </c>
      <c r="E46" s="88" t="str">
        <f>IF(ent!E46&lt;&gt;"",ent!H46,"")</f>
        <v>JN-5</v>
      </c>
      <c r="F46" s="273"/>
      <c r="G46" s="102" t="str">
        <f t="shared" si="760"/>
        <v/>
      </c>
      <c r="H46" s="273"/>
      <c r="I46" s="102" t="str">
        <f t="shared" si="760"/>
        <v/>
      </c>
      <c r="J46" s="273"/>
      <c r="K46" s="102" t="str">
        <f t="shared" ref="K46" si="1097">IF(J46&lt;&gt;"",RANK(J46,J$33:J$48,1),"")</f>
        <v/>
      </c>
      <c r="L46" s="273"/>
      <c r="M46" s="102" t="str">
        <f t="shared" ref="M46" si="1098">IF(L46&lt;&gt;"",RANK(L46,L$33:L$48,1),"")</f>
        <v/>
      </c>
      <c r="N46" s="273"/>
      <c r="O46" s="102" t="str">
        <f t="shared" ref="O46" si="1099">IF(N46&lt;&gt;"",RANK(N46,N$33:N$48,1),"")</f>
        <v/>
      </c>
      <c r="P46" s="273"/>
      <c r="Q46" s="102" t="str">
        <f t="shared" ref="Q46" si="1100">IF(P46&lt;&gt;"",RANK(P46,P$33:P$48,1),"")</f>
        <v/>
      </c>
      <c r="R46" s="273"/>
      <c r="S46" s="102" t="str">
        <f t="shared" ref="S46" si="1101">IF(R46&lt;&gt;"",RANK(R46,R$33:R$48,1),"")</f>
        <v/>
      </c>
      <c r="T46" s="273"/>
      <c r="U46" s="102" t="str">
        <f t="shared" ref="U46" si="1102">IF(T46&lt;&gt;"",RANK(T46,T$33:T$48,1),"")</f>
        <v/>
      </c>
      <c r="V46" s="273"/>
      <c r="W46" s="102" t="str">
        <f t="shared" ref="W46" si="1103">IF(V46&lt;&gt;"",RANK(V46,V$33:V$48,1),"")</f>
        <v/>
      </c>
      <c r="X46" s="273"/>
      <c r="Y46" s="102" t="str">
        <f t="shared" ref="Y46" si="1104">IF(X46&lt;&gt;"",RANK(X46,X$33:X$48,1),"")</f>
        <v/>
      </c>
      <c r="Z46" s="273"/>
      <c r="AA46" s="102" t="str">
        <f t="shared" ref="AA46" si="1105">IF(Z46&lt;&gt;"",RANK(Z46,Z$33:Z$48,1),"")</f>
        <v/>
      </c>
      <c r="AB46" s="273"/>
      <c r="AC46" s="102" t="str">
        <f t="shared" ref="AC46" si="1106">IF(AB46&lt;&gt;"",RANK(AB46,AB$33:AB$48,1),"")</f>
        <v/>
      </c>
      <c r="AD46" s="273"/>
      <c r="AE46" s="102" t="str">
        <f t="shared" ref="AE46" si="1107">IF(AD46&lt;&gt;"",RANK(AD46,AD$33:AD$48,1),"")</f>
        <v/>
      </c>
      <c r="AF46" s="273"/>
      <c r="AG46" s="102" t="str">
        <f t="shared" ref="AG46" si="1108">IF(AF46&lt;&gt;"",RANK(AF46,AF$33:AF$48,1),"")</f>
        <v/>
      </c>
      <c r="AH46" s="273"/>
      <c r="AI46" s="102" t="str">
        <f t="shared" ref="AI46" si="1109">IF(AH46&lt;&gt;"",RANK(AH46,AH$33:AH$48,1),"")</f>
        <v/>
      </c>
      <c r="AJ46" s="273"/>
      <c r="AK46" s="102" t="str">
        <f t="shared" ref="AK46" si="1110">IF(AJ46&lt;&gt;"",RANK(AJ46,AJ$33:AJ$48,1),"")</f>
        <v/>
      </c>
      <c r="AL46" s="273"/>
      <c r="AM46" s="102" t="str">
        <f t="shared" ref="AM46" si="1111">IF(AL46&lt;&gt;"",RANK(AL46,AL$33:AL$48,1),"")</f>
        <v/>
      </c>
      <c r="AN46" s="273"/>
      <c r="AO46" s="102" t="str">
        <f t="shared" ref="AO46" si="1112">IF(AN46&lt;&gt;"",RANK(AN46,AN$33:AN$48,1),"")</f>
        <v/>
      </c>
      <c r="AP46" s="273"/>
      <c r="AQ46" s="102" t="str">
        <f t="shared" ref="AQ46" si="1113">IF(AP46&lt;&gt;"",RANK(AP46,AP$33:AP$48,1),"")</f>
        <v/>
      </c>
      <c r="AR46" s="273"/>
      <c r="AS46" s="102" t="str">
        <f t="shared" ref="AS46" si="1114">IF(AR46&lt;&gt;"",RANK(AR46,AR$33:AR$48,1),"")</f>
        <v/>
      </c>
      <c r="AT46" s="273"/>
      <c r="AU46" s="102" t="str">
        <f t="shared" ref="AU46" si="1115">IF(AT46&lt;&gt;"",RANK(AT46,AT$33:AT$48,1),"")</f>
        <v/>
      </c>
      <c r="AV46" s="273"/>
      <c r="AW46" s="102" t="str">
        <f t="shared" ref="AW46" si="1116">IF(AV46&lt;&gt;"",RANK(AV46,AV$33:AV$48,1),"")</f>
        <v/>
      </c>
      <c r="AX46" s="273"/>
      <c r="AY46" s="102" t="str">
        <f t="shared" ref="AY46" si="1117">IF(AX46&lt;&gt;"",RANK(AX46,AX$33:AX$48,1),"")</f>
        <v/>
      </c>
      <c r="AZ46" s="273"/>
      <c r="BA46" s="102" t="str">
        <f t="shared" ref="BA46" si="1118">IF(AZ46&lt;&gt;"",RANK(AZ46,AZ$33:AZ$48,1),"")</f>
        <v/>
      </c>
      <c r="BB46" s="273"/>
      <c r="BC46" s="102" t="str">
        <f t="shared" ref="BC46" si="1119">IF(BB46&lt;&gt;"",RANK(BB46,BB$33:BB$48,1),"")</f>
        <v/>
      </c>
      <c r="BD46" s="273"/>
      <c r="BE46" s="102" t="str">
        <f t="shared" ref="BE46" si="1120">IF(BD46&lt;&gt;"",RANK(BD46,BD$33:BD$48,1),"")</f>
        <v/>
      </c>
      <c r="BF46" s="273"/>
      <c r="BG46" s="102" t="str">
        <f t="shared" ref="BG46" si="1121">IF(BF46&lt;&gt;"",RANK(BF46,BF$33:BF$48,1),"")</f>
        <v/>
      </c>
      <c r="BH46" s="273"/>
      <c r="BI46" s="102" t="str">
        <f t="shared" ref="BI46" si="1122">IF(BH46&lt;&gt;"",RANK(BH46,BH$33:BH$48,1),"")</f>
        <v/>
      </c>
      <c r="BJ46" s="273"/>
      <c r="BK46" s="102" t="str">
        <f t="shared" ref="BK46" si="1123">IF(BJ46&lt;&gt;"",RANK(BJ46,BJ$33:BJ$48,1),"")</f>
        <v/>
      </c>
      <c r="BL46" s="273"/>
      <c r="BM46" s="102" t="str">
        <f t="shared" ref="BM46" si="1124">IF(BL46&lt;&gt;"",RANK(BL46,BL$33:BL$48,1),"")</f>
        <v/>
      </c>
    </row>
    <row r="47" spans="1:65">
      <c r="A47" s="84">
        <f>IF(ent!E47&lt;&gt;"",ent!D47,"")</f>
        <v>46</v>
      </c>
      <c r="B47" s="84" t="str">
        <f>IF(ent!E47&lt;&gt;"",ent!E47,"")</f>
        <v>新井 理之</v>
      </c>
      <c r="C47" s="84" t="str">
        <f>IF(ent!E47&lt;&gt;"",ent!F47,"")</f>
        <v>田巻 明宏</v>
      </c>
      <c r="D47" s="84" t="str">
        <f>IF(ent!E47&lt;&gt;"",ent!G47,"")</f>
        <v>NRS マーチ ニスモ</v>
      </c>
      <c r="E47" s="85" t="str">
        <f>IF(ent!E47&lt;&gt;"",ent!H47,"")</f>
        <v>JN-5</v>
      </c>
      <c r="F47" s="271">
        <v>550</v>
      </c>
      <c r="G47" s="101">
        <f t="shared" si="760"/>
        <v>15</v>
      </c>
      <c r="H47" s="271"/>
      <c r="I47" s="101" t="str">
        <f t="shared" si="760"/>
        <v/>
      </c>
      <c r="J47" s="271"/>
      <c r="K47" s="101" t="str">
        <f t="shared" ref="K47" si="1125">IF(J47&lt;&gt;"",RANK(J47,J$33:J$48,1),"")</f>
        <v/>
      </c>
      <c r="L47" s="271"/>
      <c r="M47" s="101" t="str">
        <f t="shared" ref="M47" si="1126">IF(L47&lt;&gt;"",RANK(L47,L$33:L$48,1),"")</f>
        <v/>
      </c>
      <c r="N47" s="271"/>
      <c r="O47" s="101" t="str">
        <f t="shared" ref="O47" si="1127">IF(N47&lt;&gt;"",RANK(N47,N$33:N$48,1),"")</f>
        <v/>
      </c>
      <c r="P47" s="271"/>
      <c r="Q47" s="101" t="str">
        <f t="shared" ref="Q47" si="1128">IF(P47&lt;&gt;"",RANK(P47,P$33:P$48,1),"")</f>
        <v/>
      </c>
      <c r="R47" s="271"/>
      <c r="S47" s="101" t="str">
        <f t="shared" ref="S47" si="1129">IF(R47&lt;&gt;"",RANK(R47,R$33:R$48,1),"")</f>
        <v/>
      </c>
      <c r="T47" s="271"/>
      <c r="U47" s="101" t="str">
        <f t="shared" ref="U47" si="1130">IF(T47&lt;&gt;"",RANK(T47,T$33:T$48,1),"")</f>
        <v/>
      </c>
      <c r="V47" s="271"/>
      <c r="W47" s="101" t="str">
        <f t="shared" ref="W47" si="1131">IF(V47&lt;&gt;"",RANK(V47,V$33:V$48,1),"")</f>
        <v/>
      </c>
      <c r="X47" s="271"/>
      <c r="Y47" s="101" t="str">
        <f t="shared" ref="Y47" si="1132">IF(X47&lt;&gt;"",RANK(X47,X$33:X$48,1),"")</f>
        <v/>
      </c>
      <c r="Z47" s="271"/>
      <c r="AA47" s="101" t="str">
        <f t="shared" ref="AA47" si="1133">IF(Z47&lt;&gt;"",RANK(Z47,Z$33:Z$48,1),"")</f>
        <v/>
      </c>
      <c r="AB47" s="271"/>
      <c r="AC47" s="101" t="str">
        <f t="shared" ref="AC47" si="1134">IF(AB47&lt;&gt;"",RANK(AB47,AB$33:AB$48,1),"")</f>
        <v/>
      </c>
      <c r="AD47" s="271"/>
      <c r="AE47" s="101" t="str">
        <f t="shared" ref="AE47" si="1135">IF(AD47&lt;&gt;"",RANK(AD47,AD$33:AD$48,1),"")</f>
        <v/>
      </c>
      <c r="AF47" s="271"/>
      <c r="AG47" s="101" t="str">
        <f t="shared" ref="AG47" si="1136">IF(AF47&lt;&gt;"",RANK(AF47,AF$33:AF$48,1),"")</f>
        <v/>
      </c>
      <c r="AH47" s="271"/>
      <c r="AI47" s="101" t="str">
        <f t="shared" ref="AI47" si="1137">IF(AH47&lt;&gt;"",RANK(AH47,AH$33:AH$48,1),"")</f>
        <v/>
      </c>
      <c r="AJ47" s="271"/>
      <c r="AK47" s="101" t="str">
        <f t="shared" ref="AK47" si="1138">IF(AJ47&lt;&gt;"",RANK(AJ47,AJ$33:AJ$48,1),"")</f>
        <v/>
      </c>
      <c r="AL47" s="271"/>
      <c r="AM47" s="101" t="str">
        <f t="shared" ref="AM47" si="1139">IF(AL47&lt;&gt;"",RANK(AL47,AL$33:AL$48,1),"")</f>
        <v/>
      </c>
      <c r="AN47" s="271"/>
      <c r="AO47" s="101" t="str">
        <f t="shared" ref="AO47" si="1140">IF(AN47&lt;&gt;"",RANK(AN47,AN$33:AN$48,1),"")</f>
        <v/>
      </c>
      <c r="AP47" s="271"/>
      <c r="AQ47" s="101" t="str">
        <f t="shared" ref="AQ47" si="1141">IF(AP47&lt;&gt;"",RANK(AP47,AP$33:AP$48,1),"")</f>
        <v/>
      </c>
      <c r="AR47" s="271"/>
      <c r="AS47" s="101" t="str">
        <f t="shared" ref="AS47" si="1142">IF(AR47&lt;&gt;"",RANK(AR47,AR$33:AR$48,1),"")</f>
        <v/>
      </c>
      <c r="AT47" s="271"/>
      <c r="AU47" s="101" t="str">
        <f t="shared" ref="AU47" si="1143">IF(AT47&lt;&gt;"",RANK(AT47,AT$33:AT$48,1),"")</f>
        <v/>
      </c>
      <c r="AV47" s="271"/>
      <c r="AW47" s="101" t="str">
        <f t="shared" ref="AW47" si="1144">IF(AV47&lt;&gt;"",RANK(AV47,AV$33:AV$48,1),"")</f>
        <v/>
      </c>
      <c r="AX47" s="271"/>
      <c r="AY47" s="101" t="str">
        <f t="shared" ref="AY47" si="1145">IF(AX47&lt;&gt;"",RANK(AX47,AX$33:AX$48,1),"")</f>
        <v/>
      </c>
      <c r="AZ47" s="271"/>
      <c r="BA47" s="101" t="str">
        <f t="shared" ref="BA47" si="1146">IF(AZ47&lt;&gt;"",RANK(AZ47,AZ$33:AZ$48,1),"")</f>
        <v/>
      </c>
      <c r="BB47" s="271"/>
      <c r="BC47" s="101" t="str">
        <f t="shared" ref="BC47" si="1147">IF(BB47&lt;&gt;"",RANK(BB47,BB$33:BB$48,1),"")</f>
        <v/>
      </c>
      <c r="BD47" s="271"/>
      <c r="BE47" s="101" t="str">
        <f t="shared" ref="BE47" si="1148">IF(BD47&lt;&gt;"",RANK(BD47,BD$33:BD$48,1),"")</f>
        <v/>
      </c>
      <c r="BF47" s="271"/>
      <c r="BG47" s="101" t="str">
        <f t="shared" ref="BG47" si="1149">IF(BF47&lt;&gt;"",RANK(BF47,BF$33:BF$48,1),"")</f>
        <v/>
      </c>
      <c r="BH47" s="271"/>
      <c r="BI47" s="101" t="str">
        <f t="shared" ref="BI47" si="1150">IF(BH47&lt;&gt;"",RANK(BH47,BH$33:BH$48,1),"")</f>
        <v/>
      </c>
      <c r="BJ47" s="271"/>
      <c r="BK47" s="101" t="str">
        <f t="shared" ref="BK47" si="1151">IF(BJ47&lt;&gt;"",RANK(BJ47,BJ$33:BJ$48,1),"")</f>
        <v/>
      </c>
      <c r="BL47" s="271"/>
      <c r="BM47" s="101" t="str">
        <f t="shared" ref="BM47" si="1152">IF(BL47&lt;&gt;"",RANK(BL47,BL$33:BL$48,1),"")</f>
        <v/>
      </c>
    </row>
    <row r="48" spans="1:65" s="285" customFormat="1">
      <c r="A48" s="281">
        <f>IF(ent!E48&lt;&gt;"",ent!D48,"")</f>
        <v>47</v>
      </c>
      <c r="B48" s="281" t="str">
        <f>IF(ent!E48&lt;&gt;"",ent!E48,"")</f>
        <v>清水 宏保</v>
      </c>
      <c r="C48" s="281" t="str">
        <f>IF(ent!E48&lt;&gt;"",ent!F48,"")</f>
        <v>美野 友紀</v>
      </c>
      <c r="D48" s="281" t="str">
        <f>IF(ent!E48&lt;&gt;"",ent!G48,"")</f>
        <v>エムリットヤリス</v>
      </c>
      <c r="E48" s="282" t="str">
        <f>IF(ent!E48&lt;&gt;"",ent!H48,"")</f>
        <v>JN-5</v>
      </c>
      <c r="F48" s="283">
        <v>543.79999999999995</v>
      </c>
      <c r="G48" s="284">
        <f t="shared" si="760"/>
        <v>12</v>
      </c>
      <c r="H48" s="283">
        <v>744.3</v>
      </c>
      <c r="I48" s="284">
        <f t="shared" si="760"/>
        <v>8</v>
      </c>
      <c r="J48" s="283">
        <v>549.79999999999995</v>
      </c>
      <c r="K48" s="284">
        <f t="shared" ref="K48" si="1153">IF(J48&lt;&gt;"",RANK(J48,J$33:J$48,1),"")</f>
        <v>12</v>
      </c>
      <c r="L48" s="283">
        <v>532.70000000000005</v>
      </c>
      <c r="M48" s="284">
        <f t="shared" ref="M48" si="1154">IF(L48&lt;&gt;"",RANK(L48,L$33:L$48,1),"")</f>
        <v>11</v>
      </c>
      <c r="N48" s="283">
        <v>738.5</v>
      </c>
      <c r="O48" s="284">
        <f t="shared" ref="O48" si="1155">IF(N48&lt;&gt;"",RANK(N48,N$33:N$48,1),"")</f>
        <v>10</v>
      </c>
      <c r="P48" s="283">
        <v>549.5</v>
      </c>
      <c r="Q48" s="284">
        <f t="shared" ref="Q48" si="1156">IF(P48&lt;&gt;"",RANK(P48,P$33:P$48,1),"")</f>
        <v>13</v>
      </c>
      <c r="R48" s="283">
        <v>616.70000000000005</v>
      </c>
      <c r="S48" s="284">
        <f t="shared" ref="S48" si="1157">IF(R48&lt;&gt;"",RANK(R48,R$33:R$48,1),"")</f>
        <v>12</v>
      </c>
      <c r="T48" s="283">
        <v>419.8</v>
      </c>
      <c r="U48" s="284">
        <f t="shared" ref="U48" si="1158">IF(T48&lt;&gt;"",RANK(T48,T$33:T$48,1),"")</f>
        <v>10</v>
      </c>
      <c r="V48" s="283">
        <v>604.29999999999995</v>
      </c>
      <c r="W48" s="284">
        <f t="shared" ref="W48" si="1159">IF(V48&lt;&gt;"",RANK(V48,V$33:V$48,1),"")</f>
        <v>11</v>
      </c>
      <c r="X48" s="283">
        <v>544.20000000000005</v>
      </c>
      <c r="Y48" s="284">
        <f t="shared" ref="Y48" si="1160">IF(X48&lt;&gt;"",RANK(X48,X$33:X$48,1),"")</f>
        <v>7</v>
      </c>
      <c r="Z48" s="283">
        <v>438.4</v>
      </c>
      <c r="AA48" s="284">
        <f t="shared" ref="AA48" si="1161">IF(Z48&lt;&gt;"",RANK(Z48,Z$33:Z$48,1),"")</f>
        <v>11</v>
      </c>
      <c r="AB48" s="283"/>
      <c r="AC48" s="284" t="str">
        <f t="shared" ref="AC48" si="1162">IF(AB48&lt;&gt;"",RANK(AB48,AB$33:AB$48,1),"")</f>
        <v/>
      </c>
      <c r="AD48" s="283"/>
      <c r="AE48" s="284" t="str">
        <f t="shared" ref="AE48" si="1163">IF(AD48&lt;&gt;"",RANK(AD48,AD$33:AD$48,1),"")</f>
        <v/>
      </c>
      <c r="AF48" s="283"/>
      <c r="AG48" s="284" t="str">
        <f t="shared" ref="AG48" si="1164">IF(AF48&lt;&gt;"",RANK(AF48,AF$33:AF$48,1),"")</f>
        <v/>
      </c>
      <c r="AH48" s="283"/>
      <c r="AI48" s="284" t="str">
        <f t="shared" ref="AI48" si="1165">IF(AH48&lt;&gt;"",RANK(AH48,AH$33:AH$48,1),"")</f>
        <v/>
      </c>
      <c r="AJ48" s="283"/>
      <c r="AK48" s="284" t="str">
        <f t="shared" ref="AK48" si="1166">IF(AJ48&lt;&gt;"",RANK(AJ48,AJ$33:AJ$48,1),"")</f>
        <v/>
      </c>
      <c r="AL48" s="283"/>
      <c r="AM48" s="284" t="str">
        <f t="shared" ref="AM48" si="1167">IF(AL48&lt;&gt;"",RANK(AL48,AL$33:AL$48,1),"")</f>
        <v/>
      </c>
      <c r="AN48" s="283"/>
      <c r="AO48" s="284" t="str">
        <f t="shared" ref="AO48" si="1168">IF(AN48&lt;&gt;"",RANK(AN48,AN$33:AN$48,1),"")</f>
        <v/>
      </c>
      <c r="AP48" s="283"/>
      <c r="AQ48" s="284" t="str">
        <f t="shared" ref="AQ48" si="1169">IF(AP48&lt;&gt;"",RANK(AP48,AP$33:AP$48,1),"")</f>
        <v/>
      </c>
      <c r="AR48" s="283"/>
      <c r="AS48" s="284" t="str">
        <f t="shared" ref="AS48" si="1170">IF(AR48&lt;&gt;"",RANK(AR48,AR$33:AR$48,1),"")</f>
        <v/>
      </c>
      <c r="AT48" s="283"/>
      <c r="AU48" s="284" t="str">
        <f t="shared" ref="AU48" si="1171">IF(AT48&lt;&gt;"",RANK(AT48,AT$33:AT$48,1),"")</f>
        <v/>
      </c>
      <c r="AV48" s="283"/>
      <c r="AW48" s="284" t="str">
        <f t="shared" ref="AW48" si="1172">IF(AV48&lt;&gt;"",RANK(AV48,AV$33:AV$48,1),"")</f>
        <v/>
      </c>
      <c r="AX48" s="283"/>
      <c r="AY48" s="284" t="str">
        <f t="shared" ref="AY48" si="1173">IF(AX48&lt;&gt;"",RANK(AX48,AX$33:AX$48,1),"")</f>
        <v/>
      </c>
      <c r="AZ48" s="283"/>
      <c r="BA48" s="284" t="str">
        <f t="shared" ref="BA48" si="1174">IF(AZ48&lt;&gt;"",RANK(AZ48,AZ$33:AZ$48,1),"")</f>
        <v/>
      </c>
      <c r="BB48" s="283"/>
      <c r="BC48" s="284" t="str">
        <f t="shared" ref="BC48" si="1175">IF(BB48&lt;&gt;"",RANK(BB48,BB$33:BB$48,1),"")</f>
        <v/>
      </c>
      <c r="BD48" s="283"/>
      <c r="BE48" s="284" t="str">
        <f t="shared" ref="BE48" si="1176">IF(BD48&lt;&gt;"",RANK(BD48,BD$33:BD$48,1),"")</f>
        <v/>
      </c>
      <c r="BF48" s="283"/>
      <c r="BG48" s="284" t="str">
        <f t="shared" ref="BG48" si="1177">IF(BF48&lt;&gt;"",RANK(BF48,BF$33:BF$48,1),"")</f>
        <v/>
      </c>
      <c r="BH48" s="283"/>
      <c r="BI48" s="284" t="str">
        <f t="shared" ref="BI48" si="1178">IF(BH48&lt;&gt;"",RANK(BH48,BH$33:BH$48,1),"")</f>
        <v/>
      </c>
      <c r="BJ48" s="283"/>
      <c r="BK48" s="284" t="str">
        <f t="shared" ref="BK48" si="1179">IF(BJ48&lt;&gt;"",RANK(BJ48,BJ$33:BJ$48,1),"")</f>
        <v/>
      </c>
      <c r="BL48" s="283"/>
      <c r="BM48" s="284" t="str">
        <f t="shared" ref="BM48" si="1180">IF(BL48&lt;&gt;"",RANK(BL48,BL$33:BL$48,1),"")</f>
        <v/>
      </c>
    </row>
    <row r="49" spans="1:65">
      <c r="A49" s="84">
        <f>IF(ent!E49&lt;&gt;"",ent!D49,"")</f>
        <v>48</v>
      </c>
      <c r="B49" s="84" t="str">
        <f>IF(ent!E49&lt;&gt;"",ent!E49,"")</f>
        <v>天野 智之</v>
      </c>
      <c r="C49" s="84" t="str">
        <f>IF(ent!E49&lt;&gt;"",ent!F49,"")</f>
        <v>井上 裕紀子</v>
      </c>
      <c r="D49" s="84" t="str">
        <f>IF(ent!E49&lt;&gt;"",ent!G49,"")</f>
        <v>豊田自動織機･DLアクアGR SPORT</v>
      </c>
      <c r="E49" s="85" t="str">
        <f>IF(ent!E49&lt;&gt;"",ent!H49,"")</f>
        <v>JN-6</v>
      </c>
      <c r="F49" s="271">
        <v>512.5</v>
      </c>
      <c r="G49" s="101">
        <f>IF(F49&lt;&gt;"",RANK(F49,F$49:F$57,1),"")</f>
        <v>1</v>
      </c>
      <c r="H49" s="271">
        <v>734.7</v>
      </c>
      <c r="I49" s="101">
        <f>IF(H49&lt;&gt;"",RANK(H49,H$49:H$57,1),"")</f>
        <v>1</v>
      </c>
      <c r="J49" s="271">
        <v>529.20000000000005</v>
      </c>
      <c r="K49" s="101">
        <f>IF(J49&lt;&gt;"",RANK(J49,J$49:J$57,1),"")</f>
        <v>1</v>
      </c>
      <c r="L49" s="271">
        <v>508.6</v>
      </c>
      <c r="M49" s="101">
        <f>IF(L49&lt;&gt;"",RANK(L49,L$49:L$57,1),"")</f>
        <v>1</v>
      </c>
      <c r="N49" s="271">
        <v>730.6</v>
      </c>
      <c r="O49" s="101">
        <f>IF(N49&lt;&gt;"",RANK(N49,N$49:N$57,1),"")</f>
        <v>1</v>
      </c>
      <c r="P49" s="271">
        <v>528.9</v>
      </c>
      <c r="Q49" s="101">
        <f>IF(P49&lt;&gt;"",RANK(P49,P$49:P$57,1),"")</f>
        <v>1</v>
      </c>
      <c r="R49" s="271">
        <v>546</v>
      </c>
      <c r="S49" s="101">
        <f>IF(R49&lt;&gt;"",RANK(R49,R$49:R$57,1),"")</f>
        <v>2</v>
      </c>
      <c r="T49" s="271">
        <v>359.7</v>
      </c>
      <c r="U49" s="101">
        <f>IF(T49&lt;&gt;"",RANK(T49,T$49:T$57,1),"")</f>
        <v>1</v>
      </c>
      <c r="V49" s="271">
        <v>540.20000000000005</v>
      </c>
      <c r="W49" s="101">
        <f>IF(V49&lt;&gt;"",RANK(V49,V$49:V$57,1),"")</f>
        <v>1</v>
      </c>
      <c r="X49" s="271">
        <v>529.70000000000005</v>
      </c>
      <c r="Y49" s="101">
        <f>IF(X49&lt;&gt;"",RANK(X49,X$49:X$57,1),"")</f>
        <v>1</v>
      </c>
      <c r="Z49" s="271">
        <v>404.1</v>
      </c>
      <c r="AA49" s="101">
        <f>IF(Z49&lt;&gt;"",RANK(Z49,Z$49:Z$57,1),"")</f>
        <v>1</v>
      </c>
      <c r="AB49" s="271">
        <v>543.4</v>
      </c>
      <c r="AC49" s="101">
        <f>IF(AB49&lt;&gt;"",RANK(AB49,AB$49:AB$57,1),"")</f>
        <v>1</v>
      </c>
      <c r="AD49" s="271"/>
      <c r="AE49" s="101" t="str">
        <f>IF(AD49&lt;&gt;"",RANK(AD49,AD$49:AD$57,1),"")</f>
        <v/>
      </c>
      <c r="AF49" s="271"/>
      <c r="AG49" s="101" t="str">
        <f>IF(AF49&lt;&gt;"",RANK(AF49,AF$49:AF$57,1),"")</f>
        <v/>
      </c>
      <c r="AH49" s="271"/>
      <c r="AI49" s="101" t="str">
        <f>IF(AH49&lt;&gt;"",RANK(AH49,AH$49:AH$57,1),"")</f>
        <v/>
      </c>
      <c r="AJ49" s="271"/>
      <c r="AK49" s="101" t="str">
        <f>IF(AJ49&lt;&gt;"",RANK(AJ49,AJ$49:AJ$57,1),"")</f>
        <v/>
      </c>
      <c r="AL49" s="271"/>
      <c r="AM49" s="101" t="str">
        <f>IF(AL49&lt;&gt;"",RANK(AL49,AL$49:AL$57,1),"")</f>
        <v/>
      </c>
      <c r="AN49" s="271"/>
      <c r="AO49" s="101" t="str">
        <f>IF(AN49&lt;&gt;"",RANK(AN49,AN$49:AN$57,1),"")</f>
        <v/>
      </c>
      <c r="AP49" s="271"/>
      <c r="AQ49" s="101" t="str">
        <f>IF(AP49&lt;&gt;"",RANK(AP49,AP$49:AP$57,1),"")</f>
        <v/>
      </c>
      <c r="AR49" s="271"/>
      <c r="AS49" s="101" t="str">
        <f>IF(AR49&lt;&gt;"",RANK(AR49,AR$49:AR$57,1),"")</f>
        <v/>
      </c>
      <c r="AT49" s="271"/>
      <c r="AU49" s="101" t="str">
        <f>IF(AT49&lt;&gt;"",RANK(AT49,AT$49:AT$57,1),"")</f>
        <v/>
      </c>
      <c r="AV49" s="271"/>
      <c r="AW49" s="101" t="str">
        <f>IF(AV49&lt;&gt;"",RANK(AV49,AV$49:AV$57,1),"")</f>
        <v/>
      </c>
      <c r="AX49" s="271"/>
      <c r="AY49" s="101" t="str">
        <f>IF(AX49&lt;&gt;"",RANK(AX49,AX$49:AX$57,1),"")</f>
        <v/>
      </c>
      <c r="AZ49" s="271"/>
      <c r="BA49" s="101" t="str">
        <f>IF(AZ49&lt;&gt;"",RANK(AZ49,AZ$49:AZ$57,1),"")</f>
        <v/>
      </c>
      <c r="BB49" s="271"/>
      <c r="BC49" s="101" t="str">
        <f>IF(BB49&lt;&gt;"",RANK(BB49,BB$49:BB$57,1),"")</f>
        <v/>
      </c>
      <c r="BD49" s="271"/>
      <c r="BE49" s="101" t="str">
        <f>IF(BD49&lt;&gt;"",RANK(BD49,BD$49:BD$57,1),"")</f>
        <v/>
      </c>
      <c r="BF49" s="271"/>
      <c r="BG49" s="101" t="str">
        <f>IF(BF49&lt;&gt;"",RANK(BF49,BF$49:BF$57,1),"")</f>
        <v/>
      </c>
      <c r="BH49" s="271"/>
      <c r="BI49" s="101" t="str">
        <f>IF(BH49&lt;&gt;"",RANK(BH49,BH$49:BH$57,1),"")</f>
        <v/>
      </c>
      <c r="BJ49" s="271"/>
      <c r="BK49" s="101" t="str">
        <f>IF(BJ49&lt;&gt;"",RANK(BJ49,BJ$49:BJ$57,1),"")</f>
        <v/>
      </c>
      <c r="BL49" s="271"/>
      <c r="BM49" s="101" t="str">
        <f>IF(BL49&lt;&gt;"",RANK(BL49,BL$49:BL$57,1),"")</f>
        <v/>
      </c>
    </row>
    <row r="50" spans="1:65" s="275" customFormat="1">
      <c r="A50" s="87">
        <f>IF(ent!E50&lt;&gt;"",ent!D50,"")</f>
        <v>49</v>
      </c>
      <c r="B50" s="87" t="str">
        <f>IF(ent!E50&lt;&gt;"",ent!E50,"")</f>
        <v>海老原 孝敬</v>
      </c>
      <c r="C50" s="87" t="str">
        <f>IF(ent!E50&lt;&gt;"",ent!F50,"")</f>
        <v>河西 晴雄</v>
      </c>
      <c r="D50" s="87" t="str">
        <f>IF(ent!E50&lt;&gt;"",ent!G50,"")</f>
        <v>スマッシュ DL itzz フィット</v>
      </c>
      <c r="E50" s="88" t="str">
        <f>IF(ent!E50&lt;&gt;"",ent!H50,"")</f>
        <v>JN-6</v>
      </c>
      <c r="F50" s="273">
        <v>528.1</v>
      </c>
      <c r="G50" s="102">
        <f t="shared" ref="G50:I57" si="1181">IF(F50&lt;&gt;"",RANK(F50,F$49:F$57,1),"")</f>
        <v>3</v>
      </c>
      <c r="H50" s="273">
        <v>739.5</v>
      </c>
      <c r="I50" s="102">
        <f t="shared" si="1181"/>
        <v>2</v>
      </c>
      <c r="J50" s="273">
        <v>541.6</v>
      </c>
      <c r="K50" s="102">
        <f t="shared" ref="K50" si="1182">IF(J50&lt;&gt;"",RANK(J50,J$49:J$57,1),"")</f>
        <v>2</v>
      </c>
      <c r="L50" s="273">
        <v>518.20000000000005</v>
      </c>
      <c r="M50" s="102">
        <f t="shared" ref="M50" si="1183">IF(L50&lt;&gt;"",RANK(L50,L$49:L$57,1),"")</f>
        <v>2</v>
      </c>
      <c r="N50" s="273">
        <v>733</v>
      </c>
      <c r="O50" s="102">
        <f t="shared" ref="O50" si="1184">IF(N50&lt;&gt;"",RANK(N50,N$49:N$57,1),"")</f>
        <v>2</v>
      </c>
      <c r="P50" s="273">
        <v>537.29999999999995</v>
      </c>
      <c r="Q50" s="102">
        <f t="shared" ref="Q50" si="1185">IF(P50&lt;&gt;"",RANK(P50,P$49:P$57,1),"")</f>
        <v>2</v>
      </c>
      <c r="R50" s="273">
        <v>537.20000000000005</v>
      </c>
      <c r="S50" s="102">
        <f t="shared" ref="S50" si="1186">IF(R50&lt;&gt;"",RANK(R50,R$49:R$57,1),"")</f>
        <v>1</v>
      </c>
      <c r="T50" s="273">
        <v>402.1</v>
      </c>
      <c r="U50" s="102">
        <f t="shared" ref="U50" si="1187">IF(T50&lt;&gt;"",RANK(T50,T$49:T$57,1),"")</f>
        <v>2</v>
      </c>
      <c r="V50" s="273">
        <v>548.5</v>
      </c>
      <c r="W50" s="102">
        <f t="shared" ref="W50" si="1188">IF(V50&lt;&gt;"",RANK(V50,V$49:V$57,1),"")</f>
        <v>2</v>
      </c>
      <c r="X50" s="273">
        <v>533.6</v>
      </c>
      <c r="Y50" s="102">
        <f t="shared" ref="Y50" si="1189">IF(X50&lt;&gt;"",RANK(X50,X$49:X$57,1),"")</f>
        <v>2</v>
      </c>
      <c r="Z50" s="273">
        <v>405.4</v>
      </c>
      <c r="AA50" s="102">
        <f t="shared" ref="AA50" si="1190">IF(Z50&lt;&gt;"",RANK(Z50,Z$49:Z$57,1),"")</f>
        <v>2</v>
      </c>
      <c r="AB50" s="273">
        <v>548.9</v>
      </c>
      <c r="AC50" s="102">
        <f t="shared" ref="AC50" si="1191">IF(AB50&lt;&gt;"",RANK(AB50,AB$49:AB$57,1),"")</f>
        <v>2</v>
      </c>
      <c r="AD50" s="273"/>
      <c r="AE50" s="102" t="str">
        <f t="shared" ref="AE50" si="1192">IF(AD50&lt;&gt;"",RANK(AD50,AD$49:AD$57,1),"")</f>
        <v/>
      </c>
      <c r="AF50" s="273"/>
      <c r="AG50" s="102" t="str">
        <f t="shared" ref="AG50" si="1193">IF(AF50&lt;&gt;"",RANK(AF50,AF$49:AF$57,1),"")</f>
        <v/>
      </c>
      <c r="AH50" s="273"/>
      <c r="AI50" s="102" t="str">
        <f t="shared" ref="AI50" si="1194">IF(AH50&lt;&gt;"",RANK(AH50,AH$49:AH$57,1),"")</f>
        <v/>
      </c>
      <c r="AJ50" s="273"/>
      <c r="AK50" s="102" t="str">
        <f t="shared" ref="AK50" si="1195">IF(AJ50&lt;&gt;"",RANK(AJ50,AJ$49:AJ$57,1),"")</f>
        <v/>
      </c>
      <c r="AL50" s="273"/>
      <c r="AM50" s="102" t="str">
        <f t="shared" ref="AM50" si="1196">IF(AL50&lt;&gt;"",RANK(AL50,AL$49:AL$57,1),"")</f>
        <v/>
      </c>
      <c r="AN50" s="273"/>
      <c r="AO50" s="102" t="str">
        <f t="shared" ref="AO50" si="1197">IF(AN50&lt;&gt;"",RANK(AN50,AN$49:AN$57,1),"")</f>
        <v/>
      </c>
      <c r="AP50" s="273"/>
      <c r="AQ50" s="102" t="str">
        <f t="shared" ref="AQ50" si="1198">IF(AP50&lt;&gt;"",RANK(AP50,AP$49:AP$57,1),"")</f>
        <v/>
      </c>
      <c r="AR50" s="273"/>
      <c r="AS50" s="102" t="str">
        <f t="shared" ref="AS50" si="1199">IF(AR50&lt;&gt;"",RANK(AR50,AR$49:AR$57,1),"")</f>
        <v/>
      </c>
      <c r="AT50" s="273"/>
      <c r="AU50" s="102" t="str">
        <f t="shared" ref="AU50" si="1200">IF(AT50&lt;&gt;"",RANK(AT50,AT$49:AT$57,1),"")</f>
        <v/>
      </c>
      <c r="AV50" s="273"/>
      <c r="AW50" s="102" t="str">
        <f t="shared" ref="AW50" si="1201">IF(AV50&lt;&gt;"",RANK(AV50,AV$49:AV$57,1),"")</f>
        <v/>
      </c>
      <c r="AX50" s="273"/>
      <c r="AY50" s="102" t="str">
        <f t="shared" ref="AY50" si="1202">IF(AX50&lt;&gt;"",RANK(AX50,AX$49:AX$57,1),"")</f>
        <v/>
      </c>
      <c r="AZ50" s="273"/>
      <c r="BA50" s="102" t="str">
        <f t="shared" ref="BA50" si="1203">IF(AZ50&lt;&gt;"",RANK(AZ50,AZ$49:AZ$57,1),"")</f>
        <v/>
      </c>
      <c r="BB50" s="273"/>
      <c r="BC50" s="102" t="str">
        <f t="shared" ref="BC50" si="1204">IF(BB50&lt;&gt;"",RANK(BB50,BB$49:BB$57,1),"")</f>
        <v/>
      </c>
      <c r="BD50" s="273"/>
      <c r="BE50" s="102" t="str">
        <f t="shared" ref="BE50" si="1205">IF(BD50&lt;&gt;"",RANK(BD50,BD$49:BD$57,1),"")</f>
        <v/>
      </c>
      <c r="BF50" s="273"/>
      <c r="BG50" s="102" t="str">
        <f t="shared" ref="BG50" si="1206">IF(BF50&lt;&gt;"",RANK(BF50,BF$49:BF$57,1),"")</f>
        <v/>
      </c>
      <c r="BH50" s="273"/>
      <c r="BI50" s="102" t="str">
        <f t="shared" ref="BI50" si="1207">IF(BH50&lt;&gt;"",RANK(BH50,BH$49:BH$57,1),"")</f>
        <v/>
      </c>
      <c r="BJ50" s="273"/>
      <c r="BK50" s="102" t="str">
        <f t="shared" ref="BK50" si="1208">IF(BJ50&lt;&gt;"",RANK(BJ50,BJ$49:BJ$57,1),"")</f>
        <v/>
      </c>
      <c r="BL50" s="273"/>
      <c r="BM50" s="102" t="str">
        <f t="shared" ref="BM50" si="1209">IF(BL50&lt;&gt;"",RANK(BL50,BL$49:BL$57,1),"")</f>
        <v/>
      </c>
    </row>
    <row r="51" spans="1:65">
      <c r="A51" s="84">
        <f>IF(ent!E51&lt;&gt;"",ent!D51,"")</f>
        <v>50</v>
      </c>
      <c r="B51" s="84" t="str">
        <f>IF(ent!E51&lt;&gt;"",ent!E51,"")</f>
        <v>中西 昌人</v>
      </c>
      <c r="C51" s="84" t="str">
        <f>IF(ent!E51&lt;&gt;"",ent!F51,"")</f>
        <v>山村 浩三</v>
      </c>
      <c r="D51" s="84" t="str">
        <f>IF(ent!E51&lt;&gt;"",ent!G51,"")</f>
        <v>YH･WM･KYB･ORマクゼスCR－Z</v>
      </c>
      <c r="E51" s="85" t="str">
        <f>IF(ent!E51&lt;&gt;"",ent!H51,"")</f>
        <v>JN-6</v>
      </c>
      <c r="F51" s="271">
        <v>547.1</v>
      </c>
      <c r="G51" s="101">
        <f t="shared" si="1181"/>
        <v>6</v>
      </c>
      <c r="H51" s="271">
        <v>810.3</v>
      </c>
      <c r="I51" s="101">
        <f t="shared" si="1181"/>
        <v>5</v>
      </c>
      <c r="J51" s="271">
        <v>556.29999999999995</v>
      </c>
      <c r="K51" s="101">
        <f t="shared" ref="K51" si="1210">IF(J51&lt;&gt;"",RANK(J51,J$49:J$57,1),"")</f>
        <v>5</v>
      </c>
      <c r="L51" s="271">
        <v>539.79999999999995</v>
      </c>
      <c r="M51" s="101">
        <f t="shared" ref="M51" si="1211">IF(L51&lt;&gt;"",RANK(L51,L$49:L$57,1),"")</f>
        <v>5</v>
      </c>
      <c r="N51" s="271">
        <v>810.2</v>
      </c>
      <c r="O51" s="101">
        <f t="shared" ref="O51" si="1212">IF(N51&lt;&gt;"",RANK(N51,N$49:N$57,1),"")</f>
        <v>5</v>
      </c>
      <c r="P51" s="271">
        <v>555.1</v>
      </c>
      <c r="Q51" s="101">
        <f t="shared" ref="Q51" si="1213">IF(P51&lt;&gt;"",RANK(P51,P$49:P$57,1),"")</f>
        <v>5</v>
      </c>
      <c r="R51" s="271">
        <v>604.4</v>
      </c>
      <c r="S51" s="101">
        <f t="shared" ref="S51" si="1214">IF(R51&lt;&gt;"",RANK(R51,R$49:R$57,1),"")</f>
        <v>6</v>
      </c>
      <c r="T51" s="271">
        <v>428.2</v>
      </c>
      <c r="U51" s="101">
        <f t="shared" ref="U51" si="1215">IF(T51&lt;&gt;"",RANK(T51,T$49:T$57,1),"")</f>
        <v>6</v>
      </c>
      <c r="V51" s="271">
        <v>618.70000000000005</v>
      </c>
      <c r="W51" s="101">
        <f t="shared" ref="W51" si="1216">IF(V51&lt;&gt;"",RANK(V51,V$49:V$57,1),"")</f>
        <v>8</v>
      </c>
      <c r="X51" s="271">
        <v>604.29999999999995</v>
      </c>
      <c r="Y51" s="101">
        <f t="shared" ref="Y51" si="1217">IF(X51&lt;&gt;"",RANK(X51,X$49:X$57,1),"")</f>
        <v>5</v>
      </c>
      <c r="Z51" s="271">
        <v>504.2</v>
      </c>
      <c r="AA51" s="101">
        <f t="shared" ref="AA51" si="1218">IF(Z51&lt;&gt;"",RANK(Z51,Z$49:Z$57,1),"")</f>
        <v>9</v>
      </c>
      <c r="AB51" s="304">
        <v>610.29999999999995</v>
      </c>
      <c r="AC51" s="101">
        <f t="shared" ref="AC51" si="1219">IF(AB51&lt;&gt;"",RANK(AB51,AB$49:AB$57,1),"")</f>
        <v>4</v>
      </c>
      <c r="AD51" s="271"/>
      <c r="AE51" s="101" t="str">
        <f t="shared" ref="AE51" si="1220">IF(AD51&lt;&gt;"",RANK(AD51,AD$49:AD$57,1),"")</f>
        <v/>
      </c>
      <c r="AF51" s="271"/>
      <c r="AG51" s="101" t="str">
        <f t="shared" ref="AG51" si="1221">IF(AF51&lt;&gt;"",RANK(AF51,AF$49:AF$57,1),"")</f>
        <v/>
      </c>
      <c r="AH51" s="271"/>
      <c r="AI51" s="101" t="str">
        <f t="shared" ref="AI51" si="1222">IF(AH51&lt;&gt;"",RANK(AH51,AH$49:AH$57,1),"")</f>
        <v/>
      </c>
      <c r="AJ51" s="271"/>
      <c r="AK51" s="101" t="str">
        <f t="shared" ref="AK51" si="1223">IF(AJ51&lt;&gt;"",RANK(AJ51,AJ$49:AJ$57,1),"")</f>
        <v/>
      </c>
      <c r="AL51" s="271"/>
      <c r="AM51" s="101" t="str">
        <f t="shared" ref="AM51" si="1224">IF(AL51&lt;&gt;"",RANK(AL51,AL$49:AL$57,1),"")</f>
        <v/>
      </c>
      <c r="AN51" s="271"/>
      <c r="AO51" s="101" t="str">
        <f t="shared" ref="AO51" si="1225">IF(AN51&lt;&gt;"",RANK(AN51,AN$49:AN$57,1),"")</f>
        <v/>
      </c>
      <c r="AP51" s="271"/>
      <c r="AQ51" s="101" t="str">
        <f t="shared" ref="AQ51" si="1226">IF(AP51&lt;&gt;"",RANK(AP51,AP$49:AP$57,1),"")</f>
        <v/>
      </c>
      <c r="AR51" s="271"/>
      <c r="AS51" s="101" t="str">
        <f t="shared" ref="AS51" si="1227">IF(AR51&lt;&gt;"",RANK(AR51,AR$49:AR$57,1),"")</f>
        <v/>
      </c>
      <c r="AT51" s="271"/>
      <c r="AU51" s="101" t="str">
        <f t="shared" ref="AU51" si="1228">IF(AT51&lt;&gt;"",RANK(AT51,AT$49:AT$57,1),"")</f>
        <v/>
      </c>
      <c r="AV51" s="271"/>
      <c r="AW51" s="101" t="str">
        <f t="shared" ref="AW51" si="1229">IF(AV51&lt;&gt;"",RANK(AV51,AV$49:AV$57,1),"")</f>
        <v/>
      </c>
      <c r="AX51" s="271"/>
      <c r="AY51" s="101" t="str">
        <f t="shared" ref="AY51" si="1230">IF(AX51&lt;&gt;"",RANK(AX51,AX$49:AX$57,1),"")</f>
        <v/>
      </c>
      <c r="AZ51" s="271"/>
      <c r="BA51" s="101" t="str">
        <f t="shared" ref="BA51" si="1231">IF(AZ51&lt;&gt;"",RANK(AZ51,AZ$49:AZ$57,1),"")</f>
        <v/>
      </c>
      <c r="BB51" s="271"/>
      <c r="BC51" s="101" t="str">
        <f t="shared" ref="BC51" si="1232">IF(BB51&lt;&gt;"",RANK(BB51,BB$49:BB$57,1),"")</f>
        <v/>
      </c>
      <c r="BD51" s="271"/>
      <c r="BE51" s="101" t="str">
        <f t="shared" ref="BE51" si="1233">IF(BD51&lt;&gt;"",RANK(BD51,BD$49:BD$57,1),"")</f>
        <v/>
      </c>
      <c r="BF51" s="271"/>
      <c r="BG51" s="101" t="str">
        <f t="shared" ref="BG51" si="1234">IF(BF51&lt;&gt;"",RANK(BF51,BF$49:BF$57,1),"")</f>
        <v/>
      </c>
      <c r="BH51" s="271"/>
      <c r="BI51" s="101" t="str">
        <f t="shared" ref="BI51" si="1235">IF(BH51&lt;&gt;"",RANK(BH51,BH$49:BH$57,1),"")</f>
        <v/>
      </c>
      <c r="BJ51" s="271"/>
      <c r="BK51" s="101" t="str">
        <f t="shared" ref="BK51" si="1236">IF(BJ51&lt;&gt;"",RANK(BJ51,BJ$49:BJ$57,1),"")</f>
        <v/>
      </c>
      <c r="BL51" s="271"/>
      <c r="BM51" s="101" t="str">
        <f t="shared" ref="BM51" si="1237">IF(BL51&lt;&gt;"",RANK(BL51,BL$49:BL$57,1),"")</f>
        <v/>
      </c>
    </row>
    <row r="52" spans="1:65" s="275" customFormat="1">
      <c r="A52" s="87">
        <f>IF(ent!E52&lt;&gt;"",ent!D52,"")</f>
        <v>51</v>
      </c>
      <c r="B52" s="87" t="str">
        <f>IF(ent!E52&lt;&gt;"",ent!E52,"")</f>
        <v>清水 和夫</v>
      </c>
      <c r="C52" s="87" t="str">
        <f>IF(ent!E52&lt;&gt;"",ent!F52,"")</f>
        <v>山本 磨美</v>
      </c>
      <c r="D52" s="87" t="str">
        <f>IF(ent!E52&lt;&gt;"",ent!G52,"")</f>
        <v>SYE YARIS HEV</v>
      </c>
      <c r="E52" s="88" t="str">
        <f>IF(ent!E52&lt;&gt;"",ent!H52,"")</f>
        <v>JN-6</v>
      </c>
      <c r="F52" s="273">
        <v>524.1</v>
      </c>
      <c r="G52" s="102">
        <f t="shared" si="1181"/>
        <v>2</v>
      </c>
      <c r="H52" s="273">
        <v>748.8</v>
      </c>
      <c r="I52" s="102">
        <f t="shared" si="1181"/>
        <v>3</v>
      </c>
      <c r="J52" s="273">
        <v>542.6</v>
      </c>
      <c r="K52" s="102">
        <f t="shared" ref="K52" si="1238">IF(J52&lt;&gt;"",RANK(J52,J$49:J$57,1),"")</f>
        <v>3</v>
      </c>
      <c r="L52" s="273">
        <v>529.9</v>
      </c>
      <c r="M52" s="102">
        <f t="shared" ref="M52" si="1239">IF(L52&lt;&gt;"",RANK(L52,L$49:L$57,1),"")</f>
        <v>3</v>
      </c>
      <c r="N52" s="273">
        <v>751.4</v>
      </c>
      <c r="O52" s="102">
        <f t="shared" ref="O52" si="1240">IF(N52&lt;&gt;"",RANK(N52,N$49:N$57,1),"")</f>
        <v>3</v>
      </c>
      <c r="P52" s="273">
        <v>546</v>
      </c>
      <c r="Q52" s="102">
        <f t="shared" ref="Q52" si="1241">IF(P52&lt;&gt;"",RANK(P52,P$49:P$57,1),"")</f>
        <v>3</v>
      </c>
      <c r="R52" s="273">
        <v>554.9</v>
      </c>
      <c r="S52" s="102">
        <f t="shared" ref="S52" si="1242">IF(R52&lt;&gt;"",RANK(R52,R$49:R$57,1),"")</f>
        <v>3</v>
      </c>
      <c r="T52" s="273">
        <v>407.8</v>
      </c>
      <c r="U52" s="102">
        <f t="shared" ref="U52" si="1243">IF(T52&lt;&gt;"",RANK(T52,T$49:T$57,1),"")</f>
        <v>3</v>
      </c>
      <c r="V52" s="273">
        <v>555.6</v>
      </c>
      <c r="W52" s="102">
        <f t="shared" ref="W52" si="1244">IF(V52&lt;&gt;"",RANK(V52,V$49:V$57,1),"")</f>
        <v>3</v>
      </c>
      <c r="X52" s="273">
        <v>548.29999999999995</v>
      </c>
      <c r="Y52" s="102">
        <f t="shared" ref="Y52" si="1245">IF(X52&lt;&gt;"",RANK(X52,X$49:X$57,1),"")</f>
        <v>3</v>
      </c>
      <c r="Z52" s="273">
        <v>423.2</v>
      </c>
      <c r="AA52" s="102">
        <f t="shared" ref="AA52" si="1246">IF(Z52&lt;&gt;"",RANK(Z52,Z$49:Z$57,1),"")</f>
        <v>3</v>
      </c>
      <c r="AB52" s="273">
        <v>553</v>
      </c>
      <c r="AC52" s="102">
        <f t="shared" ref="AC52" si="1247">IF(AB52&lt;&gt;"",RANK(AB52,AB$49:AB$57,1),"")</f>
        <v>3</v>
      </c>
      <c r="AD52" s="273"/>
      <c r="AE52" s="102" t="str">
        <f t="shared" ref="AE52" si="1248">IF(AD52&lt;&gt;"",RANK(AD52,AD$49:AD$57,1),"")</f>
        <v/>
      </c>
      <c r="AF52" s="273"/>
      <c r="AG52" s="102" t="str">
        <f t="shared" ref="AG52" si="1249">IF(AF52&lt;&gt;"",RANK(AF52,AF$49:AF$57,1),"")</f>
        <v/>
      </c>
      <c r="AH52" s="273"/>
      <c r="AI52" s="102" t="str">
        <f t="shared" ref="AI52" si="1250">IF(AH52&lt;&gt;"",RANK(AH52,AH$49:AH$57,1),"")</f>
        <v/>
      </c>
      <c r="AJ52" s="273"/>
      <c r="AK52" s="102" t="str">
        <f t="shared" ref="AK52" si="1251">IF(AJ52&lt;&gt;"",RANK(AJ52,AJ$49:AJ$57,1),"")</f>
        <v/>
      </c>
      <c r="AL52" s="273"/>
      <c r="AM52" s="102" t="str">
        <f t="shared" ref="AM52" si="1252">IF(AL52&lt;&gt;"",RANK(AL52,AL$49:AL$57,1),"")</f>
        <v/>
      </c>
      <c r="AN52" s="273"/>
      <c r="AO52" s="102" t="str">
        <f t="shared" ref="AO52" si="1253">IF(AN52&lt;&gt;"",RANK(AN52,AN$49:AN$57,1),"")</f>
        <v/>
      </c>
      <c r="AP52" s="273"/>
      <c r="AQ52" s="102" t="str">
        <f t="shared" ref="AQ52" si="1254">IF(AP52&lt;&gt;"",RANK(AP52,AP$49:AP$57,1),"")</f>
        <v/>
      </c>
      <c r="AR52" s="273"/>
      <c r="AS52" s="102" t="str">
        <f t="shared" ref="AS52" si="1255">IF(AR52&lt;&gt;"",RANK(AR52,AR$49:AR$57,1),"")</f>
        <v/>
      </c>
      <c r="AT52" s="273"/>
      <c r="AU52" s="102" t="str">
        <f t="shared" ref="AU52" si="1256">IF(AT52&lt;&gt;"",RANK(AT52,AT$49:AT$57,1),"")</f>
        <v/>
      </c>
      <c r="AV52" s="273"/>
      <c r="AW52" s="102" t="str">
        <f t="shared" ref="AW52" si="1257">IF(AV52&lt;&gt;"",RANK(AV52,AV$49:AV$57,1),"")</f>
        <v/>
      </c>
      <c r="AX52" s="273"/>
      <c r="AY52" s="102" t="str">
        <f t="shared" ref="AY52" si="1258">IF(AX52&lt;&gt;"",RANK(AX52,AX$49:AX$57,1),"")</f>
        <v/>
      </c>
      <c r="AZ52" s="273"/>
      <c r="BA52" s="102" t="str">
        <f t="shared" ref="BA52" si="1259">IF(AZ52&lt;&gt;"",RANK(AZ52,AZ$49:AZ$57,1),"")</f>
        <v/>
      </c>
      <c r="BB52" s="273"/>
      <c r="BC52" s="102" t="str">
        <f t="shared" ref="BC52" si="1260">IF(BB52&lt;&gt;"",RANK(BB52,BB$49:BB$57,1),"")</f>
        <v/>
      </c>
      <c r="BD52" s="273"/>
      <c r="BE52" s="102" t="str">
        <f t="shared" ref="BE52" si="1261">IF(BD52&lt;&gt;"",RANK(BD52,BD$49:BD$57,1),"")</f>
        <v/>
      </c>
      <c r="BF52" s="273"/>
      <c r="BG52" s="102" t="str">
        <f t="shared" ref="BG52" si="1262">IF(BF52&lt;&gt;"",RANK(BF52,BF$49:BF$57,1),"")</f>
        <v/>
      </c>
      <c r="BH52" s="273"/>
      <c r="BI52" s="102" t="str">
        <f t="shared" ref="BI52" si="1263">IF(BH52&lt;&gt;"",RANK(BH52,BH$49:BH$57,1),"")</f>
        <v/>
      </c>
      <c r="BJ52" s="273"/>
      <c r="BK52" s="102" t="str">
        <f t="shared" ref="BK52" si="1264">IF(BJ52&lt;&gt;"",RANK(BJ52,BJ$49:BJ$57,1),"")</f>
        <v/>
      </c>
      <c r="BL52" s="273"/>
      <c r="BM52" s="102" t="str">
        <f t="shared" ref="BM52" si="1265">IF(BL52&lt;&gt;"",RANK(BL52,BL$49:BL$57,1),"")</f>
        <v/>
      </c>
    </row>
    <row r="53" spans="1:65">
      <c r="A53" s="84">
        <f>IF(ent!E53&lt;&gt;"",ent!D53,"")</f>
        <v>52</v>
      </c>
      <c r="B53" s="84" t="str">
        <f>IF(ent!E53&lt;&gt;"",ent!E53,"")</f>
        <v>鷲尾 俊一</v>
      </c>
      <c r="C53" s="84" t="str">
        <f>IF(ent!E53&lt;&gt;"",ent!F53,"")</f>
        <v>鈴木 隆司</v>
      </c>
      <c r="D53" s="84" t="str">
        <f>IF(ent!E53&lt;&gt;"",ent!G53,"")</f>
        <v>ダンロップワコーイッツアストラルCRZ</v>
      </c>
      <c r="E53" s="85" t="str">
        <f>IF(ent!E53&lt;&gt;"",ent!H53,"")</f>
        <v>JN-6</v>
      </c>
      <c r="F53" s="271">
        <v>541.1</v>
      </c>
      <c r="G53" s="101">
        <f t="shared" si="1181"/>
        <v>5</v>
      </c>
      <c r="H53" s="271">
        <v>806.1</v>
      </c>
      <c r="I53" s="101">
        <f t="shared" si="1181"/>
        <v>4</v>
      </c>
      <c r="J53" s="271">
        <v>555.4</v>
      </c>
      <c r="K53" s="101">
        <f t="shared" ref="K53" si="1266">IF(J53&lt;&gt;"",RANK(J53,J$49:J$57,1),"")</f>
        <v>4</v>
      </c>
      <c r="L53" s="271">
        <v>547.4</v>
      </c>
      <c r="M53" s="101">
        <f t="shared" ref="M53" si="1267">IF(L53&lt;&gt;"",RANK(L53,L$49:L$57,1),"")</f>
        <v>6</v>
      </c>
      <c r="N53" s="271">
        <v>809.5</v>
      </c>
      <c r="O53" s="101">
        <f t="shared" ref="O53" si="1268">IF(N53&lt;&gt;"",RANK(N53,N$49:N$57,1),"")</f>
        <v>4</v>
      </c>
      <c r="P53" s="271">
        <v>558.9</v>
      </c>
      <c r="Q53" s="101">
        <f t="shared" ref="Q53" si="1269">IF(P53&lt;&gt;"",RANK(P53,P$49:P$57,1),"")</f>
        <v>6</v>
      </c>
      <c r="R53" s="271">
        <v>611.79999999999995</v>
      </c>
      <c r="S53" s="101">
        <f t="shared" ref="S53" si="1270">IF(R53&lt;&gt;"",RANK(R53,R$49:R$57,1),"")</f>
        <v>7</v>
      </c>
      <c r="T53" s="271">
        <v>441.5</v>
      </c>
      <c r="U53" s="101">
        <f t="shared" ref="U53" si="1271">IF(T53&lt;&gt;"",RANK(T53,T$49:T$57,1),"")</f>
        <v>8</v>
      </c>
      <c r="V53" s="271">
        <v>629.1</v>
      </c>
      <c r="W53" s="101">
        <f t="shared" ref="W53" si="1272">IF(V53&lt;&gt;"",RANK(V53,V$49:V$57,1),"")</f>
        <v>9</v>
      </c>
      <c r="X53" s="271">
        <v>615.6</v>
      </c>
      <c r="Y53" s="101">
        <f t="shared" ref="Y53" si="1273">IF(X53&lt;&gt;"",RANK(X53,X$49:X$57,1),"")</f>
        <v>8</v>
      </c>
      <c r="Z53" s="271">
        <v>459.8</v>
      </c>
      <c r="AA53" s="101">
        <f t="shared" ref="AA53" si="1274">IF(Z53&lt;&gt;"",RANK(Z53,Z$49:Z$57,1),"")</f>
        <v>7</v>
      </c>
      <c r="AB53" s="304">
        <v>610.29999999999995</v>
      </c>
      <c r="AC53" s="101">
        <f t="shared" ref="AC53" si="1275">IF(AB53&lt;&gt;"",RANK(AB53,AB$49:AB$57,1),"")</f>
        <v>4</v>
      </c>
      <c r="AD53" s="271"/>
      <c r="AE53" s="101" t="str">
        <f t="shared" ref="AE53" si="1276">IF(AD53&lt;&gt;"",RANK(AD53,AD$49:AD$57,1),"")</f>
        <v/>
      </c>
      <c r="AF53" s="271"/>
      <c r="AG53" s="101" t="str">
        <f t="shared" ref="AG53" si="1277">IF(AF53&lt;&gt;"",RANK(AF53,AF$49:AF$57,1),"")</f>
        <v/>
      </c>
      <c r="AH53" s="271"/>
      <c r="AI53" s="101" t="str">
        <f t="shared" ref="AI53" si="1278">IF(AH53&lt;&gt;"",RANK(AH53,AH$49:AH$57,1),"")</f>
        <v/>
      </c>
      <c r="AJ53" s="271"/>
      <c r="AK53" s="101" t="str">
        <f t="shared" ref="AK53" si="1279">IF(AJ53&lt;&gt;"",RANK(AJ53,AJ$49:AJ$57,1),"")</f>
        <v/>
      </c>
      <c r="AL53" s="271"/>
      <c r="AM53" s="101" t="str">
        <f t="shared" ref="AM53" si="1280">IF(AL53&lt;&gt;"",RANK(AL53,AL$49:AL$57,1),"")</f>
        <v/>
      </c>
      <c r="AN53" s="271"/>
      <c r="AO53" s="101" t="str">
        <f t="shared" ref="AO53" si="1281">IF(AN53&lt;&gt;"",RANK(AN53,AN$49:AN$57,1),"")</f>
        <v/>
      </c>
      <c r="AP53" s="271"/>
      <c r="AQ53" s="101" t="str">
        <f t="shared" ref="AQ53" si="1282">IF(AP53&lt;&gt;"",RANK(AP53,AP$49:AP$57,1),"")</f>
        <v/>
      </c>
      <c r="AR53" s="271"/>
      <c r="AS53" s="101" t="str">
        <f t="shared" ref="AS53" si="1283">IF(AR53&lt;&gt;"",RANK(AR53,AR$49:AR$57,1),"")</f>
        <v/>
      </c>
      <c r="AT53" s="271"/>
      <c r="AU53" s="101" t="str">
        <f t="shared" ref="AU53" si="1284">IF(AT53&lt;&gt;"",RANK(AT53,AT$49:AT$57,1),"")</f>
        <v/>
      </c>
      <c r="AV53" s="271"/>
      <c r="AW53" s="101" t="str">
        <f t="shared" ref="AW53" si="1285">IF(AV53&lt;&gt;"",RANK(AV53,AV$49:AV$57,1),"")</f>
        <v/>
      </c>
      <c r="AX53" s="271"/>
      <c r="AY53" s="101" t="str">
        <f t="shared" ref="AY53" si="1286">IF(AX53&lt;&gt;"",RANK(AX53,AX$49:AX$57,1),"")</f>
        <v/>
      </c>
      <c r="AZ53" s="271"/>
      <c r="BA53" s="101" t="str">
        <f t="shared" ref="BA53" si="1287">IF(AZ53&lt;&gt;"",RANK(AZ53,AZ$49:AZ$57,1),"")</f>
        <v/>
      </c>
      <c r="BB53" s="271"/>
      <c r="BC53" s="101" t="str">
        <f t="shared" ref="BC53" si="1288">IF(BB53&lt;&gt;"",RANK(BB53,BB$49:BB$57,1),"")</f>
        <v/>
      </c>
      <c r="BD53" s="271"/>
      <c r="BE53" s="101" t="str">
        <f t="shared" ref="BE53" si="1289">IF(BD53&lt;&gt;"",RANK(BD53,BD$49:BD$57,1),"")</f>
        <v/>
      </c>
      <c r="BF53" s="271"/>
      <c r="BG53" s="101" t="str">
        <f t="shared" ref="BG53" si="1290">IF(BF53&lt;&gt;"",RANK(BF53,BF$49:BF$57,1),"")</f>
        <v/>
      </c>
      <c r="BH53" s="271"/>
      <c r="BI53" s="101" t="str">
        <f t="shared" ref="BI53" si="1291">IF(BH53&lt;&gt;"",RANK(BH53,BH$49:BH$57,1),"")</f>
        <v/>
      </c>
      <c r="BJ53" s="271"/>
      <c r="BK53" s="101" t="str">
        <f t="shared" ref="BK53" si="1292">IF(BJ53&lt;&gt;"",RANK(BJ53,BJ$49:BJ$57,1),"")</f>
        <v/>
      </c>
      <c r="BL53" s="271"/>
      <c r="BM53" s="101" t="str">
        <f t="shared" ref="BM53" si="1293">IF(BL53&lt;&gt;"",RANK(BL53,BL$49:BL$57,1),"")</f>
        <v/>
      </c>
    </row>
    <row r="54" spans="1:65" s="275" customFormat="1">
      <c r="A54" s="87">
        <f>IF(ent!E54&lt;&gt;"",ent!D54,"")</f>
        <v>53</v>
      </c>
      <c r="B54" s="87" t="str">
        <f>IF(ent!E54&lt;&gt;"",ent!E54,"")</f>
        <v>福島 賢大郞</v>
      </c>
      <c r="C54" s="87" t="str">
        <f>IF(ent!E54&lt;&gt;"",ent!F54,"")</f>
        <v>新井 正和</v>
      </c>
      <c r="D54" s="87" t="str">
        <f>IF(ent!E54&lt;&gt;"",ent!G54,"")</f>
        <v>SMaSH クスコ DL WM Gアクア</v>
      </c>
      <c r="E54" s="88" t="str">
        <f>IF(ent!E54&lt;&gt;"",ent!H54,"")</f>
        <v>JN-6</v>
      </c>
      <c r="F54" s="305">
        <v>550.5</v>
      </c>
      <c r="G54" s="102">
        <f t="shared" si="1181"/>
        <v>8</v>
      </c>
      <c r="H54" s="273">
        <v>842.4</v>
      </c>
      <c r="I54" s="102">
        <f t="shared" si="1181"/>
        <v>8</v>
      </c>
      <c r="J54" s="273">
        <v>621.79999999999995</v>
      </c>
      <c r="K54" s="102">
        <f t="shared" ref="K54" si="1294">IF(J54&lt;&gt;"",RANK(J54,J$49:J$57,1),"")</f>
        <v>9</v>
      </c>
      <c r="L54" s="273">
        <v>554</v>
      </c>
      <c r="M54" s="102">
        <f t="shared" ref="M54" si="1295">IF(L54&lt;&gt;"",RANK(L54,L$49:L$57,1),"")</f>
        <v>8</v>
      </c>
      <c r="N54" s="273">
        <v>834.4</v>
      </c>
      <c r="O54" s="102">
        <f t="shared" ref="O54" si="1296">IF(N54&lt;&gt;"",RANK(N54,N$49:N$57,1),"")</f>
        <v>7</v>
      </c>
      <c r="P54" s="273">
        <v>607.20000000000005</v>
      </c>
      <c r="Q54" s="102">
        <f t="shared" ref="Q54" si="1297">IF(P54&lt;&gt;"",RANK(P54,P$49:P$57,1),"")</f>
        <v>7</v>
      </c>
      <c r="R54" s="273">
        <v>601.29999999999995</v>
      </c>
      <c r="S54" s="102">
        <f t="shared" ref="S54" si="1298">IF(R54&lt;&gt;"",RANK(R54,R$49:R$57,1),"")</f>
        <v>5</v>
      </c>
      <c r="T54" s="273">
        <v>419.6</v>
      </c>
      <c r="U54" s="102">
        <f t="shared" ref="U54" si="1299">IF(T54&lt;&gt;"",RANK(T54,T$49:T$57,1),"")</f>
        <v>4</v>
      </c>
      <c r="V54" s="273">
        <v>617.79999999999995</v>
      </c>
      <c r="W54" s="102">
        <f t="shared" ref="W54" si="1300">IF(V54&lt;&gt;"",RANK(V54,V$49:V$57,1),"")</f>
        <v>7</v>
      </c>
      <c r="X54" s="273">
        <v>611.79999999999995</v>
      </c>
      <c r="Y54" s="102">
        <f t="shared" ref="Y54" si="1301">IF(X54&lt;&gt;"",RANK(X54,X$49:X$57,1),"")</f>
        <v>6</v>
      </c>
      <c r="Z54" s="273">
        <v>450.4</v>
      </c>
      <c r="AA54" s="102">
        <f t="shared" ref="AA54" si="1302">IF(Z54&lt;&gt;"",RANK(Z54,Z$49:Z$57,1),"")</f>
        <v>6</v>
      </c>
      <c r="AB54" s="304">
        <v>610.29999999999995</v>
      </c>
      <c r="AC54" s="102">
        <f t="shared" ref="AC54" si="1303">IF(AB54&lt;&gt;"",RANK(AB54,AB$49:AB$57,1),"")</f>
        <v>4</v>
      </c>
      <c r="AD54" s="273"/>
      <c r="AE54" s="102" t="str">
        <f t="shared" ref="AE54" si="1304">IF(AD54&lt;&gt;"",RANK(AD54,AD$49:AD$57,1),"")</f>
        <v/>
      </c>
      <c r="AF54" s="273"/>
      <c r="AG54" s="102" t="str">
        <f t="shared" ref="AG54" si="1305">IF(AF54&lt;&gt;"",RANK(AF54,AF$49:AF$57,1),"")</f>
        <v/>
      </c>
      <c r="AH54" s="273"/>
      <c r="AI54" s="102" t="str">
        <f t="shared" ref="AI54" si="1306">IF(AH54&lt;&gt;"",RANK(AH54,AH$49:AH$57,1),"")</f>
        <v/>
      </c>
      <c r="AJ54" s="273"/>
      <c r="AK54" s="102" t="str">
        <f t="shared" ref="AK54" si="1307">IF(AJ54&lt;&gt;"",RANK(AJ54,AJ$49:AJ$57,1),"")</f>
        <v/>
      </c>
      <c r="AL54" s="273"/>
      <c r="AM54" s="102" t="str">
        <f t="shared" ref="AM54" si="1308">IF(AL54&lt;&gt;"",RANK(AL54,AL$49:AL$57,1),"")</f>
        <v/>
      </c>
      <c r="AN54" s="273"/>
      <c r="AO54" s="102" t="str">
        <f t="shared" ref="AO54" si="1309">IF(AN54&lt;&gt;"",RANK(AN54,AN$49:AN$57,1),"")</f>
        <v/>
      </c>
      <c r="AP54" s="273"/>
      <c r="AQ54" s="102" t="str">
        <f t="shared" ref="AQ54" si="1310">IF(AP54&lt;&gt;"",RANK(AP54,AP$49:AP$57,1),"")</f>
        <v/>
      </c>
      <c r="AR54" s="273"/>
      <c r="AS54" s="102" t="str">
        <f t="shared" ref="AS54" si="1311">IF(AR54&lt;&gt;"",RANK(AR54,AR$49:AR$57,1),"")</f>
        <v/>
      </c>
      <c r="AT54" s="273"/>
      <c r="AU54" s="102" t="str">
        <f t="shared" ref="AU54" si="1312">IF(AT54&lt;&gt;"",RANK(AT54,AT$49:AT$57,1),"")</f>
        <v/>
      </c>
      <c r="AV54" s="273"/>
      <c r="AW54" s="102" t="str">
        <f t="shared" ref="AW54" si="1313">IF(AV54&lt;&gt;"",RANK(AV54,AV$49:AV$57,1),"")</f>
        <v/>
      </c>
      <c r="AX54" s="273"/>
      <c r="AY54" s="102" t="str">
        <f t="shared" ref="AY54" si="1314">IF(AX54&lt;&gt;"",RANK(AX54,AX$49:AX$57,1),"")</f>
        <v/>
      </c>
      <c r="AZ54" s="273"/>
      <c r="BA54" s="102" t="str">
        <f t="shared" ref="BA54" si="1315">IF(AZ54&lt;&gt;"",RANK(AZ54,AZ$49:AZ$57,1),"")</f>
        <v/>
      </c>
      <c r="BB54" s="273"/>
      <c r="BC54" s="102" t="str">
        <f t="shared" ref="BC54" si="1316">IF(BB54&lt;&gt;"",RANK(BB54,BB$49:BB$57,1),"")</f>
        <v/>
      </c>
      <c r="BD54" s="273"/>
      <c r="BE54" s="102" t="str">
        <f t="shared" ref="BE54" si="1317">IF(BD54&lt;&gt;"",RANK(BD54,BD$49:BD$57,1),"")</f>
        <v/>
      </c>
      <c r="BF54" s="273"/>
      <c r="BG54" s="102" t="str">
        <f t="shared" ref="BG54" si="1318">IF(BF54&lt;&gt;"",RANK(BF54,BF$49:BF$57,1),"")</f>
        <v/>
      </c>
      <c r="BH54" s="273"/>
      <c r="BI54" s="102" t="str">
        <f t="shared" ref="BI54" si="1319">IF(BH54&lt;&gt;"",RANK(BH54,BH$49:BH$57,1),"")</f>
        <v/>
      </c>
      <c r="BJ54" s="273"/>
      <c r="BK54" s="102" t="str">
        <f t="shared" ref="BK54" si="1320">IF(BJ54&lt;&gt;"",RANK(BJ54,BJ$49:BJ$57,1),"")</f>
        <v/>
      </c>
      <c r="BL54" s="273"/>
      <c r="BM54" s="102" t="str">
        <f t="shared" ref="BM54" si="1321">IF(BL54&lt;&gt;"",RANK(BL54,BL$49:BL$57,1),"")</f>
        <v/>
      </c>
    </row>
    <row r="55" spans="1:65">
      <c r="A55" s="84">
        <f>IF(ent!E55&lt;&gt;"",ent!D55,"")</f>
        <v>54</v>
      </c>
      <c r="B55" s="84" t="str">
        <f>IF(ent!E55&lt;&gt;"",ent!E55,"")</f>
        <v>奥田 道裕</v>
      </c>
      <c r="C55" s="84" t="str">
        <f>IF(ent!E55&lt;&gt;"",ent!F55,"")</f>
        <v>阿部 琢哉</v>
      </c>
      <c r="D55" s="84" t="str">
        <f>IF(ent!E55&lt;&gt;"",ent!G55,"")</f>
        <v>ディクセル ヤリス ハイブリッド</v>
      </c>
      <c r="E55" s="85" t="str">
        <f>IF(ent!E55&lt;&gt;"",ent!H55,"")</f>
        <v>JN-6</v>
      </c>
      <c r="F55" s="271">
        <v>552.29999999999995</v>
      </c>
      <c r="G55" s="101">
        <f t="shared" si="1181"/>
        <v>9</v>
      </c>
      <c r="H55" s="271">
        <v>841.8</v>
      </c>
      <c r="I55" s="101">
        <f t="shared" si="1181"/>
        <v>7</v>
      </c>
      <c r="J55" s="271">
        <v>615.5</v>
      </c>
      <c r="K55" s="101">
        <f t="shared" ref="K55" si="1322">IF(J55&lt;&gt;"",RANK(J55,J$49:J$57,1),"")</f>
        <v>8</v>
      </c>
      <c r="L55" s="271">
        <v>555.29999999999995</v>
      </c>
      <c r="M55" s="101">
        <f t="shared" ref="M55" si="1323">IF(L55&lt;&gt;"",RANK(L55,L$49:L$57,1),"")</f>
        <v>9</v>
      </c>
      <c r="N55" s="271">
        <v>841.8</v>
      </c>
      <c r="O55" s="101">
        <f t="shared" ref="O55" si="1324">IF(N55&lt;&gt;"",RANK(N55,N$49:N$57,1),"")</f>
        <v>8</v>
      </c>
      <c r="P55" s="271">
        <v>613.4</v>
      </c>
      <c r="Q55" s="101">
        <f t="shared" ref="Q55" si="1325">IF(P55&lt;&gt;"",RANK(P55,P$49:P$57,1),"")</f>
        <v>9</v>
      </c>
      <c r="R55" s="271">
        <v>626.20000000000005</v>
      </c>
      <c r="S55" s="101">
        <f t="shared" ref="S55" si="1326">IF(R55&lt;&gt;"",RANK(R55,R$49:R$57,1),"")</f>
        <v>9</v>
      </c>
      <c r="T55" s="271">
        <v>443.9</v>
      </c>
      <c r="U55" s="101">
        <f t="shared" ref="U55" si="1327">IF(T55&lt;&gt;"",RANK(T55,T$49:T$57,1),"")</f>
        <v>9</v>
      </c>
      <c r="V55" s="271">
        <v>617</v>
      </c>
      <c r="W55" s="101">
        <f t="shared" ref="W55" si="1328">IF(V55&lt;&gt;"",RANK(V55,V$49:V$57,1),"")</f>
        <v>6</v>
      </c>
      <c r="X55" s="271">
        <v>614.29999999999995</v>
      </c>
      <c r="Y55" s="101">
        <f t="shared" ref="Y55" si="1329">IF(X55&lt;&gt;"",RANK(X55,X$49:X$57,1),"")</f>
        <v>7</v>
      </c>
      <c r="Z55" s="271">
        <v>500.7</v>
      </c>
      <c r="AA55" s="101">
        <f t="shared" ref="AA55" si="1330">IF(Z55&lt;&gt;"",RANK(Z55,Z$49:Z$57,1),"")</f>
        <v>8</v>
      </c>
      <c r="AB55" s="304">
        <v>610.29999999999995</v>
      </c>
      <c r="AC55" s="101">
        <f t="shared" ref="AC55" si="1331">IF(AB55&lt;&gt;"",RANK(AB55,AB$49:AB$57,1),"")</f>
        <v>4</v>
      </c>
      <c r="AD55" s="271"/>
      <c r="AE55" s="101" t="str">
        <f t="shared" ref="AE55" si="1332">IF(AD55&lt;&gt;"",RANK(AD55,AD$49:AD$57,1),"")</f>
        <v/>
      </c>
      <c r="AF55" s="271"/>
      <c r="AG55" s="101" t="str">
        <f t="shared" ref="AG55" si="1333">IF(AF55&lt;&gt;"",RANK(AF55,AF$49:AF$57,1),"")</f>
        <v/>
      </c>
      <c r="AH55" s="271"/>
      <c r="AI55" s="101" t="str">
        <f t="shared" ref="AI55" si="1334">IF(AH55&lt;&gt;"",RANK(AH55,AH$49:AH$57,1),"")</f>
        <v/>
      </c>
      <c r="AJ55" s="271"/>
      <c r="AK55" s="101" t="str">
        <f t="shared" ref="AK55" si="1335">IF(AJ55&lt;&gt;"",RANK(AJ55,AJ$49:AJ$57,1),"")</f>
        <v/>
      </c>
      <c r="AL55" s="271"/>
      <c r="AM55" s="101" t="str">
        <f t="shared" ref="AM55" si="1336">IF(AL55&lt;&gt;"",RANK(AL55,AL$49:AL$57,1),"")</f>
        <v/>
      </c>
      <c r="AN55" s="271"/>
      <c r="AO55" s="101" t="str">
        <f t="shared" ref="AO55" si="1337">IF(AN55&lt;&gt;"",RANK(AN55,AN$49:AN$57,1),"")</f>
        <v/>
      </c>
      <c r="AP55" s="271"/>
      <c r="AQ55" s="101" t="str">
        <f t="shared" ref="AQ55" si="1338">IF(AP55&lt;&gt;"",RANK(AP55,AP$49:AP$57,1),"")</f>
        <v/>
      </c>
      <c r="AR55" s="271"/>
      <c r="AS55" s="101" t="str">
        <f t="shared" ref="AS55" si="1339">IF(AR55&lt;&gt;"",RANK(AR55,AR$49:AR$57,1),"")</f>
        <v/>
      </c>
      <c r="AT55" s="271"/>
      <c r="AU55" s="101" t="str">
        <f t="shared" ref="AU55" si="1340">IF(AT55&lt;&gt;"",RANK(AT55,AT$49:AT$57,1),"")</f>
        <v/>
      </c>
      <c r="AV55" s="271"/>
      <c r="AW55" s="101" t="str">
        <f t="shared" ref="AW55" si="1341">IF(AV55&lt;&gt;"",RANK(AV55,AV$49:AV$57,1),"")</f>
        <v/>
      </c>
      <c r="AX55" s="271"/>
      <c r="AY55" s="101" t="str">
        <f t="shared" ref="AY55" si="1342">IF(AX55&lt;&gt;"",RANK(AX55,AX$49:AX$57,1),"")</f>
        <v/>
      </c>
      <c r="AZ55" s="271"/>
      <c r="BA55" s="101" t="str">
        <f t="shared" ref="BA55" si="1343">IF(AZ55&lt;&gt;"",RANK(AZ55,AZ$49:AZ$57,1),"")</f>
        <v/>
      </c>
      <c r="BB55" s="271"/>
      <c r="BC55" s="101" t="str">
        <f t="shared" ref="BC55" si="1344">IF(BB55&lt;&gt;"",RANK(BB55,BB$49:BB$57,1),"")</f>
        <v/>
      </c>
      <c r="BD55" s="271"/>
      <c r="BE55" s="101" t="str">
        <f t="shared" ref="BE55" si="1345">IF(BD55&lt;&gt;"",RANK(BD55,BD$49:BD$57,1),"")</f>
        <v/>
      </c>
      <c r="BF55" s="271"/>
      <c r="BG55" s="101" t="str">
        <f t="shared" ref="BG55" si="1346">IF(BF55&lt;&gt;"",RANK(BF55,BF$49:BF$57,1),"")</f>
        <v/>
      </c>
      <c r="BH55" s="271"/>
      <c r="BI55" s="101" t="str">
        <f t="shared" ref="BI55" si="1347">IF(BH55&lt;&gt;"",RANK(BH55,BH$49:BH$57,1),"")</f>
        <v/>
      </c>
      <c r="BJ55" s="271"/>
      <c r="BK55" s="101" t="str">
        <f t="shared" ref="BK55" si="1348">IF(BJ55&lt;&gt;"",RANK(BJ55,BJ$49:BJ$57,1),"")</f>
        <v/>
      </c>
      <c r="BL55" s="271"/>
      <c r="BM55" s="101" t="str">
        <f t="shared" ref="BM55" si="1349">IF(BL55&lt;&gt;"",RANK(BL55,BL$49:BL$57,1),"")</f>
        <v/>
      </c>
    </row>
    <row r="56" spans="1:65" s="275" customFormat="1">
      <c r="A56" s="87">
        <f>IF(ent!E56&lt;&gt;"",ent!D56,"")</f>
        <v>55</v>
      </c>
      <c r="B56" s="87" t="str">
        <f>IF(ent!E56&lt;&gt;"",ent!E56,"")</f>
        <v>吉原 將大</v>
      </c>
      <c r="C56" s="87" t="str">
        <f>IF(ent!E56&lt;&gt;"",ent!F56,"")</f>
        <v>小藤 桂一</v>
      </c>
      <c r="D56" s="87" t="str">
        <f>IF(ent!E56&lt;&gt;"",ent!G56,"")</f>
        <v>カヤバ DUNLOP UPG アクア</v>
      </c>
      <c r="E56" s="88" t="str">
        <f>IF(ent!E56&lt;&gt;"",ent!H56,"")</f>
        <v>JN-6</v>
      </c>
      <c r="F56" s="273">
        <v>540.4</v>
      </c>
      <c r="G56" s="102">
        <f t="shared" si="1181"/>
        <v>4</v>
      </c>
      <c r="H56" s="273">
        <v>825.4</v>
      </c>
      <c r="I56" s="102">
        <f t="shared" si="1181"/>
        <v>6</v>
      </c>
      <c r="J56" s="273">
        <v>557.5</v>
      </c>
      <c r="K56" s="102">
        <f t="shared" ref="K56" si="1350">IF(J56&lt;&gt;"",RANK(J56,J$49:J$57,1),"")</f>
        <v>6</v>
      </c>
      <c r="L56" s="273">
        <v>531.6</v>
      </c>
      <c r="M56" s="102">
        <f t="shared" ref="M56" si="1351">IF(L56&lt;&gt;"",RANK(L56,L$49:L$57,1),"")</f>
        <v>4</v>
      </c>
      <c r="N56" s="273">
        <v>819</v>
      </c>
      <c r="O56" s="102">
        <f t="shared" ref="O56" si="1352">IF(N56&lt;&gt;"",RANK(N56,N$49:N$57,1),"")</f>
        <v>6</v>
      </c>
      <c r="P56" s="273">
        <v>554.6</v>
      </c>
      <c r="Q56" s="102">
        <f t="shared" ref="Q56" si="1353">IF(P56&lt;&gt;"",RANK(P56,P$49:P$57,1),"")</f>
        <v>4</v>
      </c>
      <c r="R56" s="273">
        <v>601.20000000000005</v>
      </c>
      <c r="S56" s="102">
        <f t="shared" ref="S56" si="1354">IF(R56&lt;&gt;"",RANK(R56,R$49:R$57,1),"")</f>
        <v>4</v>
      </c>
      <c r="T56" s="273">
        <v>420.4</v>
      </c>
      <c r="U56" s="102">
        <f t="shared" ref="U56" si="1355">IF(T56&lt;&gt;"",RANK(T56,T$49:T$57,1),"")</f>
        <v>5</v>
      </c>
      <c r="V56" s="273">
        <v>600.5</v>
      </c>
      <c r="W56" s="102">
        <f t="shared" ref="W56" si="1356">IF(V56&lt;&gt;"",RANK(V56,V$49:V$57,1),"")</f>
        <v>4</v>
      </c>
      <c r="X56" s="273">
        <v>553</v>
      </c>
      <c r="Y56" s="102">
        <f t="shared" ref="Y56" si="1357">IF(X56&lt;&gt;"",RANK(X56,X$49:X$57,1),"")</f>
        <v>4</v>
      </c>
      <c r="Z56" s="273">
        <v>446.9</v>
      </c>
      <c r="AA56" s="102">
        <f t="shared" ref="AA56" si="1358">IF(Z56&lt;&gt;"",RANK(Z56,Z$49:Z$57,1),"")</f>
        <v>5</v>
      </c>
      <c r="AB56" s="304">
        <v>610.29999999999995</v>
      </c>
      <c r="AC56" s="102">
        <f t="shared" ref="AC56" si="1359">IF(AB56&lt;&gt;"",RANK(AB56,AB$49:AB$57,1),"")</f>
        <v>4</v>
      </c>
      <c r="AD56" s="273"/>
      <c r="AE56" s="102" t="str">
        <f t="shared" ref="AE56" si="1360">IF(AD56&lt;&gt;"",RANK(AD56,AD$49:AD$57,1),"")</f>
        <v/>
      </c>
      <c r="AF56" s="273"/>
      <c r="AG56" s="102" t="str">
        <f t="shared" ref="AG56" si="1361">IF(AF56&lt;&gt;"",RANK(AF56,AF$49:AF$57,1),"")</f>
        <v/>
      </c>
      <c r="AH56" s="273"/>
      <c r="AI56" s="102" t="str">
        <f t="shared" ref="AI56" si="1362">IF(AH56&lt;&gt;"",RANK(AH56,AH$49:AH$57,1),"")</f>
        <v/>
      </c>
      <c r="AJ56" s="273"/>
      <c r="AK56" s="102" t="str">
        <f t="shared" ref="AK56" si="1363">IF(AJ56&lt;&gt;"",RANK(AJ56,AJ$49:AJ$57,1),"")</f>
        <v/>
      </c>
      <c r="AL56" s="273"/>
      <c r="AM56" s="102" t="str">
        <f t="shared" ref="AM56" si="1364">IF(AL56&lt;&gt;"",RANK(AL56,AL$49:AL$57,1),"")</f>
        <v/>
      </c>
      <c r="AN56" s="273"/>
      <c r="AO56" s="102" t="str">
        <f t="shared" ref="AO56" si="1365">IF(AN56&lt;&gt;"",RANK(AN56,AN$49:AN$57,1),"")</f>
        <v/>
      </c>
      <c r="AP56" s="273"/>
      <c r="AQ56" s="102" t="str">
        <f t="shared" ref="AQ56" si="1366">IF(AP56&lt;&gt;"",RANK(AP56,AP$49:AP$57,1),"")</f>
        <v/>
      </c>
      <c r="AR56" s="273"/>
      <c r="AS56" s="102" t="str">
        <f t="shared" ref="AS56" si="1367">IF(AR56&lt;&gt;"",RANK(AR56,AR$49:AR$57,1),"")</f>
        <v/>
      </c>
      <c r="AT56" s="273"/>
      <c r="AU56" s="102" t="str">
        <f t="shared" ref="AU56" si="1368">IF(AT56&lt;&gt;"",RANK(AT56,AT$49:AT$57,1),"")</f>
        <v/>
      </c>
      <c r="AV56" s="273"/>
      <c r="AW56" s="102" t="str">
        <f t="shared" ref="AW56" si="1369">IF(AV56&lt;&gt;"",RANK(AV56,AV$49:AV$57,1),"")</f>
        <v/>
      </c>
      <c r="AX56" s="273"/>
      <c r="AY56" s="102" t="str">
        <f t="shared" ref="AY56" si="1370">IF(AX56&lt;&gt;"",RANK(AX56,AX$49:AX$57,1),"")</f>
        <v/>
      </c>
      <c r="AZ56" s="273"/>
      <c r="BA56" s="102" t="str">
        <f t="shared" ref="BA56" si="1371">IF(AZ56&lt;&gt;"",RANK(AZ56,AZ$49:AZ$57,1),"")</f>
        <v/>
      </c>
      <c r="BB56" s="273"/>
      <c r="BC56" s="102" t="str">
        <f t="shared" ref="BC56" si="1372">IF(BB56&lt;&gt;"",RANK(BB56,BB$49:BB$57,1),"")</f>
        <v/>
      </c>
      <c r="BD56" s="273"/>
      <c r="BE56" s="102" t="str">
        <f t="shared" ref="BE56" si="1373">IF(BD56&lt;&gt;"",RANK(BD56,BD$49:BD$57,1),"")</f>
        <v/>
      </c>
      <c r="BF56" s="273"/>
      <c r="BG56" s="102" t="str">
        <f t="shared" ref="BG56" si="1374">IF(BF56&lt;&gt;"",RANK(BF56,BF$49:BF$57,1),"")</f>
        <v/>
      </c>
      <c r="BH56" s="273"/>
      <c r="BI56" s="102" t="str">
        <f t="shared" ref="BI56" si="1375">IF(BH56&lt;&gt;"",RANK(BH56,BH$49:BH$57,1),"")</f>
        <v/>
      </c>
      <c r="BJ56" s="273"/>
      <c r="BK56" s="102" t="str">
        <f t="shared" ref="BK56" si="1376">IF(BJ56&lt;&gt;"",RANK(BJ56,BJ$49:BJ$57,1),"")</f>
        <v/>
      </c>
      <c r="BL56" s="273"/>
      <c r="BM56" s="102" t="str">
        <f t="shared" ref="BM56" si="1377">IF(BL56&lt;&gt;"",RANK(BL56,BL$49:BL$57,1),"")</f>
        <v/>
      </c>
    </row>
    <row r="57" spans="1:65" s="80" customFormat="1">
      <c r="A57" s="89">
        <f>IF(ent!E57&lt;&gt;"",ent!D57,"")</f>
        <v>56</v>
      </c>
      <c r="B57" s="89" t="str">
        <f>IF(ent!E57&lt;&gt;"",ent!E57,"")</f>
        <v>洪 銘蔚</v>
      </c>
      <c r="C57" s="89" t="str">
        <f>IF(ent!E57&lt;&gt;"",ent!F57,"")</f>
        <v>坂井 智幸</v>
      </c>
      <c r="D57" s="89" t="str">
        <f>IF(ent!E57&lt;&gt;"",ent!G57,"")</f>
        <v>G－EYES.LD.CVTアクア.DL</v>
      </c>
      <c r="E57" s="90" t="str">
        <f>IF(ent!E57&lt;&gt;"",ent!H57,"")</f>
        <v>JN-6</v>
      </c>
      <c r="F57" s="103">
        <v>549.70000000000005</v>
      </c>
      <c r="G57" s="104">
        <f t="shared" si="1181"/>
        <v>7</v>
      </c>
      <c r="H57" s="103">
        <v>842.7</v>
      </c>
      <c r="I57" s="104">
        <f t="shared" si="1181"/>
        <v>9</v>
      </c>
      <c r="J57" s="103">
        <v>608.20000000000005</v>
      </c>
      <c r="K57" s="104">
        <f t="shared" ref="K57" si="1378">IF(J57&lt;&gt;"",RANK(J57,J$49:J$57,1),"")</f>
        <v>7</v>
      </c>
      <c r="L57" s="103">
        <v>549.20000000000005</v>
      </c>
      <c r="M57" s="104">
        <f t="shared" ref="M57" si="1379">IF(L57&lt;&gt;"",RANK(L57,L$49:L$57,1),"")</f>
        <v>7</v>
      </c>
      <c r="N57" s="103">
        <v>1027.8</v>
      </c>
      <c r="O57" s="104">
        <f t="shared" ref="O57" si="1380">IF(N57&lt;&gt;"",RANK(N57,N$49:N$57,1),"")</f>
        <v>9</v>
      </c>
      <c r="P57" s="103">
        <v>607.70000000000005</v>
      </c>
      <c r="Q57" s="104">
        <f t="shared" ref="Q57" si="1381">IF(P57&lt;&gt;"",RANK(P57,P$49:P$57,1),"")</f>
        <v>8</v>
      </c>
      <c r="R57" s="103">
        <v>619.9</v>
      </c>
      <c r="S57" s="104">
        <f t="shared" ref="S57" si="1382">IF(R57&lt;&gt;"",RANK(R57,R$49:R$57,1),"")</f>
        <v>8</v>
      </c>
      <c r="T57" s="103">
        <v>433.9</v>
      </c>
      <c r="U57" s="104">
        <f t="shared" ref="U57" si="1383">IF(T57&lt;&gt;"",RANK(T57,T$49:T$57,1),"")</f>
        <v>7</v>
      </c>
      <c r="V57" s="103">
        <v>615.20000000000005</v>
      </c>
      <c r="W57" s="104">
        <f t="shared" ref="W57" si="1384">IF(V57&lt;&gt;"",RANK(V57,V$49:V$57,1),"")</f>
        <v>5</v>
      </c>
      <c r="X57" s="103">
        <v>617.1</v>
      </c>
      <c r="Y57" s="104">
        <f t="shared" ref="Y57" si="1385">IF(X57&lt;&gt;"",RANK(X57,X$49:X$57,1),"")</f>
        <v>9</v>
      </c>
      <c r="Z57" s="103">
        <v>445.2</v>
      </c>
      <c r="AA57" s="104">
        <f t="shared" ref="AA57" si="1386">IF(Z57&lt;&gt;"",RANK(Z57,Z$49:Z$57,1),"")</f>
        <v>4</v>
      </c>
      <c r="AB57" s="308">
        <v>610.29999999999995</v>
      </c>
      <c r="AC57" s="104">
        <f t="shared" ref="AC57" si="1387">IF(AB57&lt;&gt;"",RANK(AB57,AB$49:AB$57,1),"")</f>
        <v>4</v>
      </c>
      <c r="AD57" s="103"/>
      <c r="AE57" s="104" t="str">
        <f t="shared" ref="AE57" si="1388">IF(AD57&lt;&gt;"",RANK(AD57,AD$49:AD$57,1),"")</f>
        <v/>
      </c>
      <c r="AF57" s="103"/>
      <c r="AG57" s="104" t="str">
        <f t="shared" ref="AG57" si="1389">IF(AF57&lt;&gt;"",RANK(AF57,AF$49:AF$57,1),"")</f>
        <v/>
      </c>
      <c r="AH57" s="103"/>
      <c r="AI57" s="104" t="str">
        <f t="shared" ref="AI57" si="1390">IF(AH57&lt;&gt;"",RANK(AH57,AH$49:AH$57,1),"")</f>
        <v/>
      </c>
      <c r="AJ57" s="103"/>
      <c r="AK57" s="104" t="str">
        <f t="shared" ref="AK57" si="1391">IF(AJ57&lt;&gt;"",RANK(AJ57,AJ$49:AJ$57,1),"")</f>
        <v/>
      </c>
      <c r="AL57" s="103"/>
      <c r="AM57" s="104" t="str">
        <f t="shared" ref="AM57" si="1392">IF(AL57&lt;&gt;"",RANK(AL57,AL$49:AL$57,1),"")</f>
        <v/>
      </c>
      <c r="AN57" s="103"/>
      <c r="AO57" s="104" t="str">
        <f t="shared" ref="AO57" si="1393">IF(AN57&lt;&gt;"",RANK(AN57,AN$49:AN$57,1),"")</f>
        <v/>
      </c>
      <c r="AP57" s="103"/>
      <c r="AQ57" s="104" t="str">
        <f t="shared" ref="AQ57" si="1394">IF(AP57&lt;&gt;"",RANK(AP57,AP$49:AP$57,1),"")</f>
        <v/>
      </c>
      <c r="AR57" s="103"/>
      <c r="AS57" s="104" t="str">
        <f t="shared" ref="AS57" si="1395">IF(AR57&lt;&gt;"",RANK(AR57,AR$49:AR$57,1),"")</f>
        <v/>
      </c>
      <c r="AT57" s="103"/>
      <c r="AU57" s="104" t="str">
        <f t="shared" ref="AU57" si="1396">IF(AT57&lt;&gt;"",RANK(AT57,AT$49:AT$57,1),"")</f>
        <v/>
      </c>
      <c r="AV57" s="103"/>
      <c r="AW57" s="104" t="str">
        <f t="shared" ref="AW57" si="1397">IF(AV57&lt;&gt;"",RANK(AV57,AV$49:AV$57,1),"")</f>
        <v/>
      </c>
      <c r="AX57" s="103"/>
      <c r="AY57" s="104" t="str">
        <f t="shared" ref="AY57" si="1398">IF(AX57&lt;&gt;"",RANK(AX57,AX$49:AX$57,1),"")</f>
        <v/>
      </c>
      <c r="AZ57" s="103"/>
      <c r="BA57" s="104" t="str">
        <f t="shared" ref="BA57" si="1399">IF(AZ57&lt;&gt;"",RANK(AZ57,AZ$49:AZ$57,1),"")</f>
        <v/>
      </c>
      <c r="BB57" s="103"/>
      <c r="BC57" s="104" t="str">
        <f t="shared" ref="BC57" si="1400">IF(BB57&lt;&gt;"",RANK(BB57,BB$49:BB$57,1),"")</f>
        <v/>
      </c>
      <c r="BD57" s="103"/>
      <c r="BE57" s="104" t="str">
        <f t="shared" ref="BE57" si="1401">IF(BD57&lt;&gt;"",RANK(BD57,BD$49:BD$57,1),"")</f>
        <v/>
      </c>
      <c r="BF57" s="103"/>
      <c r="BG57" s="104" t="str">
        <f t="shared" ref="BG57" si="1402">IF(BF57&lt;&gt;"",RANK(BF57,BF$49:BF$57,1),"")</f>
        <v/>
      </c>
      <c r="BH57" s="103"/>
      <c r="BI57" s="104" t="str">
        <f t="shared" ref="BI57" si="1403">IF(BH57&lt;&gt;"",RANK(BH57,BH$49:BH$57,1),"")</f>
        <v/>
      </c>
      <c r="BJ57" s="103"/>
      <c r="BK57" s="104" t="str">
        <f t="shared" ref="BK57" si="1404">IF(BJ57&lt;&gt;"",RANK(BJ57,BJ$49:BJ$57,1),"")</f>
        <v/>
      </c>
      <c r="BL57" s="103"/>
      <c r="BM57" s="104" t="str">
        <f t="shared" ref="BM57" si="1405">IF(BL57&lt;&gt;"",RANK(BL57,BL$49:BL$57,1),"")</f>
        <v/>
      </c>
    </row>
    <row r="58" spans="1:65" s="275" customFormat="1">
      <c r="A58" s="87">
        <f>IF(ent!E58&lt;&gt;"",ent!D58,"")</f>
        <v>57</v>
      </c>
      <c r="B58" s="87" t="str">
        <f>IF(ent!E58&lt;&gt;"",ent!E58,"")</f>
        <v>上原 利宏</v>
      </c>
      <c r="C58" s="87" t="str">
        <f>IF(ent!E58&lt;&gt;"",ent!F58,"")</f>
        <v>佐瀬 拓野</v>
      </c>
      <c r="D58" s="87" t="str">
        <f>IF(ent!E58&lt;&gt;"",ent!G58,"")</f>
        <v>三菱ランサーエボリューションしち</v>
      </c>
      <c r="E58" s="88" t="str">
        <f>IF(ent!E58&lt;&gt;"",ent!H58,"")</f>
        <v>OP-2</v>
      </c>
      <c r="F58" s="273"/>
      <c r="G58" s="102" t="str">
        <f>IF(F58&lt;&gt;"",RANK(F58,F$58:F$63,1),"")</f>
        <v/>
      </c>
      <c r="H58" s="273"/>
      <c r="I58" s="102" t="str">
        <f>IF(H58&lt;&gt;"",RANK(H58,H$58:H$63,1),"")</f>
        <v/>
      </c>
      <c r="J58" s="273"/>
      <c r="K58" s="102" t="str">
        <f>IF(J58&lt;&gt;"",RANK(J58,J$58:J$63,1),"")</f>
        <v/>
      </c>
      <c r="L58" s="273"/>
      <c r="M58" s="102" t="str">
        <f>IF(L58&lt;&gt;"",RANK(L58,L$58:L$63,1),"")</f>
        <v/>
      </c>
      <c r="N58" s="273"/>
      <c r="O58" s="102" t="str">
        <f>IF(N58&lt;&gt;"",RANK(N58,N$58:N$63,1),"")</f>
        <v/>
      </c>
      <c r="P58" s="273"/>
      <c r="Q58" s="102" t="str">
        <f>IF(P58&lt;&gt;"",RANK(P58,P$58:P$63,1),"")</f>
        <v/>
      </c>
      <c r="R58" s="273"/>
      <c r="S58" s="102" t="str">
        <f>IF(R58&lt;&gt;"",RANK(R58,R$58:R$63,1),"")</f>
        <v/>
      </c>
      <c r="T58" s="273"/>
      <c r="U58" s="102" t="str">
        <f>IF(T58&lt;&gt;"",RANK(T58,T$58:T$63,1),"")</f>
        <v/>
      </c>
      <c r="V58" s="273"/>
      <c r="W58" s="102" t="str">
        <f>IF(V58&lt;&gt;"",RANK(V58,V$58:V$63,1),"")</f>
        <v/>
      </c>
      <c r="X58" s="273"/>
      <c r="Y58" s="102" t="str">
        <f>IF(X58&lt;&gt;"",RANK(X58,X$58:X$63,1),"")</f>
        <v/>
      </c>
      <c r="Z58" s="273"/>
      <c r="AA58" s="102" t="str">
        <f>IF(Z58&lt;&gt;"",RANK(Z58,Z$58:Z$63,1),"")</f>
        <v/>
      </c>
      <c r="AB58" s="273"/>
      <c r="AC58" s="102" t="str">
        <f>IF(AB58&lt;&gt;"",RANK(AB58,AB$58:AB$63,1),"")</f>
        <v/>
      </c>
      <c r="AD58" s="273"/>
      <c r="AE58" s="102" t="str">
        <f>IF(AD58&lt;&gt;"",RANK(AD58,AD$58:AD$63,1),"")</f>
        <v/>
      </c>
      <c r="AF58" s="273"/>
      <c r="AG58" s="102" t="str">
        <f>IF(AF58&lt;&gt;"",RANK(AF58,AF$58:AF$63,1),"")</f>
        <v/>
      </c>
      <c r="AH58" s="273"/>
      <c r="AI58" s="102" t="str">
        <f>IF(AH58&lt;&gt;"",RANK(AH58,AH$58:AH$63,1),"")</f>
        <v/>
      </c>
      <c r="AJ58" s="273"/>
      <c r="AK58" s="102" t="str">
        <f>IF(AJ58&lt;&gt;"",RANK(AJ58,AJ$58:AJ$63,1),"")</f>
        <v/>
      </c>
      <c r="AL58" s="273"/>
      <c r="AM58" s="102" t="str">
        <f>IF(AL58&lt;&gt;"",RANK(AL58,AL$58:AL$63,1),"")</f>
        <v/>
      </c>
      <c r="AN58" s="273"/>
      <c r="AO58" s="102" t="str">
        <f>IF(AN58&lt;&gt;"",RANK(AN58,AN$58:AN$63,1),"")</f>
        <v/>
      </c>
      <c r="AP58" s="273"/>
      <c r="AQ58" s="102" t="str">
        <f>IF(AP58&lt;&gt;"",RANK(AP58,AP$58:AP$63,1),"")</f>
        <v/>
      </c>
      <c r="AR58" s="273"/>
      <c r="AS58" s="102" t="str">
        <f>IF(AR58&lt;&gt;"",RANK(AR58,AR$58:AR$63,1),"")</f>
        <v/>
      </c>
      <c r="AT58" s="273"/>
      <c r="AU58" s="102" t="str">
        <f>IF(AT58&lt;&gt;"",RANK(AT58,AT$58:AT$63,1),"")</f>
        <v/>
      </c>
      <c r="AV58" s="273"/>
      <c r="AW58" s="102" t="str">
        <f>IF(AV58&lt;&gt;"",RANK(AV58,AV$58:AV$63,1),"")</f>
        <v/>
      </c>
      <c r="AX58" s="273"/>
      <c r="AY58" s="102" t="str">
        <f>IF(AX58&lt;&gt;"",RANK(AX58,AX$58:AX$63,1),"")</f>
        <v/>
      </c>
      <c r="AZ58" s="273"/>
      <c r="BA58" s="102" t="str">
        <f>IF(AZ58&lt;&gt;"",RANK(AZ58,AZ$58:AZ$63,1),"")</f>
        <v/>
      </c>
      <c r="BB58" s="273"/>
      <c r="BC58" s="102" t="str">
        <f>IF(BB58&lt;&gt;"",RANK(BB58,BB$58:BB$63,1),"")</f>
        <v/>
      </c>
      <c r="BD58" s="273"/>
      <c r="BE58" s="102" t="str">
        <f>IF(BD58&lt;&gt;"",RANK(BD58,BD$58:BD$63,1),"")</f>
        <v/>
      </c>
      <c r="BF58" s="273"/>
      <c r="BG58" s="102" t="str">
        <f>IF(BF58&lt;&gt;"",RANK(BF58,BF$58:BF$63,1),"")</f>
        <v/>
      </c>
      <c r="BH58" s="273"/>
      <c r="BI58" s="102" t="str">
        <f>IF(BH58&lt;&gt;"",RANK(BH58,BH$58:BH$63,1),"")</f>
        <v/>
      </c>
      <c r="BJ58" s="273"/>
      <c r="BK58" s="102" t="str">
        <f>IF(BJ58&lt;&gt;"",RANK(BJ58,BJ$58:BJ$63,1),"")</f>
        <v/>
      </c>
      <c r="BL58" s="273"/>
      <c r="BM58" s="102" t="str">
        <f>IF(BL58&lt;&gt;"",RANK(BL58,BL$58:BL$63,1),"")</f>
        <v/>
      </c>
    </row>
    <row r="59" spans="1:65">
      <c r="A59" s="84">
        <f>IF(ent!E59&lt;&gt;"",ent!D59,"")</f>
        <v>58</v>
      </c>
      <c r="B59" s="84" t="str">
        <f>IF(ent!E59&lt;&gt;"",ent!E59,"")</f>
        <v>濱井 義郎</v>
      </c>
      <c r="C59" s="84" t="str">
        <f>IF(ent!E59&lt;&gt;"",ent!F59,"")</f>
        <v>田辺 紘一</v>
      </c>
      <c r="D59" s="84" t="str">
        <f>IF(ent!E59&lt;&gt;"",ent!G59,"")</f>
        <v>Rasch Lancer EvoⅧ YH</v>
      </c>
      <c r="E59" s="85" t="str">
        <f>IF(ent!E59&lt;&gt;"",ent!H59,"")</f>
        <v>OP-2</v>
      </c>
      <c r="F59" s="271">
        <v>516.29999999999995</v>
      </c>
      <c r="G59" s="101">
        <f t="shared" ref="G59:I63" si="1406">IF(F59&lt;&gt;"",RANK(F59,F$58:F$63,1),"")</f>
        <v>1</v>
      </c>
      <c r="H59" s="271">
        <v>652.20000000000005</v>
      </c>
      <c r="I59" s="101">
        <f t="shared" si="1406"/>
        <v>1</v>
      </c>
      <c r="J59" s="271">
        <v>507.1</v>
      </c>
      <c r="K59" s="101">
        <f t="shared" ref="K59" si="1407">IF(J59&lt;&gt;"",RANK(J59,J$58:J$63,1),"")</f>
        <v>1</v>
      </c>
      <c r="L59" s="271">
        <v>507.5</v>
      </c>
      <c r="M59" s="101">
        <f t="shared" ref="M59" si="1408">IF(L59&lt;&gt;"",RANK(L59,L$58:L$63,1),"")</f>
        <v>1</v>
      </c>
      <c r="N59" s="271">
        <v>646.29999999999995</v>
      </c>
      <c r="O59" s="101">
        <f t="shared" ref="O59" si="1409">IF(N59&lt;&gt;"",RANK(N59,N$58:N$63,1),"")</f>
        <v>1</v>
      </c>
      <c r="P59" s="271">
        <v>509.3</v>
      </c>
      <c r="Q59" s="101">
        <f t="shared" ref="Q59" si="1410">IF(P59&lt;&gt;"",RANK(P59,P$58:P$63,1),"")</f>
        <v>1</v>
      </c>
      <c r="R59" s="271">
        <v>536</v>
      </c>
      <c r="S59" s="101">
        <f t="shared" ref="S59" si="1411">IF(R59&lt;&gt;"",RANK(R59,R$58:R$63,1),"")</f>
        <v>1</v>
      </c>
      <c r="T59" s="271">
        <v>413.9</v>
      </c>
      <c r="U59" s="101">
        <f t="shared" ref="U59" si="1412">IF(T59&lt;&gt;"",RANK(T59,T$58:T$63,1),"")</f>
        <v>2</v>
      </c>
      <c r="V59" s="271">
        <v>526.1</v>
      </c>
      <c r="W59" s="101">
        <f t="shared" ref="W59" si="1413">IF(V59&lt;&gt;"",RANK(V59,V$58:V$63,1),"")</f>
        <v>1</v>
      </c>
      <c r="X59" s="271">
        <v>529.70000000000005</v>
      </c>
      <c r="Y59" s="101">
        <f t="shared" ref="Y59" si="1414">IF(X59&lt;&gt;"",RANK(X59,X$58:X$63,1),"")</f>
        <v>1</v>
      </c>
      <c r="Z59" s="271">
        <v>415.2</v>
      </c>
      <c r="AA59" s="101">
        <f t="shared" ref="AA59" si="1415">IF(Z59&lt;&gt;"",RANK(Z59,Z$58:Z$63,1),"")</f>
        <v>2</v>
      </c>
      <c r="AB59" s="304">
        <v>610.29999999999995</v>
      </c>
      <c r="AC59" s="101">
        <f t="shared" ref="AC59" si="1416">IF(AB59&lt;&gt;"",RANK(AB59,AB$58:AB$63,1),"")</f>
        <v>1</v>
      </c>
      <c r="AD59" s="271"/>
      <c r="AE59" s="101" t="str">
        <f t="shared" ref="AE59" si="1417">IF(AD59&lt;&gt;"",RANK(AD59,AD$58:AD$63,1),"")</f>
        <v/>
      </c>
      <c r="AF59" s="271"/>
      <c r="AG59" s="101" t="str">
        <f t="shared" ref="AG59" si="1418">IF(AF59&lt;&gt;"",RANK(AF59,AF$58:AF$63,1),"")</f>
        <v/>
      </c>
      <c r="AH59" s="271"/>
      <c r="AI59" s="101" t="str">
        <f t="shared" ref="AI59" si="1419">IF(AH59&lt;&gt;"",RANK(AH59,AH$58:AH$63,1),"")</f>
        <v/>
      </c>
      <c r="AJ59" s="271"/>
      <c r="AK59" s="101" t="str">
        <f t="shared" ref="AK59" si="1420">IF(AJ59&lt;&gt;"",RANK(AJ59,AJ$58:AJ$63,1),"")</f>
        <v/>
      </c>
      <c r="AL59" s="271"/>
      <c r="AM59" s="101" t="str">
        <f t="shared" ref="AM59" si="1421">IF(AL59&lt;&gt;"",RANK(AL59,AL$58:AL$63,1),"")</f>
        <v/>
      </c>
      <c r="AN59" s="271"/>
      <c r="AO59" s="101" t="str">
        <f t="shared" ref="AO59" si="1422">IF(AN59&lt;&gt;"",RANK(AN59,AN$58:AN$63,1),"")</f>
        <v/>
      </c>
      <c r="AP59" s="271"/>
      <c r="AQ59" s="101" t="str">
        <f t="shared" ref="AQ59" si="1423">IF(AP59&lt;&gt;"",RANK(AP59,AP$58:AP$63,1),"")</f>
        <v/>
      </c>
      <c r="AR59" s="271"/>
      <c r="AS59" s="101" t="str">
        <f t="shared" ref="AS59" si="1424">IF(AR59&lt;&gt;"",RANK(AR59,AR$58:AR$63,1),"")</f>
        <v/>
      </c>
      <c r="AT59" s="271"/>
      <c r="AU59" s="101" t="str">
        <f t="shared" ref="AU59" si="1425">IF(AT59&lt;&gt;"",RANK(AT59,AT$58:AT$63,1),"")</f>
        <v/>
      </c>
      <c r="AV59" s="271"/>
      <c r="AW59" s="101" t="str">
        <f t="shared" ref="AW59" si="1426">IF(AV59&lt;&gt;"",RANK(AV59,AV$58:AV$63,1),"")</f>
        <v/>
      </c>
      <c r="AX59" s="271"/>
      <c r="AY59" s="101" t="str">
        <f t="shared" ref="AY59" si="1427">IF(AX59&lt;&gt;"",RANK(AX59,AX$58:AX$63,1),"")</f>
        <v/>
      </c>
      <c r="AZ59" s="271"/>
      <c r="BA59" s="101" t="str">
        <f t="shared" ref="BA59" si="1428">IF(AZ59&lt;&gt;"",RANK(AZ59,AZ$58:AZ$63,1),"")</f>
        <v/>
      </c>
      <c r="BB59" s="271"/>
      <c r="BC59" s="101" t="str">
        <f t="shared" ref="BC59" si="1429">IF(BB59&lt;&gt;"",RANK(BB59,BB$58:BB$63,1),"")</f>
        <v/>
      </c>
      <c r="BD59" s="271"/>
      <c r="BE59" s="101" t="str">
        <f t="shared" ref="BE59" si="1430">IF(BD59&lt;&gt;"",RANK(BD59,BD$58:BD$63,1),"")</f>
        <v/>
      </c>
      <c r="BF59" s="271"/>
      <c r="BG59" s="101" t="str">
        <f t="shared" ref="BG59" si="1431">IF(BF59&lt;&gt;"",RANK(BF59,BF$58:BF$63,1),"")</f>
        <v/>
      </c>
      <c r="BH59" s="271"/>
      <c r="BI59" s="101" t="str">
        <f t="shared" ref="BI59" si="1432">IF(BH59&lt;&gt;"",RANK(BH59,BH$58:BH$63,1),"")</f>
        <v/>
      </c>
      <c r="BJ59" s="271"/>
      <c r="BK59" s="101" t="str">
        <f t="shared" ref="BK59" si="1433">IF(BJ59&lt;&gt;"",RANK(BJ59,BJ$58:BJ$63,1),"")</f>
        <v/>
      </c>
      <c r="BL59" s="271"/>
      <c r="BM59" s="101" t="str">
        <f t="shared" ref="BM59" si="1434">IF(BL59&lt;&gt;"",RANK(BL59,BL$58:BL$63,1),"")</f>
        <v/>
      </c>
    </row>
    <row r="60" spans="1:65" s="275" customFormat="1">
      <c r="A60" s="87">
        <f>IF(ent!E60&lt;&gt;"",ent!D60,"")</f>
        <v>59</v>
      </c>
      <c r="B60" s="87" t="str">
        <f>IF(ent!E60&lt;&gt;"",ent!E60,"")</f>
        <v>村上 克彦</v>
      </c>
      <c r="C60" s="87" t="str">
        <f>IF(ent!E60&lt;&gt;"",ent!F60,"")</f>
        <v>多比羅 二三男</v>
      </c>
      <c r="D60" s="87" t="str">
        <f>IF(ent!E60&lt;&gt;"",ent!G60,"")</f>
        <v>VAB MURAKAMI</v>
      </c>
      <c r="E60" s="88" t="str">
        <f>IF(ent!E60&lt;&gt;"",ent!H60,"")</f>
        <v>OP-2</v>
      </c>
      <c r="F60" s="273">
        <v>533.4</v>
      </c>
      <c r="G60" s="102">
        <f t="shared" si="1406"/>
        <v>3</v>
      </c>
      <c r="H60" s="273">
        <v>728.3</v>
      </c>
      <c r="I60" s="102">
        <f t="shared" si="1406"/>
        <v>3</v>
      </c>
      <c r="J60" s="273">
        <v>545.20000000000005</v>
      </c>
      <c r="K60" s="102">
        <f t="shared" ref="K60" si="1435">IF(J60&lt;&gt;"",RANK(J60,J$58:J$63,1),"")</f>
        <v>4</v>
      </c>
      <c r="L60" s="273">
        <v>532.5</v>
      </c>
      <c r="M60" s="102">
        <f t="shared" ref="M60" si="1436">IF(L60&lt;&gt;"",RANK(L60,L$58:L$63,1),"")</f>
        <v>3</v>
      </c>
      <c r="N60" s="273">
        <v>725.3</v>
      </c>
      <c r="O60" s="102">
        <f t="shared" ref="O60" si="1437">IF(N60&lt;&gt;"",RANK(N60,N$58:N$63,1),"")</f>
        <v>3</v>
      </c>
      <c r="P60" s="273">
        <v>536.29999999999995</v>
      </c>
      <c r="Q60" s="102">
        <f t="shared" ref="Q60" si="1438">IF(P60&lt;&gt;"",RANK(P60,P$58:P$63,1),"")</f>
        <v>4</v>
      </c>
      <c r="R60" s="273">
        <v>601.20000000000005</v>
      </c>
      <c r="S60" s="102">
        <f t="shared" ref="S60" si="1439">IF(R60&lt;&gt;"",RANK(R60,R$58:R$63,1),"")</f>
        <v>3</v>
      </c>
      <c r="T60" s="273">
        <v>454</v>
      </c>
      <c r="U60" s="102">
        <f t="shared" ref="U60" si="1440">IF(T60&lt;&gt;"",RANK(T60,T$58:T$63,1),"")</f>
        <v>5</v>
      </c>
      <c r="V60" s="273"/>
      <c r="W60" s="102" t="str">
        <f t="shared" ref="W60" si="1441">IF(V60&lt;&gt;"",RANK(V60,V$58:V$63,1),"")</f>
        <v/>
      </c>
      <c r="X60" s="273"/>
      <c r="Y60" s="102" t="str">
        <f t="shared" ref="Y60" si="1442">IF(X60&lt;&gt;"",RANK(X60,X$58:X$63,1),"")</f>
        <v/>
      </c>
      <c r="Z60" s="273"/>
      <c r="AA60" s="102" t="str">
        <f t="shared" ref="AA60" si="1443">IF(Z60&lt;&gt;"",RANK(Z60,Z$58:Z$63,1),"")</f>
        <v/>
      </c>
      <c r="AB60" s="273"/>
      <c r="AC60" s="102" t="str">
        <f t="shared" ref="AC60" si="1444">IF(AB60&lt;&gt;"",RANK(AB60,AB$58:AB$63,1),"")</f>
        <v/>
      </c>
      <c r="AD60" s="273"/>
      <c r="AE60" s="102" t="str">
        <f t="shared" ref="AE60" si="1445">IF(AD60&lt;&gt;"",RANK(AD60,AD$58:AD$63,1),"")</f>
        <v/>
      </c>
      <c r="AF60" s="273"/>
      <c r="AG60" s="102" t="str">
        <f t="shared" ref="AG60" si="1446">IF(AF60&lt;&gt;"",RANK(AF60,AF$58:AF$63,1),"")</f>
        <v/>
      </c>
      <c r="AH60" s="273"/>
      <c r="AI60" s="102" t="str">
        <f t="shared" ref="AI60" si="1447">IF(AH60&lt;&gt;"",RANK(AH60,AH$58:AH$63,1),"")</f>
        <v/>
      </c>
      <c r="AJ60" s="273"/>
      <c r="AK60" s="102" t="str">
        <f t="shared" ref="AK60" si="1448">IF(AJ60&lt;&gt;"",RANK(AJ60,AJ$58:AJ$63,1),"")</f>
        <v/>
      </c>
      <c r="AL60" s="273"/>
      <c r="AM60" s="102" t="str">
        <f t="shared" ref="AM60" si="1449">IF(AL60&lt;&gt;"",RANK(AL60,AL$58:AL$63,1),"")</f>
        <v/>
      </c>
      <c r="AN60" s="273"/>
      <c r="AO60" s="102" t="str">
        <f t="shared" ref="AO60" si="1450">IF(AN60&lt;&gt;"",RANK(AN60,AN$58:AN$63,1),"")</f>
        <v/>
      </c>
      <c r="AP60" s="273"/>
      <c r="AQ60" s="102" t="str">
        <f t="shared" ref="AQ60" si="1451">IF(AP60&lt;&gt;"",RANK(AP60,AP$58:AP$63,1),"")</f>
        <v/>
      </c>
      <c r="AR60" s="273"/>
      <c r="AS60" s="102" t="str">
        <f t="shared" ref="AS60" si="1452">IF(AR60&lt;&gt;"",RANK(AR60,AR$58:AR$63,1),"")</f>
        <v/>
      </c>
      <c r="AT60" s="273"/>
      <c r="AU60" s="102" t="str">
        <f t="shared" ref="AU60" si="1453">IF(AT60&lt;&gt;"",RANK(AT60,AT$58:AT$63,1),"")</f>
        <v/>
      </c>
      <c r="AV60" s="273"/>
      <c r="AW60" s="102" t="str">
        <f t="shared" ref="AW60" si="1454">IF(AV60&lt;&gt;"",RANK(AV60,AV$58:AV$63,1),"")</f>
        <v/>
      </c>
      <c r="AX60" s="273"/>
      <c r="AY60" s="102" t="str">
        <f t="shared" ref="AY60" si="1455">IF(AX60&lt;&gt;"",RANK(AX60,AX$58:AX$63,1),"")</f>
        <v/>
      </c>
      <c r="AZ60" s="273"/>
      <c r="BA60" s="102" t="str">
        <f t="shared" ref="BA60" si="1456">IF(AZ60&lt;&gt;"",RANK(AZ60,AZ$58:AZ$63,1),"")</f>
        <v/>
      </c>
      <c r="BB60" s="273"/>
      <c r="BC60" s="102" t="str">
        <f t="shared" ref="BC60" si="1457">IF(BB60&lt;&gt;"",RANK(BB60,BB$58:BB$63,1),"")</f>
        <v/>
      </c>
      <c r="BD60" s="273"/>
      <c r="BE60" s="102" t="str">
        <f t="shared" ref="BE60" si="1458">IF(BD60&lt;&gt;"",RANK(BD60,BD$58:BD$63,1),"")</f>
        <v/>
      </c>
      <c r="BF60" s="273"/>
      <c r="BG60" s="102" t="str">
        <f t="shared" ref="BG60" si="1459">IF(BF60&lt;&gt;"",RANK(BF60,BF$58:BF$63,1),"")</f>
        <v/>
      </c>
      <c r="BH60" s="273"/>
      <c r="BI60" s="102" t="str">
        <f t="shared" ref="BI60" si="1460">IF(BH60&lt;&gt;"",RANK(BH60,BH$58:BH$63,1),"")</f>
        <v/>
      </c>
      <c r="BJ60" s="273"/>
      <c r="BK60" s="102" t="str">
        <f t="shared" ref="BK60" si="1461">IF(BJ60&lt;&gt;"",RANK(BJ60,BJ$58:BJ$63,1),"")</f>
        <v/>
      </c>
      <c r="BL60" s="273"/>
      <c r="BM60" s="102" t="str">
        <f t="shared" ref="BM60" si="1462">IF(BL60&lt;&gt;"",RANK(BL60,BL$58:BL$63,1),"")</f>
        <v/>
      </c>
    </row>
    <row r="61" spans="1:65">
      <c r="A61" s="84">
        <f>IF(ent!E61&lt;&gt;"",ent!D61,"")</f>
        <v>60</v>
      </c>
      <c r="B61" s="84" t="str">
        <f>IF(ent!E61&lt;&gt;"",ent!E61,"")</f>
        <v>板倉 麻美</v>
      </c>
      <c r="C61" s="84" t="str">
        <f>IF(ent!E61&lt;&gt;"",ent!F61,"")</f>
        <v>木原 雅彦</v>
      </c>
      <c r="D61" s="84" t="str">
        <f>IF(ent!E61&lt;&gt;"",ent!G61,"")</f>
        <v>CAST Racingマルトクヤリス</v>
      </c>
      <c r="E61" s="85" t="str">
        <f>IF(ent!E61&lt;&gt;"",ent!H61,"")</f>
        <v>OP-2</v>
      </c>
      <c r="F61" s="271">
        <v>517.29999999999995</v>
      </c>
      <c r="G61" s="101">
        <f t="shared" si="1406"/>
        <v>2</v>
      </c>
      <c r="H61" s="271">
        <v>707.3</v>
      </c>
      <c r="I61" s="101">
        <f t="shared" si="1406"/>
        <v>2</v>
      </c>
      <c r="J61" s="271">
        <v>521.20000000000005</v>
      </c>
      <c r="K61" s="101">
        <f t="shared" ref="K61" si="1463">IF(J61&lt;&gt;"",RANK(J61,J$58:J$63,1),"")</f>
        <v>2</v>
      </c>
      <c r="L61" s="271">
        <v>515.70000000000005</v>
      </c>
      <c r="M61" s="101">
        <f t="shared" ref="M61" si="1464">IF(L61&lt;&gt;"",RANK(L61,L$58:L$63,1),"")</f>
        <v>2</v>
      </c>
      <c r="N61" s="271">
        <v>704.8</v>
      </c>
      <c r="O61" s="101">
        <f t="shared" ref="O61" si="1465">IF(N61&lt;&gt;"",RANK(N61,N$58:N$63,1),"")</f>
        <v>2</v>
      </c>
      <c r="P61" s="271">
        <v>520.1</v>
      </c>
      <c r="Q61" s="101">
        <f t="shared" ref="Q61" si="1466">IF(P61&lt;&gt;"",RANK(P61,P$58:P$63,1),"")</f>
        <v>2</v>
      </c>
      <c r="R61" s="271">
        <v>551.1</v>
      </c>
      <c r="S61" s="101">
        <f t="shared" ref="S61" si="1467">IF(R61&lt;&gt;"",RANK(R61,R$58:R$63,1),"")</f>
        <v>2</v>
      </c>
      <c r="T61" s="271">
        <v>404.5</v>
      </c>
      <c r="U61" s="101">
        <f t="shared" ref="U61" si="1468">IF(T61&lt;&gt;"",RANK(T61,T$58:T$63,1),"")</f>
        <v>1</v>
      </c>
      <c r="V61" s="271">
        <v>538.6</v>
      </c>
      <c r="W61" s="101">
        <f t="shared" ref="W61" si="1469">IF(V61&lt;&gt;"",RANK(V61,V$58:V$63,1),"")</f>
        <v>2</v>
      </c>
      <c r="X61" s="271">
        <v>550</v>
      </c>
      <c r="Y61" s="101">
        <f t="shared" ref="Y61" si="1470">IF(X61&lt;&gt;"",RANK(X61,X$58:X$63,1),"")</f>
        <v>2</v>
      </c>
      <c r="Z61" s="271">
        <v>414.1</v>
      </c>
      <c r="AA61" s="101">
        <f t="shared" ref="AA61" si="1471">IF(Z61&lt;&gt;"",RANK(Z61,Z$58:Z$63,1),"")</f>
        <v>1</v>
      </c>
      <c r="AB61" s="304">
        <v>610.29999999999995</v>
      </c>
      <c r="AC61" s="101">
        <f t="shared" ref="AC61" si="1472">IF(AB61&lt;&gt;"",RANK(AB61,AB$58:AB$63,1),"")</f>
        <v>1</v>
      </c>
      <c r="AD61" s="271"/>
      <c r="AE61" s="101" t="str">
        <f t="shared" ref="AE61" si="1473">IF(AD61&lt;&gt;"",RANK(AD61,AD$58:AD$63,1),"")</f>
        <v/>
      </c>
      <c r="AF61" s="271"/>
      <c r="AG61" s="101" t="str">
        <f t="shared" ref="AG61" si="1474">IF(AF61&lt;&gt;"",RANK(AF61,AF$58:AF$63,1),"")</f>
        <v/>
      </c>
      <c r="AH61" s="271"/>
      <c r="AI61" s="101" t="str">
        <f t="shared" ref="AI61" si="1475">IF(AH61&lt;&gt;"",RANK(AH61,AH$58:AH$63,1),"")</f>
        <v/>
      </c>
      <c r="AJ61" s="271"/>
      <c r="AK61" s="101" t="str">
        <f t="shared" ref="AK61" si="1476">IF(AJ61&lt;&gt;"",RANK(AJ61,AJ$58:AJ$63,1),"")</f>
        <v/>
      </c>
      <c r="AL61" s="271"/>
      <c r="AM61" s="101" t="str">
        <f t="shared" ref="AM61" si="1477">IF(AL61&lt;&gt;"",RANK(AL61,AL$58:AL$63,1),"")</f>
        <v/>
      </c>
      <c r="AN61" s="271"/>
      <c r="AO61" s="101" t="str">
        <f t="shared" ref="AO61" si="1478">IF(AN61&lt;&gt;"",RANK(AN61,AN$58:AN$63,1),"")</f>
        <v/>
      </c>
      <c r="AP61" s="271"/>
      <c r="AQ61" s="101" t="str">
        <f t="shared" ref="AQ61" si="1479">IF(AP61&lt;&gt;"",RANK(AP61,AP$58:AP$63,1),"")</f>
        <v/>
      </c>
      <c r="AR61" s="271"/>
      <c r="AS61" s="101" t="str">
        <f t="shared" ref="AS61" si="1480">IF(AR61&lt;&gt;"",RANK(AR61,AR$58:AR$63,1),"")</f>
        <v/>
      </c>
      <c r="AT61" s="271"/>
      <c r="AU61" s="101" t="str">
        <f t="shared" ref="AU61" si="1481">IF(AT61&lt;&gt;"",RANK(AT61,AT$58:AT$63,1),"")</f>
        <v/>
      </c>
      <c r="AV61" s="271"/>
      <c r="AW61" s="101" t="str">
        <f t="shared" ref="AW61" si="1482">IF(AV61&lt;&gt;"",RANK(AV61,AV$58:AV$63,1),"")</f>
        <v/>
      </c>
      <c r="AX61" s="271"/>
      <c r="AY61" s="101" t="str">
        <f t="shared" ref="AY61" si="1483">IF(AX61&lt;&gt;"",RANK(AX61,AX$58:AX$63,1),"")</f>
        <v/>
      </c>
      <c r="AZ61" s="271"/>
      <c r="BA61" s="101" t="str">
        <f t="shared" ref="BA61" si="1484">IF(AZ61&lt;&gt;"",RANK(AZ61,AZ$58:AZ$63,1),"")</f>
        <v/>
      </c>
      <c r="BB61" s="271"/>
      <c r="BC61" s="101" t="str">
        <f t="shared" ref="BC61" si="1485">IF(BB61&lt;&gt;"",RANK(BB61,BB$58:BB$63,1),"")</f>
        <v/>
      </c>
      <c r="BD61" s="271"/>
      <c r="BE61" s="101" t="str">
        <f t="shared" ref="BE61" si="1486">IF(BD61&lt;&gt;"",RANK(BD61,BD$58:BD$63,1),"")</f>
        <v/>
      </c>
      <c r="BF61" s="271"/>
      <c r="BG61" s="101" t="str">
        <f t="shared" ref="BG61" si="1487">IF(BF61&lt;&gt;"",RANK(BF61,BF$58:BF$63,1),"")</f>
        <v/>
      </c>
      <c r="BH61" s="271"/>
      <c r="BI61" s="101" t="str">
        <f t="shared" ref="BI61" si="1488">IF(BH61&lt;&gt;"",RANK(BH61,BH$58:BH$63,1),"")</f>
        <v/>
      </c>
      <c r="BJ61" s="271"/>
      <c r="BK61" s="101" t="str">
        <f t="shared" ref="BK61" si="1489">IF(BJ61&lt;&gt;"",RANK(BJ61,BJ$58:BJ$63,1),"")</f>
        <v/>
      </c>
      <c r="BL61" s="271"/>
      <c r="BM61" s="101" t="str">
        <f t="shared" ref="BM61" si="1490">IF(BL61&lt;&gt;"",RANK(BL61,BL$58:BL$63,1),"")</f>
        <v/>
      </c>
    </row>
    <row r="62" spans="1:65" s="275" customFormat="1">
      <c r="A62" s="87">
        <f>IF(ent!E62&lt;&gt;"",ent!D62,"")</f>
        <v>61</v>
      </c>
      <c r="B62" s="87" t="str">
        <f>IF(ent!E62&lt;&gt;"",ent!E62,"")</f>
        <v>松波 登</v>
      </c>
      <c r="C62" s="87" t="str">
        <f>IF(ent!E62&lt;&gt;"",ent!F62,"")</f>
        <v>草加 浩平</v>
      </c>
      <c r="D62" s="87" t="str">
        <f>IF(ent!E62&lt;&gt;"",ent!G62,"")</f>
        <v>日本ヴューテック ダンロップ GRヤリス</v>
      </c>
      <c r="E62" s="88" t="str">
        <f>IF(ent!E62&lt;&gt;"",ent!H62,"")</f>
        <v>OP-2</v>
      </c>
      <c r="F62" s="273">
        <v>552.1</v>
      </c>
      <c r="G62" s="102">
        <f t="shared" si="1406"/>
        <v>4</v>
      </c>
      <c r="H62" s="273">
        <v>748.8</v>
      </c>
      <c r="I62" s="102">
        <f t="shared" si="1406"/>
        <v>4</v>
      </c>
      <c r="J62" s="273">
        <v>534.4</v>
      </c>
      <c r="K62" s="102">
        <f t="shared" ref="K62" si="1491">IF(J62&lt;&gt;"",RANK(J62,J$58:J$63,1),"")</f>
        <v>3</v>
      </c>
      <c r="L62" s="273">
        <v>552.20000000000005</v>
      </c>
      <c r="M62" s="102">
        <f t="shared" ref="M62" si="1492">IF(L62&lt;&gt;"",RANK(L62,L$58:L$63,1),"")</f>
        <v>5</v>
      </c>
      <c r="N62" s="273">
        <v>745.8</v>
      </c>
      <c r="O62" s="102">
        <f t="shared" ref="O62" si="1493">IF(N62&lt;&gt;"",RANK(N62,N$58:N$63,1),"")</f>
        <v>4</v>
      </c>
      <c r="P62" s="273">
        <v>533.9</v>
      </c>
      <c r="Q62" s="102">
        <f t="shared" ref="Q62" si="1494">IF(P62&lt;&gt;"",RANK(P62,P$58:P$63,1),"")</f>
        <v>3</v>
      </c>
      <c r="R62" s="273">
        <v>627.20000000000005</v>
      </c>
      <c r="S62" s="102">
        <f t="shared" ref="S62" si="1495">IF(R62&lt;&gt;"",RANK(R62,R$58:R$63,1),"")</f>
        <v>4</v>
      </c>
      <c r="T62" s="273">
        <v>423.9</v>
      </c>
      <c r="U62" s="102">
        <f t="shared" ref="U62" si="1496">IF(T62&lt;&gt;"",RANK(T62,T$58:T$63,1),"")</f>
        <v>3</v>
      </c>
      <c r="V62" s="273">
        <v>604.20000000000005</v>
      </c>
      <c r="W62" s="102">
        <f t="shared" ref="W62" si="1497">IF(V62&lt;&gt;"",RANK(V62,V$58:V$63,1),"")</f>
        <v>3</v>
      </c>
      <c r="X62" s="273">
        <v>633.20000000000005</v>
      </c>
      <c r="Y62" s="102">
        <f t="shared" ref="Y62" si="1498">IF(X62&lt;&gt;"",RANK(X62,X$58:X$63,1),"")</f>
        <v>4</v>
      </c>
      <c r="Z62" s="273">
        <v>426.4</v>
      </c>
      <c r="AA62" s="102">
        <f t="shared" ref="AA62" si="1499">IF(Z62&lt;&gt;"",RANK(Z62,Z$58:Z$63,1),"")</f>
        <v>3</v>
      </c>
      <c r="AB62" s="304">
        <v>610.29999999999995</v>
      </c>
      <c r="AC62" s="102">
        <f t="shared" ref="AC62" si="1500">IF(AB62&lt;&gt;"",RANK(AB62,AB$58:AB$63,1),"")</f>
        <v>1</v>
      </c>
      <c r="AD62" s="273"/>
      <c r="AE62" s="102" t="str">
        <f t="shared" ref="AE62" si="1501">IF(AD62&lt;&gt;"",RANK(AD62,AD$58:AD$63,1),"")</f>
        <v/>
      </c>
      <c r="AF62" s="273"/>
      <c r="AG62" s="102" t="str">
        <f t="shared" ref="AG62" si="1502">IF(AF62&lt;&gt;"",RANK(AF62,AF$58:AF$63,1),"")</f>
        <v/>
      </c>
      <c r="AH62" s="273"/>
      <c r="AI62" s="102" t="str">
        <f t="shared" ref="AI62" si="1503">IF(AH62&lt;&gt;"",RANK(AH62,AH$58:AH$63,1),"")</f>
        <v/>
      </c>
      <c r="AJ62" s="273"/>
      <c r="AK62" s="102" t="str">
        <f t="shared" ref="AK62" si="1504">IF(AJ62&lt;&gt;"",RANK(AJ62,AJ$58:AJ$63,1),"")</f>
        <v/>
      </c>
      <c r="AL62" s="273"/>
      <c r="AM62" s="102" t="str">
        <f t="shared" ref="AM62" si="1505">IF(AL62&lt;&gt;"",RANK(AL62,AL$58:AL$63,1),"")</f>
        <v/>
      </c>
      <c r="AN62" s="273"/>
      <c r="AO62" s="102" t="str">
        <f t="shared" ref="AO62" si="1506">IF(AN62&lt;&gt;"",RANK(AN62,AN$58:AN$63,1),"")</f>
        <v/>
      </c>
      <c r="AP62" s="273"/>
      <c r="AQ62" s="102" t="str">
        <f t="shared" ref="AQ62" si="1507">IF(AP62&lt;&gt;"",RANK(AP62,AP$58:AP$63,1),"")</f>
        <v/>
      </c>
      <c r="AR62" s="273"/>
      <c r="AS62" s="102" t="str">
        <f t="shared" ref="AS62" si="1508">IF(AR62&lt;&gt;"",RANK(AR62,AR$58:AR$63,1),"")</f>
        <v/>
      </c>
      <c r="AT62" s="273"/>
      <c r="AU62" s="102" t="str">
        <f t="shared" ref="AU62" si="1509">IF(AT62&lt;&gt;"",RANK(AT62,AT$58:AT$63,1),"")</f>
        <v/>
      </c>
      <c r="AV62" s="273"/>
      <c r="AW62" s="102" t="str">
        <f t="shared" ref="AW62" si="1510">IF(AV62&lt;&gt;"",RANK(AV62,AV$58:AV$63,1),"")</f>
        <v/>
      </c>
      <c r="AX62" s="273"/>
      <c r="AY62" s="102" t="str">
        <f t="shared" ref="AY62" si="1511">IF(AX62&lt;&gt;"",RANK(AX62,AX$58:AX$63,1),"")</f>
        <v/>
      </c>
      <c r="AZ62" s="273"/>
      <c r="BA62" s="102" t="str">
        <f t="shared" ref="BA62" si="1512">IF(AZ62&lt;&gt;"",RANK(AZ62,AZ$58:AZ$63,1),"")</f>
        <v/>
      </c>
      <c r="BB62" s="273"/>
      <c r="BC62" s="102" t="str">
        <f t="shared" ref="BC62" si="1513">IF(BB62&lt;&gt;"",RANK(BB62,BB$58:BB$63,1),"")</f>
        <v/>
      </c>
      <c r="BD62" s="273"/>
      <c r="BE62" s="102" t="str">
        <f t="shared" ref="BE62" si="1514">IF(BD62&lt;&gt;"",RANK(BD62,BD$58:BD$63,1),"")</f>
        <v/>
      </c>
      <c r="BF62" s="273"/>
      <c r="BG62" s="102" t="str">
        <f t="shared" ref="BG62" si="1515">IF(BF62&lt;&gt;"",RANK(BF62,BF$58:BF$63,1),"")</f>
        <v/>
      </c>
      <c r="BH62" s="273"/>
      <c r="BI62" s="102" t="str">
        <f t="shared" ref="BI62" si="1516">IF(BH62&lt;&gt;"",RANK(BH62,BH$58:BH$63,1),"")</f>
        <v/>
      </c>
      <c r="BJ62" s="273"/>
      <c r="BK62" s="102" t="str">
        <f t="shared" ref="BK62" si="1517">IF(BJ62&lt;&gt;"",RANK(BJ62,BJ$58:BJ$63,1),"")</f>
        <v/>
      </c>
      <c r="BL62" s="273"/>
      <c r="BM62" s="102" t="str">
        <f t="shared" ref="BM62" si="1518">IF(BL62&lt;&gt;"",RANK(BL62,BL$58:BL$63,1),"")</f>
        <v/>
      </c>
    </row>
    <row r="63" spans="1:65" s="80" customFormat="1">
      <c r="A63" s="89">
        <f>IF(ent!E63&lt;&gt;"",ent!D63,"")</f>
        <v>62</v>
      </c>
      <c r="B63" s="89" t="str">
        <f>IF(ent!E63&lt;&gt;"",ent!E63,"")</f>
        <v>池田 雅彦</v>
      </c>
      <c r="C63" s="89" t="str">
        <f>IF(ent!E63&lt;&gt;"",ent!F63,"")</f>
        <v>河田 秀司</v>
      </c>
      <c r="D63" s="89" t="str">
        <f>IF(ent!E63&lt;&gt;"",ent!G63,"")</f>
        <v>SRS ランサーエボ2 RAM</v>
      </c>
      <c r="E63" s="90" t="str">
        <f>IF(ent!E63&lt;&gt;"",ent!H63,"")</f>
        <v>OP-2</v>
      </c>
      <c r="F63" s="103">
        <v>609.29999999999995</v>
      </c>
      <c r="G63" s="104">
        <f t="shared" si="1406"/>
        <v>5</v>
      </c>
      <c r="H63" s="103">
        <v>804.3</v>
      </c>
      <c r="I63" s="104">
        <f t="shared" si="1406"/>
        <v>5</v>
      </c>
      <c r="J63" s="103">
        <v>555.5</v>
      </c>
      <c r="K63" s="104">
        <f t="shared" ref="K63" si="1519">IF(J63&lt;&gt;"",RANK(J63,J$58:J$63,1),"")</f>
        <v>5</v>
      </c>
      <c r="L63" s="103">
        <v>551.1</v>
      </c>
      <c r="M63" s="104">
        <f t="shared" ref="M63" si="1520">IF(L63&lt;&gt;"",RANK(L63,L$58:L$63,1),"")</f>
        <v>4</v>
      </c>
      <c r="N63" s="103">
        <v>748.2</v>
      </c>
      <c r="O63" s="104">
        <f t="shared" ref="O63" si="1521">IF(N63&lt;&gt;"",RANK(N63,N$58:N$63,1),"")</f>
        <v>5</v>
      </c>
      <c r="P63" s="103">
        <v>551.79999999999995</v>
      </c>
      <c r="Q63" s="104">
        <f t="shared" ref="Q63" si="1522">IF(P63&lt;&gt;"",RANK(P63,P$58:P$63,1),"")</f>
        <v>5</v>
      </c>
      <c r="R63" s="103">
        <v>635.1</v>
      </c>
      <c r="S63" s="104">
        <f t="shared" ref="S63" si="1523">IF(R63&lt;&gt;"",RANK(R63,R$58:R$63,1),"")</f>
        <v>5</v>
      </c>
      <c r="T63" s="103">
        <v>448.8</v>
      </c>
      <c r="U63" s="104">
        <f t="shared" ref="U63" si="1524">IF(T63&lt;&gt;"",RANK(T63,T$58:T$63,1),"")</f>
        <v>4</v>
      </c>
      <c r="V63" s="103">
        <v>635.4</v>
      </c>
      <c r="W63" s="104">
        <f t="shared" ref="W63" si="1525">IF(V63&lt;&gt;"",RANK(V63,V$58:V$63,1),"")</f>
        <v>4</v>
      </c>
      <c r="X63" s="103">
        <v>630.70000000000005</v>
      </c>
      <c r="Y63" s="104">
        <f t="shared" ref="Y63" si="1526">IF(X63&lt;&gt;"",RANK(X63,X$58:X$63,1),"")</f>
        <v>3</v>
      </c>
      <c r="Z63" s="103">
        <v>436.5</v>
      </c>
      <c r="AA63" s="104">
        <f t="shared" ref="AA63" si="1527">IF(Z63&lt;&gt;"",RANK(Z63,Z$58:Z$63,1),"")</f>
        <v>4</v>
      </c>
      <c r="AB63" s="308">
        <v>610.29999999999995</v>
      </c>
      <c r="AC63" s="104">
        <f t="shared" ref="AC63" si="1528">IF(AB63&lt;&gt;"",RANK(AB63,AB$58:AB$63,1),"")</f>
        <v>1</v>
      </c>
      <c r="AD63" s="103"/>
      <c r="AE63" s="104" t="str">
        <f t="shared" ref="AE63" si="1529">IF(AD63&lt;&gt;"",RANK(AD63,AD$58:AD$63,1),"")</f>
        <v/>
      </c>
      <c r="AF63" s="103"/>
      <c r="AG63" s="104" t="str">
        <f t="shared" ref="AG63" si="1530">IF(AF63&lt;&gt;"",RANK(AF63,AF$58:AF$63,1),"")</f>
        <v/>
      </c>
      <c r="AH63" s="103"/>
      <c r="AI63" s="104" t="str">
        <f t="shared" ref="AI63" si="1531">IF(AH63&lt;&gt;"",RANK(AH63,AH$58:AH$63,1),"")</f>
        <v/>
      </c>
      <c r="AJ63" s="103"/>
      <c r="AK63" s="104" t="str">
        <f t="shared" ref="AK63" si="1532">IF(AJ63&lt;&gt;"",RANK(AJ63,AJ$58:AJ$63,1),"")</f>
        <v/>
      </c>
      <c r="AL63" s="103"/>
      <c r="AM63" s="104" t="str">
        <f t="shared" ref="AM63" si="1533">IF(AL63&lt;&gt;"",RANK(AL63,AL$58:AL$63,1),"")</f>
        <v/>
      </c>
      <c r="AN63" s="103"/>
      <c r="AO63" s="104" t="str">
        <f t="shared" ref="AO63" si="1534">IF(AN63&lt;&gt;"",RANK(AN63,AN$58:AN$63,1),"")</f>
        <v/>
      </c>
      <c r="AP63" s="103"/>
      <c r="AQ63" s="104" t="str">
        <f t="shared" ref="AQ63" si="1535">IF(AP63&lt;&gt;"",RANK(AP63,AP$58:AP$63,1),"")</f>
        <v/>
      </c>
      <c r="AR63" s="103"/>
      <c r="AS63" s="104" t="str">
        <f t="shared" ref="AS63" si="1536">IF(AR63&lt;&gt;"",RANK(AR63,AR$58:AR$63,1),"")</f>
        <v/>
      </c>
      <c r="AT63" s="103"/>
      <c r="AU63" s="104" t="str">
        <f t="shared" ref="AU63" si="1537">IF(AT63&lt;&gt;"",RANK(AT63,AT$58:AT$63,1),"")</f>
        <v/>
      </c>
      <c r="AV63" s="103"/>
      <c r="AW63" s="104" t="str">
        <f t="shared" ref="AW63" si="1538">IF(AV63&lt;&gt;"",RANK(AV63,AV$58:AV$63,1),"")</f>
        <v/>
      </c>
      <c r="AX63" s="103"/>
      <c r="AY63" s="104" t="str">
        <f t="shared" ref="AY63" si="1539">IF(AX63&lt;&gt;"",RANK(AX63,AX$58:AX$63,1),"")</f>
        <v/>
      </c>
      <c r="AZ63" s="103"/>
      <c r="BA63" s="104" t="str">
        <f t="shared" ref="BA63" si="1540">IF(AZ63&lt;&gt;"",RANK(AZ63,AZ$58:AZ$63,1),"")</f>
        <v/>
      </c>
      <c r="BB63" s="103"/>
      <c r="BC63" s="104" t="str">
        <f t="shared" ref="BC63" si="1541">IF(BB63&lt;&gt;"",RANK(BB63,BB$58:BB$63,1),"")</f>
        <v/>
      </c>
      <c r="BD63" s="103"/>
      <c r="BE63" s="104" t="str">
        <f t="shared" ref="BE63" si="1542">IF(BD63&lt;&gt;"",RANK(BD63,BD$58:BD$63,1),"")</f>
        <v/>
      </c>
      <c r="BF63" s="103"/>
      <c r="BG63" s="104" t="str">
        <f t="shared" ref="BG63" si="1543">IF(BF63&lt;&gt;"",RANK(BF63,BF$58:BF$63,1),"")</f>
        <v/>
      </c>
      <c r="BH63" s="103"/>
      <c r="BI63" s="104" t="str">
        <f t="shared" ref="BI63" si="1544">IF(BH63&lt;&gt;"",RANK(BH63,BH$58:BH$63,1),"")</f>
        <v/>
      </c>
      <c r="BJ63" s="103"/>
      <c r="BK63" s="104" t="str">
        <f t="shared" ref="BK63" si="1545">IF(BJ63&lt;&gt;"",RANK(BJ63,BJ$58:BJ$63,1),"")</f>
        <v/>
      </c>
      <c r="BL63" s="103"/>
      <c r="BM63" s="104" t="str">
        <f t="shared" ref="BM63" si="1546">IF(BL63&lt;&gt;"",RANK(BL63,BL$58:BL$63,1),"")</f>
        <v/>
      </c>
    </row>
    <row r="64" spans="1:65" s="275" customFormat="1">
      <c r="A64" s="87">
        <f>IF(ent!E64&lt;&gt;"",ent!D64,"")</f>
        <v>63</v>
      </c>
      <c r="B64" s="87" t="str">
        <f>IF(ent!E64&lt;&gt;"",ent!E64,"")</f>
        <v>清 竜也</v>
      </c>
      <c r="C64" s="87" t="str">
        <f>IF(ent!E64&lt;&gt;"",ent!F64,"")</f>
        <v>明治 慎太郎</v>
      </c>
      <c r="D64" s="87" t="str">
        <f>IF(ent!E64&lt;&gt;"",ent!G64,"")</f>
        <v>DokyoRacing86／ACCR</v>
      </c>
      <c r="E64" s="88" t="str">
        <f>IF(ent!E64&lt;&gt;"",ent!H64,"")</f>
        <v>OP-1</v>
      </c>
      <c r="F64" s="273">
        <v>524.9</v>
      </c>
      <c r="G64" s="102">
        <f>IF(F64&lt;&gt;"",RANK(F64,F$64:F$78,1),"")</f>
        <v>2</v>
      </c>
      <c r="H64" s="273">
        <v>729</v>
      </c>
      <c r="I64" s="102">
        <f>IF(H64&lt;&gt;"",RANK(H64,H$64:H$78,1),"")</f>
        <v>2</v>
      </c>
      <c r="J64" s="273">
        <v>536.4</v>
      </c>
      <c r="K64" s="102">
        <f>IF(J64&lt;&gt;"",RANK(J64,J$64:J$78,1),"")</f>
        <v>2</v>
      </c>
      <c r="L64" s="273">
        <v>523.6</v>
      </c>
      <c r="M64" s="102">
        <f>IF(L64&lt;&gt;"",RANK(L64,L$64:L$78,1),"")</f>
        <v>3</v>
      </c>
      <c r="N64" s="273">
        <v>711.6</v>
      </c>
      <c r="O64" s="102">
        <f>IF(N64&lt;&gt;"",RANK(N64,N$64:N$78,1),"")</f>
        <v>1</v>
      </c>
      <c r="P64" s="273">
        <v>531.1</v>
      </c>
      <c r="Q64" s="102">
        <f>IF(P64&lt;&gt;"",RANK(P64,P$64:P$78,1),"")</f>
        <v>2</v>
      </c>
      <c r="R64" s="273">
        <v>550.1</v>
      </c>
      <c r="S64" s="102">
        <f>IF(R64&lt;&gt;"",RANK(R64,R$64:R$78,1),"")</f>
        <v>1</v>
      </c>
      <c r="T64" s="273">
        <v>441.5</v>
      </c>
      <c r="U64" s="102">
        <f>IF(T64&lt;&gt;"",RANK(T64,T$64:T$78,1),"")</f>
        <v>8</v>
      </c>
      <c r="V64" s="273">
        <v>557.79999999999995</v>
      </c>
      <c r="W64" s="102">
        <f>IF(V64&lt;&gt;"",RANK(V64,V$64:V$78,1),"")</f>
        <v>2</v>
      </c>
      <c r="X64" s="273">
        <v>557.1</v>
      </c>
      <c r="Y64" s="102">
        <f>IF(X64&lt;&gt;"",RANK(X64,X$64:X$78,1),"")</f>
        <v>1</v>
      </c>
      <c r="Z64" s="273">
        <v>416.7</v>
      </c>
      <c r="AA64" s="102">
        <f>IF(Z64&lt;&gt;"",RANK(Z64,Z$64:Z$78,1),"")</f>
        <v>2</v>
      </c>
      <c r="AB64" s="304">
        <v>610.29999999999995</v>
      </c>
      <c r="AC64" s="102">
        <f>IF(AB64&lt;&gt;"",RANK(AB64,AB$64:AB$78,1),"")</f>
        <v>1</v>
      </c>
      <c r="AD64" s="273"/>
      <c r="AE64" s="102" t="str">
        <f>IF(AD64&lt;&gt;"",RANK(AD64,AD$64:AD$78,1),"")</f>
        <v/>
      </c>
      <c r="AF64" s="273"/>
      <c r="AG64" s="102" t="str">
        <f>IF(AF64&lt;&gt;"",RANK(AF64,AF$64:AF$78,1),"")</f>
        <v/>
      </c>
      <c r="AH64" s="273"/>
      <c r="AI64" s="102" t="str">
        <f>IF(AH64&lt;&gt;"",RANK(AH64,AH$64:AH$78,1),"")</f>
        <v/>
      </c>
      <c r="AJ64" s="273"/>
      <c r="AK64" s="102" t="str">
        <f>IF(AJ64&lt;&gt;"",RANK(AJ64,AJ$64:AJ$78,1),"")</f>
        <v/>
      </c>
      <c r="AL64" s="273"/>
      <c r="AM64" s="102" t="str">
        <f>IF(AL64&lt;&gt;"",RANK(AL64,AL$64:AL$78,1),"")</f>
        <v/>
      </c>
      <c r="AN64" s="273"/>
      <c r="AO64" s="102" t="str">
        <f>IF(AN64&lt;&gt;"",RANK(AN64,AN$64:AN$78,1),"")</f>
        <v/>
      </c>
      <c r="AP64" s="273"/>
      <c r="AQ64" s="102" t="str">
        <f>IF(AP64&lt;&gt;"",RANK(AP64,AP$64:AP$78,1),"")</f>
        <v/>
      </c>
      <c r="AR64" s="273"/>
      <c r="AS64" s="102" t="str">
        <f>IF(AR64&lt;&gt;"",RANK(AR64,AR$64:AR$78,1),"")</f>
        <v/>
      </c>
      <c r="AT64" s="273"/>
      <c r="AU64" s="102" t="str">
        <f>IF(AT64&lt;&gt;"",RANK(AT64,AT$64:AT$78,1),"")</f>
        <v/>
      </c>
      <c r="AV64" s="273"/>
      <c r="AW64" s="102" t="str">
        <f>IF(AV64&lt;&gt;"",RANK(AV64,AV$64:AV$78,1),"")</f>
        <v/>
      </c>
      <c r="AX64" s="273"/>
      <c r="AY64" s="102" t="str">
        <f>IF(AX64&lt;&gt;"",RANK(AX64,AX$64:AX$78,1),"")</f>
        <v/>
      </c>
      <c r="AZ64" s="273"/>
      <c r="BA64" s="102" t="str">
        <f>IF(AZ64&lt;&gt;"",RANK(AZ64,AZ$64:AZ$78,1),"")</f>
        <v/>
      </c>
      <c r="BB64" s="273"/>
      <c r="BC64" s="102" t="str">
        <f>IF(BB64&lt;&gt;"",RANK(BB64,BB$64:BB$78,1),"")</f>
        <v/>
      </c>
      <c r="BD64" s="273"/>
      <c r="BE64" s="102" t="str">
        <f>IF(BD64&lt;&gt;"",RANK(BD64,BD$64:BD$78,1),"")</f>
        <v/>
      </c>
      <c r="BF64" s="273"/>
      <c r="BG64" s="102" t="str">
        <f>IF(BF64&lt;&gt;"",RANK(BF64,BF$64:BF$78,1),"")</f>
        <v/>
      </c>
      <c r="BH64" s="273"/>
      <c r="BI64" s="102" t="str">
        <f>IF(BH64&lt;&gt;"",RANK(BH64,BH$64:BH$78,1),"")</f>
        <v/>
      </c>
      <c r="BJ64" s="273"/>
      <c r="BK64" s="102" t="str">
        <f>IF(BJ64&lt;&gt;"",RANK(BJ64,BJ$64:BJ$78,1),"")</f>
        <v/>
      </c>
      <c r="BL64" s="273"/>
      <c r="BM64" s="102" t="str">
        <f>IF(BL64&lt;&gt;"",RANK(BL64,BL$64:BL$78,1),"")</f>
        <v/>
      </c>
    </row>
    <row r="65" spans="1:65">
      <c r="A65" s="84">
        <f>IF(ent!E65&lt;&gt;"",ent!D65,"")</f>
        <v>64</v>
      </c>
      <c r="B65" s="84" t="str">
        <f>IF(ent!E65&lt;&gt;"",ent!E65,"")</f>
        <v>阪口 知洋</v>
      </c>
      <c r="C65" s="84" t="str">
        <f>IF(ent!E65&lt;&gt;"",ent!F65,"")</f>
        <v>毛受 広子</v>
      </c>
      <c r="D65" s="84" t="str">
        <f>IF(ent!E65&lt;&gt;"",ent!G65,"")</f>
        <v>MidlandMegaLifeDLマーチ</v>
      </c>
      <c r="E65" s="85" t="str">
        <f>IF(ent!E65&lt;&gt;"",ent!H65,"")</f>
        <v>OP-1</v>
      </c>
      <c r="F65" s="271">
        <v>531.4</v>
      </c>
      <c r="G65" s="101">
        <f t="shared" ref="G65:I78" si="1547">IF(F65&lt;&gt;"",RANK(F65,F$64:F$78,1),"")</f>
        <v>3</v>
      </c>
      <c r="H65" s="271">
        <v>747.6</v>
      </c>
      <c r="I65" s="101">
        <f t="shared" si="1547"/>
        <v>3</v>
      </c>
      <c r="J65" s="271">
        <v>536.70000000000005</v>
      </c>
      <c r="K65" s="101">
        <f t="shared" ref="K65" si="1548">IF(J65&lt;&gt;"",RANK(J65,J$64:J$78,1),"")</f>
        <v>3</v>
      </c>
      <c r="L65" s="271">
        <v>523</v>
      </c>
      <c r="M65" s="101">
        <f t="shared" ref="M65" si="1549">IF(L65&lt;&gt;"",RANK(L65,L$64:L$78,1),"")</f>
        <v>2</v>
      </c>
      <c r="N65" s="271">
        <v>736.5</v>
      </c>
      <c r="O65" s="101">
        <f t="shared" ref="O65" si="1550">IF(N65&lt;&gt;"",RANK(N65,N$64:N$78,1),"")</f>
        <v>2</v>
      </c>
      <c r="P65" s="271">
        <v>535.20000000000005</v>
      </c>
      <c r="Q65" s="101">
        <f t="shared" ref="Q65" si="1551">IF(P65&lt;&gt;"",RANK(P65,P$64:P$78,1),"")</f>
        <v>3</v>
      </c>
      <c r="R65" s="271">
        <v>613.79999999999995</v>
      </c>
      <c r="S65" s="101">
        <f t="shared" ref="S65" si="1552">IF(R65&lt;&gt;"",RANK(R65,R$64:R$78,1),"")</f>
        <v>4</v>
      </c>
      <c r="T65" s="271">
        <v>441.9</v>
      </c>
      <c r="U65" s="101">
        <f t="shared" ref="U65" si="1553">IF(T65&lt;&gt;"",RANK(T65,T$64:T$78,1),"")</f>
        <v>9</v>
      </c>
      <c r="V65" s="271">
        <v>611.79999999999995</v>
      </c>
      <c r="W65" s="101">
        <f t="shared" ref="W65" si="1554">IF(V65&lt;&gt;"",RANK(V65,V$64:V$78,1),"")</f>
        <v>4</v>
      </c>
      <c r="X65" s="271">
        <v>608.1</v>
      </c>
      <c r="Y65" s="101">
        <f t="shared" ref="Y65" si="1555">IF(X65&lt;&gt;"",RANK(X65,X$64:X$78,1),"")</f>
        <v>3</v>
      </c>
      <c r="Z65" s="271">
        <v>435.4</v>
      </c>
      <c r="AA65" s="101">
        <f t="shared" ref="AA65" si="1556">IF(Z65&lt;&gt;"",RANK(Z65,Z$64:Z$78,1),"")</f>
        <v>6</v>
      </c>
      <c r="AB65" s="304">
        <v>610.29999999999995</v>
      </c>
      <c r="AC65" s="101">
        <f t="shared" ref="AC65" si="1557">IF(AB65&lt;&gt;"",RANK(AB65,AB$64:AB$78,1),"")</f>
        <v>1</v>
      </c>
      <c r="AD65" s="271"/>
      <c r="AE65" s="101" t="str">
        <f t="shared" ref="AE65" si="1558">IF(AD65&lt;&gt;"",RANK(AD65,AD$64:AD$78,1),"")</f>
        <v/>
      </c>
      <c r="AF65" s="271"/>
      <c r="AG65" s="101" t="str">
        <f t="shared" ref="AG65" si="1559">IF(AF65&lt;&gt;"",RANK(AF65,AF$64:AF$78,1),"")</f>
        <v/>
      </c>
      <c r="AH65" s="271"/>
      <c r="AI65" s="101" t="str">
        <f t="shared" ref="AI65" si="1560">IF(AH65&lt;&gt;"",RANK(AH65,AH$64:AH$78,1),"")</f>
        <v/>
      </c>
      <c r="AJ65" s="271"/>
      <c r="AK65" s="101" t="str">
        <f t="shared" ref="AK65" si="1561">IF(AJ65&lt;&gt;"",RANK(AJ65,AJ$64:AJ$78,1),"")</f>
        <v/>
      </c>
      <c r="AL65" s="271"/>
      <c r="AM65" s="101" t="str">
        <f t="shared" ref="AM65" si="1562">IF(AL65&lt;&gt;"",RANK(AL65,AL$64:AL$78,1),"")</f>
        <v/>
      </c>
      <c r="AN65" s="271"/>
      <c r="AO65" s="101" t="str">
        <f t="shared" ref="AO65" si="1563">IF(AN65&lt;&gt;"",RANK(AN65,AN$64:AN$78,1),"")</f>
        <v/>
      </c>
      <c r="AP65" s="271"/>
      <c r="AQ65" s="101" t="str">
        <f t="shared" ref="AQ65" si="1564">IF(AP65&lt;&gt;"",RANK(AP65,AP$64:AP$78,1),"")</f>
        <v/>
      </c>
      <c r="AR65" s="271"/>
      <c r="AS65" s="101" t="str">
        <f t="shared" ref="AS65" si="1565">IF(AR65&lt;&gt;"",RANK(AR65,AR$64:AR$78,1),"")</f>
        <v/>
      </c>
      <c r="AT65" s="271"/>
      <c r="AU65" s="101" t="str">
        <f t="shared" ref="AU65" si="1566">IF(AT65&lt;&gt;"",RANK(AT65,AT$64:AT$78,1),"")</f>
        <v/>
      </c>
      <c r="AV65" s="271"/>
      <c r="AW65" s="101" t="str">
        <f t="shared" ref="AW65" si="1567">IF(AV65&lt;&gt;"",RANK(AV65,AV$64:AV$78,1),"")</f>
        <v/>
      </c>
      <c r="AX65" s="271"/>
      <c r="AY65" s="101" t="str">
        <f t="shared" ref="AY65" si="1568">IF(AX65&lt;&gt;"",RANK(AX65,AX$64:AX$78,1),"")</f>
        <v/>
      </c>
      <c r="AZ65" s="271"/>
      <c r="BA65" s="101" t="str">
        <f t="shared" ref="BA65" si="1569">IF(AZ65&lt;&gt;"",RANK(AZ65,AZ$64:AZ$78,1),"")</f>
        <v/>
      </c>
      <c r="BB65" s="271"/>
      <c r="BC65" s="101" t="str">
        <f t="shared" ref="BC65" si="1570">IF(BB65&lt;&gt;"",RANK(BB65,BB$64:BB$78,1),"")</f>
        <v/>
      </c>
      <c r="BD65" s="271"/>
      <c r="BE65" s="101" t="str">
        <f t="shared" ref="BE65" si="1571">IF(BD65&lt;&gt;"",RANK(BD65,BD$64:BD$78,1),"")</f>
        <v/>
      </c>
      <c r="BF65" s="271"/>
      <c r="BG65" s="101" t="str">
        <f t="shared" ref="BG65" si="1572">IF(BF65&lt;&gt;"",RANK(BF65,BF$64:BF$78,1),"")</f>
        <v/>
      </c>
      <c r="BH65" s="271"/>
      <c r="BI65" s="101" t="str">
        <f t="shared" ref="BI65" si="1573">IF(BH65&lt;&gt;"",RANK(BH65,BH$64:BH$78,1),"")</f>
        <v/>
      </c>
      <c r="BJ65" s="271"/>
      <c r="BK65" s="101" t="str">
        <f t="shared" ref="BK65" si="1574">IF(BJ65&lt;&gt;"",RANK(BJ65,BJ$64:BJ$78,1),"")</f>
        <v/>
      </c>
      <c r="BL65" s="271"/>
      <c r="BM65" s="101" t="str">
        <f t="shared" ref="BM65" si="1575">IF(BL65&lt;&gt;"",RANK(BL65,BL$64:BL$78,1),"")</f>
        <v/>
      </c>
    </row>
    <row r="66" spans="1:65" s="275" customFormat="1">
      <c r="A66" s="87">
        <f>IF(ent!E66&lt;&gt;"",ent!D66,"")</f>
        <v>65</v>
      </c>
      <c r="B66" s="87" t="str">
        <f>IF(ent!E66&lt;&gt;"",ent!E66,"")</f>
        <v>吉野 政浩</v>
      </c>
      <c r="C66" s="87" t="str">
        <f>IF(ent!E66&lt;&gt;"",ent!F66,"")</f>
        <v>鍋倉 正彦</v>
      </c>
      <c r="D66" s="87" t="str">
        <f>IF(ent!E66&lt;&gt;"",ent!G66,"")</f>
        <v>STREETLIFE MAC ヤリス</v>
      </c>
      <c r="E66" s="88" t="str">
        <f>IF(ent!E66&lt;&gt;"",ent!H66,"")</f>
        <v>OP-1</v>
      </c>
      <c r="F66" s="273">
        <v>557.1</v>
      </c>
      <c r="G66" s="102">
        <f t="shared" si="1547"/>
        <v>7</v>
      </c>
      <c r="H66" s="273">
        <v>819.7</v>
      </c>
      <c r="I66" s="102">
        <f t="shared" si="1547"/>
        <v>6</v>
      </c>
      <c r="J66" s="273">
        <v>550</v>
      </c>
      <c r="K66" s="102">
        <f t="shared" ref="K66" si="1576">IF(J66&lt;&gt;"",RANK(J66,J$64:J$78,1),"")</f>
        <v>5</v>
      </c>
      <c r="L66" s="273">
        <v>552.6</v>
      </c>
      <c r="M66" s="102">
        <f t="shared" ref="M66" si="1577">IF(L66&lt;&gt;"",RANK(L66,L$64:L$78,1),"")</f>
        <v>6</v>
      </c>
      <c r="N66" s="273">
        <v>759.6</v>
      </c>
      <c r="O66" s="102">
        <f t="shared" ref="O66" si="1578">IF(N66&lt;&gt;"",RANK(N66,N$64:N$78,1),"")</f>
        <v>4</v>
      </c>
      <c r="P66" s="273">
        <v>555.1</v>
      </c>
      <c r="Q66" s="102">
        <f t="shared" ref="Q66" si="1579">IF(P66&lt;&gt;"",RANK(P66,P$64:P$78,1),"")</f>
        <v>5</v>
      </c>
      <c r="R66" s="273">
        <v>624.29999999999995</v>
      </c>
      <c r="S66" s="102">
        <f t="shared" ref="S66" si="1580">IF(R66&lt;&gt;"",RANK(R66,R$64:R$78,1),"")</f>
        <v>6</v>
      </c>
      <c r="T66" s="273">
        <v>424.1</v>
      </c>
      <c r="U66" s="102">
        <f t="shared" ref="U66" si="1581">IF(T66&lt;&gt;"",RANK(T66,T$64:T$78,1),"")</f>
        <v>3</v>
      </c>
      <c r="V66" s="273">
        <v>606.79999999999995</v>
      </c>
      <c r="W66" s="102">
        <f t="shared" ref="W66" si="1582">IF(V66&lt;&gt;"",RANK(V66,V$64:V$78,1),"")</f>
        <v>3</v>
      </c>
      <c r="X66" s="273">
        <v>623</v>
      </c>
      <c r="Y66" s="102">
        <f t="shared" ref="Y66" si="1583">IF(X66&lt;&gt;"",RANK(X66,X$64:X$78,1),"")</f>
        <v>6</v>
      </c>
      <c r="Z66" s="273">
        <v>425.6</v>
      </c>
      <c r="AA66" s="102">
        <f t="shared" ref="AA66" si="1584">IF(Z66&lt;&gt;"",RANK(Z66,Z$64:Z$78,1),"")</f>
        <v>3</v>
      </c>
      <c r="AB66" s="304">
        <v>610.29999999999995</v>
      </c>
      <c r="AC66" s="102">
        <f t="shared" ref="AC66" si="1585">IF(AB66&lt;&gt;"",RANK(AB66,AB$64:AB$78,1),"")</f>
        <v>1</v>
      </c>
      <c r="AD66" s="273"/>
      <c r="AE66" s="102" t="str">
        <f t="shared" ref="AE66" si="1586">IF(AD66&lt;&gt;"",RANK(AD66,AD$64:AD$78,1),"")</f>
        <v/>
      </c>
      <c r="AF66" s="273"/>
      <c r="AG66" s="102" t="str">
        <f t="shared" ref="AG66" si="1587">IF(AF66&lt;&gt;"",RANK(AF66,AF$64:AF$78,1),"")</f>
        <v/>
      </c>
      <c r="AH66" s="273"/>
      <c r="AI66" s="102" t="str">
        <f t="shared" ref="AI66" si="1588">IF(AH66&lt;&gt;"",RANK(AH66,AH$64:AH$78,1),"")</f>
        <v/>
      </c>
      <c r="AJ66" s="273"/>
      <c r="AK66" s="102" t="str">
        <f t="shared" ref="AK66" si="1589">IF(AJ66&lt;&gt;"",RANK(AJ66,AJ$64:AJ$78,1),"")</f>
        <v/>
      </c>
      <c r="AL66" s="273"/>
      <c r="AM66" s="102" t="str">
        <f t="shared" ref="AM66" si="1590">IF(AL66&lt;&gt;"",RANK(AL66,AL$64:AL$78,1),"")</f>
        <v/>
      </c>
      <c r="AN66" s="273"/>
      <c r="AO66" s="102" t="str">
        <f t="shared" ref="AO66" si="1591">IF(AN66&lt;&gt;"",RANK(AN66,AN$64:AN$78,1),"")</f>
        <v/>
      </c>
      <c r="AP66" s="273"/>
      <c r="AQ66" s="102" t="str">
        <f t="shared" ref="AQ66" si="1592">IF(AP66&lt;&gt;"",RANK(AP66,AP$64:AP$78,1),"")</f>
        <v/>
      </c>
      <c r="AR66" s="273"/>
      <c r="AS66" s="102" t="str">
        <f t="shared" ref="AS66" si="1593">IF(AR66&lt;&gt;"",RANK(AR66,AR$64:AR$78,1),"")</f>
        <v/>
      </c>
      <c r="AT66" s="273"/>
      <c r="AU66" s="102" t="str">
        <f t="shared" ref="AU66" si="1594">IF(AT66&lt;&gt;"",RANK(AT66,AT$64:AT$78,1),"")</f>
        <v/>
      </c>
      <c r="AV66" s="273"/>
      <c r="AW66" s="102" t="str">
        <f t="shared" ref="AW66" si="1595">IF(AV66&lt;&gt;"",RANK(AV66,AV$64:AV$78,1),"")</f>
        <v/>
      </c>
      <c r="AX66" s="273"/>
      <c r="AY66" s="102" t="str">
        <f t="shared" ref="AY66" si="1596">IF(AX66&lt;&gt;"",RANK(AX66,AX$64:AX$78,1),"")</f>
        <v/>
      </c>
      <c r="AZ66" s="273"/>
      <c r="BA66" s="102" t="str">
        <f t="shared" ref="BA66" si="1597">IF(AZ66&lt;&gt;"",RANK(AZ66,AZ$64:AZ$78,1),"")</f>
        <v/>
      </c>
      <c r="BB66" s="273"/>
      <c r="BC66" s="102" t="str">
        <f t="shared" ref="BC66" si="1598">IF(BB66&lt;&gt;"",RANK(BB66,BB$64:BB$78,1),"")</f>
        <v/>
      </c>
      <c r="BD66" s="273"/>
      <c r="BE66" s="102" t="str">
        <f t="shared" ref="BE66" si="1599">IF(BD66&lt;&gt;"",RANK(BD66,BD$64:BD$78,1),"")</f>
        <v/>
      </c>
      <c r="BF66" s="273"/>
      <c r="BG66" s="102" t="str">
        <f t="shared" ref="BG66" si="1600">IF(BF66&lt;&gt;"",RANK(BF66,BF$64:BF$78,1),"")</f>
        <v/>
      </c>
      <c r="BH66" s="273"/>
      <c r="BI66" s="102" t="str">
        <f t="shared" ref="BI66" si="1601">IF(BH66&lt;&gt;"",RANK(BH66,BH$64:BH$78,1),"")</f>
        <v/>
      </c>
      <c r="BJ66" s="273"/>
      <c r="BK66" s="102" t="str">
        <f t="shared" ref="BK66" si="1602">IF(BJ66&lt;&gt;"",RANK(BJ66,BJ$64:BJ$78,1),"")</f>
        <v/>
      </c>
      <c r="BL66" s="273"/>
      <c r="BM66" s="102" t="str">
        <f t="shared" ref="BM66" si="1603">IF(BL66&lt;&gt;"",RANK(BL66,BL$64:BL$78,1),"")</f>
        <v/>
      </c>
    </row>
    <row r="67" spans="1:65">
      <c r="A67" s="84">
        <f>IF(ent!E67&lt;&gt;"",ent!D67,"")</f>
        <v>66</v>
      </c>
      <c r="B67" s="84" t="str">
        <f>IF(ent!E67&lt;&gt;"",ent!E67,"")</f>
        <v>喜多見 孝弘</v>
      </c>
      <c r="C67" s="84" t="str">
        <f>IF(ent!E67&lt;&gt;"",ent!F67,"")</f>
        <v>植草 浩昌</v>
      </c>
      <c r="D67" s="84" t="str">
        <f>IF(ent!E67&lt;&gt;"",ent!G67,"")</f>
        <v>CAST Racingサンコーハイエース</v>
      </c>
      <c r="E67" s="85" t="str">
        <f>IF(ent!E67&lt;&gt;"",ent!H67,"")</f>
        <v>OP-1</v>
      </c>
      <c r="F67" s="271">
        <v>553.1</v>
      </c>
      <c r="G67" s="101">
        <f t="shared" si="1547"/>
        <v>5</v>
      </c>
      <c r="H67" s="271">
        <v>814.4</v>
      </c>
      <c r="I67" s="101">
        <f t="shared" si="1547"/>
        <v>5</v>
      </c>
      <c r="J67" s="271">
        <v>604.20000000000005</v>
      </c>
      <c r="K67" s="101">
        <f t="shared" ref="K67" si="1604">IF(J67&lt;&gt;"",RANK(J67,J$64:J$78,1),"")</f>
        <v>6</v>
      </c>
      <c r="L67" s="271">
        <v>554.29999999999995</v>
      </c>
      <c r="M67" s="101">
        <f t="shared" ref="M67" si="1605">IF(L67&lt;&gt;"",RANK(L67,L$64:L$78,1),"")</f>
        <v>7</v>
      </c>
      <c r="N67" s="271">
        <v>809.9</v>
      </c>
      <c r="O67" s="101">
        <f t="shared" ref="O67" si="1606">IF(N67&lt;&gt;"",RANK(N67,N$64:N$78,1),"")</f>
        <v>6</v>
      </c>
      <c r="P67" s="271">
        <v>605.4</v>
      </c>
      <c r="Q67" s="101">
        <f t="shared" ref="Q67" si="1607">IF(P67&lt;&gt;"",RANK(P67,P$64:P$78,1),"")</f>
        <v>7</v>
      </c>
      <c r="R67" s="271">
        <v>651.9</v>
      </c>
      <c r="S67" s="101">
        <f t="shared" ref="S67" si="1608">IF(R67&lt;&gt;"",RANK(R67,R$64:R$78,1),"")</f>
        <v>11</v>
      </c>
      <c r="T67" s="271">
        <v>433.4</v>
      </c>
      <c r="U67" s="101">
        <f t="shared" ref="U67" si="1609">IF(T67&lt;&gt;"",RANK(T67,T$64:T$78,1),"")</f>
        <v>5</v>
      </c>
      <c r="V67" s="271">
        <v>616.29999999999995</v>
      </c>
      <c r="W67" s="101">
        <f t="shared" ref="W67" si="1610">IF(V67&lt;&gt;"",RANK(V67,V$64:V$78,1),"")</f>
        <v>5</v>
      </c>
      <c r="X67" s="271">
        <v>616.6</v>
      </c>
      <c r="Y67" s="101">
        <f t="shared" ref="Y67" si="1611">IF(X67&lt;&gt;"",RANK(X67,X$64:X$78,1),"")</f>
        <v>4</v>
      </c>
      <c r="Z67" s="271">
        <v>431.9</v>
      </c>
      <c r="AA67" s="101">
        <f t="shared" ref="AA67" si="1612">IF(Z67&lt;&gt;"",RANK(Z67,Z$64:Z$78,1),"")</f>
        <v>5</v>
      </c>
      <c r="AB67" s="304">
        <v>610.29999999999995</v>
      </c>
      <c r="AC67" s="101">
        <f t="shared" ref="AC67" si="1613">IF(AB67&lt;&gt;"",RANK(AB67,AB$64:AB$78,1),"")</f>
        <v>1</v>
      </c>
      <c r="AD67" s="271"/>
      <c r="AE67" s="101" t="str">
        <f t="shared" ref="AE67" si="1614">IF(AD67&lt;&gt;"",RANK(AD67,AD$64:AD$78,1),"")</f>
        <v/>
      </c>
      <c r="AF67" s="271"/>
      <c r="AG67" s="101" t="str">
        <f t="shared" ref="AG67" si="1615">IF(AF67&lt;&gt;"",RANK(AF67,AF$64:AF$78,1),"")</f>
        <v/>
      </c>
      <c r="AH67" s="271"/>
      <c r="AI67" s="101" t="str">
        <f t="shared" ref="AI67" si="1616">IF(AH67&lt;&gt;"",RANK(AH67,AH$64:AH$78,1),"")</f>
        <v/>
      </c>
      <c r="AJ67" s="271"/>
      <c r="AK67" s="101" t="str">
        <f t="shared" ref="AK67" si="1617">IF(AJ67&lt;&gt;"",RANK(AJ67,AJ$64:AJ$78,1),"")</f>
        <v/>
      </c>
      <c r="AL67" s="271"/>
      <c r="AM67" s="101" t="str">
        <f t="shared" ref="AM67" si="1618">IF(AL67&lt;&gt;"",RANK(AL67,AL$64:AL$78,1),"")</f>
        <v/>
      </c>
      <c r="AN67" s="271"/>
      <c r="AO67" s="101" t="str">
        <f t="shared" ref="AO67" si="1619">IF(AN67&lt;&gt;"",RANK(AN67,AN$64:AN$78,1),"")</f>
        <v/>
      </c>
      <c r="AP67" s="271"/>
      <c r="AQ67" s="101" t="str">
        <f t="shared" ref="AQ67" si="1620">IF(AP67&lt;&gt;"",RANK(AP67,AP$64:AP$78,1),"")</f>
        <v/>
      </c>
      <c r="AR67" s="271"/>
      <c r="AS67" s="101" t="str">
        <f t="shared" ref="AS67" si="1621">IF(AR67&lt;&gt;"",RANK(AR67,AR$64:AR$78,1),"")</f>
        <v/>
      </c>
      <c r="AT67" s="271"/>
      <c r="AU67" s="101" t="str">
        <f t="shared" ref="AU67" si="1622">IF(AT67&lt;&gt;"",RANK(AT67,AT$64:AT$78,1),"")</f>
        <v/>
      </c>
      <c r="AV67" s="271"/>
      <c r="AW67" s="101" t="str">
        <f t="shared" ref="AW67" si="1623">IF(AV67&lt;&gt;"",RANK(AV67,AV$64:AV$78,1),"")</f>
        <v/>
      </c>
      <c r="AX67" s="271"/>
      <c r="AY67" s="101" t="str">
        <f t="shared" ref="AY67" si="1624">IF(AX67&lt;&gt;"",RANK(AX67,AX$64:AX$78,1),"")</f>
        <v/>
      </c>
      <c r="AZ67" s="271"/>
      <c r="BA67" s="101" t="str">
        <f t="shared" ref="BA67" si="1625">IF(AZ67&lt;&gt;"",RANK(AZ67,AZ$64:AZ$78,1),"")</f>
        <v/>
      </c>
      <c r="BB67" s="271"/>
      <c r="BC67" s="101" t="str">
        <f t="shared" ref="BC67" si="1626">IF(BB67&lt;&gt;"",RANK(BB67,BB$64:BB$78,1),"")</f>
        <v/>
      </c>
      <c r="BD67" s="271"/>
      <c r="BE67" s="101" t="str">
        <f t="shared" ref="BE67" si="1627">IF(BD67&lt;&gt;"",RANK(BD67,BD$64:BD$78,1),"")</f>
        <v/>
      </c>
      <c r="BF67" s="271"/>
      <c r="BG67" s="101" t="str">
        <f t="shared" ref="BG67" si="1628">IF(BF67&lt;&gt;"",RANK(BF67,BF$64:BF$78,1),"")</f>
        <v/>
      </c>
      <c r="BH67" s="271"/>
      <c r="BI67" s="101" t="str">
        <f t="shared" ref="BI67" si="1629">IF(BH67&lt;&gt;"",RANK(BH67,BH$64:BH$78,1),"")</f>
        <v/>
      </c>
      <c r="BJ67" s="271"/>
      <c r="BK67" s="101" t="str">
        <f t="shared" ref="BK67" si="1630">IF(BJ67&lt;&gt;"",RANK(BJ67,BJ$64:BJ$78,1),"")</f>
        <v/>
      </c>
      <c r="BL67" s="271"/>
      <c r="BM67" s="101" t="str">
        <f t="shared" ref="BM67" si="1631">IF(BL67&lt;&gt;"",RANK(BL67,BL$64:BL$78,1),"")</f>
        <v/>
      </c>
    </row>
    <row r="68" spans="1:65" s="275" customFormat="1">
      <c r="A68" s="87">
        <f>IF(ent!E68&lt;&gt;"",ent!D68,"")</f>
        <v>67</v>
      </c>
      <c r="B68" s="87" t="str">
        <f>IF(ent!E68&lt;&gt;"",ent!E68,"")</f>
        <v>塩田 卓史</v>
      </c>
      <c r="C68" s="87" t="str">
        <f>IF(ent!E68&lt;&gt;"",ent!F68,"")</f>
        <v>柿津 健一郎</v>
      </c>
      <c r="D68" s="87" t="str">
        <f>IF(ent!E68&lt;&gt;"",ent!G68,"")</f>
        <v>豊田自動織機 DL ヴィッツGR</v>
      </c>
      <c r="E68" s="88" t="str">
        <f>IF(ent!E68&lt;&gt;"",ent!H68,"")</f>
        <v>OP-1</v>
      </c>
      <c r="F68" s="273">
        <v>603.20000000000005</v>
      </c>
      <c r="G68" s="102">
        <f t="shared" si="1547"/>
        <v>9</v>
      </c>
      <c r="H68" s="304">
        <v>1016.3</v>
      </c>
      <c r="I68" s="102">
        <f t="shared" si="1547"/>
        <v>12</v>
      </c>
      <c r="J68" s="273">
        <v>606.9</v>
      </c>
      <c r="K68" s="102">
        <f t="shared" ref="K68" si="1632">IF(J68&lt;&gt;"",RANK(J68,J$64:J$78,1),"")</f>
        <v>8</v>
      </c>
      <c r="L68" s="273">
        <v>607.29999999999995</v>
      </c>
      <c r="M68" s="102">
        <f t="shared" ref="M68" si="1633">IF(L68&lt;&gt;"",RANK(L68,L$64:L$78,1),"")</f>
        <v>9</v>
      </c>
      <c r="N68" s="273">
        <v>829.4</v>
      </c>
      <c r="O68" s="102">
        <f t="shared" ref="O68" si="1634">IF(N68&lt;&gt;"",RANK(N68,N$64:N$78,1),"")</f>
        <v>8</v>
      </c>
      <c r="P68" s="273">
        <v>603.20000000000005</v>
      </c>
      <c r="Q68" s="102">
        <f t="shared" ref="Q68" si="1635">IF(P68&lt;&gt;"",RANK(P68,P$64:P$78,1),"")</f>
        <v>6</v>
      </c>
      <c r="R68" s="273">
        <v>648.4</v>
      </c>
      <c r="S68" s="102">
        <f t="shared" ref="S68" si="1636">IF(R68&lt;&gt;"",RANK(R68,R$64:R$78,1),"")</f>
        <v>9</v>
      </c>
      <c r="T68" s="273">
        <v>437.8</v>
      </c>
      <c r="U68" s="102">
        <f t="shared" ref="U68" si="1637">IF(T68&lt;&gt;"",RANK(T68,T$64:T$78,1),"")</f>
        <v>7</v>
      </c>
      <c r="V68" s="273">
        <v>631.5</v>
      </c>
      <c r="W68" s="102">
        <f t="shared" ref="W68" si="1638">IF(V68&lt;&gt;"",RANK(V68,V$64:V$78,1),"")</f>
        <v>9</v>
      </c>
      <c r="X68" s="304">
        <v>641.6</v>
      </c>
      <c r="Y68" s="102">
        <f t="shared" ref="Y68" si="1639">IF(X68&lt;&gt;"",RANK(X68,X$64:X$78,1),"")</f>
        <v>7</v>
      </c>
      <c r="Z68" s="273">
        <v>438.3</v>
      </c>
      <c r="AA68" s="102">
        <f t="shared" ref="AA68" si="1640">IF(Z68&lt;&gt;"",RANK(Z68,Z$64:Z$78,1),"")</f>
        <v>8</v>
      </c>
      <c r="AB68" s="304">
        <v>610.29999999999995</v>
      </c>
      <c r="AC68" s="102">
        <f t="shared" ref="AC68" si="1641">IF(AB68&lt;&gt;"",RANK(AB68,AB$64:AB$78,1),"")</f>
        <v>1</v>
      </c>
      <c r="AD68" s="273"/>
      <c r="AE68" s="102" t="str">
        <f t="shared" ref="AE68" si="1642">IF(AD68&lt;&gt;"",RANK(AD68,AD$64:AD$78,1),"")</f>
        <v/>
      </c>
      <c r="AF68" s="273"/>
      <c r="AG68" s="102" t="str">
        <f t="shared" ref="AG68" si="1643">IF(AF68&lt;&gt;"",RANK(AF68,AF$64:AF$78,1),"")</f>
        <v/>
      </c>
      <c r="AH68" s="273"/>
      <c r="AI68" s="102" t="str">
        <f t="shared" ref="AI68" si="1644">IF(AH68&lt;&gt;"",RANK(AH68,AH$64:AH$78,1),"")</f>
        <v/>
      </c>
      <c r="AJ68" s="273"/>
      <c r="AK68" s="102" t="str">
        <f t="shared" ref="AK68" si="1645">IF(AJ68&lt;&gt;"",RANK(AJ68,AJ$64:AJ$78,1),"")</f>
        <v/>
      </c>
      <c r="AL68" s="273"/>
      <c r="AM68" s="102" t="str">
        <f t="shared" ref="AM68" si="1646">IF(AL68&lt;&gt;"",RANK(AL68,AL$64:AL$78,1),"")</f>
        <v/>
      </c>
      <c r="AN68" s="273"/>
      <c r="AO68" s="102" t="str">
        <f t="shared" ref="AO68" si="1647">IF(AN68&lt;&gt;"",RANK(AN68,AN$64:AN$78,1),"")</f>
        <v/>
      </c>
      <c r="AP68" s="273"/>
      <c r="AQ68" s="102" t="str">
        <f t="shared" ref="AQ68" si="1648">IF(AP68&lt;&gt;"",RANK(AP68,AP$64:AP$78,1),"")</f>
        <v/>
      </c>
      <c r="AR68" s="273"/>
      <c r="AS68" s="102" t="str">
        <f t="shared" ref="AS68" si="1649">IF(AR68&lt;&gt;"",RANK(AR68,AR$64:AR$78,1),"")</f>
        <v/>
      </c>
      <c r="AT68" s="273"/>
      <c r="AU68" s="102" t="str">
        <f t="shared" ref="AU68" si="1650">IF(AT68&lt;&gt;"",RANK(AT68,AT$64:AT$78,1),"")</f>
        <v/>
      </c>
      <c r="AV68" s="273"/>
      <c r="AW68" s="102" t="str">
        <f t="shared" ref="AW68" si="1651">IF(AV68&lt;&gt;"",RANK(AV68,AV$64:AV$78,1),"")</f>
        <v/>
      </c>
      <c r="AX68" s="273"/>
      <c r="AY68" s="102" t="str">
        <f t="shared" ref="AY68" si="1652">IF(AX68&lt;&gt;"",RANK(AX68,AX$64:AX$78,1),"")</f>
        <v/>
      </c>
      <c r="AZ68" s="273"/>
      <c r="BA68" s="102" t="str">
        <f t="shared" ref="BA68" si="1653">IF(AZ68&lt;&gt;"",RANK(AZ68,AZ$64:AZ$78,1),"")</f>
        <v/>
      </c>
      <c r="BB68" s="273"/>
      <c r="BC68" s="102" t="str">
        <f t="shared" ref="BC68" si="1654">IF(BB68&lt;&gt;"",RANK(BB68,BB$64:BB$78,1),"")</f>
        <v/>
      </c>
      <c r="BD68" s="273"/>
      <c r="BE68" s="102" t="str">
        <f t="shared" ref="BE68" si="1655">IF(BD68&lt;&gt;"",RANK(BD68,BD$64:BD$78,1),"")</f>
        <v/>
      </c>
      <c r="BF68" s="273"/>
      <c r="BG68" s="102" t="str">
        <f t="shared" ref="BG68" si="1656">IF(BF68&lt;&gt;"",RANK(BF68,BF$64:BF$78,1),"")</f>
        <v/>
      </c>
      <c r="BH68" s="273"/>
      <c r="BI68" s="102" t="str">
        <f t="shared" ref="BI68" si="1657">IF(BH68&lt;&gt;"",RANK(BH68,BH$64:BH$78,1),"")</f>
        <v/>
      </c>
      <c r="BJ68" s="273"/>
      <c r="BK68" s="102" t="str">
        <f t="shared" ref="BK68" si="1658">IF(BJ68&lt;&gt;"",RANK(BJ68,BJ$64:BJ$78,1),"")</f>
        <v/>
      </c>
      <c r="BL68" s="273"/>
      <c r="BM68" s="102" t="str">
        <f t="shared" ref="BM68" si="1659">IF(BL68&lt;&gt;"",RANK(BL68,BL$64:BL$78,1),"")</f>
        <v/>
      </c>
    </row>
    <row r="69" spans="1:65">
      <c r="A69" s="84">
        <f>IF(ent!E69&lt;&gt;"",ent!D69,"")</f>
        <v>68</v>
      </c>
      <c r="B69" s="84" t="str">
        <f>IF(ent!E69&lt;&gt;"",ent!E69,"")</f>
        <v>石田 貴之</v>
      </c>
      <c r="C69" s="84" t="str">
        <f>IF(ent!E69&lt;&gt;"",ent!F69,"")</f>
        <v>田中 佑樹</v>
      </c>
      <c r="D69" s="84" t="str">
        <f>IF(ent!E69&lt;&gt;"",ent!G69,"")</f>
        <v>ACCR911</v>
      </c>
      <c r="E69" s="85" t="str">
        <f>IF(ent!E69&lt;&gt;"",ent!H69,"")</f>
        <v>OP-1</v>
      </c>
      <c r="F69" s="271">
        <v>609.1</v>
      </c>
      <c r="G69" s="101">
        <f t="shared" si="1547"/>
        <v>11</v>
      </c>
      <c r="H69" s="304">
        <v>821.3</v>
      </c>
      <c r="I69" s="101">
        <f t="shared" si="1547"/>
        <v>7</v>
      </c>
      <c r="J69" s="271">
        <v>605.20000000000005</v>
      </c>
      <c r="K69" s="101">
        <f t="shared" ref="K69" si="1660">IF(J69&lt;&gt;"",RANK(J69,J$64:J$78,1),"")</f>
        <v>7</v>
      </c>
      <c r="L69" s="271">
        <v>559.4</v>
      </c>
      <c r="M69" s="101">
        <f t="shared" ref="M69" si="1661">IF(L69&lt;&gt;"",RANK(L69,L$64:L$78,1),"")</f>
        <v>8</v>
      </c>
      <c r="N69" s="271">
        <v>812.3</v>
      </c>
      <c r="O69" s="101">
        <f t="shared" ref="O69" si="1662">IF(N69&lt;&gt;"",RANK(N69,N$64:N$78,1),"")</f>
        <v>7</v>
      </c>
      <c r="P69" s="271">
        <v>607</v>
      </c>
      <c r="Q69" s="101">
        <f t="shared" ref="Q69" si="1663">IF(P69&lt;&gt;"",RANK(P69,P$64:P$78,1),"")</f>
        <v>8</v>
      </c>
      <c r="R69" s="271">
        <v>647.9</v>
      </c>
      <c r="S69" s="101">
        <f t="shared" ref="S69" si="1664">IF(R69&lt;&gt;"",RANK(R69,R$64:R$78,1),"")</f>
        <v>8</v>
      </c>
      <c r="T69" s="271">
        <v>433.8</v>
      </c>
      <c r="U69" s="101">
        <f t="shared" ref="U69" si="1665">IF(T69&lt;&gt;"",RANK(T69,T$64:T$78,1),"")</f>
        <v>6</v>
      </c>
      <c r="V69" s="271">
        <v>624.5</v>
      </c>
      <c r="W69" s="101">
        <f t="shared" ref="W69" si="1666">IF(V69&lt;&gt;"",RANK(V69,V$64:V$78,1),"")</f>
        <v>7</v>
      </c>
      <c r="X69" s="271">
        <v>641.6</v>
      </c>
      <c r="Y69" s="101">
        <f t="shared" ref="Y69" si="1667">IF(X69&lt;&gt;"",RANK(X69,X$64:X$78,1),"")</f>
        <v>7</v>
      </c>
      <c r="Z69" s="271">
        <v>431.4</v>
      </c>
      <c r="AA69" s="101">
        <f t="shared" ref="AA69" si="1668">IF(Z69&lt;&gt;"",RANK(Z69,Z$64:Z$78,1),"")</f>
        <v>4</v>
      </c>
      <c r="AB69" s="304">
        <v>610.29999999999995</v>
      </c>
      <c r="AC69" s="101">
        <f t="shared" ref="AC69" si="1669">IF(AB69&lt;&gt;"",RANK(AB69,AB$64:AB$78,1),"")</f>
        <v>1</v>
      </c>
      <c r="AD69" s="271"/>
      <c r="AE69" s="101" t="str">
        <f t="shared" ref="AE69" si="1670">IF(AD69&lt;&gt;"",RANK(AD69,AD$64:AD$78,1),"")</f>
        <v/>
      </c>
      <c r="AF69" s="271"/>
      <c r="AG69" s="101" t="str">
        <f t="shared" ref="AG69" si="1671">IF(AF69&lt;&gt;"",RANK(AF69,AF$64:AF$78,1),"")</f>
        <v/>
      </c>
      <c r="AH69" s="271"/>
      <c r="AI69" s="101" t="str">
        <f t="shared" ref="AI69" si="1672">IF(AH69&lt;&gt;"",RANK(AH69,AH$64:AH$78,1),"")</f>
        <v/>
      </c>
      <c r="AJ69" s="271"/>
      <c r="AK69" s="101" t="str">
        <f t="shared" ref="AK69" si="1673">IF(AJ69&lt;&gt;"",RANK(AJ69,AJ$64:AJ$78,1),"")</f>
        <v/>
      </c>
      <c r="AL69" s="271"/>
      <c r="AM69" s="101" t="str">
        <f t="shared" ref="AM69" si="1674">IF(AL69&lt;&gt;"",RANK(AL69,AL$64:AL$78,1),"")</f>
        <v/>
      </c>
      <c r="AN69" s="271"/>
      <c r="AO69" s="101" t="str">
        <f t="shared" ref="AO69" si="1675">IF(AN69&lt;&gt;"",RANK(AN69,AN$64:AN$78,1),"")</f>
        <v/>
      </c>
      <c r="AP69" s="271"/>
      <c r="AQ69" s="101" t="str">
        <f t="shared" ref="AQ69" si="1676">IF(AP69&lt;&gt;"",RANK(AP69,AP$64:AP$78,1),"")</f>
        <v/>
      </c>
      <c r="AR69" s="271"/>
      <c r="AS69" s="101" t="str">
        <f t="shared" ref="AS69" si="1677">IF(AR69&lt;&gt;"",RANK(AR69,AR$64:AR$78,1),"")</f>
        <v/>
      </c>
      <c r="AT69" s="271"/>
      <c r="AU69" s="101" t="str">
        <f t="shared" ref="AU69" si="1678">IF(AT69&lt;&gt;"",RANK(AT69,AT$64:AT$78,1),"")</f>
        <v/>
      </c>
      <c r="AV69" s="271"/>
      <c r="AW69" s="101" t="str">
        <f t="shared" ref="AW69" si="1679">IF(AV69&lt;&gt;"",RANK(AV69,AV$64:AV$78,1),"")</f>
        <v/>
      </c>
      <c r="AX69" s="271"/>
      <c r="AY69" s="101" t="str">
        <f t="shared" ref="AY69" si="1680">IF(AX69&lt;&gt;"",RANK(AX69,AX$64:AX$78,1),"")</f>
        <v/>
      </c>
      <c r="AZ69" s="271"/>
      <c r="BA69" s="101" t="str">
        <f t="shared" ref="BA69" si="1681">IF(AZ69&lt;&gt;"",RANK(AZ69,AZ$64:AZ$78,1),"")</f>
        <v/>
      </c>
      <c r="BB69" s="271"/>
      <c r="BC69" s="101" t="str">
        <f t="shared" ref="BC69" si="1682">IF(BB69&lt;&gt;"",RANK(BB69,BB$64:BB$78,1),"")</f>
        <v/>
      </c>
      <c r="BD69" s="271"/>
      <c r="BE69" s="101" t="str">
        <f t="shared" ref="BE69" si="1683">IF(BD69&lt;&gt;"",RANK(BD69,BD$64:BD$78,1),"")</f>
        <v/>
      </c>
      <c r="BF69" s="271"/>
      <c r="BG69" s="101" t="str">
        <f t="shared" ref="BG69" si="1684">IF(BF69&lt;&gt;"",RANK(BF69,BF$64:BF$78,1),"")</f>
        <v/>
      </c>
      <c r="BH69" s="271"/>
      <c r="BI69" s="101" t="str">
        <f t="shared" ref="BI69" si="1685">IF(BH69&lt;&gt;"",RANK(BH69,BH$64:BH$78,1),"")</f>
        <v/>
      </c>
      <c r="BJ69" s="271"/>
      <c r="BK69" s="101" t="str">
        <f t="shared" ref="BK69" si="1686">IF(BJ69&lt;&gt;"",RANK(BJ69,BJ$64:BJ$78,1),"")</f>
        <v/>
      </c>
      <c r="BL69" s="271"/>
      <c r="BM69" s="101" t="str">
        <f t="shared" ref="BM69" si="1687">IF(BL69&lt;&gt;"",RANK(BL69,BL$64:BL$78,1),"")</f>
        <v/>
      </c>
    </row>
    <row r="70" spans="1:65" s="275" customFormat="1">
      <c r="A70" s="87">
        <f>IF(ent!E70&lt;&gt;"",ent!D70,"")</f>
        <v>69</v>
      </c>
      <c r="B70" s="87" t="str">
        <f>IF(ent!E70&lt;&gt;"",ent!E70,"")</f>
        <v>秋浜 鉱治</v>
      </c>
      <c r="C70" s="87" t="str">
        <f>IF(ent!E70&lt;&gt;"",ent!F70,"")</f>
        <v>福田 智治</v>
      </c>
      <c r="D70" s="87" t="str">
        <f>IF(ent!E70&lt;&gt;"",ent!G70,"")</f>
        <v>CAST Racingマルトクハイエース</v>
      </c>
      <c r="E70" s="88" t="str">
        <f>IF(ent!E70&lt;&gt;"",ent!H70,"")</f>
        <v>OP-1</v>
      </c>
      <c r="F70" s="273">
        <v>556.79999999999995</v>
      </c>
      <c r="G70" s="102">
        <f t="shared" si="1547"/>
        <v>6</v>
      </c>
      <c r="H70" s="273">
        <v>839.1</v>
      </c>
      <c r="I70" s="102">
        <f t="shared" si="1547"/>
        <v>9</v>
      </c>
      <c r="J70" s="273">
        <v>616.70000000000005</v>
      </c>
      <c r="K70" s="102">
        <f t="shared" ref="K70" si="1688">IF(J70&lt;&gt;"",RANK(J70,J$64:J$78,1),"")</f>
        <v>10</v>
      </c>
      <c r="L70" s="273">
        <v>550.1</v>
      </c>
      <c r="M70" s="102">
        <f t="shared" ref="M70" si="1689">IF(L70&lt;&gt;"",RANK(L70,L$64:L$78,1),"")</f>
        <v>5</v>
      </c>
      <c r="N70" s="273">
        <v>849</v>
      </c>
      <c r="O70" s="102">
        <f t="shared" ref="O70" si="1690">IF(N70&lt;&gt;"",RANK(N70,N$64:N$78,1),"")</f>
        <v>10</v>
      </c>
      <c r="P70" s="273">
        <v>611</v>
      </c>
      <c r="Q70" s="102">
        <f t="shared" ref="Q70" si="1691">IF(P70&lt;&gt;"",RANK(P70,P$64:P$78,1),"")</f>
        <v>9</v>
      </c>
      <c r="R70" s="273">
        <v>619.6</v>
      </c>
      <c r="S70" s="102">
        <f t="shared" ref="S70" si="1692">IF(R70&lt;&gt;"",RANK(R70,R$64:R$78,1),"")</f>
        <v>5</v>
      </c>
      <c r="T70" s="273">
        <v>430.7</v>
      </c>
      <c r="U70" s="102">
        <f t="shared" ref="U70" si="1693">IF(T70&lt;&gt;"",RANK(T70,T$64:T$78,1),"")</f>
        <v>4</v>
      </c>
      <c r="V70" s="273">
        <v>632.9</v>
      </c>
      <c r="W70" s="102">
        <f t="shared" ref="W70" si="1694">IF(V70&lt;&gt;"",RANK(V70,V$64:V$78,1),"")</f>
        <v>10</v>
      </c>
      <c r="X70" s="273"/>
      <c r="Y70" s="102" t="str">
        <f t="shared" ref="Y70" si="1695">IF(X70&lt;&gt;"",RANK(X70,X$64:X$78,1),"")</f>
        <v/>
      </c>
      <c r="Z70" s="273"/>
      <c r="AA70" s="102" t="str">
        <f t="shared" ref="AA70" si="1696">IF(Z70&lt;&gt;"",RANK(Z70,Z$64:Z$78,1),"")</f>
        <v/>
      </c>
      <c r="AB70" s="273"/>
      <c r="AC70" s="102" t="str">
        <f t="shared" ref="AC70" si="1697">IF(AB70&lt;&gt;"",RANK(AB70,AB$64:AB$78,1),"")</f>
        <v/>
      </c>
      <c r="AD70" s="273"/>
      <c r="AE70" s="102" t="str">
        <f t="shared" ref="AE70" si="1698">IF(AD70&lt;&gt;"",RANK(AD70,AD$64:AD$78,1),"")</f>
        <v/>
      </c>
      <c r="AF70" s="273"/>
      <c r="AG70" s="102" t="str">
        <f t="shared" ref="AG70" si="1699">IF(AF70&lt;&gt;"",RANK(AF70,AF$64:AF$78,1),"")</f>
        <v/>
      </c>
      <c r="AH70" s="273"/>
      <c r="AI70" s="102" t="str">
        <f t="shared" ref="AI70" si="1700">IF(AH70&lt;&gt;"",RANK(AH70,AH$64:AH$78,1),"")</f>
        <v/>
      </c>
      <c r="AJ70" s="273"/>
      <c r="AK70" s="102" t="str">
        <f t="shared" ref="AK70" si="1701">IF(AJ70&lt;&gt;"",RANK(AJ70,AJ$64:AJ$78,1),"")</f>
        <v/>
      </c>
      <c r="AL70" s="273"/>
      <c r="AM70" s="102" t="str">
        <f t="shared" ref="AM70" si="1702">IF(AL70&lt;&gt;"",RANK(AL70,AL$64:AL$78,1),"")</f>
        <v/>
      </c>
      <c r="AN70" s="273"/>
      <c r="AO70" s="102" t="str">
        <f t="shared" ref="AO70" si="1703">IF(AN70&lt;&gt;"",RANK(AN70,AN$64:AN$78,1),"")</f>
        <v/>
      </c>
      <c r="AP70" s="273"/>
      <c r="AQ70" s="102" t="str">
        <f t="shared" ref="AQ70" si="1704">IF(AP70&lt;&gt;"",RANK(AP70,AP$64:AP$78,1),"")</f>
        <v/>
      </c>
      <c r="AR70" s="273"/>
      <c r="AS70" s="102" t="str">
        <f t="shared" ref="AS70" si="1705">IF(AR70&lt;&gt;"",RANK(AR70,AR$64:AR$78,1),"")</f>
        <v/>
      </c>
      <c r="AT70" s="273"/>
      <c r="AU70" s="102" t="str">
        <f t="shared" ref="AU70" si="1706">IF(AT70&lt;&gt;"",RANK(AT70,AT$64:AT$78,1),"")</f>
        <v/>
      </c>
      <c r="AV70" s="273"/>
      <c r="AW70" s="102" t="str">
        <f t="shared" ref="AW70" si="1707">IF(AV70&lt;&gt;"",RANK(AV70,AV$64:AV$78,1),"")</f>
        <v/>
      </c>
      <c r="AX70" s="273"/>
      <c r="AY70" s="102" t="str">
        <f t="shared" ref="AY70" si="1708">IF(AX70&lt;&gt;"",RANK(AX70,AX$64:AX$78,1),"")</f>
        <v/>
      </c>
      <c r="AZ70" s="273"/>
      <c r="BA70" s="102" t="str">
        <f t="shared" ref="BA70" si="1709">IF(AZ70&lt;&gt;"",RANK(AZ70,AZ$64:AZ$78,1),"")</f>
        <v/>
      </c>
      <c r="BB70" s="273"/>
      <c r="BC70" s="102" t="str">
        <f t="shared" ref="BC70" si="1710">IF(BB70&lt;&gt;"",RANK(BB70,BB$64:BB$78,1),"")</f>
        <v/>
      </c>
      <c r="BD70" s="273"/>
      <c r="BE70" s="102" t="str">
        <f t="shared" ref="BE70" si="1711">IF(BD70&lt;&gt;"",RANK(BD70,BD$64:BD$78,1),"")</f>
        <v/>
      </c>
      <c r="BF70" s="273"/>
      <c r="BG70" s="102" t="str">
        <f t="shared" ref="BG70" si="1712">IF(BF70&lt;&gt;"",RANK(BF70,BF$64:BF$78,1),"")</f>
        <v/>
      </c>
      <c r="BH70" s="273"/>
      <c r="BI70" s="102" t="str">
        <f t="shared" ref="BI70" si="1713">IF(BH70&lt;&gt;"",RANK(BH70,BH$64:BH$78,1),"")</f>
        <v/>
      </c>
      <c r="BJ70" s="273"/>
      <c r="BK70" s="102" t="str">
        <f t="shared" ref="BK70" si="1714">IF(BJ70&lt;&gt;"",RANK(BJ70,BJ$64:BJ$78,1),"")</f>
        <v/>
      </c>
      <c r="BL70" s="273"/>
      <c r="BM70" s="102" t="str">
        <f t="shared" ref="BM70" si="1715">IF(BL70&lt;&gt;"",RANK(BL70,BL$64:BL$78,1),"")</f>
        <v/>
      </c>
    </row>
    <row r="71" spans="1:65">
      <c r="A71" s="84">
        <f>IF(ent!E71&lt;&gt;"",ent!D71,"")</f>
        <v>70</v>
      </c>
      <c r="B71" s="84" t="str">
        <f>IF(ent!E71&lt;&gt;"",ent!E71,"")</f>
        <v>小林 佑輝</v>
      </c>
      <c r="C71" s="84" t="str">
        <f>IF(ent!E71&lt;&gt;"",ent!F71,"")</f>
        <v>鶴巻 駿介</v>
      </c>
      <c r="D71" s="84" t="str">
        <f>IF(ent!E71&lt;&gt;"",ent!G71,"")</f>
        <v>ラッシュスポーツ IRS BRZ</v>
      </c>
      <c r="E71" s="85" t="str">
        <f>IF(ent!E71&lt;&gt;"",ent!H71,"")</f>
        <v>OP-1</v>
      </c>
      <c r="F71" s="271">
        <v>513.29999999999995</v>
      </c>
      <c r="G71" s="101">
        <f t="shared" si="1547"/>
        <v>1</v>
      </c>
      <c r="H71" s="304">
        <v>716.9</v>
      </c>
      <c r="I71" s="101">
        <f t="shared" si="1547"/>
        <v>1</v>
      </c>
      <c r="J71" s="271">
        <v>529</v>
      </c>
      <c r="K71" s="101">
        <f t="shared" ref="K71" si="1716">IF(J71&lt;&gt;"",RANK(J71,J$64:J$78,1),"")</f>
        <v>1</v>
      </c>
      <c r="L71" s="271">
        <v>522.5</v>
      </c>
      <c r="M71" s="101">
        <f t="shared" ref="M71" si="1717">IF(L71&lt;&gt;"",RANK(L71,L$64:L$78,1),"")</f>
        <v>1</v>
      </c>
      <c r="N71" s="271">
        <v>808.5</v>
      </c>
      <c r="O71" s="101">
        <f t="shared" ref="O71" si="1718">IF(N71&lt;&gt;"",RANK(N71,N$64:N$78,1),"")</f>
        <v>5</v>
      </c>
      <c r="P71" s="271">
        <v>530.79999999999995</v>
      </c>
      <c r="Q71" s="101">
        <f t="shared" ref="Q71" si="1719">IF(P71&lt;&gt;"",RANK(P71,P$64:P$78,1),"")</f>
        <v>1</v>
      </c>
      <c r="R71" s="271">
        <v>613</v>
      </c>
      <c r="S71" s="101">
        <f t="shared" ref="S71" si="1720">IF(R71&lt;&gt;"",RANK(R71,R$64:R$78,1),"")</f>
        <v>3</v>
      </c>
      <c r="T71" s="271">
        <v>420.4</v>
      </c>
      <c r="U71" s="101">
        <f t="shared" ref="U71" si="1721">IF(T71&lt;&gt;"",RANK(T71,T$64:T$78,1),"")</f>
        <v>1</v>
      </c>
      <c r="V71" s="271">
        <v>556.79999999999995</v>
      </c>
      <c r="W71" s="101">
        <f t="shared" ref="W71" si="1722">IF(V71&lt;&gt;"",RANK(V71,V$64:V$78,1),"")</f>
        <v>1</v>
      </c>
      <c r="X71" s="271">
        <v>558.1</v>
      </c>
      <c r="Y71" s="101">
        <f t="shared" ref="Y71" si="1723">IF(X71&lt;&gt;"",RANK(X71,X$64:X$78,1),"")</f>
        <v>2</v>
      </c>
      <c r="Z71" s="271">
        <v>415.5</v>
      </c>
      <c r="AA71" s="101">
        <f t="shared" ref="AA71" si="1724">IF(Z71&lt;&gt;"",RANK(Z71,Z$64:Z$78,1),"")</f>
        <v>1</v>
      </c>
      <c r="AB71" s="304">
        <v>610.29999999999995</v>
      </c>
      <c r="AC71" s="101">
        <f t="shared" ref="AC71" si="1725">IF(AB71&lt;&gt;"",RANK(AB71,AB$64:AB$78,1),"")</f>
        <v>1</v>
      </c>
      <c r="AD71" s="271"/>
      <c r="AE71" s="101" t="str">
        <f t="shared" ref="AE71" si="1726">IF(AD71&lt;&gt;"",RANK(AD71,AD$64:AD$78,1),"")</f>
        <v/>
      </c>
      <c r="AF71" s="271"/>
      <c r="AG71" s="101" t="str">
        <f t="shared" ref="AG71" si="1727">IF(AF71&lt;&gt;"",RANK(AF71,AF$64:AF$78,1),"")</f>
        <v/>
      </c>
      <c r="AH71" s="271"/>
      <c r="AI71" s="101" t="str">
        <f t="shared" ref="AI71" si="1728">IF(AH71&lt;&gt;"",RANK(AH71,AH$64:AH$78,1),"")</f>
        <v/>
      </c>
      <c r="AJ71" s="271"/>
      <c r="AK71" s="101" t="str">
        <f t="shared" ref="AK71" si="1729">IF(AJ71&lt;&gt;"",RANK(AJ71,AJ$64:AJ$78,1),"")</f>
        <v/>
      </c>
      <c r="AL71" s="271"/>
      <c r="AM71" s="101" t="str">
        <f t="shared" ref="AM71" si="1730">IF(AL71&lt;&gt;"",RANK(AL71,AL$64:AL$78,1),"")</f>
        <v/>
      </c>
      <c r="AN71" s="271"/>
      <c r="AO71" s="101" t="str">
        <f t="shared" ref="AO71" si="1731">IF(AN71&lt;&gt;"",RANK(AN71,AN$64:AN$78,1),"")</f>
        <v/>
      </c>
      <c r="AP71" s="271"/>
      <c r="AQ71" s="101" t="str">
        <f t="shared" ref="AQ71" si="1732">IF(AP71&lt;&gt;"",RANK(AP71,AP$64:AP$78,1),"")</f>
        <v/>
      </c>
      <c r="AR71" s="271"/>
      <c r="AS71" s="101" t="str">
        <f t="shared" ref="AS71" si="1733">IF(AR71&lt;&gt;"",RANK(AR71,AR$64:AR$78,1),"")</f>
        <v/>
      </c>
      <c r="AT71" s="271"/>
      <c r="AU71" s="101" t="str">
        <f t="shared" ref="AU71" si="1734">IF(AT71&lt;&gt;"",RANK(AT71,AT$64:AT$78,1),"")</f>
        <v/>
      </c>
      <c r="AV71" s="271"/>
      <c r="AW71" s="101" t="str">
        <f t="shared" ref="AW71" si="1735">IF(AV71&lt;&gt;"",RANK(AV71,AV$64:AV$78,1),"")</f>
        <v/>
      </c>
      <c r="AX71" s="271"/>
      <c r="AY71" s="101" t="str">
        <f t="shared" ref="AY71" si="1736">IF(AX71&lt;&gt;"",RANK(AX71,AX$64:AX$78,1),"")</f>
        <v/>
      </c>
      <c r="AZ71" s="271"/>
      <c r="BA71" s="101" t="str">
        <f t="shared" ref="BA71" si="1737">IF(AZ71&lt;&gt;"",RANK(AZ71,AZ$64:AZ$78,1),"")</f>
        <v/>
      </c>
      <c r="BB71" s="271"/>
      <c r="BC71" s="101" t="str">
        <f t="shared" ref="BC71" si="1738">IF(BB71&lt;&gt;"",RANK(BB71,BB$64:BB$78,1),"")</f>
        <v/>
      </c>
      <c r="BD71" s="271"/>
      <c r="BE71" s="101" t="str">
        <f t="shared" ref="BE71" si="1739">IF(BD71&lt;&gt;"",RANK(BD71,BD$64:BD$78,1),"")</f>
        <v/>
      </c>
      <c r="BF71" s="271"/>
      <c r="BG71" s="101" t="str">
        <f t="shared" ref="BG71" si="1740">IF(BF71&lt;&gt;"",RANK(BF71,BF$64:BF$78,1),"")</f>
        <v/>
      </c>
      <c r="BH71" s="271"/>
      <c r="BI71" s="101" t="str">
        <f t="shared" ref="BI71" si="1741">IF(BH71&lt;&gt;"",RANK(BH71,BH$64:BH$78,1),"")</f>
        <v/>
      </c>
      <c r="BJ71" s="271"/>
      <c r="BK71" s="101" t="str">
        <f t="shared" ref="BK71" si="1742">IF(BJ71&lt;&gt;"",RANK(BJ71,BJ$64:BJ$78,1),"")</f>
        <v/>
      </c>
      <c r="BL71" s="271"/>
      <c r="BM71" s="101" t="str">
        <f t="shared" ref="BM71" si="1743">IF(BL71&lt;&gt;"",RANK(BL71,BL$64:BL$78,1),"")</f>
        <v/>
      </c>
    </row>
    <row r="72" spans="1:65" s="275" customFormat="1">
      <c r="A72" s="87">
        <f>IF(ent!E72&lt;&gt;"",ent!D72,"")</f>
        <v>71</v>
      </c>
      <c r="B72" s="87" t="str">
        <f>IF(ent!E72&lt;&gt;"",ent!E72,"")</f>
        <v>氣谷 忍</v>
      </c>
      <c r="C72" s="87" t="str">
        <f>IF(ent!E72&lt;&gt;"",ent!F72,"")</f>
        <v>氣谷 寛子</v>
      </c>
      <c r="D72" s="87" t="str">
        <f>IF(ent!E72&lt;&gt;"",ent!G72,"")</f>
        <v>HRCR Mini(1)</v>
      </c>
      <c r="E72" s="88" t="str">
        <f>IF(ent!E72&lt;&gt;"",ent!H72,"")</f>
        <v>OP-1</v>
      </c>
      <c r="F72" s="273">
        <v>551.1</v>
      </c>
      <c r="G72" s="102">
        <f t="shared" si="1547"/>
        <v>4</v>
      </c>
      <c r="H72" s="273">
        <v>755.7</v>
      </c>
      <c r="I72" s="102">
        <f t="shared" si="1547"/>
        <v>4</v>
      </c>
      <c r="J72" s="273">
        <v>548.9</v>
      </c>
      <c r="K72" s="102">
        <f t="shared" ref="K72" si="1744">IF(J72&lt;&gt;"",RANK(J72,J$64:J$78,1),"")</f>
        <v>4</v>
      </c>
      <c r="L72" s="273">
        <v>548.5</v>
      </c>
      <c r="M72" s="102">
        <f t="shared" ref="M72" si="1745">IF(L72&lt;&gt;"",RANK(L72,L$64:L$78,1),"")</f>
        <v>4</v>
      </c>
      <c r="N72" s="273">
        <v>750.9</v>
      </c>
      <c r="O72" s="102">
        <f t="shared" ref="O72" si="1746">IF(N72&lt;&gt;"",RANK(N72,N$64:N$78,1),"")</f>
        <v>3</v>
      </c>
      <c r="P72" s="273">
        <v>547.9</v>
      </c>
      <c r="Q72" s="102">
        <f t="shared" ref="Q72" si="1747">IF(P72&lt;&gt;"",RANK(P72,P$64:P$78,1),"")</f>
        <v>4</v>
      </c>
      <c r="R72" s="273">
        <v>606.6</v>
      </c>
      <c r="S72" s="102">
        <f t="shared" ref="S72" si="1748">IF(R72&lt;&gt;"",RANK(R72,R$64:R$78,1),"")</f>
        <v>2</v>
      </c>
      <c r="T72" s="273">
        <v>423.4</v>
      </c>
      <c r="U72" s="102">
        <f t="shared" ref="U72" si="1749">IF(T72&lt;&gt;"",RANK(T72,T$64:T$78,1),"")</f>
        <v>2</v>
      </c>
      <c r="V72" s="273">
        <v>620.79999999999995</v>
      </c>
      <c r="W72" s="102">
        <f t="shared" ref="W72" si="1750">IF(V72&lt;&gt;"",RANK(V72,V$64:V$78,1),"")</f>
        <v>6</v>
      </c>
      <c r="X72" s="273">
        <v>619.20000000000005</v>
      </c>
      <c r="Y72" s="102">
        <f t="shared" ref="Y72" si="1751">IF(X72&lt;&gt;"",RANK(X72,X$64:X$78,1),"")</f>
        <v>5</v>
      </c>
      <c r="Z72" s="273">
        <v>435.5</v>
      </c>
      <c r="AA72" s="102">
        <f t="shared" ref="AA72" si="1752">IF(Z72&lt;&gt;"",RANK(Z72,Z$64:Z$78,1),"")</f>
        <v>7</v>
      </c>
      <c r="AB72" s="304">
        <v>610.29999999999995</v>
      </c>
      <c r="AC72" s="102">
        <f t="shared" ref="AC72" si="1753">IF(AB72&lt;&gt;"",RANK(AB72,AB$64:AB$78,1),"")</f>
        <v>1</v>
      </c>
      <c r="AD72" s="273"/>
      <c r="AE72" s="102" t="str">
        <f t="shared" ref="AE72" si="1754">IF(AD72&lt;&gt;"",RANK(AD72,AD$64:AD$78,1),"")</f>
        <v/>
      </c>
      <c r="AF72" s="273"/>
      <c r="AG72" s="102" t="str">
        <f t="shared" ref="AG72" si="1755">IF(AF72&lt;&gt;"",RANK(AF72,AF$64:AF$78,1),"")</f>
        <v/>
      </c>
      <c r="AH72" s="273"/>
      <c r="AI72" s="102" t="str">
        <f t="shared" ref="AI72" si="1756">IF(AH72&lt;&gt;"",RANK(AH72,AH$64:AH$78,1),"")</f>
        <v/>
      </c>
      <c r="AJ72" s="273"/>
      <c r="AK72" s="102" t="str">
        <f t="shared" ref="AK72" si="1757">IF(AJ72&lt;&gt;"",RANK(AJ72,AJ$64:AJ$78,1),"")</f>
        <v/>
      </c>
      <c r="AL72" s="273"/>
      <c r="AM72" s="102" t="str">
        <f t="shared" ref="AM72" si="1758">IF(AL72&lt;&gt;"",RANK(AL72,AL$64:AL$78,1),"")</f>
        <v/>
      </c>
      <c r="AN72" s="273"/>
      <c r="AO72" s="102" t="str">
        <f t="shared" ref="AO72" si="1759">IF(AN72&lt;&gt;"",RANK(AN72,AN$64:AN$78,1),"")</f>
        <v/>
      </c>
      <c r="AP72" s="273"/>
      <c r="AQ72" s="102" t="str">
        <f t="shared" ref="AQ72" si="1760">IF(AP72&lt;&gt;"",RANK(AP72,AP$64:AP$78,1),"")</f>
        <v/>
      </c>
      <c r="AR72" s="273"/>
      <c r="AS72" s="102" t="str">
        <f t="shared" ref="AS72" si="1761">IF(AR72&lt;&gt;"",RANK(AR72,AR$64:AR$78,1),"")</f>
        <v/>
      </c>
      <c r="AT72" s="273"/>
      <c r="AU72" s="102" t="str">
        <f t="shared" ref="AU72" si="1762">IF(AT72&lt;&gt;"",RANK(AT72,AT$64:AT$78,1),"")</f>
        <v/>
      </c>
      <c r="AV72" s="273"/>
      <c r="AW72" s="102" t="str">
        <f t="shared" ref="AW72" si="1763">IF(AV72&lt;&gt;"",RANK(AV72,AV$64:AV$78,1),"")</f>
        <v/>
      </c>
      <c r="AX72" s="273"/>
      <c r="AY72" s="102" t="str">
        <f t="shared" ref="AY72" si="1764">IF(AX72&lt;&gt;"",RANK(AX72,AX$64:AX$78,1),"")</f>
        <v/>
      </c>
      <c r="AZ72" s="273"/>
      <c r="BA72" s="102" t="str">
        <f t="shared" ref="BA72" si="1765">IF(AZ72&lt;&gt;"",RANK(AZ72,AZ$64:AZ$78,1),"")</f>
        <v/>
      </c>
      <c r="BB72" s="273"/>
      <c r="BC72" s="102" t="str">
        <f t="shared" ref="BC72" si="1766">IF(BB72&lt;&gt;"",RANK(BB72,BB$64:BB$78,1),"")</f>
        <v/>
      </c>
      <c r="BD72" s="273"/>
      <c r="BE72" s="102" t="str">
        <f t="shared" ref="BE72" si="1767">IF(BD72&lt;&gt;"",RANK(BD72,BD$64:BD$78,1),"")</f>
        <v/>
      </c>
      <c r="BF72" s="273"/>
      <c r="BG72" s="102" t="str">
        <f t="shared" ref="BG72" si="1768">IF(BF72&lt;&gt;"",RANK(BF72,BF$64:BF$78,1),"")</f>
        <v/>
      </c>
      <c r="BH72" s="273"/>
      <c r="BI72" s="102" t="str">
        <f t="shared" ref="BI72" si="1769">IF(BH72&lt;&gt;"",RANK(BH72,BH$64:BH$78,1),"")</f>
        <v/>
      </c>
      <c r="BJ72" s="273"/>
      <c r="BK72" s="102" t="str">
        <f t="shared" ref="BK72" si="1770">IF(BJ72&lt;&gt;"",RANK(BJ72,BJ$64:BJ$78,1),"")</f>
        <v/>
      </c>
      <c r="BL72" s="273"/>
      <c r="BM72" s="102" t="str">
        <f t="shared" ref="BM72" si="1771">IF(BL72&lt;&gt;"",RANK(BL72,BL$64:BL$78,1),"")</f>
        <v/>
      </c>
    </row>
    <row r="73" spans="1:65">
      <c r="A73" s="84">
        <f>IF(ent!E73&lt;&gt;"",ent!D73,"")</f>
        <v>72</v>
      </c>
      <c r="B73" s="84" t="str">
        <f>IF(ent!E73&lt;&gt;"",ent!E73,"")</f>
        <v>大弥 保憲</v>
      </c>
      <c r="C73" s="84" t="str">
        <f>IF(ent!E73&lt;&gt;"",ent!F73,"")</f>
        <v>佐々木 翔</v>
      </c>
      <c r="D73" s="84" t="str">
        <f>IF(ent!E73&lt;&gt;"",ent!G73,"")</f>
        <v>Kist☆金沢科学技術大学校☆Yaris</v>
      </c>
      <c r="E73" s="85" t="str">
        <f>IF(ent!E73&lt;&gt;"",ent!H73,"")</f>
        <v>OP-1</v>
      </c>
      <c r="F73" s="271">
        <v>601.20000000000005</v>
      </c>
      <c r="G73" s="101">
        <f t="shared" si="1547"/>
        <v>8</v>
      </c>
      <c r="H73" s="271"/>
      <c r="I73" s="101" t="str">
        <f t="shared" si="1547"/>
        <v/>
      </c>
      <c r="J73" s="271"/>
      <c r="K73" s="101" t="str">
        <f t="shared" ref="K73" si="1772">IF(J73&lt;&gt;"",RANK(J73,J$64:J$78,1),"")</f>
        <v/>
      </c>
      <c r="L73" s="271"/>
      <c r="M73" s="101" t="str">
        <f t="shared" ref="M73" si="1773">IF(L73&lt;&gt;"",RANK(L73,L$64:L$78,1),"")</f>
        <v/>
      </c>
      <c r="N73" s="271"/>
      <c r="O73" s="101" t="str">
        <f t="shared" ref="O73" si="1774">IF(N73&lt;&gt;"",RANK(N73,N$64:N$78,1),"")</f>
        <v/>
      </c>
      <c r="P73" s="271"/>
      <c r="Q73" s="101" t="str">
        <f t="shared" ref="Q73" si="1775">IF(P73&lt;&gt;"",RANK(P73,P$64:P$78,1),"")</f>
        <v/>
      </c>
      <c r="R73" s="271">
        <v>634</v>
      </c>
      <c r="S73" s="101">
        <f t="shared" ref="S73" si="1776">IF(R73&lt;&gt;"",RANK(R73,R$64:R$78,1),"")</f>
        <v>7</v>
      </c>
      <c r="T73" s="271">
        <v>441.9</v>
      </c>
      <c r="U73" s="101">
        <f t="shared" ref="U73" si="1777">IF(T73&lt;&gt;"",RANK(T73,T$64:T$78,1),"")</f>
        <v>9</v>
      </c>
      <c r="V73" s="271">
        <v>625.79999999999995</v>
      </c>
      <c r="W73" s="101">
        <f t="shared" ref="W73" si="1778">IF(V73&lt;&gt;"",RANK(V73,V$64:V$78,1),"")</f>
        <v>8</v>
      </c>
      <c r="X73" s="304">
        <v>641.6</v>
      </c>
      <c r="Y73" s="101">
        <f t="shared" ref="Y73" si="1779">IF(X73&lt;&gt;"",RANK(X73,X$64:X$78,1),"")</f>
        <v>7</v>
      </c>
      <c r="Z73" s="271">
        <v>443.2</v>
      </c>
      <c r="AA73" s="101">
        <f t="shared" ref="AA73" si="1780">IF(Z73&lt;&gt;"",RANK(Z73,Z$64:Z$78,1),"")</f>
        <v>9</v>
      </c>
      <c r="AB73" s="304">
        <v>610.29999999999995</v>
      </c>
      <c r="AC73" s="101">
        <f t="shared" ref="AC73" si="1781">IF(AB73&lt;&gt;"",RANK(AB73,AB$64:AB$78,1),"")</f>
        <v>1</v>
      </c>
      <c r="AD73" s="271"/>
      <c r="AE73" s="101" t="str">
        <f t="shared" ref="AE73" si="1782">IF(AD73&lt;&gt;"",RANK(AD73,AD$64:AD$78,1),"")</f>
        <v/>
      </c>
      <c r="AF73" s="271"/>
      <c r="AG73" s="101" t="str">
        <f t="shared" ref="AG73" si="1783">IF(AF73&lt;&gt;"",RANK(AF73,AF$64:AF$78,1),"")</f>
        <v/>
      </c>
      <c r="AH73" s="271"/>
      <c r="AI73" s="101" t="str">
        <f t="shared" ref="AI73" si="1784">IF(AH73&lt;&gt;"",RANK(AH73,AH$64:AH$78,1),"")</f>
        <v/>
      </c>
      <c r="AJ73" s="271"/>
      <c r="AK73" s="101" t="str">
        <f t="shared" ref="AK73" si="1785">IF(AJ73&lt;&gt;"",RANK(AJ73,AJ$64:AJ$78,1),"")</f>
        <v/>
      </c>
      <c r="AL73" s="271"/>
      <c r="AM73" s="101" t="str">
        <f t="shared" ref="AM73" si="1786">IF(AL73&lt;&gt;"",RANK(AL73,AL$64:AL$78,1),"")</f>
        <v/>
      </c>
      <c r="AN73" s="271"/>
      <c r="AO73" s="101" t="str">
        <f t="shared" ref="AO73" si="1787">IF(AN73&lt;&gt;"",RANK(AN73,AN$64:AN$78,1),"")</f>
        <v/>
      </c>
      <c r="AP73" s="271"/>
      <c r="AQ73" s="101" t="str">
        <f t="shared" ref="AQ73" si="1788">IF(AP73&lt;&gt;"",RANK(AP73,AP$64:AP$78,1),"")</f>
        <v/>
      </c>
      <c r="AR73" s="271"/>
      <c r="AS73" s="101" t="str">
        <f t="shared" ref="AS73" si="1789">IF(AR73&lt;&gt;"",RANK(AR73,AR$64:AR$78,1),"")</f>
        <v/>
      </c>
      <c r="AT73" s="271"/>
      <c r="AU73" s="101" t="str">
        <f t="shared" ref="AU73" si="1790">IF(AT73&lt;&gt;"",RANK(AT73,AT$64:AT$78,1),"")</f>
        <v/>
      </c>
      <c r="AV73" s="271"/>
      <c r="AW73" s="101" t="str">
        <f t="shared" ref="AW73" si="1791">IF(AV73&lt;&gt;"",RANK(AV73,AV$64:AV$78,1),"")</f>
        <v/>
      </c>
      <c r="AX73" s="271"/>
      <c r="AY73" s="101" t="str">
        <f t="shared" ref="AY73" si="1792">IF(AX73&lt;&gt;"",RANK(AX73,AX$64:AX$78,1),"")</f>
        <v/>
      </c>
      <c r="AZ73" s="271"/>
      <c r="BA73" s="101" t="str">
        <f t="shared" ref="BA73" si="1793">IF(AZ73&lt;&gt;"",RANK(AZ73,AZ$64:AZ$78,1),"")</f>
        <v/>
      </c>
      <c r="BB73" s="271"/>
      <c r="BC73" s="101" t="str">
        <f t="shared" ref="BC73" si="1794">IF(BB73&lt;&gt;"",RANK(BB73,BB$64:BB$78,1),"")</f>
        <v/>
      </c>
      <c r="BD73" s="271"/>
      <c r="BE73" s="101" t="str">
        <f t="shared" ref="BE73" si="1795">IF(BD73&lt;&gt;"",RANK(BD73,BD$64:BD$78,1),"")</f>
        <v/>
      </c>
      <c r="BF73" s="271"/>
      <c r="BG73" s="101" t="str">
        <f t="shared" ref="BG73" si="1796">IF(BF73&lt;&gt;"",RANK(BF73,BF$64:BF$78,1),"")</f>
        <v/>
      </c>
      <c r="BH73" s="271"/>
      <c r="BI73" s="101" t="str">
        <f t="shared" ref="BI73" si="1797">IF(BH73&lt;&gt;"",RANK(BH73,BH$64:BH$78,1),"")</f>
        <v/>
      </c>
      <c r="BJ73" s="271"/>
      <c r="BK73" s="101" t="str">
        <f t="shared" ref="BK73" si="1798">IF(BJ73&lt;&gt;"",RANK(BJ73,BJ$64:BJ$78,1),"")</f>
        <v/>
      </c>
      <c r="BL73" s="271"/>
      <c r="BM73" s="101" t="str">
        <f t="shared" ref="BM73" si="1799">IF(BL73&lt;&gt;"",RANK(BL73,BL$64:BL$78,1),"")</f>
        <v/>
      </c>
    </row>
    <row r="74" spans="1:65" s="275" customFormat="1">
      <c r="A74" s="87">
        <f>IF(ent!E74&lt;&gt;"",ent!D74,"")</f>
        <v>73</v>
      </c>
      <c r="B74" s="87" t="str">
        <f>IF(ent!E74&lt;&gt;"",ent!E74,"")</f>
        <v>加治 秀一</v>
      </c>
      <c r="C74" s="87" t="str">
        <f>IF(ent!E74&lt;&gt;"",ent!F74,"")</f>
        <v>郷右近 孝雄</v>
      </c>
      <c r="D74" s="87" t="str">
        <f>IF(ent!E74&lt;&gt;"",ent!G74,"")</f>
        <v>project blue シビック</v>
      </c>
      <c r="E74" s="88" t="str">
        <f>IF(ent!E74&lt;&gt;"",ent!H74,"")</f>
        <v>OP-1</v>
      </c>
      <c r="F74" s="273"/>
      <c r="G74" s="102" t="str">
        <f t="shared" si="1547"/>
        <v/>
      </c>
      <c r="H74" s="273"/>
      <c r="I74" s="102" t="str">
        <f t="shared" si="1547"/>
        <v/>
      </c>
      <c r="J74" s="273"/>
      <c r="K74" s="102" t="str">
        <f t="shared" ref="K74" si="1800">IF(J74&lt;&gt;"",RANK(J74,J$64:J$78,1),"")</f>
        <v/>
      </c>
      <c r="L74" s="273"/>
      <c r="M74" s="102" t="str">
        <f t="shared" ref="M74" si="1801">IF(L74&lt;&gt;"",RANK(L74,L$64:L$78,1),"")</f>
        <v/>
      </c>
      <c r="N74" s="273"/>
      <c r="O74" s="102" t="str">
        <f t="shared" ref="O74" si="1802">IF(N74&lt;&gt;"",RANK(N74,N$64:N$78,1),"")</f>
        <v/>
      </c>
      <c r="P74" s="273"/>
      <c r="Q74" s="102" t="str">
        <f t="shared" ref="Q74" si="1803">IF(P74&lt;&gt;"",RANK(P74,P$64:P$78,1),"")</f>
        <v/>
      </c>
      <c r="R74" s="273"/>
      <c r="S74" s="102" t="str">
        <f t="shared" ref="S74" si="1804">IF(R74&lt;&gt;"",RANK(R74,R$64:R$78,1),"")</f>
        <v/>
      </c>
      <c r="T74" s="273"/>
      <c r="U74" s="102" t="str">
        <f t="shared" ref="U74" si="1805">IF(T74&lt;&gt;"",RANK(T74,T$64:T$78,1),"")</f>
        <v/>
      </c>
      <c r="V74" s="273"/>
      <c r="W74" s="102" t="str">
        <f t="shared" ref="W74" si="1806">IF(V74&lt;&gt;"",RANK(V74,V$64:V$78,1),"")</f>
        <v/>
      </c>
      <c r="X74" s="273"/>
      <c r="Y74" s="102" t="str">
        <f t="shared" ref="Y74" si="1807">IF(X74&lt;&gt;"",RANK(X74,X$64:X$78,1),"")</f>
        <v/>
      </c>
      <c r="Z74" s="273"/>
      <c r="AA74" s="102" t="str">
        <f t="shared" ref="AA74" si="1808">IF(Z74&lt;&gt;"",RANK(Z74,Z$64:Z$78,1),"")</f>
        <v/>
      </c>
      <c r="AB74" s="273"/>
      <c r="AC74" s="102" t="str">
        <f t="shared" ref="AC74" si="1809">IF(AB74&lt;&gt;"",RANK(AB74,AB$64:AB$78,1),"")</f>
        <v/>
      </c>
      <c r="AD74" s="273"/>
      <c r="AE74" s="102" t="str">
        <f t="shared" ref="AE74" si="1810">IF(AD74&lt;&gt;"",RANK(AD74,AD$64:AD$78,1),"")</f>
        <v/>
      </c>
      <c r="AF74" s="273"/>
      <c r="AG74" s="102" t="str">
        <f t="shared" ref="AG74" si="1811">IF(AF74&lt;&gt;"",RANK(AF74,AF$64:AF$78,1),"")</f>
        <v/>
      </c>
      <c r="AH74" s="273"/>
      <c r="AI74" s="102" t="str">
        <f t="shared" ref="AI74" si="1812">IF(AH74&lt;&gt;"",RANK(AH74,AH$64:AH$78,1),"")</f>
        <v/>
      </c>
      <c r="AJ74" s="273"/>
      <c r="AK74" s="102" t="str">
        <f t="shared" ref="AK74" si="1813">IF(AJ74&lt;&gt;"",RANK(AJ74,AJ$64:AJ$78,1),"")</f>
        <v/>
      </c>
      <c r="AL74" s="273"/>
      <c r="AM74" s="102" t="str">
        <f t="shared" ref="AM74" si="1814">IF(AL74&lt;&gt;"",RANK(AL74,AL$64:AL$78,1),"")</f>
        <v/>
      </c>
      <c r="AN74" s="273"/>
      <c r="AO74" s="102" t="str">
        <f t="shared" ref="AO74" si="1815">IF(AN74&lt;&gt;"",RANK(AN74,AN$64:AN$78,1),"")</f>
        <v/>
      </c>
      <c r="AP74" s="273"/>
      <c r="AQ74" s="102" t="str">
        <f t="shared" ref="AQ74" si="1816">IF(AP74&lt;&gt;"",RANK(AP74,AP$64:AP$78,1),"")</f>
        <v/>
      </c>
      <c r="AR74" s="273"/>
      <c r="AS74" s="102" t="str">
        <f t="shared" ref="AS74" si="1817">IF(AR74&lt;&gt;"",RANK(AR74,AR$64:AR$78,1),"")</f>
        <v/>
      </c>
      <c r="AT74" s="273"/>
      <c r="AU74" s="102" t="str">
        <f t="shared" ref="AU74" si="1818">IF(AT74&lt;&gt;"",RANK(AT74,AT$64:AT$78,1),"")</f>
        <v/>
      </c>
      <c r="AV74" s="273"/>
      <c r="AW74" s="102" t="str">
        <f t="shared" ref="AW74" si="1819">IF(AV74&lt;&gt;"",RANK(AV74,AV$64:AV$78,1),"")</f>
        <v/>
      </c>
      <c r="AX74" s="273"/>
      <c r="AY74" s="102" t="str">
        <f t="shared" ref="AY74" si="1820">IF(AX74&lt;&gt;"",RANK(AX74,AX$64:AX$78,1),"")</f>
        <v/>
      </c>
      <c r="AZ74" s="273"/>
      <c r="BA74" s="102" t="str">
        <f t="shared" ref="BA74" si="1821">IF(AZ74&lt;&gt;"",RANK(AZ74,AZ$64:AZ$78,1),"")</f>
        <v/>
      </c>
      <c r="BB74" s="273"/>
      <c r="BC74" s="102" t="str">
        <f t="shared" ref="BC74" si="1822">IF(BB74&lt;&gt;"",RANK(BB74,BB$64:BB$78,1),"")</f>
        <v/>
      </c>
      <c r="BD74" s="273"/>
      <c r="BE74" s="102" t="str">
        <f t="shared" ref="BE74" si="1823">IF(BD74&lt;&gt;"",RANK(BD74,BD$64:BD$78,1),"")</f>
        <v/>
      </c>
      <c r="BF74" s="273"/>
      <c r="BG74" s="102" t="str">
        <f t="shared" ref="BG74" si="1824">IF(BF74&lt;&gt;"",RANK(BF74,BF$64:BF$78,1),"")</f>
        <v/>
      </c>
      <c r="BH74" s="273"/>
      <c r="BI74" s="102" t="str">
        <f t="shared" ref="BI74" si="1825">IF(BH74&lt;&gt;"",RANK(BH74,BH$64:BH$78,1),"")</f>
        <v/>
      </c>
      <c r="BJ74" s="273"/>
      <c r="BK74" s="102" t="str">
        <f t="shared" ref="BK74" si="1826">IF(BJ74&lt;&gt;"",RANK(BJ74,BJ$64:BJ$78,1),"")</f>
        <v/>
      </c>
      <c r="BL74" s="273"/>
      <c r="BM74" s="102" t="str">
        <f t="shared" ref="BM74" si="1827">IF(BL74&lt;&gt;"",RANK(BL74,BL$64:BL$78,1),"")</f>
        <v/>
      </c>
    </row>
    <row r="75" spans="1:65">
      <c r="A75" s="84">
        <f>IF(ent!E75&lt;&gt;"",ent!D75,"")</f>
        <v>74</v>
      </c>
      <c r="B75" s="84" t="str">
        <f>IF(ent!E75&lt;&gt;"",ent!E75,"")</f>
        <v>伊藤 はづき</v>
      </c>
      <c r="C75" s="84" t="str">
        <f>IF(ent!E75&lt;&gt;"",ent!F75,"")</f>
        <v>奥 翔子</v>
      </c>
      <c r="D75" s="84" t="str">
        <f>IF(ent!E75&lt;&gt;"",ent!G75,"")</f>
        <v>ラリー車乙女号レビンちゃん</v>
      </c>
      <c r="E75" s="85" t="str">
        <f>IF(ent!E75&lt;&gt;"",ent!H75,"")</f>
        <v>OP-1</v>
      </c>
      <c r="F75" s="271">
        <v>608.9</v>
      </c>
      <c r="G75" s="101">
        <f t="shared" si="1547"/>
        <v>10</v>
      </c>
      <c r="H75" s="271">
        <v>858.1</v>
      </c>
      <c r="I75" s="101">
        <f t="shared" si="1547"/>
        <v>10</v>
      </c>
      <c r="J75" s="271">
        <v>639.4</v>
      </c>
      <c r="K75" s="101">
        <f t="shared" ref="K75" si="1828">IF(J75&lt;&gt;"",RANK(J75,J$64:J$78,1),"")</f>
        <v>12</v>
      </c>
      <c r="L75" s="271">
        <v>609.79999999999995</v>
      </c>
      <c r="M75" s="101">
        <f t="shared" ref="M75" si="1829">IF(L75&lt;&gt;"",RANK(L75,L$64:L$78,1),"")</f>
        <v>11</v>
      </c>
      <c r="N75" s="271">
        <v>837.8</v>
      </c>
      <c r="O75" s="101">
        <f t="shared" ref="O75" si="1830">IF(N75&lt;&gt;"",RANK(N75,N$64:N$78,1),"")</f>
        <v>9</v>
      </c>
      <c r="P75" s="271">
        <v>629.70000000000005</v>
      </c>
      <c r="Q75" s="101">
        <f t="shared" ref="Q75" si="1831">IF(P75&lt;&gt;"",RANK(P75,P$64:P$78,1),"")</f>
        <v>10</v>
      </c>
      <c r="R75" s="271">
        <v>705.5</v>
      </c>
      <c r="S75" s="101">
        <f t="shared" ref="S75" si="1832">IF(R75&lt;&gt;"",RANK(R75,R$64:R$78,1),"")</f>
        <v>12</v>
      </c>
      <c r="T75" s="271">
        <v>448.9</v>
      </c>
      <c r="U75" s="101">
        <f t="shared" ref="U75" si="1833">IF(T75&lt;&gt;"",RANK(T75,T$64:T$78,1),"")</f>
        <v>12</v>
      </c>
      <c r="V75" s="271">
        <v>636</v>
      </c>
      <c r="W75" s="101">
        <f t="shared" ref="W75" si="1834">IF(V75&lt;&gt;"",RANK(V75,V$64:V$78,1),"")</f>
        <v>11</v>
      </c>
      <c r="X75" s="304">
        <v>641.6</v>
      </c>
      <c r="Y75" s="101">
        <f t="shared" ref="Y75" si="1835">IF(X75&lt;&gt;"",RANK(X75,X$64:X$78,1),"")</f>
        <v>7</v>
      </c>
      <c r="Z75" s="271">
        <v>458.4</v>
      </c>
      <c r="AA75" s="101">
        <f t="shared" ref="AA75" si="1836">IF(Z75&lt;&gt;"",RANK(Z75,Z$64:Z$78,1),"")</f>
        <v>11</v>
      </c>
      <c r="AB75" s="304">
        <v>610.29999999999995</v>
      </c>
      <c r="AC75" s="101">
        <f t="shared" ref="AC75" si="1837">IF(AB75&lt;&gt;"",RANK(AB75,AB$64:AB$78,1),"")</f>
        <v>1</v>
      </c>
      <c r="AD75" s="271"/>
      <c r="AE75" s="101" t="str">
        <f t="shared" ref="AE75" si="1838">IF(AD75&lt;&gt;"",RANK(AD75,AD$64:AD$78,1),"")</f>
        <v/>
      </c>
      <c r="AF75" s="271"/>
      <c r="AG75" s="101" t="str">
        <f t="shared" ref="AG75" si="1839">IF(AF75&lt;&gt;"",RANK(AF75,AF$64:AF$78,1),"")</f>
        <v/>
      </c>
      <c r="AH75" s="271"/>
      <c r="AI75" s="101" t="str">
        <f t="shared" ref="AI75" si="1840">IF(AH75&lt;&gt;"",RANK(AH75,AH$64:AH$78,1),"")</f>
        <v/>
      </c>
      <c r="AJ75" s="271"/>
      <c r="AK75" s="101" t="str">
        <f t="shared" ref="AK75" si="1841">IF(AJ75&lt;&gt;"",RANK(AJ75,AJ$64:AJ$78,1),"")</f>
        <v/>
      </c>
      <c r="AL75" s="271"/>
      <c r="AM75" s="101" t="str">
        <f t="shared" ref="AM75" si="1842">IF(AL75&lt;&gt;"",RANK(AL75,AL$64:AL$78,1),"")</f>
        <v/>
      </c>
      <c r="AN75" s="271"/>
      <c r="AO75" s="101" t="str">
        <f t="shared" ref="AO75" si="1843">IF(AN75&lt;&gt;"",RANK(AN75,AN$64:AN$78,1),"")</f>
        <v/>
      </c>
      <c r="AP75" s="271"/>
      <c r="AQ75" s="101" t="str">
        <f t="shared" ref="AQ75" si="1844">IF(AP75&lt;&gt;"",RANK(AP75,AP$64:AP$78,1),"")</f>
        <v/>
      </c>
      <c r="AR75" s="271"/>
      <c r="AS75" s="101" t="str">
        <f t="shared" ref="AS75" si="1845">IF(AR75&lt;&gt;"",RANK(AR75,AR$64:AR$78,1),"")</f>
        <v/>
      </c>
      <c r="AT75" s="271"/>
      <c r="AU75" s="101" t="str">
        <f t="shared" ref="AU75" si="1846">IF(AT75&lt;&gt;"",RANK(AT75,AT$64:AT$78,1),"")</f>
        <v/>
      </c>
      <c r="AV75" s="271"/>
      <c r="AW75" s="101" t="str">
        <f t="shared" ref="AW75" si="1847">IF(AV75&lt;&gt;"",RANK(AV75,AV$64:AV$78,1),"")</f>
        <v/>
      </c>
      <c r="AX75" s="271"/>
      <c r="AY75" s="101" t="str">
        <f t="shared" ref="AY75" si="1848">IF(AX75&lt;&gt;"",RANK(AX75,AX$64:AX$78,1),"")</f>
        <v/>
      </c>
      <c r="AZ75" s="271"/>
      <c r="BA75" s="101" t="str">
        <f t="shared" ref="BA75" si="1849">IF(AZ75&lt;&gt;"",RANK(AZ75,AZ$64:AZ$78,1),"")</f>
        <v/>
      </c>
      <c r="BB75" s="271"/>
      <c r="BC75" s="101" t="str">
        <f t="shared" ref="BC75" si="1850">IF(BB75&lt;&gt;"",RANK(BB75,BB$64:BB$78,1),"")</f>
        <v/>
      </c>
      <c r="BD75" s="271"/>
      <c r="BE75" s="101" t="str">
        <f t="shared" ref="BE75" si="1851">IF(BD75&lt;&gt;"",RANK(BD75,BD$64:BD$78,1),"")</f>
        <v/>
      </c>
      <c r="BF75" s="271"/>
      <c r="BG75" s="101" t="str">
        <f t="shared" ref="BG75" si="1852">IF(BF75&lt;&gt;"",RANK(BF75,BF$64:BF$78,1),"")</f>
        <v/>
      </c>
      <c r="BH75" s="271"/>
      <c r="BI75" s="101" t="str">
        <f t="shared" ref="BI75" si="1853">IF(BH75&lt;&gt;"",RANK(BH75,BH$64:BH$78,1),"")</f>
        <v/>
      </c>
      <c r="BJ75" s="271"/>
      <c r="BK75" s="101" t="str">
        <f t="shared" ref="BK75" si="1854">IF(BJ75&lt;&gt;"",RANK(BJ75,BJ$64:BJ$78,1),"")</f>
        <v/>
      </c>
      <c r="BL75" s="271"/>
      <c r="BM75" s="101" t="str">
        <f t="shared" ref="BM75" si="1855">IF(BL75&lt;&gt;"",RANK(BL75,BL$64:BL$78,1),"")</f>
        <v/>
      </c>
    </row>
    <row r="76" spans="1:65" s="275" customFormat="1">
      <c r="A76" s="87">
        <f>IF(ent!E76&lt;&gt;"",ent!D76,"")</f>
        <v>75</v>
      </c>
      <c r="B76" s="87" t="str">
        <f>IF(ent!E76&lt;&gt;"",ent!E76,"")</f>
        <v>隅田 修</v>
      </c>
      <c r="C76" s="87" t="str">
        <f>IF(ent!E76&lt;&gt;"",ent!F76,"")</f>
        <v>保阪 利幸</v>
      </c>
      <c r="D76" s="87" t="str">
        <f>IF(ent!E76&lt;&gt;"",ent!G76,"")</f>
        <v>MINI MarkⅡ</v>
      </c>
      <c r="E76" s="88" t="str">
        <f>IF(ent!E76&lt;&gt;"",ent!H76,"")</f>
        <v>OP-1</v>
      </c>
      <c r="F76" s="273">
        <v>609.29999999999995</v>
      </c>
      <c r="G76" s="102">
        <f t="shared" si="1547"/>
        <v>12</v>
      </c>
      <c r="H76" s="273">
        <v>837.2</v>
      </c>
      <c r="I76" s="102">
        <f t="shared" si="1547"/>
        <v>8</v>
      </c>
      <c r="J76" s="273">
        <v>613.9</v>
      </c>
      <c r="K76" s="102">
        <f t="shared" ref="K76" si="1856">IF(J76&lt;&gt;"",RANK(J76,J$64:J$78,1),"")</f>
        <v>9</v>
      </c>
      <c r="L76" s="273">
        <v>609.20000000000005</v>
      </c>
      <c r="M76" s="102">
        <f t="shared" ref="M76" si="1857">IF(L76&lt;&gt;"",RANK(L76,L$64:L$78,1),"")</f>
        <v>10</v>
      </c>
      <c r="N76" s="273"/>
      <c r="O76" s="102" t="str">
        <f t="shared" ref="O76" si="1858">IF(N76&lt;&gt;"",RANK(N76,N$64:N$78,1),"")</f>
        <v/>
      </c>
      <c r="P76" s="273"/>
      <c r="Q76" s="102" t="str">
        <f t="shared" ref="Q76" si="1859">IF(P76&lt;&gt;"",RANK(P76,P$64:P$78,1),"")</f>
        <v/>
      </c>
      <c r="R76" s="273">
        <v>650.1</v>
      </c>
      <c r="S76" s="102">
        <f t="shared" ref="S76" si="1860">IF(R76&lt;&gt;"",RANK(R76,R$64:R$78,1),"")</f>
        <v>10</v>
      </c>
      <c r="T76" s="273">
        <v>442.5</v>
      </c>
      <c r="U76" s="102">
        <f t="shared" ref="U76" si="1861">IF(T76&lt;&gt;"",RANK(T76,T$64:T$78,1),"")</f>
        <v>11</v>
      </c>
      <c r="V76" s="273">
        <v>637</v>
      </c>
      <c r="W76" s="102">
        <f t="shared" ref="W76" si="1862">IF(V76&lt;&gt;"",RANK(V76,V$64:V$78,1),"")</f>
        <v>12</v>
      </c>
      <c r="X76" s="304">
        <v>641.6</v>
      </c>
      <c r="Y76" s="102">
        <f t="shared" ref="Y76" si="1863">IF(X76&lt;&gt;"",RANK(X76,X$64:X$78,1),"")</f>
        <v>7</v>
      </c>
      <c r="Z76" s="273">
        <v>453.5</v>
      </c>
      <c r="AA76" s="102">
        <f t="shared" ref="AA76" si="1864">IF(Z76&lt;&gt;"",RANK(Z76,Z$64:Z$78,1),"")</f>
        <v>10</v>
      </c>
      <c r="AB76" s="304">
        <v>610.29999999999995</v>
      </c>
      <c r="AC76" s="102">
        <f t="shared" ref="AC76" si="1865">IF(AB76&lt;&gt;"",RANK(AB76,AB$64:AB$78,1),"")</f>
        <v>1</v>
      </c>
      <c r="AD76" s="273"/>
      <c r="AE76" s="102" t="str">
        <f t="shared" ref="AE76" si="1866">IF(AD76&lt;&gt;"",RANK(AD76,AD$64:AD$78,1),"")</f>
        <v/>
      </c>
      <c r="AF76" s="273"/>
      <c r="AG76" s="102" t="str">
        <f t="shared" ref="AG76" si="1867">IF(AF76&lt;&gt;"",RANK(AF76,AF$64:AF$78,1),"")</f>
        <v/>
      </c>
      <c r="AH76" s="273"/>
      <c r="AI76" s="102" t="str">
        <f t="shared" ref="AI76" si="1868">IF(AH76&lt;&gt;"",RANK(AH76,AH$64:AH$78,1),"")</f>
        <v/>
      </c>
      <c r="AJ76" s="273"/>
      <c r="AK76" s="102" t="str">
        <f t="shared" ref="AK76" si="1869">IF(AJ76&lt;&gt;"",RANK(AJ76,AJ$64:AJ$78,1),"")</f>
        <v/>
      </c>
      <c r="AL76" s="273"/>
      <c r="AM76" s="102" t="str">
        <f t="shared" ref="AM76" si="1870">IF(AL76&lt;&gt;"",RANK(AL76,AL$64:AL$78,1),"")</f>
        <v/>
      </c>
      <c r="AN76" s="273"/>
      <c r="AO76" s="102" t="str">
        <f t="shared" ref="AO76" si="1871">IF(AN76&lt;&gt;"",RANK(AN76,AN$64:AN$78,1),"")</f>
        <v/>
      </c>
      <c r="AP76" s="273"/>
      <c r="AQ76" s="102" t="str">
        <f t="shared" ref="AQ76" si="1872">IF(AP76&lt;&gt;"",RANK(AP76,AP$64:AP$78,1),"")</f>
        <v/>
      </c>
      <c r="AR76" s="273"/>
      <c r="AS76" s="102" t="str">
        <f t="shared" ref="AS76" si="1873">IF(AR76&lt;&gt;"",RANK(AR76,AR$64:AR$78,1),"")</f>
        <v/>
      </c>
      <c r="AT76" s="273"/>
      <c r="AU76" s="102" t="str">
        <f t="shared" ref="AU76" si="1874">IF(AT76&lt;&gt;"",RANK(AT76,AT$64:AT$78,1),"")</f>
        <v/>
      </c>
      <c r="AV76" s="273"/>
      <c r="AW76" s="102" t="str">
        <f t="shared" ref="AW76" si="1875">IF(AV76&lt;&gt;"",RANK(AV76,AV$64:AV$78,1),"")</f>
        <v/>
      </c>
      <c r="AX76" s="273"/>
      <c r="AY76" s="102" t="str">
        <f t="shared" ref="AY76" si="1876">IF(AX76&lt;&gt;"",RANK(AX76,AX$64:AX$78,1),"")</f>
        <v/>
      </c>
      <c r="AZ76" s="273"/>
      <c r="BA76" s="102" t="str">
        <f t="shared" ref="BA76" si="1877">IF(AZ76&lt;&gt;"",RANK(AZ76,AZ$64:AZ$78,1),"")</f>
        <v/>
      </c>
      <c r="BB76" s="273"/>
      <c r="BC76" s="102" t="str">
        <f t="shared" ref="BC76" si="1878">IF(BB76&lt;&gt;"",RANK(BB76,BB$64:BB$78,1),"")</f>
        <v/>
      </c>
      <c r="BD76" s="273"/>
      <c r="BE76" s="102" t="str">
        <f t="shared" ref="BE76" si="1879">IF(BD76&lt;&gt;"",RANK(BD76,BD$64:BD$78,1),"")</f>
        <v/>
      </c>
      <c r="BF76" s="273"/>
      <c r="BG76" s="102" t="str">
        <f t="shared" ref="BG76" si="1880">IF(BF76&lt;&gt;"",RANK(BF76,BF$64:BF$78,1),"")</f>
        <v/>
      </c>
      <c r="BH76" s="273"/>
      <c r="BI76" s="102" t="str">
        <f t="shared" ref="BI76" si="1881">IF(BH76&lt;&gt;"",RANK(BH76,BH$64:BH$78,1),"")</f>
        <v/>
      </c>
      <c r="BJ76" s="273"/>
      <c r="BK76" s="102" t="str">
        <f t="shared" ref="BK76" si="1882">IF(BJ76&lt;&gt;"",RANK(BJ76,BJ$64:BJ$78,1),"")</f>
        <v/>
      </c>
      <c r="BL76" s="273"/>
      <c r="BM76" s="102" t="str">
        <f t="shared" ref="BM76" si="1883">IF(BL76&lt;&gt;"",RANK(BL76,BL$64:BL$78,1),"")</f>
        <v/>
      </c>
    </row>
    <row r="77" spans="1:65">
      <c r="A77" s="84">
        <f>IF(ent!E77&lt;&gt;"",ent!D77,"")</f>
        <v>76</v>
      </c>
      <c r="B77" s="84" t="str">
        <f>IF(ent!E77&lt;&gt;"",ent!E77,"")</f>
        <v>山本 泰士</v>
      </c>
      <c r="C77" s="84" t="str">
        <f>IF(ent!E77&lt;&gt;"",ent!F77,"")</f>
        <v>加藤 昭文</v>
      </c>
      <c r="D77" s="84" t="str">
        <f>IF(ent!E77&lt;&gt;"",ent!G77,"")</f>
        <v>HRCR Mini(5)</v>
      </c>
      <c r="E77" s="85" t="str">
        <f>IF(ent!E77&lt;&gt;"",ent!H77,"")</f>
        <v>OP-1</v>
      </c>
      <c r="F77" s="271">
        <v>630.70000000000005</v>
      </c>
      <c r="G77" s="101">
        <f t="shared" si="1547"/>
        <v>13</v>
      </c>
      <c r="H77" s="271">
        <v>910.5</v>
      </c>
      <c r="I77" s="101">
        <f t="shared" si="1547"/>
        <v>11</v>
      </c>
      <c r="J77" s="271">
        <v>634.29999999999995</v>
      </c>
      <c r="K77" s="101">
        <f t="shared" ref="K77" si="1884">IF(J77&lt;&gt;"",RANK(J77,J$64:J$78,1),"")</f>
        <v>11</v>
      </c>
      <c r="L77" s="271">
        <v>631</v>
      </c>
      <c r="M77" s="101">
        <f t="shared" ref="M77" si="1885">IF(L77&lt;&gt;"",RANK(L77,L$64:L$78,1),"")</f>
        <v>12</v>
      </c>
      <c r="N77" s="271">
        <v>903.5</v>
      </c>
      <c r="O77" s="101">
        <f t="shared" ref="O77" si="1886">IF(N77&lt;&gt;"",RANK(N77,N$64:N$78,1),"")</f>
        <v>11</v>
      </c>
      <c r="P77" s="271">
        <v>642.5</v>
      </c>
      <c r="Q77" s="101">
        <f t="shared" ref="Q77" si="1887">IF(P77&lt;&gt;"",RANK(P77,P$64:P$78,1),"")</f>
        <v>11</v>
      </c>
      <c r="R77" s="271">
        <v>730.1</v>
      </c>
      <c r="S77" s="101">
        <f t="shared" ref="S77" si="1888">IF(R77&lt;&gt;"",RANK(R77,R$64:R$78,1),"")</f>
        <v>13</v>
      </c>
      <c r="T77" s="271">
        <v>507.5</v>
      </c>
      <c r="U77" s="101">
        <f t="shared" ref="U77" si="1889">IF(T77&lt;&gt;"",RANK(T77,T$64:T$78,1),"")</f>
        <v>13</v>
      </c>
      <c r="V77" s="271">
        <v>709</v>
      </c>
      <c r="W77" s="101">
        <f t="shared" ref="W77" si="1890">IF(V77&lt;&gt;"",RANK(V77,V$64:V$78,1),"")</f>
        <v>13</v>
      </c>
      <c r="X77" s="304">
        <v>641.6</v>
      </c>
      <c r="Y77" s="101">
        <f t="shared" ref="Y77" si="1891">IF(X77&lt;&gt;"",RANK(X77,X$64:X$78,1),"")</f>
        <v>7</v>
      </c>
      <c r="Z77" s="271">
        <v>509.8</v>
      </c>
      <c r="AA77" s="101">
        <f t="shared" ref="AA77" si="1892">IF(Z77&lt;&gt;"",RANK(Z77,Z$64:Z$78,1),"")</f>
        <v>12</v>
      </c>
      <c r="AB77" s="304">
        <v>610.29999999999995</v>
      </c>
      <c r="AC77" s="101">
        <f t="shared" ref="AC77" si="1893">IF(AB77&lt;&gt;"",RANK(AB77,AB$64:AB$78,1),"")</f>
        <v>1</v>
      </c>
      <c r="AD77" s="271"/>
      <c r="AE77" s="101" t="str">
        <f t="shared" ref="AE77" si="1894">IF(AD77&lt;&gt;"",RANK(AD77,AD$64:AD$78,1),"")</f>
        <v/>
      </c>
      <c r="AF77" s="271"/>
      <c r="AG77" s="101" t="str">
        <f t="shared" ref="AG77" si="1895">IF(AF77&lt;&gt;"",RANK(AF77,AF$64:AF$78,1),"")</f>
        <v/>
      </c>
      <c r="AH77" s="271"/>
      <c r="AI77" s="101" t="str">
        <f t="shared" ref="AI77" si="1896">IF(AH77&lt;&gt;"",RANK(AH77,AH$64:AH$78,1),"")</f>
        <v/>
      </c>
      <c r="AJ77" s="271"/>
      <c r="AK77" s="101" t="str">
        <f t="shared" ref="AK77" si="1897">IF(AJ77&lt;&gt;"",RANK(AJ77,AJ$64:AJ$78,1),"")</f>
        <v/>
      </c>
      <c r="AL77" s="271"/>
      <c r="AM77" s="101" t="str">
        <f t="shared" ref="AM77" si="1898">IF(AL77&lt;&gt;"",RANK(AL77,AL$64:AL$78,1),"")</f>
        <v/>
      </c>
      <c r="AN77" s="271"/>
      <c r="AO77" s="101" t="str">
        <f t="shared" ref="AO77" si="1899">IF(AN77&lt;&gt;"",RANK(AN77,AN$64:AN$78,1),"")</f>
        <v/>
      </c>
      <c r="AP77" s="271"/>
      <c r="AQ77" s="101" t="str">
        <f t="shared" ref="AQ77" si="1900">IF(AP77&lt;&gt;"",RANK(AP77,AP$64:AP$78,1),"")</f>
        <v/>
      </c>
      <c r="AR77" s="271"/>
      <c r="AS77" s="101" t="str">
        <f t="shared" ref="AS77" si="1901">IF(AR77&lt;&gt;"",RANK(AR77,AR$64:AR$78,1),"")</f>
        <v/>
      </c>
      <c r="AT77" s="271"/>
      <c r="AU77" s="101" t="str">
        <f t="shared" ref="AU77" si="1902">IF(AT77&lt;&gt;"",RANK(AT77,AT$64:AT$78,1),"")</f>
        <v/>
      </c>
      <c r="AV77" s="271"/>
      <c r="AW77" s="101" t="str">
        <f t="shared" ref="AW77" si="1903">IF(AV77&lt;&gt;"",RANK(AV77,AV$64:AV$78,1),"")</f>
        <v/>
      </c>
      <c r="AX77" s="271"/>
      <c r="AY77" s="101" t="str">
        <f t="shared" ref="AY77" si="1904">IF(AX77&lt;&gt;"",RANK(AX77,AX$64:AX$78,1),"")</f>
        <v/>
      </c>
      <c r="AZ77" s="271"/>
      <c r="BA77" s="101" t="str">
        <f t="shared" ref="BA77" si="1905">IF(AZ77&lt;&gt;"",RANK(AZ77,AZ$64:AZ$78,1),"")</f>
        <v/>
      </c>
      <c r="BB77" s="271"/>
      <c r="BC77" s="101" t="str">
        <f t="shared" ref="BC77" si="1906">IF(BB77&lt;&gt;"",RANK(BB77,BB$64:BB$78,1),"")</f>
        <v/>
      </c>
      <c r="BD77" s="271"/>
      <c r="BE77" s="101" t="str">
        <f t="shared" ref="BE77" si="1907">IF(BD77&lt;&gt;"",RANK(BD77,BD$64:BD$78,1),"")</f>
        <v/>
      </c>
      <c r="BF77" s="271"/>
      <c r="BG77" s="101" t="str">
        <f t="shared" ref="BG77" si="1908">IF(BF77&lt;&gt;"",RANK(BF77,BF$64:BF$78,1),"")</f>
        <v/>
      </c>
      <c r="BH77" s="271"/>
      <c r="BI77" s="101" t="str">
        <f t="shared" ref="BI77" si="1909">IF(BH77&lt;&gt;"",RANK(BH77,BH$64:BH$78,1),"")</f>
        <v/>
      </c>
      <c r="BJ77" s="271"/>
      <c r="BK77" s="101" t="str">
        <f t="shared" ref="BK77" si="1910">IF(BJ77&lt;&gt;"",RANK(BJ77,BJ$64:BJ$78,1),"")</f>
        <v/>
      </c>
      <c r="BL77" s="271"/>
      <c r="BM77" s="101" t="str">
        <f t="shared" ref="BM77" si="1911">IF(BL77&lt;&gt;"",RANK(BL77,BL$64:BL$78,1),"")</f>
        <v/>
      </c>
    </row>
    <row r="78" spans="1:65" s="285" customFormat="1">
      <c r="A78" s="281">
        <f>IF(ent!E78&lt;&gt;"",ent!D78,"")</f>
        <v>77</v>
      </c>
      <c r="B78" s="281" t="str">
        <f>IF(ent!E78&lt;&gt;"",ent!E78,"")</f>
        <v>赤鹿 保生</v>
      </c>
      <c r="C78" s="281" t="str">
        <f>IF(ent!E78&lt;&gt;"",ent!F78,"")</f>
        <v>宇野 哲也</v>
      </c>
      <c r="D78" s="281" t="str">
        <f>IF(ent!E78&lt;&gt;"",ent!G78,"")</f>
        <v>ACCRエスコート</v>
      </c>
      <c r="E78" s="282" t="str">
        <f>IF(ent!E78&lt;&gt;"",ent!H78,"")</f>
        <v>OP-1</v>
      </c>
      <c r="F78" s="283"/>
      <c r="G78" s="284" t="str">
        <f t="shared" si="1547"/>
        <v/>
      </c>
      <c r="H78" s="283"/>
      <c r="I78" s="284" t="str">
        <f t="shared" si="1547"/>
        <v/>
      </c>
      <c r="J78" s="283"/>
      <c r="K78" s="284" t="str">
        <f t="shared" ref="K78" si="1912">IF(J78&lt;&gt;"",RANK(J78,J$64:J$78,1),"")</f>
        <v/>
      </c>
      <c r="L78" s="283"/>
      <c r="M78" s="284" t="str">
        <f t="shared" ref="M78" si="1913">IF(L78&lt;&gt;"",RANK(L78,L$64:L$78,1),"")</f>
        <v/>
      </c>
      <c r="N78" s="283"/>
      <c r="O78" s="284" t="str">
        <f t="shared" ref="O78" si="1914">IF(N78&lt;&gt;"",RANK(N78,N$64:N$78,1),"")</f>
        <v/>
      </c>
      <c r="P78" s="283"/>
      <c r="Q78" s="284" t="str">
        <f t="shared" ref="Q78" si="1915">IF(P78&lt;&gt;"",RANK(P78,P$64:P$78,1),"")</f>
        <v/>
      </c>
      <c r="R78" s="283"/>
      <c r="S78" s="284" t="str">
        <f t="shared" ref="S78" si="1916">IF(R78&lt;&gt;"",RANK(R78,R$64:R$78,1),"")</f>
        <v/>
      </c>
      <c r="T78" s="283"/>
      <c r="U78" s="284" t="str">
        <f t="shared" ref="U78" si="1917">IF(T78&lt;&gt;"",RANK(T78,T$64:T$78,1),"")</f>
        <v/>
      </c>
      <c r="V78" s="283"/>
      <c r="W78" s="284" t="str">
        <f t="shared" ref="W78" si="1918">IF(V78&lt;&gt;"",RANK(V78,V$64:V$78,1),"")</f>
        <v/>
      </c>
      <c r="X78" s="283"/>
      <c r="Y78" s="284" t="str">
        <f t="shared" ref="Y78" si="1919">IF(X78&lt;&gt;"",RANK(X78,X$64:X$78,1),"")</f>
        <v/>
      </c>
      <c r="Z78" s="283"/>
      <c r="AA78" s="284" t="str">
        <f t="shared" ref="AA78" si="1920">IF(Z78&lt;&gt;"",RANK(Z78,Z$64:Z$78,1),"")</f>
        <v/>
      </c>
      <c r="AB78" s="283"/>
      <c r="AC78" s="284" t="str">
        <f t="shared" ref="AC78" si="1921">IF(AB78&lt;&gt;"",RANK(AB78,AB$64:AB$78,1),"")</f>
        <v/>
      </c>
      <c r="AD78" s="283"/>
      <c r="AE78" s="284" t="str">
        <f t="shared" ref="AE78" si="1922">IF(AD78&lt;&gt;"",RANK(AD78,AD$64:AD$78,1),"")</f>
        <v/>
      </c>
      <c r="AF78" s="283"/>
      <c r="AG78" s="284" t="str">
        <f t="shared" ref="AG78" si="1923">IF(AF78&lt;&gt;"",RANK(AF78,AF$64:AF$78,1),"")</f>
        <v/>
      </c>
      <c r="AH78" s="283"/>
      <c r="AI78" s="284" t="str">
        <f t="shared" ref="AI78" si="1924">IF(AH78&lt;&gt;"",RANK(AH78,AH$64:AH$78,1),"")</f>
        <v/>
      </c>
      <c r="AJ78" s="283"/>
      <c r="AK78" s="284" t="str">
        <f t="shared" ref="AK78" si="1925">IF(AJ78&lt;&gt;"",RANK(AJ78,AJ$64:AJ$78,1),"")</f>
        <v/>
      </c>
      <c r="AL78" s="283"/>
      <c r="AM78" s="284" t="str">
        <f t="shared" ref="AM78" si="1926">IF(AL78&lt;&gt;"",RANK(AL78,AL$64:AL$78,1),"")</f>
        <v/>
      </c>
      <c r="AN78" s="283"/>
      <c r="AO78" s="284" t="str">
        <f t="shared" ref="AO78" si="1927">IF(AN78&lt;&gt;"",RANK(AN78,AN$64:AN$78,1),"")</f>
        <v/>
      </c>
      <c r="AP78" s="283"/>
      <c r="AQ78" s="284" t="str">
        <f t="shared" ref="AQ78" si="1928">IF(AP78&lt;&gt;"",RANK(AP78,AP$64:AP$78,1),"")</f>
        <v/>
      </c>
      <c r="AR78" s="283"/>
      <c r="AS78" s="284" t="str">
        <f t="shared" ref="AS78" si="1929">IF(AR78&lt;&gt;"",RANK(AR78,AR$64:AR$78,1),"")</f>
        <v/>
      </c>
      <c r="AT78" s="283"/>
      <c r="AU78" s="284" t="str">
        <f t="shared" ref="AU78" si="1930">IF(AT78&lt;&gt;"",RANK(AT78,AT$64:AT$78,1),"")</f>
        <v/>
      </c>
      <c r="AV78" s="283"/>
      <c r="AW78" s="284" t="str">
        <f t="shared" ref="AW78" si="1931">IF(AV78&lt;&gt;"",RANK(AV78,AV$64:AV$78,1),"")</f>
        <v/>
      </c>
      <c r="AX78" s="283"/>
      <c r="AY78" s="284" t="str">
        <f t="shared" ref="AY78" si="1932">IF(AX78&lt;&gt;"",RANK(AX78,AX$64:AX$78,1),"")</f>
        <v/>
      </c>
      <c r="AZ78" s="283"/>
      <c r="BA78" s="284" t="str">
        <f t="shared" ref="BA78" si="1933">IF(AZ78&lt;&gt;"",RANK(AZ78,AZ$64:AZ$78,1),"")</f>
        <v/>
      </c>
      <c r="BB78" s="283"/>
      <c r="BC78" s="284" t="str">
        <f t="shared" ref="BC78" si="1934">IF(BB78&lt;&gt;"",RANK(BB78,BB$64:BB$78,1),"")</f>
        <v/>
      </c>
      <c r="BD78" s="283"/>
      <c r="BE78" s="284" t="str">
        <f t="shared" ref="BE78" si="1935">IF(BD78&lt;&gt;"",RANK(BD78,BD$64:BD$78,1),"")</f>
        <v/>
      </c>
      <c r="BF78" s="283"/>
      <c r="BG78" s="284" t="str">
        <f t="shared" ref="BG78" si="1936">IF(BF78&lt;&gt;"",RANK(BF78,BF$64:BF$78,1),"")</f>
        <v/>
      </c>
      <c r="BH78" s="283"/>
      <c r="BI78" s="284" t="str">
        <f t="shared" ref="BI78" si="1937">IF(BH78&lt;&gt;"",RANK(BH78,BH$64:BH$78,1),"")</f>
        <v/>
      </c>
      <c r="BJ78" s="283"/>
      <c r="BK78" s="284" t="str">
        <f t="shared" ref="BK78" si="1938">IF(BJ78&lt;&gt;"",RANK(BJ78,BJ$64:BJ$78,1),"")</f>
        <v/>
      </c>
      <c r="BL78" s="283"/>
      <c r="BM78" s="284" t="str">
        <f t="shared" ref="BM78" si="1939">IF(BL78&lt;&gt;"",RANK(BL78,BL$64:BL$78,1),"")</f>
        <v/>
      </c>
    </row>
    <row r="79" spans="1:65" hidden="1">
      <c r="A79" s="84" t="str">
        <f>IF(ent!E79&lt;&gt;"",ent!D79,"")</f>
        <v/>
      </c>
      <c r="B79" s="84" t="str">
        <f>IF(ent!E79&lt;&gt;"",ent!E79,"")</f>
        <v/>
      </c>
      <c r="C79" s="84" t="str">
        <f>IF(ent!E79&lt;&gt;"",ent!F79,"")</f>
        <v/>
      </c>
      <c r="D79" s="84" t="str">
        <f>IF(ent!E79&lt;&gt;"",ent!G79,"")</f>
        <v/>
      </c>
      <c r="E79" s="85" t="str">
        <f>IF(ent!E79&lt;&gt;"",ent!H79,"")</f>
        <v/>
      </c>
      <c r="F79" s="271"/>
      <c r="G79" s="101" t="str">
        <f t="shared" ref="G79:AS91" si="1940">IF(F79&lt;&gt;"",RANK(F79,F$2:F$91,1),"")</f>
        <v/>
      </c>
      <c r="H79" s="271"/>
      <c r="I79" s="101" t="str">
        <f t="shared" si="1940"/>
        <v/>
      </c>
      <c r="J79" s="271"/>
      <c r="K79" s="101" t="str">
        <f t="shared" si="1940"/>
        <v/>
      </c>
      <c r="L79" s="271"/>
      <c r="M79" s="101" t="str">
        <f t="shared" si="1940"/>
        <v/>
      </c>
      <c r="N79" s="271"/>
      <c r="O79" s="101" t="str">
        <f t="shared" si="1940"/>
        <v/>
      </c>
      <c r="P79" s="271"/>
      <c r="Q79" s="101" t="str">
        <f t="shared" si="1940"/>
        <v/>
      </c>
      <c r="R79" s="271"/>
      <c r="S79" s="101" t="str">
        <f t="shared" si="1940"/>
        <v/>
      </c>
      <c r="T79" s="271"/>
      <c r="U79" s="101" t="str">
        <f t="shared" si="1940"/>
        <v/>
      </c>
      <c r="V79" s="271"/>
      <c r="W79" s="101" t="str">
        <f t="shared" si="1940"/>
        <v/>
      </c>
      <c r="X79" s="271"/>
      <c r="Y79" s="101" t="str">
        <f t="shared" si="1940"/>
        <v/>
      </c>
      <c r="Z79" s="271"/>
      <c r="AA79" s="101" t="str">
        <f t="shared" si="1940"/>
        <v/>
      </c>
      <c r="AB79" s="271"/>
      <c r="AC79" s="101" t="str">
        <f t="shared" si="1940"/>
        <v/>
      </c>
      <c r="AD79" s="271"/>
      <c r="AE79" s="101" t="str">
        <f t="shared" si="1940"/>
        <v/>
      </c>
      <c r="AF79" s="271"/>
      <c r="AG79" s="101" t="str">
        <f t="shared" si="1940"/>
        <v/>
      </c>
      <c r="AH79" s="271"/>
      <c r="AI79" s="101" t="str">
        <f t="shared" si="1940"/>
        <v/>
      </c>
      <c r="AJ79" s="271"/>
      <c r="AK79" s="101" t="str">
        <f t="shared" si="1940"/>
        <v/>
      </c>
      <c r="AL79" s="271"/>
      <c r="AM79" s="101" t="str">
        <f t="shared" si="1940"/>
        <v/>
      </c>
      <c r="AN79" s="271"/>
      <c r="AO79" s="101" t="str">
        <f t="shared" si="1940"/>
        <v/>
      </c>
      <c r="AP79" s="271"/>
      <c r="AQ79" s="101" t="str">
        <f t="shared" si="1940"/>
        <v/>
      </c>
      <c r="AR79" s="271"/>
      <c r="AS79" s="101" t="str">
        <f t="shared" si="1940"/>
        <v/>
      </c>
      <c r="AT79" s="271"/>
      <c r="AU79" s="101" t="str">
        <f t="shared" ref="AU79:AU91" si="1941">IF(AT79&lt;&gt;"",RANK(AT79,AT$2:AT$91,1),"")</f>
        <v/>
      </c>
      <c r="AV79" s="271"/>
      <c r="AW79" s="101" t="str">
        <f t="shared" ref="AW79:AW91" si="1942">IF(AV79&lt;&gt;"",RANK(AV79,AV$2:AV$91,1),"")</f>
        <v/>
      </c>
      <c r="AX79" s="271"/>
      <c r="AY79" s="101" t="str">
        <f t="shared" ref="AY79:AY91" si="1943">IF(AX79&lt;&gt;"",RANK(AX79,AX$2:AX$91,1),"")</f>
        <v/>
      </c>
      <c r="AZ79" s="271"/>
      <c r="BA79" s="101" t="str">
        <f t="shared" ref="BA79:BA91" si="1944">IF(AZ79&lt;&gt;"",RANK(AZ79,AZ$2:AZ$91,1),"")</f>
        <v/>
      </c>
      <c r="BB79" s="271"/>
      <c r="BC79" s="101" t="str">
        <f t="shared" ref="BC79:BC91" si="1945">IF(BB79&lt;&gt;"",RANK(BB79,BB$2:BB$91,1),"")</f>
        <v/>
      </c>
      <c r="BD79" s="271"/>
      <c r="BE79" s="101" t="str">
        <f t="shared" ref="BE79:BE91" si="1946">IF(BD79&lt;&gt;"",RANK(BD79,BD$2:BD$91,1),"")</f>
        <v/>
      </c>
      <c r="BF79" s="271"/>
      <c r="BG79" s="101" t="str">
        <f t="shared" ref="BG79:BG91" si="1947">IF(BF79&lt;&gt;"",RANK(BF79,BF$2:BF$91,1),"")</f>
        <v/>
      </c>
      <c r="BH79" s="271"/>
      <c r="BI79" s="101" t="str">
        <f t="shared" ref="BI79:BI91" si="1948">IF(BH79&lt;&gt;"",RANK(BH79,BH$2:BH$91,1),"")</f>
        <v/>
      </c>
      <c r="BJ79" s="271"/>
      <c r="BK79" s="101" t="str">
        <f t="shared" ref="BK79:BK91" si="1949">IF(BJ79&lt;&gt;"",RANK(BJ79,BJ$2:BJ$91,1),"")</f>
        <v/>
      </c>
      <c r="BL79" s="271"/>
      <c r="BM79" s="101" t="str">
        <f t="shared" ref="BM79:BM91" si="1950">IF(BL79&lt;&gt;"",RANK(BL79,BL$2:BL$91,1),"")</f>
        <v/>
      </c>
    </row>
    <row r="80" spans="1:65" s="275" customFormat="1" hidden="1">
      <c r="A80" s="87" t="str">
        <f>IF(ent!E80&lt;&gt;"",ent!D80,"")</f>
        <v/>
      </c>
      <c r="B80" s="87" t="str">
        <f>IF(ent!E80&lt;&gt;"",ent!E80,"")</f>
        <v/>
      </c>
      <c r="C80" s="87" t="str">
        <f>IF(ent!E80&lt;&gt;"",ent!F80,"")</f>
        <v/>
      </c>
      <c r="D80" s="87" t="str">
        <f>IF(ent!E80&lt;&gt;"",ent!G80,"")</f>
        <v/>
      </c>
      <c r="E80" s="88" t="str">
        <f>IF(ent!E80&lt;&gt;"",ent!H80,"")</f>
        <v/>
      </c>
      <c r="F80" s="273"/>
      <c r="G80" s="102" t="str">
        <f t="shared" si="1940"/>
        <v/>
      </c>
      <c r="H80" s="273"/>
      <c r="I80" s="102" t="str">
        <f t="shared" si="1940"/>
        <v/>
      </c>
      <c r="J80" s="273"/>
      <c r="K80" s="102" t="str">
        <f t="shared" si="1940"/>
        <v/>
      </c>
      <c r="L80" s="273"/>
      <c r="M80" s="102" t="str">
        <f t="shared" si="1940"/>
        <v/>
      </c>
      <c r="N80" s="273"/>
      <c r="O80" s="102" t="str">
        <f t="shared" si="1940"/>
        <v/>
      </c>
      <c r="P80" s="273"/>
      <c r="Q80" s="102" t="str">
        <f t="shared" si="1940"/>
        <v/>
      </c>
      <c r="R80" s="273"/>
      <c r="S80" s="102" t="str">
        <f t="shared" si="1940"/>
        <v/>
      </c>
      <c r="T80" s="273"/>
      <c r="U80" s="102" t="str">
        <f t="shared" si="1940"/>
        <v/>
      </c>
      <c r="V80" s="273"/>
      <c r="W80" s="102" t="str">
        <f t="shared" si="1940"/>
        <v/>
      </c>
      <c r="X80" s="273"/>
      <c r="Y80" s="102" t="str">
        <f t="shared" si="1940"/>
        <v/>
      </c>
      <c r="Z80" s="273"/>
      <c r="AA80" s="102" t="str">
        <f t="shared" si="1940"/>
        <v/>
      </c>
      <c r="AB80" s="273"/>
      <c r="AC80" s="102" t="str">
        <f t="shared" si="1940"/>
        <v/>
      </c>
      <c r="AD80" s="273"/>
      <c r="AE80" s="102" t="str">
        <f t="shared" si="1940"/>
        <v/>
      </c>
      <c r="AF80" s="273"/>
      <c r="AG80" s="102" t="str">
        <f t="shared" si="1940"/>
        <v/>
      </c>
      <c r="AH80" s="273"/>
      <c r="AI80" s="102" t="str">
        <f t="shared" si="1940"/>
        <v/>
      </c>
      <c r="AJ80" s="273"/>
      <c r="AK80" s="102" t="str">
        <f t="shared" si="1940"/>
        <v/>
      </c>
      <c r="AL80" s="273"/>
      <c r="AM80" s="102" t="str">
        <f t="shared" si="1940"/>
        <v/>
      </c>
      <c r="AN80" s="273"/>
      <c r="AO80" s="102" t="str">
        <f t="shared" si="1940"/>
        <v/>
      </c>
      <c r="AP80" s="273"/>
      <c r="AQ80" s="102" t="str">
        <f t="shared" si="1940"/>
        <v/>
      </c>
      <c r="AR80" s="273"/>
      <c r="AS80" s="102" t="str">
        <f t="shared" si="1940"/>
        <v/>
      </c>
      <c r="AT80" s="273"/>
      <c r="AU80" s="102" t="str">
        <f t="shared" si="1941"/>
        <v/>
      </c>
      <c r="AV80" s="273"/>
      <c r="AW80" s="102" t="str">
        <f t="shared" si="1942"/>
        <v/>
      </c>
      <c r="AX80" s="273"/>
      <c r="AY80" s="102" t="str">
        <f t="shared" si="1943"/>
        <v/>
      </c>
      <c r="AZ80" s="273"/>
      <c r="BA80" s="102" t="str">
        <f t="shared" si="1944"/>
        <v/>
      </c>
      <c r="BB80" s="273"/>
      <c r="BC80" s="102" t="str">
        <f t="shared" si="1945"/>
        <v/>
      </c>
      <c r="BD80" s="273"/>
      <c r="BE80" s="102" t="str">
        <f t="shared" si="1946"/>
        <v/>
      </c>
      <c r="BF80" s="273"/>
      <c r="BG80" s="102" t="str">
        <f t="shared" si="1947"/>
        <v/>
      </c>
      <c r="BH80" s="273"/>
      <c r="BI80" s="102" t="str">
        <f t="shared" si="1948"/>
        <v/>
      </c>
      <c r="BJ80" s="273"/>
      <c r="BK80" s="102" t="str">
        <f t="shared" si="1949"/>
        <v/>
      </c>
      <c r="BL80" s="273"/>
      <c r="BM80" s="102" t="str">
        <f t="shared" si="1950"/>
        <v/>
      </c>
    </row>
    <row r="81" spans="1:65" hidden="1">
      <c r="A81" s="84" t="str">
        <f>IF(ent!E81&lt;&gt;"",ent!D81,"")</f>
        <v/>
      </c>
      <c r="B81" s="84" t="str">
        <f>IF(ent!E81&lt;&gt;"",ent!E81,"")</f>
        <v/>
      </c>
      <c r="C81" s="84" t="str">
        <f>IF(ent!E81&lt;&gt;"",ent!F81,"")</f>
        <v/>
      </c>
      <c r="D81" s="84" t="str">
        <f>IF(ent!E81&lt;&gt;"",ent!G81,"")</f>
        <v/>
      </c>
      <c r="E81" s="85" t="str">
        <f>IF(ent!E81&lt;&gt;"",ent!H81,"")</f>
        <v/>
      </c>
      <c r="F81" s="271"/>
      <c r="G81" s="101" t="str">
        <f t="shared" si="1940"/>
        <v/>
      </c>
      <c r="H81" s="271"/>
      <c r="I81" s="101" t="str">
        <f t="shared" si="1940"/>
        <v/>
      </c>
      <c r="J81" s="271"/>
      <c r="K81" s="101" t="str">
        <f t="shared" si="1940"/>
        <v/>
      </c>
      <c r="L81" s="271"/>
      <c r="M81" s="101" t="str">
        <f t="shared" si="1940"/>
        <v/>
      </c>
      <c r="N81" s="271"/>
      <c r="O81" s="101" t="str">
        <f t="shared" si="1940"/>
        <v/>
      </c>
      <c r="P81" s="271"/>
      <c r="Q81" s="101" t="str">
        <f t="shared" si="1940"/>
        <v/>
      </c>
      <c r="R81" s="271"/>
      <c r="S81" s="101" t="str">
        <f t="shared" si="1940"/>
        <v/>
      </c>
      <c r="T81" s="271"/>
      <c r="U81" s="101" t="str">
        <f t="shared" si="1940"/>
        <v/>
      </c>
      <c r="V81" s="271"/>
      <c r="W81" s="101" t="str">
        <f t="shared" si="1940"/>
        <v/>
      </c>
      <c r="X81" s="271"/>
      <c r="Y81" s="101" t="str">
        <f t="shared" si="1940"/>
        <v/>
      </c>
      <c r="Z81" s="271"/>
      <c r="AA81" s="101" t="str">
        <f t="shared" si="1940"/>
        <v/>
      </c>
      <c r="AB81" s="271"/>
      <c r="AC81" s="101" t="str">
        <f t="shared" si="1940"/>
        <v/>
      </c>
      <c r="AD81" s="271"/>
      <c r="AE81" s="101" t="str">
        <f t="shared" si="1940"/>
        <v/>
      </c>
      <c r="AF81" s="271"/>
      <c r="AG81" s="101" t="str">
        <f t="shared" si="1940"/>
        <v/>
      </c>
      <c r="AH81" s="271"/>
      <c r="AI81" s="101" t="str">
        <f t="shared" si="1940"/>
        <v/>
      </c>
      <c r="AJ81" s="271"/>
      <c r="AK81" s="101" t="str">
        <f t="shared" si="1940"/>
        <v/>
      </c>
      <c r="AL81" s="271"/>
      <c r="AM81" s="101" t="str">
        <f t="shared" si="1940"/>
        <v/>
      </c>
      <c r="AN81" s="271"/>
      <c r="AO81" s="101" t="str">
        <f t="shared" si="1940"/>
        <v/>
      </c>
      <c r="AP81" s="271"/>
      <c r="AQ81" s="101" t="str">
        <f t="shared" si="1940"/>
        <v/>
      </c>
      <c r="AR81" s="271"/>
      <c r="AS81" s="101" t="str">
        <f t="shared" si="1940"/>
        <v/>
      </c>
      <c r="AT81" s="271"/>
      <c r="AU81" s="101" t="str">
        <f t="shared" si="1941"/>
        <v/>
      </c>
      <c r="AV81" s="271"/>
      <c r="AW81" s="101" t="str">
        <f t="shared" si="1942"/>
        <v/>
      </c>
      <c r="AX81" s="271"/>
      <c r="AY81" s="101" t="str">
        <f t="shared" si="1943"/>
        <v/>
      </c>
      <c r="AZ81" s="271"/>
      <c r="BA81" s="101" t="str">
        <f t="shared" si="1944"/>
        <v/>
      </c>
      <c r="BB81" s="271"/>
      <c r="BC81" s="101" t="str">
        <f t="shared" si="1945"/>
        <v/>
      </c>
      <c r="BD81" s="271"/>
      <c r="BE81" s="101" t="str">
        <f t="shared" si="1946"/>
        <v/>
      </c>
      <c r="BF81" s="271"/>
      <c r="BG81" s="101" t="str">
        <f t="shared" si="1947"/>
        <v/>
      </c>
      <c r="BH81" s="271"/>
      <c r="BI81" s="101" t="str">
        <f t="shared" si="1948"/>
        <v/>
      </c>
      <c r="BJ81" s="271"/>
      <c r="BK81" s="101" t="str">
        <f t="shared" si="1949"/>
        <v/>
      </c>
      <c r="BL81" s="271"/>
      <c r="BM81" s="101" t="str">
        <f t="shared" si="1950"/>
        <v/>
      </c>
    </row>
    <row r="82" spans="1:65" s="275" customFormat="1" hidden="1">
      <c r="A82" s="87" t="str">
        <f>IF(ent!E82&lt;&gt;"",ent!D82,"")</f>
        <v/>
      </c>
      <c r="B82" s="87" t="str">
        <f>IF(ent!E82&lt;&gt;"",ent!E82,"")</f>
        <v/>
      </c>
      <c r="C82" s="87" t="str">
        <f>IF(ent!E82&lt;&gt;"",ent!F82,"")</f>
        <v/>
      </c>
      <c r="D82" s="87" t="str">
        <f>IF(ent!E82&lt;&gt;"",ent!G82,"")</f>
        <v/>
      </c>
      <c r="E82" s="88" t="str">
        <f>IF(ent!E82&lt;&gt;"",ent!H82,"")</f>
        <v/>
      </c>
      <c r="F82" s="273"/>
      <c r="G82" s="102" t="str">
        <f t="shared" si="1940"/>
        <v/>
      </c>
      <c r="H82" s="273"/>
      <c r="I82" s="102" t="str">
        <f t="shared" si="1940"/>
        <v/>
      </c>
      <c r="J82" s="273"/>
      <c r="K82" s="102" t="str">
        <f t="shared" si="1940"/>
        <v/>
      </c>
      <c r="L82" s="273"/>
      <c r="M82" s="102" t="str">
        <f t="shared" si="1940"/>
        <v/>
      </c>
      <c r="N82" s="273"/>
      <c r="O82" s="102" t="str">
        <f t="shared" si="1940"/>
        <v/>
      </c>
      <c r="P82" s="273"/>
      <c r="Q82" s="102" t="str">
        <f t="shared" si="1940"/>
        <v/>
      </c>
      <c r="R82" s="273"/>
      <c r="S82" s="102" t="str">
        <f t="shared" si="1940"/>
        <v/>
      </c>
      <c r="T82" s="273"/>
      <c r="U82" s="102" t="str">
        <f t="shared" si="1940"/>
        <v/>
      </c>
      <c r="V82" s="273"/>
      <c r="W82" s="102" t="str">
        <f t="shared" si="1940"/>
        <v/>
      </c>
      <c r="X82" s="273"/>
      <c r="Y82" s="102" t="str">
        <f t="shared" si="1940"/>
        <v/>
      </c>
      <c r="Z82" s="273"/>
      <c r="AA82" s="102" t="str">
        <f t="shared" si="1940"/>
        <v/>
      </c>
      <c r="AB82" s="273"/>
      <c r="AC82" s="102" t="str">
        <f t="shared" si="1940"/>
        <v/>
      </c>
      <c r="AD82" s="273"/>
      <c r="AE82" s="102" t="str">
        <f t="shared" si="1940"/>
        <v/>
      </c>
      <c r="AF82" s="273"/>
      <c r="AG82" s="102" t="str">
        <f t="shared" si="1940"/>
        <v/>
      </c>
      <c r="AH82" s="273"/>
      <c r="AI82" s="102" t="str">
        <f t="shared" si="1940"/>
        <v/>
      </c>
      <c r="AJ82" s="273"/>
      <c r="AK82" s="102" t="str">
        <f t="shared" si="1940"/>
        <v/>
      </c>
      <c r="AL82" s="273"/>
      <c r="AM82" s="102" t="str">
        <f t="shared" si="1940"/>
        <v/>
      </c>
      <c r="AN82" s="273"/>
      <c r="AO82" s="102" t="str">
        <f t="shared" si="1940"/>
        <v/>
      </c>
      <c r="AP82" s="273"/>
      <c r="AQ82" s="102" t="str">
        <f t="shared" si="1940"/>
        <v/>
      </c>
      <c r="AR82" s="273"/>
      <c r="AS82" s="102" t="str">
        <f t="shared" si="1940"/>
        <v/>
      </c>
      <c r="AT82" s="273"/>
      <c r="AU82" s="102" t="str">
        <f t="shared" si="1941"/>
        <v/>
      </c>
      <c r="AV82" s="273"/>
      <c r="AW82" s="102" t="str">
        <f t="shared" si="1942"/>
        <v/>
      </c>
      <c r="AX82" s="273"/>
      <c r="AY82" s="102" t="str">
        <f t="shared" si="1943"/>
        <v/>
      </c>
      <c r="AZ82" s="273"/>
      <c r="BA82" s="102" t="str">
        <f t="shared" si="1944"/>
        <v/>
      </c>
      <c r="BB82" s="273"/>
      <c r="BC82" s="102" t="str">
        <f t="shared" si="1945"/>
        <v/>
      </c>
      <c r="BD82" s="273"/>
      <c r="BE82" s="102" t="str">
        <f t="shared" si="1946"/>
        <v/>
      </c>
      <c r="BF82" s="273"/>
      <c r="BG82" s="102" t="str">
        <f t="shared" si="1947"/>
        <v/>
      </c>
      <c r="BH82" s="273"/>
      <c r="BI82" s="102" t="str">
        <f t="shared" si="1948"/>
        <v/>
      </c>
      <c r="BJ82" s="273"/>
      <c r="BK82" s="102" t="str">
        <f t="shared" si="1949"/>
        <v/>
      </c>
      <c r="BL82" s="273"/>
      <c r="BM82" s="102" t="str">
        <f t="shared" si="1950"/>
        <v/>
      </c>
    </row>
    <row r="83" spans="1:65" hidden="1">
      <c r="A83" s="84" t="str">
        <f>IF(ent!E83&lt;&gt;"",ent!D83,"")</f>
        <v/>
      </c>
      <c r="B83" s="84" t="str">
        <f>IF(ent!E83&lt;&gt;"",ent!E83,"")</f>
        <v/>
      </c>
      <c r="C83" s="84" t="str">
        <f>IF(ent!E83&lt;&gt;"",ent!F83,"")</f>
        <v/>
      </c>
      <c r="D83" s="84" t="str">
        <f>IF(ent!E83&lt;&gt;"",ent!G83,"")</f>
        <v/>
      </c>
      <c r="E83" s="85" t="str">
        <f>IF(ent!E83&lt;&gt;"",ent!H83,"")</f>
        <v/>
      </c>
      <c r="F83" s="271"/>
      <c r="G83" s="101" t="str">
        <f t="shared" si="1940"/>
        <v/>
      </c>
      <c r="H83" s="271"/>
      <c r="I83" s="101" t="str">
        <f t="shared" si="1940"/>
        <v/>
      </c>
      <c r="J83" s="271"/>
      <c r="K83" s="101" t="str">
        <f t="shared" si="1940"/>
        <v/>
      </c>
      <c r="L83" s="271"/>
      <c r="M83" s="101" t="str">
        <f t="shared" si="1940"/>
        <v/>
      </c>
      <c r="N83" s="271"/>
      <c r="O83" s="101" t="str">
        <f t="shared" si="1940"/>
        <v/>
      </c>
      <c r="P83" s="271"/>
      <c r="Q83" s="101" t="str">
        <f t="shared" si="1940"/>
        <v/>
      </c>
      <c r="R83" s="271"/>
      <c r="S83" s="101" t="str">
        <f t="shared" si="1940"/>
        <v/>
      </c>
      <c r="T83" s="271"/>
      <c r="U83" s="101" t="str">
        <f t="shared" si="1940"/>
        <v/>
      </c>
      <c r="V83" s="271"/>
      <c r="W83" s="101" t="str">
        <f t="shared" si="1940"/>
        <v/>
      </c>
      <c r="X83" s="271"/>
      <c r="Y83" s="101" t="str">
        <f t="shared" si="1940"/>
        <v/>
      </c>
      <c r="Z83" s="271"/>
      <c r="AA83" s="101" t="str">
        <f t="shared" si="1940"/>
        <v/>
      </c>
      <c r="AB83" s="271"/>
      <c r="AC83" s="101" t="str">
        <f t="shared" si="1940"/>
        <v/>
      </c>
      <c r="AD83" s="271"/>
      <c r="AE83" s="101" t="str">
        <f t="shared" si="1940"/>
        <v/>
      </c>
      <c r="AF83" s="271"/>
      <c r="AG83" s="101" t="str">
        <f t="shared" si="1940"/>
        <v/>
      </c>
      <c r="AH83" s="271"/>
      <c r="AI83" s="101" t="str">
        <f t="shared" si="1940"/>
        <v/>
      </c>
      <c r="AJ83" s="271"/>
      <c r="AK83" s="101" t="str">
        <f t="shared" si="1940"/>
        <v/>
      </c>
      <c r="AL83" s="271"/>
      <c r="AM83" s="101" t="str">
        <f t="shared" si="1940"/>
        <v/>
      </c>
      <c r="AN83" s="271"/>
      <c r="AO83" s="101" t="str">
        <f t="shared" si="1940"/>
        <v/>
      </c>
      <c r="AP83" s="271"/>
      <c r="AQ83" s="101" t="str">
        <f t="shared" si="1940"/>
        <v/>
      </c>
      <c r="AR83" s="271"/>
      <c r="AS83" s="101" t="str">
        <f t="shared" si="1940"/>
        <v/>
      </c>
      <c r="AT83" s="271"/>
      <c r="AU83" s="101" t="str">
        <f t="shared" si="1941"/>
        <v/>
      </c>
      <c r="AV83" s="271"/>
      <c r="AW83" s="101" t="str">
        <f t="shared" si="1942"/>
        <v/>
      </c>
      <c r="AX83" s="271"/>
      <c r="AY83" s="101" t="str">
        <f t="shared" si="1943"/>
        <v/>
      </c>
      <c r="AZ83" s="271"/>
      <c r="BA83" s="101" t="str">
        <f t="shared" si="1944"/>
        <v/>
      </c>
      <c r="BB83" s="271"/>
      <c r="BC83" s="101" t="str">
        <f t="shared" si="1945"/>
        <v/>
      </c>
      <c r="BD83" s="271"/>
      <c r="BE83" s="101" t="str">
        <f t="shared" si="1946"/>
        <v/>
      </c>
      <c r="BF83" s="271"/>
      <c r="BG83" s="101" t="str">
        <f t="shared" si="1947"/>
        <v/>
      </c>
      <c r="BH83" s="271"/>
      <c r="BI83" s="101" t="str">
        <f t="shared" si="1948"/>
        <v/>
      </c>
      <c r="BJ83" s="271"/>
      <c r="BK83" s="101" t="str">
        <f t="shared" si="1949"/>
        <v/>
      </c>
      <c r="BL83" s="271"/>
      <c r="BM83" s="101" t="str">
        <f t="shared" si="1950"/>
        <v/>
      </c>
    </row>
    <row r="84" spans="1:65" s="275" customFormat="1" hidden="1">
      <c r="A84" s="87" t="str">
        <f>IF(ent!E84&lt;&gt;"",ent!D84,"")</f>
        <v/>
      </c>
      <c r="B84" s="87" t="str">
        <f>IF(ent!E84&lt;&gt;"",ent!E84,"")</f>
        <v/>
      </c>
      <c r="C84" s="87" t="str">
        <f>IF(ent!E84&lt;&gt;"",ent!F84,"")</f>
        <v/>
      </c>
      <c r="D84" s="87" t="str">
        <f>IF(ent!E84&lt;&gt;"",ent!G84,"")</f>
        <v/>
      </c>
      <c r="E84" s="88" t="str">
        <f>IF(ent!E84&lt;&gt;"",ent!H84,"")</f>
        <v/>
      </c>
      <c r="F84" s="273"/>
      <c r="G84" s="102" t="str">
        <f t="shared" si="1940"/>
        <v/>
      </c>
      <c r="H84" s="273"/>
      <c r="I84" s="102" t="str">
        <f t="shared" si="1940"/>
        <v/>
      </c>
      <c r="J84" s="273"/>
      <c r="K84" s="102" t="str">
        <f t="shared" si="1940"/>
        <v/>
      </c>
      <c r="L84" s="273"/>
      <c r="M84" s="102" t="str">
        <f t="shared" si="1940"/>
        <v/>
      </c>
      <c r="N84" s="273"/>
      <c r="O84" s="102" t="str">
        <f t="shared" si="1940"/>
        <v/>
      </c>
      <c r="P84" s="273"/>
      <c r="Q84" s="102" t="str">
        <f t="shared" si="1940"/>
        <v/>
      </c>
      <c r="R84" s="273"/>
      <c r="S84" s="102" t="str">
        <f t="shared" si="1940"/>
        <v/>
      </c>
      <c r="T84" s="273"/>
      <c r="U84" s="102" t="str">
        <f t="shared" si="1940"/>
        <v/>
      </c>
      <c r="V84" s="273"/>
      <c r="W84" s="102" t="str">
        <f t="shared" si="1940"/>
        <v/>
      </c>
      <c r="X84" s="273"/>
      <c r="Y84" s="102" t="str">
        <f t="shared" si="1940"/>
        <v/>
      </c>
      <c r="Z84" s="273"/>
      <c r="AA84" s="102" t="str">
        <f t="shared" si="1940"/>
        <v/>
      </c>
      <c r="AB84" s="273"/>
      <c r="AC84" s="102" t="str">
        <f t="shared" si="1940"/>
        <v/>
      </c>
      <c r="AD84" s="273"/>
      <c r="AE84" s="102" t="str">
        <f t="shared" si="1940"/>
        <v/>
      </c>
      <c r="AF84" s="273"/>
      <c r="AG84" s="102" t="str">
        <f t="shared" si="1940"/>
        <v/>
      </c>
      <c r="AH84" s="273"/>
      <c r="AI84" s="102" t="str">
        <f t="shared" si="1940"/>
        <v/>
      </c>
      <c r="AJ84" s="273"/>
      <c r="AK84" s="102" t="str">
        <f t="shared" si="1940"/>
        <v/>
      </c>
      <c r="AL84" s="273"/>
      <c r="AM84" s="102" t="str">
        <f t="shared" si="1940"/>
        <v/>
      </c>
      <c r="AN84" s="273"/>
      <c r="AO84" s="102" t="str">
        <f t="shared" si="1940"/>
        <v/>
      </c>
      <c r="AP84" s="273"/>
      <c r="AQ84" s="102" t="str">
        <f t="shared" si="1940"/>
        <v/>
      </c>
      <c r="AR84" s="273"/>
      <c r="AS84" s="102" t="str">
        <f t="shared" si="1940"/>
        <v/>
      </c>
      <c r="AT84" s="273"/>
      <c r="AU84" s="102" t="str">
        <f t="shared" si="1941"/>
        <v/>
      </c>
      <c r="AV84" s="273"/>
      <c r="AW84" s="102" t="str">
        <f t="shared" si="1942"/>
        <v/>
      </c>
      <c r="AX84" s="273"/>
      <c r="AY84" s="102" t="str">
        <f t="shared" si="1943"/>
        <v/>
      </c>
      <c r="AZ84" s="273"/>
      <c r="BA84" s="102" t="str">
        <f t="shared" si="1944"/>
        <v/>
      </c>
      <c r="BB84" s="273"/>
      <c r="BC84" s="102" t="str">
        <f t="shared" si="1945"/>
        <v/>
      </c>
      <c r="BD84" s="273"/>
      <c r="BE84" s="102" t="str">
        <f t="shared" si="1946"/>
        <v/>
      </c>
      <c r="BF84" s="273"/>
      <c r="BG84" s="102" t="str">
        <f t="shared" si="1947"/>
        <v/>
      </c>
      <c r="BH84" s="273"/>
      <c r="BI84" s="102" t="str">
        <f t="shared" si="1948"/>
        <v/>
      </c>
      <c r="BJ84" s="273"/>
      <c r="BK84" s="102" t="str">
        <f t="shared" si="1949"/>
        <v/>
      </c>
      <c r="BL84" s="273"/>
      <c r="BM84" s="102" t="str">
        <f t="shared" si="1950"/>
        <v/>
      </c>
    </row>
    <row r="85" spans="1:65" hidden="1">
      <c r="A85" s="84" t="str">
        <f>IF(ent!E85&lt;&gt;"",ent!D85,"")</f>
        <v/>
      </c>
      <c r="B85" s="84" t="str">
        <f>IF(ent!E85&lt;&gt;"",ent!E85,"")</f>
        <v/>
      </c>
      <c r="C85" s="84" t="str">
        <f>IF(ent!E85&lt;&gt;"",ent!F85,"")</f>
        <v/>
      </c>
      <c r="D85" s="84" t="str">
        <f>IF(ent!E85&lt;&gt;"",ent!G85,"")</f>
        <v/>
      </c>
      <c r="E85" s="85" t="str">
        <f>IF(ent!E85&lt;&gt;"",ent!H85,"")</f>
        <v/>
      </c>
      <c r="F85" s="271"/>
      <c r="G85" s="101" t="str">
        <f t="shared" si="1940"/>
        <v/>
      </c>
      <c r="H85" s="271"/>
      <c r="I85" s="101" t="str">
        <f t="shared" si="1940"/>
        <v/>
      </c>
      <c r="J85" s="271"/>
      <c r="K85" s="101" t="str">
        <f t="shared" si="1940"/>
        <v/>
      </c>
      <c r="L85" s="271"/>
      <c r="M85" s="101" t="str">
        <f t="shared" si="1940"/>
        <v/>
      </c>
      <c r="N85" s="271"/>
      <c r="O85" s="101" t="str">
        <f t="shared" si="1940"/>
        <v/>
      </c>
      <c r="P85" s="271"/>
      <c r="Q85" s="101" t="str">
        <f t="shared" si="1940"/>
        <v/>
      </c>
      <c r="R85" s="271"/>
      <c r="S85" s="101" t="str">
        <f t="shared" si="1940"/>
        <v/>
      </c>
      <c r="T85" s="271"/>
      <c r="U85" s="101" t="str">
        <f t="shared" si="1940"/>
        <v/>
      </c>
      <c r="V85" s="271"/>
      <c r="W85" s="101" t="str">
        <f t="shared" si="1940"/>
        <v/>
      </c>
      <c r="X85" s="271"/>
      <c r="Y85" s="101" t="str">
        <f t="shared" si="1940"/>
        <v/>
      </c>
      <c r="Z85" s="271"/>
      <c r="AA85" s="101" t="str">
        <f t="shared" si="1940"/>
        <v/>
      </c>
      <c r="AB85" s="271"/>
      <c r="AC85" s="101" t="str">
        <f t="shared" si="1940"/>
        <v/>
      </c>
      <c r="AD85" s="271"/>
      <c r="AE85" s="101" t="str">
        <f t="shared" si="1940"/>
        <v/>
      </c>
      <c r="AF85" s="271"/>
      <c r="AG85" s="101" t="str">
        <f t="shared" si="1940"/>
        <v/>
      </c>
      <c r="AH85" s="271"/>
      <c r="AI85" s="101" t="str">
        <f t="shared" si="1940"/>
        <v/>
      </c>
      <c r="AJ85" s="271"/>
      <c r="AK85" s="101" t="str">
        <f t="shared" si="1940"/>
        <v/>
      </c>
      <c r="AL85" s="271"/>
      <c r="AM85" s="101" t="str">
        <f t="shared" si="1940"/>
        <v/>
      </c>
      <c r="AN85" s="271"/>
      <c r="AO85" s="101" t="str">
        <f t="shared" si="1940"/>
        <v/>
      </c>
      <c r="AP85" s="271"/>
      <c r="AQ85" s="101" t="str">
        <f t="shared" si="1940"/>
        <v/>
      </c>
      <c r="AR85" s="271"/>
      <c r="AS85" s="101" t="str">
        <f t="shared" si="1940"/>
        <v/>
      </c>
      <c r="AT85" s="271"/>
      <c r="AU85" s="101" t="str">
        <f t="shared" si="1941"/>
        <v/>
      </c>
      <c r="AV85" s="271"/>
      <c r="AW85" s="101" t="str">
        <f t="shared" si="1942"/>
        <v/>
      </c>
      <c r="AX85" s="271"/>
      <c r="AY85" s="101" t="str">
        <f t="shared" si="1943"/>
        <v/>
      </c>
      <c r="AZ85" s="271"/>
      <c r="BA85" s="101" t="str">
        <f t="shared" si="1944"/>
        <v/>
      </c>
      <c r="BB85" s="271"/>
      <c r="BC85" s="101" t="str">
        <f t="shared" si="1945"/>
        <v/>
      </c>
      <c r="BD85" s="271"/>
      <c r="BE85" s="101" t="str">
        <f t="shared" si="1946"/>
        <v/>
      </c>
      <c r="BF85" s="271"/>
      <c r="BG85" s="101" t="str">
        <f t="shared" si="1947"/>
        <v/>
      </c>
      <c r="BH85" s="271"/>
      <c r="BI85" s="101" t="str">
        <f t="shared" si="1948"/>
        <v/>
      </c>
      <c r="BJ85" s="271"/>
      <c r="BK85" s="101" t="str">
        <f t="shared" si="1949"/>
        <v/>
      </c>
      <c r="BL85" s="271"/>
      <c r="BM85" s="101" t="str">
        <f t="shared" si="1950"/>
        <v/>
      </c>
    </row>
    <row r="86" spans="1:65" s="275" customFormat="1" hidden="1">
      <c r="A86" s="87" t="str">
        <f>IF(ent!E86&lt;&gt;"",ent!D86,"")</f>
        <v/>
      </c>
      <c r="B86" s="87" t="str">
        <f>IF(ent!E86&lt;&gt;"",ent!E86,"")</f>
        <v/>
      </c>
      <c r="C86" s="87" t="str">
        <f>IF(ent!E86&lt;&gt;"",ent!F86,"")</f>
        <v/>
      </c>
      <c r="D86" s="87" t="str">
        <f>IF(ent!E86&lt;&gt;"",ent!G86,"")</f>
        <v/>
      </c>
      <c r="E86" s="88" t="str">
        <f>IF(ent!E86&lt;&gt;"",ent!H86,"")</f>
        <v/>
      </c>
      <c r="F86" s="273"/>
      <c r="G86" s="102" t="str">
        <f t="shared" si="1940"/>
        <v/>
      </c>
      <c r="H86" s="273"/>
      <c r="I86" s="102" t="str">
        <f t="shared" si="1940"/>
        <v/>
      </c>
      <c r="J86" s="273"/>
      <c r="K86" s="102" t="str">
        <f t="shared" si="1940"/>
        <v/>
      </c>
      <c r="L86" s="273"/>
      <c r="M86" s="102" t="str">
        <f t="shared" si="1940"/>
        <v/>
      </c>
      <c r="N86" s="273"/>
      <c r="O86" s="102" t="str">
        <f t="shared" si="1940"/>
        <v/>
      </c>
      <c r="P86" s="273"/>
      <c r="Q86" s="102" t="str">
        <f t="shared" si="1940"/>
        <v/>
      </c>
      <c r="R86" s="273"/>
      <c r="S86" s="102" t="str">
        <f t="shared" si="1940"/>
        <v/>
      </c>
      <c r="T86" s="273"/>
      <c r="U86" s="102" t="str">
        <f t="shared" si="1940"/>
        <v/>
      </c>
      <c r="V86" s="273"/>
      <c r="W86" s="102" t="str">
        <f t="shared" si="1940"/>
        <v/>
      </c>
      <c r="X86" s="273"/>
      <c r="Y86" s="102" t="str">
        <f t="shared" si="1940"/>
        <v/>
      </c>
      <c r="Z86" s="273"/>
      <c r="AA86" s="102" t="str">
        <f t="shared" si="1940"/>
        <v/>
      </c>
      <c r="AB86" s="273"/>
      <c r="AC86" s="102" t="str">
        <f t="shared" si="1940"/>
        <v/>
      </c>
      <c r="AD86" s="273"/>
      <c r="AE86" s="102" t="str">
        <f t="shared" si="1940"/>
        <v/>
      </c>
      <c r="AF86" s="273"/>
      <c r="AG86" s="102" t="str">
        <f t="shared" si="1940"/>
        <v/>
      </c>
      <c r="AH86" s="273"/>
      <c r="AI86" s="102" t="str">
        <f t="shared" si="1940"/>
        <v/>
      </c>
      <c r="AJ86" s="273"/>
      <c r="AK86" s="102" t="str">
        <f t="shared" si="1940"/>
        <v/>
      </c>
      <c r="AL86" s="273"/>
      <c r="AM86" s="102" t="str">
        <f t="shared" si="1940"/>
        <v/>
      </c>
      <c r="AN86" s="273"/>
      <c r="AO86" s="102" t="str">
        <f t="shared" si="1940"/>
        <v/>
      </c>
      <c r="AP86" s="273"/>
      <c r="AQ86" s="102" t="str">
        <f t="shared" si="1940"/>
        <v/>
      </c>
      <c r="AR86" s="273"/>
      <c r="AS86" s="102" t="str">
        <f t="shared" si="1940"/>
        <v/>
      </c>
      <c r="AT86" s="273"/>
      <c r="AU86" s="102" t="str">
        <f t="shared" si="1941"/>
        <v/>
      </c>
      <c r="AV86" s="273"/>
      <c r="AW86" s="102" t="str">
        <f t="shared" si="1942"/>
        <v/>
      </c>
      <c r="AX86" s="273"/>
      <c r="AY86" s="102" t="str">
        <f t="shared" si="1943"/>
        <v/>
      </c>
      <c r="AZ86" s="273"/>
      <c r="BA86" s="102" t="str">
        <f t="shared" si="1944"/>
        <v/>
      </c>
      <c r="BB86" s="273"/>
      <c r="BC86" s="102" t="str">
        <f t="shared" si="1945"/>
        <v/>
      </c>
      <c r="BD86" s="273"/>
      <c r="BE86" s="102" t="str">
        <f t="shared" si="1946"/>
        <v/>
      </c>
      <c r="BF86" s="273"/>
      <c r="BG86" s="102" t="str">
        <f t="shared" si="1947"/>
        <v/>
      </c>
      <c r="BH86" s="273"/>
      <c r="BI86" s="102" t="str">
        <f t="shared" si="1948"/>
        <v/>
      </c>
      <c r="BJ86" s="273"/>
      <c r="BK86" s="102" t="str">
        <f t="shared" si="1949"/>
        <v/>
      </c>
      <c r="BL86" s="273"/>
      <c r="BM86" s="102" t="str">
        <f t="shared" si="1950"/>
        <v/>
      </c>
    </row>
    <row r="87" spans="1:65" hidden="1">
      <c r="A87" s="84" t="str">
        <f>IF(ent!E87&lt;&gt;"",ent!D87,"")</f>
        <v/>
      </c>
      <c r="B87" s="84" t="str">
        <f>IF(ent!E87&lt;&gt;"",ent!E87,"")</f>
        <v/>
      </c>
      <c r="C87" s="84" t="str">
        <f>IF(ent!E87&lt;&gt;"",ent!F87,"")</f>
        <v/>
      </c>
      <c r="D87" s="84" t="str">
        <f>IF(ent!E87&lt;&gt;"",ent!G87,"")</f>
        <v/>
      </c>
      <c r="E87" s="85" t="str">
        <f>IF(ent!E87&lt;&gt;"",ent!H87,"")</f>
        <v/>
      </c>
      <c r="F87" s="271"/>
      <c r="G87" s="101" t="str">
        <f t="shared" si="1940"/>
        <v/>
      </c>
      <c r="H87" s="271"/>
      <c r="I87" s="101" t="str">
        <f t="shared" si="1940"/>
        <v/>
      </c>
      <c r="J87" s="271"/>
      <c r="K87" s="101" t="str">
        <f t="shared" si="1940"/>
        <v/>
      </c>
      <c r="L87" s="271"/>
      <c r="M87" s="101" t="str">
        <f t="shared" si="1940"/>
        <v/>
      </c>
      <c r="N87" s="271"/>
      <c r="O87" s="101" t="str">
        <f t="shared" si="1940"/>
        <v/>
      </c>
      <c r="P87" s="271"/>
      <c r="Q87" s="101" t="str">
        <f t="shared" si="1940"/>
        <v/>
      </c>
      <c r="R87" s="271"/>
      <c r="S87" s="101" t="str">
        <f t="shared" si="1940"/>
        <v/>
      </c>
      <c r="T87" s="271"/>
      <c r="U87" s="101" t="str">
        <f t="shared" si="1940"/>
        <v/>
      </c>
      <c r="V87" s="271"/>
      <c r="W87" s="101" t="str">
        <f t="shared" si="1940"/>
        <v/>
      </c>
      <c r="X87" s="271"/>
      <c r="Y87" s="101" t="str">
        <f t="shared" si="1940"/>
        <v/>
      </c>
      <c r="Z87" s="271"/>
      <c r="AA87" s="101" t="str">
        <f t="shared" si="1940"/>
        <v/>
      </c>
      <c r="AB87" s="271"/>
      <c r="AC87" s="101" t="str">
        <f t="shared" si="1940"/>
        <v/>
      </c>
      <c r="AD87" s="271"/>
      <c r="AE87" s="101" t="str">
        <f t="shared" si="1940"/>
        <v/>
      </c>
      <c r="AF87" s="271"/>
      <c r="AG87" s="101" t="str">
        <f t="shared" si="1940"/>
        <v/>
      </c>
      <c r="AH87" s="271"/>
      <c r="AI87" s="101" t="str">
        <f t="shared" si="1940"/>
        <v/>
      </c>
      <c r="AJ87" s="271"/>
      <c r="AK87" s="101" t="str">
        <f t="shared" si="1940"/>
        <v/>
      </c>
      <c r="AL87" s="271"/>
      <c r="AM87" s="101" t="str">
        <f t="shared" si="1940"/>
        <v/>
      </c>
      <c r="AN87" s="271"/>
      <c r="AO87" s="101" t="str">
        <f t="shared" si="1940"/>
        <v/>
      </c>
      <c r="AP87" s="271"/>
      <c r="AQ87" s="101" t="str">
        <f t="shared" si="1940"/>
        <v/>
      </c>
      <c r="AR87" s="271"/>
      <c r="AS87" s="101" t="str">
        <f t="shared" ref="AS87:AS91" si="1951">IF(AR87&lt;&gt;"",RANK(AR87,AR$2:AR$91,1),"")</f>
        <v/>
      </c>
      <c r="AT87" s="271"/>
      <c r="AU87" s="101" t="str">
        <f t="shared" si="1941"/>
        <v/>
      </c>
      <c r="AV87" s="271"/>
      <c r="AW87" s="101" t="str">
        <f t="shared" si="1942"/>
        <v/>
      </c>
      <c r="AX87" s="271"/>
      <c r="AY87" s="101" t="str">
        <f t="shared" si="1943"/>
        <v/>
      </c>
      <c r="AZ87" s="271"/>
      <c r="BA87" s="101" t="str">
        <f t="shared" si="1944"/>
        <v/>
      </c>
      <c r="BB87" s="271"/>
      <c r="BC87" s="101" t="str">
        <f t="shared" si="1945"/>
        <v/>
      </c>
      <c r="BD87" s="271"/>
      <c r="BE87" s="101" t="str">
        <f t="shared" si="1946"/>
        <v/>
      </c>
      <c r="BF87" s="271"/>
      <c r="BG87" s="101" t="str">
        <f t="shared" si="1947"/>
        <v/>
      </c>
      <c r="BH87" s="271"/>
      <c r="BI87" s="101" t="str">
        <f t="shared" si="1948"/>
        <v/>
      </c>
      <c r="BJ87" s="271"/>
      <c r="BK87" s="101" t="str">
        <f t="shared" si="1949"/>
        <v/>
      </c>
      <c r="BL87" s="271"/>
      <c r="BM87" s="101" t="str">
        <f t="shared" si="1950"/>
        <v/>
      </c>
    </row>
    <row r="88" spans="1:65" s="275" customFormat="1" hidden="1">
      <c r="A88" s="87" t="str">
        <f>IF(ent!E88&lt;&gt;"",ent!D88,"")</f>
        <v/>
      </c>
      <c r="B88" s="87" t="str">
        <f>IF(ent!E88&lt;&gt;"",ent!E88,"")</f>
        <v/>
      </c>
      <c r="C88" s="87" t="str">
        <f>IF(ent!E88&lt;&gt;"",ent!F88,"")</f>
        <v/>
      </c>
      <c r="D88" s="87" t="str">
        <f>IF(ent!E88&lt;&gt;"",ent!G88,"")</f>
        <v/>
      </c>
      <c r="E88" s="88" t="str">
        <f>IF(ent!E88&lt;&gt;"",ent!H88,"")</f>
        <v/>
      </c>
      <c r="F88" s="273"/>
      <c r="G88" s="102" t="str">
        <f t="shared" si="1940"/>
        <v/>
      </c>
      <c r="H88" s="273"/>
      <c r="I88" s="102" t="str">
        <f t="shared" si="1940"/>
        <v/>
      </c>
      <c r="J88" s="273"/>
      <c r="K88" s="102" t="str">
        <f t="shared" si="1940"/>
        <v/>
      </c>
      <c r="L88" s="273"/>
      <c r="M88" s="102" t="str">
        <f t="shared" si="1940"/>
        <v/>
      </c>
      <c r="N88" s="273"/>
      <c r="O88" s="102" t="str">
        <f t="shared" si="1940"/>
        <v/>
      </c>
      <c r="P88" s="273"/>
      <c r="Q88" s="102" t="str">
        <f t="shared" si="1940"/>
        <v/>
      </c>
      <c r="R88" s="273"/>
      <c r="S88" s="102" t="str">
        <f t="shared" si="1940"/>
        <v/>
      </c>
      <c r="T88" s="273"/>
      <c r="U88" s="102" t="str">
        <f t="shared" si="1940"/>
        <v/>
      </c>
      <c r="V88" s="273"/>
      <c r="W88" s="102" t="str">
        <f t="shared" si="1940"/>
        <v/>
      </c>
      <c r="X88" s="273"/>
      <c r="Y88" s="102" t="str">
        <f t="shared" si="1940"/>
        <v/>
      </c>
      <c r="Z88" s="273"/>
      <c r="AA88" s="102" t="str">
        <f t="shared" si="1940"/>
        <v/>
      </c>
      <c r="AB88" s="273"/>
      <c r="AC88" s="102" t="str">
        <f t="shared" si="1940"/>
        <v/>
      </c>
      <c r="AD88" s="273"/>
      <c r="AE88" s="102" t="str">
        <f t="shared" si="1940"/>
        <v/>
      </c>
      <c r="AF88" s="273"/>
      <c r="AG88" s="102" t="str">
        <f t="shared" si="1940"/>
        <v/>
      </c>
      <c r="AH88" s="273"/>
      <c r="AI88" s="102" t="str">
        <f t="shared" si="1940"/>
        <v/>
      </c>
      <c r="AJ88" s="273"/>
      <c r="AK88" s="102" t="str">
        <f t="shared" si="1940"/>
        <v/>
      </c>
      <c r="AL88" s="273"/>
      <c r="AM88" s="102" t="str">
        <f t="shared" si="1940"/>
        <v/>
      </c>
      <c r="AN88" s="273"/>
      <c r="AO88" s="102" t="str">
        <f t="shared" si="1940"/>
        <v/>
      </c>
      <c r="AP88" s="273"/>
      <c r="AQ88" s="102" t="str">
        <f t="shared" si="1940"/>
        <v/>
      </c>
      <c r="AR88" s="273"/>
      <c r="AS88" s="102" t="str">
        <f t="shared" si="1951"/>
        <v/>
      </c>
      <c r="AT88" s="273"/>
      <c r="AU88" s="102" t="str">
        <f t="shared" si="1941"/>
        <v/>
      </c>
      <c r="AV88" s="273"/>
      <c r="AW88" s="102" t="str">
        <f t="shared" si="1942"/>
        <v/>
      </c>
      <c r="AX88" s="273"/>
      <c r="AY88" s="102" t="str">
        <f t="shared" si="1943"/>
        <v/>
      </c>
      <c r="AZ88" s="273"/>
      <c r="BA88" s="102" t="str">
        <f t="shared" si="1944"/>
        <v/>
      </c>
      <c r="BB88" s="273"/>
      <c r="BC88" s="102" t="str">
        <f t="shared" si="1945"/>
        <v/>
      </c>
      <c r="BD88" s="273"/>
      <c r="BE88" s="102" t="str">
        <f t="shared" si="1946"/>
        <v/>
      </c>
      <c r="BF88" s="273"/>
      <c r="BG88" s="102" t="str">
        <f t="shared" si="1947"/>
        <v/>
      </c>
      <c r="BH88" s="273"/>
      <c r="BI88" s="102" t="str">
        <f t="shared" si="1948"/>
        <v/>
      </c>
      <c r="BJ88" s="273"/>
      <c r="BK88" s="102" t="str">
        <f t="shared" si="1949"/>
        <v/>
      </c>
      <c r="BL88" s="273"/>
      <c r="BM88" s="102" t="str">
        <f t="shared" si="1950"/>
        <v/>
      </c>
    </row>
    <row r="89" spans="1:65" hidden="1">
      <c r="A89" s="84" t="str">
        <f>IF(ent!E89&lt;&gt;"",ent!D89,"")</f>
        <v/>
      </c>
      <c r="B89" s="84" t="str">
        <f>IF(ent!E89&lt;&gt;"",ent!E89,"")</f>
        <v/>
      </c>
      <c r="C89" s="84" t="str">
        <f>IF(ent!E89&lt;&gt;"",ent!F89,"")</f>
        <v/>
      </c>
      <c r="D89" s="84" t="str">
        <f>IF(ent!E89&lt;&gt;"",ent!G89,"")</f>
        <v/>
      </c>
      <c r="E89" s="85" t="str">
        <f>IF(ent!E89&lt;&gt;"",ent!H89,"")</f>
        <v/>
      </c>
      <c r="F89" s="271"/>
      <c r="G89" s="101" t="str">
        <f t="shared" si="1940"/>
        <v/>
      </c>
      <c r="H89" s="271"/>
      <c r="I89" s="101" t="str">
        <f t="shared" si="1940"/>
        <v/>
      </c>
      <c r="J89" s="271"/>
      <c r="K89" s="101" t="str">
        <f t="shared" si="1940"/>
        <v/>
      </c>
      <c r="L89" s="271"/>
      <c r="M89" s="101" t="str">
        <f t="shared" si="1940"/>
        <v/>
      </c>
      <c r="N89" s="271"/>
      <c r="O89" s="101" t="str">
        <f t="shared" si="1940"/>
        <v/>
      </c>
      <c r="P89" s="271"/>
      <c r="Q89" s="101" t="str">
        <f t="shared" si="1940"/>
        <v/>
      </c>
      <c r="R89" s="271"/>
      <c r="S89" s="101" t="str">
        <f t="shared" si="1940"/>
        <v/>
      </c>
      <c r="T89" s="271"/>
      <c r="U89" s="101" t="str">
        <f t="shared" si="1940"/>
        <v/>
      </c>
      <c r="V89" s="271"/>
      <c r="W89" s="101" t="str">
        <f t="shared" si="1940"/>
        <v/>
      </c>
      <c r="X89" s="271"/>
      <c r="Y89" s="101" t="str">
        <f t="shared" si="1940"/>
        <v/>
      </c>
      <c r="Z89" s="271"/>
      <c r="AA89" s="101" t="str">
        <f t="shared" si="1940"/>
        <v/>
      </c>
      <c r="AB89" s="271"/>
      <c r="AC89" s="101" t="str">
        <f t="shared" si="1940"/>
        <v/>
      </c>
      <c r="AD89" s="271"/>
      <c r="AE89" s="101" t="str">
        <f t="shared" si="1940"/>
        <v/>
      </c>
      <c r="AF89" s="271"/>
      <c r="AG89" s="101" t="str">
        <f t="shared" si="1940"/>
        <v/>
      </c>
      <c r="AH89" s="271"/>
      <c r="AI89" s="101" t="str">
        <f t="shared" si="1940"/>
        <v/>
      </c>
      <c r="AJ89" s="271"/>
      <c r="AK89" s="101" t="str">
        <f t="shared" si="1940"/>
        <v/>
      </c>
      <c r="AL89" s="271"/>
      <c r="AM89" s="101" t="str">
        <f t="shared" si="1940"/>
        <v/>
      </c>
      <c r="AN89" s="271"/>
      <c r="AO89" s="101" t="str">
        <f t="shared" si="1940"/>
        <v/>
      </c>
      <c r="AP89" s="271"/>
      <c r="AQ89" s="101" t="str">
        <f t="shared" si="1940"/>
        <v/>
      </c>
      <c r="AR89" s="271"/>
      <c r="AS89" s="101" t="str">
        <f t="shared" si="1951"/>
        <v/>
      </c>
      <c r="AT89" s="271"/>
      <c r="AU89" s="101" t="str">
        <f t="shared" si="1941"/>
        <v/>
      </c>
      <c r="AV89" s="271"/>
      <c r="AW89" s="101" t="str">
        <f t="shared" si="1942"/>
        <v/>
      </c>
      <c r="AX89" s="271"/>
      <c r="AY89" s="101" t="str">
        <f t="shared" si="1943"/>
        <v/>
      </c>
      <c r="AZ89" s="271"/>
      <c r="BA89" s="101" t="str">
        <f t="shared" si="1944"/>
        <v/>
      </c>
      <c r="BB89" s="271"/>
      <c r="BC89" s="101" t="str">
        <f t="shared" si="1945"/>
        <v/>
      </c>
      <c r="BD89" s="271"/>
      <c r="BE89" s="101" t="str">
        <f t="shared" si="1946"/>
        <v/>
      </c>
      <c r="BF89" s="271"/>
      <c r="BG89" s="101" t="str">
        <f t="shared" si="1947"/>
        <v/>
      </c>
      <c r="BH89" s="271"/>
      <c r="BI89" s="101" t="str">
        <f t="shared" si="1948"/>
        <v/>
      </c>
      <c r="BJ89" s="271"/>
      <c r="BK89" s="101" t="str">
        <f t="shared" si="1949"/>
        <v/>
      </c>
      <c r="BL89" s="271"/>
      <c r="BM89" s="101" t="str">
        <f t="shared" si="1950"/>
        <v/>
      </c>
    </row>
    <row r="90" spans="1:65" s="275" customFormat="1" hidden="1">
      <c r="A90" s="87" t="str">
        <f>IF(ent!E90&lt;&gt;"",ent!D90,"")</f>
        <v/>
      </c>
      <c r="B90" s="87" t="str">
        <f>IF(ent!E90&lt;&gt;"",ent!E90,"")</f>
        <v/>
      </c>
      <c r="C90" s="87" t="str">
        <f>IF(ent!E90&lt;&gt;"",ent!F90,"")</f>
        <v/>
      </c>
      <c r="D90" s="87" t="str">
        <f>IF(ent!E90&lt;&gt;"",ent!G90,"")</f>
        <v/>
      </c>
      <c r="E90" s="88" t="str">
        <f>IF(ent!E90&lt;&gt;"",ent!H90,"")</f>
        <v/>
      </c>
      <c r="F90" s="273"/>
      <c r="G90" s="102" t="str">
        <f t="shared" si="1940"/>
        <v/>
      </c>
      <c r="H90" s="273"/>
      <c r="I90" s="102" t="str">
        <f t="shared" si="1940"/>
        <v/>
      </c>
      <c r="J90" s="273"/>
      <c r="K90" s="102" t="str">
        <f t="shared" si="1940"/>
        <v/>
      </c>
      <c r="L90" s="273"/>
      <c r="M90" s="102" t="str">
        <f t="shared" si="1940"/>
        <v/>
      </c>
      <c r="N90" s="273"/>
      <c r="O90" s="102" t="str">
        <f t="shared" si="1940"/>
        <v/>
      </c>
      <c r="P90" s="273"/>
      <c r="Q90" s="102" t="str">
        <f t="shared" si="1940"/>
        <v/>
      </c>
      <c r="R90" s="273"/>
      <c r="S90" s="102" t="str">
        <f t="shared" si="1940"/>
        <v/>
      </c>
      <c r="T90" s="273"/>
      <c r="U90" s="102" t="str">
        <f t="shared" si="1940"/>
        <v/>
      </c>
      <c r="V90" s="273"/>
      <c r="W90" s="102" t="str">
        <f t="shared" si="1940"/>
        <v/>
      </c>
      <c r="X90" s="273"/>
      <c r="Y90" s="102" t="str">
        <f t="shared" si="1940"/>
        <v/>
      </c>
      <c r="Z90" s="273"/>
      <c r="AA90" s="102" t="str">
        <f t="shared" si="1940"/>
        <v/>
      </c>
      <c r="AB90" s="273"/>
      <c r="AC90" s="102" t="str">
        <f t="shared" si="1940"/>
        <v/>
      </c>
      <c r="AD90" s="273"/>
      <c r="AE90" s="102" t="str">
        <f t="shared" si="1940"/>
        <v/>
      </c>
      <c r="AF90" s="273"/>
      <c r="AG90" s="102" t="str">
        <f t="shared" si="1940"/>
        <v/>
      </c>
      <c r="AH90" s="273"/>
      <c r="AI90" s="102" t="str">
        <f t="shared" si="1940"/>
        <v/>
      </c>
      <c r="AJ90" s="273"/>
      <c r="AK90" s="102" t="str">
        <f t="shared" si="1940"/>
        <v/>
      </c>
      <c r="AL90" s="273"/>
      <c r="AM90" s="102" t="str">
        <f t="shared" si="1940"/>
        <v/>
      </c>
      <c r="AN90" s="273"/>
      <c r="AO90" s="102" t="str">
        <f t="shared" si="1940"/>
        <v/>
      </c>
      <c r="AP90" s="273"/>
      <c r="AQ90" s="102" t="str">
        <f t="shared" si="1940"/>
        <v/>
      </c>
      <c r="AR90" s="273"/>
      <c r="AS90" s="102" t="str">
        <f t="shared" si="1951"/>
        <v/>
      </c>
      <c r="AT90" s="273"/>
      <c r="AU90" s="102" t="str">
        <f t="shared" si="1941"/>
        <v/>
      </c>
      <c r="AV90" s="273"/>
      <c r="AW90" s="102" t="str">
        <f t="shared" si="1942"/>
        <v/>
      </c>
      <c r="AX90" s="273"/>
      <c r="AY90" s="102" t="str">
        <f t="shared" si="1943"/>
        <v/>
      </c>
      <c r="AZ90" s="273"/>
      <c r="BA90" s="102" t="str">
        <f t="shared" si="1944"/>
        <v/>
      </c>
      <c r="BB90" s="273"/>
      <c r="BC90" s="102" t="str">
        <f t="shared" si="1945"/>
        <v/>
      </c>
      <c r="BD90" s="273"/>
      <c r="BE90" s="102" t="str">
        <f t="shared" si="1946"/>
        <v/>
      </c>
      <c r="BF90" s="273"/>
      <c r="BG90" s="102" t="str">
        <f t="shared" si="1947"/>
        <v/>
      </c>
      <c r="BH90" s="273"/>
      <c r="BI90" s="102" t="str">
        <f t="shared" si="1948"/>
        <v/>
      </c>
      <c r="BJ90" s="273"/>
      <c r="BK90" s="102" t="str">
        <f t="shared" si="1949"/>
        <v/>
      </c>
      <c r="BL90" s="273"/>
      <c r="BM90" s="102" t="str">
        <f t="shared" si="1950"/>
        <v/>
      </c>
    </row>
    <row r="91" spans="1:65" s="80" customFormat="1" hidden="1">
      <c r="A91" s="89" t="str">
        <f>IF(ent!E91&lt;&gt;"",ent!D91,"")</f>
        <v/>
      </c>
      <c r="B91" s="89" t="str">
        <f>IF(ent!E91&lt;&gt;"",ent!E91,"")</f>
        <v/>
      </c>
      <c r="C91" s="89" t="str">
        <f>IF(ent!E91&lt;&gt;"",ent!F91,"")</f>
        <v/>
      </c>
      <c r="D91" s="89" t="str">
        <f>IF(ent!E91&lt;&gt;"",ent!G91,"")</f>
        <v/>
      </c>
      <c r="E91" s="90" t="str">
        <f>IF(ent!E91&lt;&gt;"",ent!H91,"")</f>
        <v/>
      </c>
      <c r="F91" s="103"/>
      <c r="G91" s="104" t="str">
        <f t="shared" si="1940"/>
        <v/>
      </c>
      <c r="H91" s="103"/>
      <c r="I91" s="104" t="str">
        <f t="shared" si="1940"/>
        <v/>
      </c>
      <c r="J91" s="103"/>
      <c r="K91" s="104" t="str">
        <f t="shared" si="1940"/>
        <v/>
      </c>
      <c r="L91" s="103"/>
      <c r="M91" s="104" t="str">
        <f t="shared" si="1940"/>
        <v/>
      </c>
      <c r="N91" s="103"/>
      <c r="O91" s="104" t="str">
        <f t="shared" si="1940"/>
        <v/>
      </c>
      <c r="P91" s="103"/>
      <c r="Q91" s="104" t="str">
        <f t="shared" si="1940"/>
        <v/>
      </c>
      <c r="R91" s="103"/>
      <c r="S91" s="104" t="str">
        <f t="shared" si="1940"/>
        <v/>
      </c>
      <c r="T91" s="103"/>
      <c r="U91" s="104" t="str">
        <f t="shared" si="1940"/>
        <v/>
      </c>
      <c r="V91" s="103"/>
      <c r="W91" s="104" t="str">
        <f t="shared" si="1940"/>
        <v/>
      </c>
      <c r="X91" s="103"/>
      <c r="Y91" s="104" t="str">
        <f t="shared" si="1940"/>
        <v/>
      </c>
      <c r="Z91" s="103"/>
      <c r="AA91" s="104" t="str">
        <f t="shared" si="1940"/>
        <v/>
      </c>
      <c r="AB91" s="103"/>
      <c r="AC91" s="104" t="str">
        <f t="shared" si="1940"/>
        <v/>
      </c>
      <c r="AD91" s="103"/>
      <c r="AE91" s="104" t="str">
        <f t="shared" si="1940"/>
        <v/>
      </c>
      <c r="AF91" s="103"/>
      <c r="AG91" s="104" t="str">
        <f t="shared" si="1940"/>
        <v/>
      </c>
      <c r="AH91" s="103"/>
      <c r="AI91" s="104" t="str">
        <f t="shared" si="1940"/>
        <v/>
      </c>
      <c r="AJ91" s="103"/>
      <c r="AK91" s="104" t="str">
        <f t="shared" si="1940"/>
        <v/>
      </c>
      <c r="AL91" s="103"/>
      <c r="AM91" s="104" t="str">
        <f t="shared" si="1940"/>
        <v/>
      </c>
      <c r="AN91" s="103"/>
      <c r="AO91" s="104" t="str">
        <f t="shared" si="1940"/>
        <v/>
      </c>
      <c r="AP91" s="103"/>
      <c r="AQ91" s="104" t="str">
        <f t="shared" si="1940"/>
        <v/>
      </c>
      <c r="AR91" s="103"/>
      <c r="AS91" s="104" t="str">
        <f t="shared" si="1951"/>
        <v/>
      </c>
      <c r="AT91" s="103"/>
      <c r="AU91" s="104" t="str">
        <f t="shared" si="1941"/>
        <v/>
      </c>
      <c r="AV91" s="103"/>
      <c r="AW91" s="104" t="str">
        <f t="shared" si="1942"/>
        <v/>
      </c>
      <c r="AX91" s="103"/>
      <c r="AY91" s="104" t="str">
        <f t="shared" si="1943"/>
        <v/>
      </c>
      <c r="AZ91" s="103"/>
      <c r="BA91" s="104" t="str">
        <f t="shared" si="1944"/>
        <v/>
      </c>
      <c r="BB91" s="103"/>
      <c r="BC91" s="104" t="str">
        <f t="shared" si="1945"/>
        <v/>
      </c>
      <c r="BD91" s="103"/>
      <c r="BE91" s="104" t="str">
        <f t="shared" si="1946"/>
        <v/>
      </c>
      <c r="BF91" s="103"/>
      <c r="BG91" s="104" t="str">
        <f t="shared" si="1947"/>
        <v/>
      </c>
      <c r="BH91" s="103"/>
      <c r="BI91" s="104" t="str">
        <f t="shared" si="1948"/>
        <v/>
      </c>
      <c r="BJ91" s="103"/>
      <c r="BK91" s="104" t="str">
        <f t="shared" si="1949"/>
        <v/>
      </c>
      <c r="BL91" s="103"/>
      <c r="BM91" s="104" t="str">
        <f t="shared" si="1950"/>
        <v/>
      </c>
    </row>
    <row r="92" spans="1:65" s="92" customFormat="1">
      <c r="A92" s="92" t="s">
        <v>2</v>
      </c>
      <c r="B92" s="93"/>
      <c r="C92" s="93"/>
      <c r="D92" s="93"/>
      <c r="E92" s="94"/>
      <c r="F92" s="92">
        <f>IF(ent!L2&lt;&gt;"",ent!L2,"")</f>
        <v>6.2</v>
      </c>
      <c r="H92" s="92">
        <f>IF(ent!L3&lt;&gt;"",ent!L3,"")</f>
        <v>9.5399999999999991</v>
      </c>
      <c r="J92" s="92">
        <f>IF(ent!L4&lt;&gt;"",ent!L4,"")</f>
        <v>6.08</v>
      </c>
      <c r="L92" s="92">
        <f>IF(ent!L5&lt;&gt;"",ent!L5,"")</f>
        <v>6.2</v>
      </c>
      <c r="N92" s="92">
        <f>IF(ent!L6&lt;&gt;"",ent!L6,"")</f>
        <v>9.5399999999999991</v>
      </c>
      <c r="P92" s="92">
        <f>IF(ent!L7&lt;&gt;"",ent!L7,"")</f>
        <v>6.08</v>
      </c>
      <c r="R92" s="92">
        <f>IF(ent!L8&lt;&gt;"",ent!L8,"")</f>
        <v>6.24</v>
      </c>
      <c r="T92" s="92">
        <f>IF(ent!L9&lt;&gt;"",ent!L9,"")</f>
        <v>5.1100000000000003</v>
      </c>
      <c r="V92" s="92">
        <f>IF(ent!L10&lt;&gt;"",ent!L10,"")</f>
        <v>6.08</v>
      </c>
      <c r="X92" s="92">
        <f>IF(ent!L11&lt;&gt;"",ent!L11,"")</f>
        <v>6.24</v>
      </c>
      <c r="Z92" s="92">
        <f>IF(ent!L12&lt;&gt;"",ent!L12,"")</f>
        <v>5.1100000000000003</v>
      </c>
      <c r="AB92" s="92">
        <f>IF(ent!L13&lt;&gt;"",ent!L13,"")</f>
        <v>6.08</v>
      </c>
      <c r="AD92" s="92" t="str">
        <f>IF(ent!L14&lt;&gt;"",ent!L14,"")</f>
        <v/>
      </c>
      <c r="AF92" s="92" t="str">
        <f>IF(ent!L15&lt;&gt;"",ent!L15,"")</f>
        <v/>
      </c>
      <c r="AH92" s="92" t="str">
        <f>IF(ent!L16&lt;&gt;"",ent!L16,"")</f>
        <v/>
      </c>
      <c r="AJ92" s="92" t="str">
        <f>IF(ent!L17&lt;&gt;"",ent!L17,"")</f>
        <v/>
      </c>
      <c r="AL92" s="92" t="str">
        <f>IF(ent!L18&lt;&gt;"",ent!L18,"")</f>
        <v/>
      </c>
      <c r="AN92" s="92" t="str">
        <f>IF(ent!L19&lt;&gt;"",ent!L19,"")</f>
        <v/>
      </c>
      <c r="AP92" s="92" t="str">
        <f>IF(ent!L20&lt;&gt;"",ent!L20,"")</f>
        <v/>
      </c>
      <c r="AR92" s="92" t="str">
        <f>IF(ent!L21&lt;&gt;"",ent!L21,"")</f>
        <v/>
      </c>
      <c r="AT92" s="92" t="str">
        <f>IF(ent!L22&lt;&gt;"",ent!L22,"")</f>
        <v/>
      </c>
      <c r="AV92" s="92" t="str">
        <f>IF(ent!L23&lt;&gt;"",ent!L23,"")</f>
        <v/>
      </c>
      <c r="AX92" s="92" t="str">
        <f>IF(ent!L24&lt;&gt;"",ent!L24,"")</f>
        <v/>
      </c>
      <c r="AZ92" s="92" t="str">
        <f>IF(ent!L25&lt;&gt;"",ent!L25,"")</f>
        <v/>
      </c>
      <c r="BB92" s="92" t="str">
        <f>IF(ent!L26&lt;&gt;"",ent!L26,"")</f>
        <v/>
      </c>
      <c r="BD92" s="92" t="str">
        <f>IF(ent!L27&lt;&gt;"",ent!L27,"")</f>
        <v/>
      </c>
      <c r="BF92" s="92" t="str">
        <f>IF(ent!L28&lt;&gt;"",ent!L28,"")</f>
        <v/>
      </c>
      <c r="BH92" s="92" t="str">
        <f>IF(ent!L29&lt;&gt;"",ent!L29,"")</f>
        <v/>
      </c>
      <c r="BJ92" s="92" t="str">
        <f>IF(ent!L30&lt;&gt;"",ent!L30,"")</f>
        <v/>
      </c>
      <c r="BL92" s="92" t="str">
        <f>IF(ent!L31&lt;&gt;"",ent!L31,"")</f>
        <v/>
      </c>
    </row>
    <row r="93" spans="1:65" s="95" customFormat="1">
      <c r="A93" s="95" t="s">
        <v>3</v>
      </c>
      <c r="B93" s="96"/>
      <c r="C93" s="96"/>
      <c r="D93" s="96"/>
      <c r="E93" s="97"/>
      <c r="F93" s="95">
        <f>IF(AND(F92&lt;&gt;"",COUNTA(F2:F61)&gt;0),F92/'sec(P)'!F92*3600,"")</f>
        <v>80.403458213256485</v>
      </c>
      <c r="H93" s="95">
        <f>IF(AND(H92&lt;&gt;"",COUNTA(H2:H61)&gt;0),H92/'sec(P)'!H92*3600,"")</f>
        <v>93.199457259158734</v>
      </c>
      <c r="J93" s="95">
        <f>IF(AND(J92&lt;&gt;"",COUNTA(J2:J61)&gt;0),J92/'sec(P)'!J92*3600,"")</f>
        <v>78.592459605026932</v>
      </c>
      <c r="L93" s="95">
        <f>IF(AND(L92&lt;&gt;"",COUNTA(L2:L61)&gt;0),L92/'sec(P)'!L92*3600,"")</f>
        <v>81.638624725676664</v>
      </c>
      <c r="N93" s="95">
        <f>IF(AND(N92&lt;&gt;"",COUNTA(N2:N61)&gt;0),N92/'sec(P)'!N92*3600,"")</f>
        <v>94.351648351648336</v>
      </c>
      <c r="P93" s="95">
        <f>IF(AND(P92&lt;&gt;"",COUNTA(P2:P61)&gt;0),P92/'sec(P)'!P92*3600,"")</f>
        <v>79.999999999999986</v>
      </c>
      <c r="R93" s="95">
        <f>IF(AND(R92&lt;&gt;"",COUNTA(R2:R61)&gt;0),R92/'sec(P)'!R92*3600,"")</f>
        <v>73.077423552374768</v>
      </c>
      <c r="T93" s="95">
        <f>IF(AND(T92&lt;&gt;"",COUNTA(T2:T61)&gt;0),T92/'sec(P)'!T92*3600,"")</f>
        <v>85.882352941176478</v>
      </c>
      <c r="V93" s="95">
        <f>IF(AND(V92&lt;&gt;"",COUNTA(V2:V61)&gt;0),V92/'sec(P)'!V92*3600,"")</f>
        <v>73.277535989286918</v>
      </c>
      <c r="X93" s="95">
        <f>IF(AND(X92&lt;&gt;"",COUNTA(X2:X61)&gt;0),X92/'sec(P)'!X92*3600,"")</f>
        <v>77.569060773480658</v>
      </c>
      <c r="Z93" s="95">
        <f>IF(AND(Z92&lt;&gt;"",COUNTA(Z2:Z61)&gt;0),Z92/'sec(P)'!Z92*3600,"")</f>
        <v>89.518248175182492</v>
      </c>
      <c r="AB93" s="95">
        <f>IF(AND(AB92&lt;&gt;"",COUNTA(AB2:AB61)&gt;0),AB92/'sec(P)'!AB92*3600,"")</f>
        <v>73.846153846153854</v>
      </c>
      <c r="AD93" s="95" t="str">
        <f>IF(AND(AD92&lt;&gt;"",COUNTA(AD2:AD61)&gt;0),AD92/'sec(P)'!AD92*3600,"")</f>
        <v/>
      </c>
      <c r="AF93" s="95" t="str">
        <f>IF(AND(AF92&lt;&gt;"",COUNTA(AF2:AF61)&gt;0),AF92/'sec(P)'!AF92*3600,"")</f>
        <v/>
      </c>
      <c r="AH93" s="95" t="str">
        <f>IF(AND(AH92&lt;&gt;"",COUNTA(AH2:AH61)&gt;0),AH92/'sec(P)'!AH92*3600,"")</f>
        <v/>
      </c>
      <c r="AJ93" s="95" t="str">
        <f>IF(AND(AJ92&lt;&gt;"",COUNTA(AJ2:AJ61)&gt;0),AJ92/'sec(P)'!AJ92*3600,"")</f>
        <v/>
      </c>
      <c r="AL93" s="95" t="str">
        <f>IF(AND(AL92&lt;&gt;"",COUNTA(AL2:AL61)&gt;0),AL92/'sec(P)'!AL92*3600,"")</f>
        <v/>
      </c>
      <c r="AN93" s="95" t="str">
        <f>IF(AND(AN92&lt;&gt;"",COUNTA(AN2:AN61)&gt;0),AN92/'sec(P)'!AN92*3600,"")</f>
        <v/>
      </c>
      <c r="AP93" s="95" t="str">
        <f>IF(AND(AP92&lt;&gt;"",COUNTA(AP2:AP61)&gt;0),AP92/'sec(P)'!AP92*3600,"")</f>
        <v/>
      </c>
      <c r="AR93" s="95" t="str">
        <f>IF(AND(AR92&lt;&gt;"",COUNTA(AR2:AR61)&gt;0),AR92/'sec(P)'!AR92*3600,"")</f>
        <v/>
      </c>
      <c r="AT93" s="95" t="str">
        <f>IF(AND(AT92&lt;&gt;"",COUNTA(AT2:AT61)&gt;0),AT92/'sec(P)'!AT92*3600,"")</f>
        <v/>
      </c>
      <c r="AV93" s="95" t="str">
        <f>IF(AND(AV92&lt;&gt;"",COUNTA(AV2:AV61)&gt;0),AV92/'sec(P)'!AV92*3600,"")</f>
        <v/>
      </c>
      <c r="AX93" s="95" t="str">
        <f>IF(AND(AX92&lt;&gt;"",COUNTA(AX2:AX61)&gt;0),AX92/'sec(P)'!AX92*3600,"")</f>
        <v/>
      </c>
      <c r="AZ93" s="95" t="str">
        <f>IF(AND(AZ92&lt;&gt;"",COUNTA(AZ2:AZ61)&gt;0),AZ92/'sec(P)'!AZ92*3600,"")</f>
        <v/>
      </c>
      <c r="BB93" s="95" t="str">
        <f>IF(AND(BB92&lt;&gt;"",COUNTA(BB2:BB61)&gt;0),BB92/'sec(P)'!BB92*3600,"")</f>
        <v/>
      </c>
      <c r="BD93" s="95" t="str">
        <f>IF(AND(BD92&lt;&gt;"",COUNTA(BD2:BD61)&gt;0),BD92/'sec(P)'!BD92*3600,"")</f>
        <v/>
      </c>
      <c r="BF93" s="95" t="str">
        <f>IF(AND(BF92&lt;&gt;"",COUNTA(BF2:BF61)&gt;0),BF92/'sec(P)'!BF92*3600,"")</f>
        <v/>
      </c>
      <c r="BH93" s="95" t="str">
        <f>IF(AND(BH92&lt;&gt;"",COUNTA(BH2:BH61)&gt;0),BH92/'sec(P)'!BH92*3600,"")</f>
        <v/>
      </c>
      <c r="BJ93" s="95" t="str">
        <f>IF(AND(BJ92&lt;&gt;"",COUNTA(BJ2:BJ61)&gt;0),BJ92/'sec(P)'!BJ92*3600,"")</f>
        <v/>
      </c>
      <c r="BL93" s="95" t="str">
        <f>IF(AND(BL92&lt;&gt;"",COUNTA(BL2:BL61)&gt;0),BL92/'sec(P)'!BL92*3600,"")</f>
        <v/>
      </c>
    </row>
  </sheetData>
  <sheetProtection password="EB2E" sheet="1" objects="1" scenarios="1" formatCells="0" formatColumns="0" formatRows="0"/>
  <phoneticPr fontId="2"/>
  <printOptions horizontalCentered="1"/>
  <pageMargins left="0.19685039370078741" right="0.19685039370078741" top="0.59055118110236227" bottom="0.59055118110236227" header="0.31496062992125984" footer="0.31496062992125984"/>
  <pageSetup paperSize="8" scale="91" orientation="portrait" r:id="rId1"/>
  <headerFooter alignWithMargins="0">
    <oddHeader>&amp;C第50回 M.C.S.C.ラリーハイランドマスターズ2023 - STAGE TIME</oddHeader>
    <oddFooter>&amp;C&amp;P/&amp;N</oddFooter>
  </headerFooter>
  <ignoredErrors>
    <ignoredError sqref="BK93 I93 K93 M93 O93 Q93 S93 U93 W93 Y93 AA93 AC93 AE93 AG93 AI93 AK93 AM93 AO93 AQ93 AS93 AU93 AW93 AY93 BA93 BC93 BE93 BG93 BI93 G93 G79:G91" unlockedFormula="1"/>
    <ignoredError sqref="H93 J93 L93 N93 P93 R93 T93 V93 X93 Z93 AB93 AD93 AF93 AH93 AJ93 AL93 AN93 AP93 AR93 AT93 AV93 AX93 AZ93 BB93 BD93 BF93 BH93 BJ93 BL93 F93" formulaRange="1" unlocked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indexed="11"/>
    <pageSetUpPr fitToPage="1"/>
  </sheetPr>
  <dimension ref="A1:BM93"/>
  <sheetViews>
    <sheetView workbookViewId="0">
      <pane xSplit="5" ySplit="1" topLeftCell="K43" activePane="bottomRight" state="frozen"/>
      <selection activeCell="A9" sqref="A9"/>
      <selection pane="topRight" activeCell="A9" sqref="A9"/>
      <selection pane="bottomLeft" activeCell="A9" sqref="A9"/>
      <selection pane="bottomRight" activeCell="AB2" sqref="AB2"/>
    </sheetView>
  </sheetViews>
  <sheetFormatPr baseColWidth="10" defaultColWidth="9" defaultRowHeight="14"/>
  <cols>
    <col min="1" max="1" width="4.1640625" style="84" bestFit="1" customWidth="1"/>
    <col min="2" max="3" width="11" style="84" bestFit="1" customWidth="1"/>
    <col min="4" max="4" width="0" style="84" hidden="1" customWidth="1"/>
    <col min="5" max="5" width="5.6640625" style="112" bestFit="1" customWidth="1"/>
    <col min="6" max="6" width="9.1640625" style="75" bestFit="1" customWidth="1"/>
    <col min="7" max="7" width="3.5" style="86" bestFit="1" customWidth="1"/>
    <col min="8" max="8" width="9.1640625" style="75" bestFit="1" customWidth="1"/>
    <col min="9" max="9" width="3.5" style="86" bestFit="1" customWidth="1"/>
    <col min="10" max="10" width="9.1640625" style="75" bestFit="1" customWidth="1"/>
    <col min="11" max="11" width="3.5" style="86" bestFit="1" customWidth="1"/>
    <col min="12" max="12" width="9.1640625" style="75" bestFit="1" customWidth="1"/>
    <col min="13" max="13" width="3.5" style="86" bestFit="1" customWidth="1"/>
    <col min="14" max="14" width="9.1640625" style="75" bestFit="1" customWidth="1"/>
    <col min="15" max="15" width="3.5" style="86" bestFit="1" customWidth="1"/>
    <col min="16" max="16" width="9.1640625" style="75" bestFit="1" customWidth="1"/>
    <col min="17" max="17" width="3.5" style="86" bestFit="1" customWidth="1"/>
    <col min="18" max="18" width="9.1640625" style="75" bestFit="1" customWidth="1"/>
    <col min="19" max="19" width="3.5" style="86" bestFit="1" customWidth="1"/>
    <col min="20" max="20" width="9.1640625" style="75" bestFit="1" customWidth="1"/>
    <col min="21" max="21" width="3.5" style="86" bestFit="1" customWidth="1"/>
    <col min="22" max="22" width="9.1640625" style="75" bestFit="1" customWidth="1"/>
    <col min="23" max="23" width="3.5" style="86" bestFit="1" customWidth="1"/>
    <col min="24" max="24" width="10.1640625" style="75" bestFit="1" customWidth="1"/>
    <col min="25" max="25" width="3.5" style="86" bestFit="1" customWidth="1"/>
    <col min="26" max="26" width="10.1640625" style="75" bestFit="1" customWidth="1"/>
    <col min="27" max="27" width="3.5" style="86" bestFit="1" customWidth="1"/>
    <col min="28" max="28" width="10.1640625" style="75" bestFit="1" customWidth="1"/>
    <col min="29" max="29" width="3.5" style="86" bestFit="1" customWidth="1"/>
    <col min="30" max="30" width="10.1640625" style="75" hidden="1" customWidth="1"/>
    <col min="31" max="31" width="3.5" style="86" hidden="1" customWidth="1"/>
    <col min="32" max="32" width="10.1640625" style="75" hidden="1" customWidth="1"/>
    <col min="33" max="33" width="3.5" style="86" hidden="1" customWidth="1"/>
    <col min="34" max="34" width="10.1640625" style="75" hidden="1" customWidth="1"/>
    <col min="35" max="35" width="3.5" style="86" hidden="1" customWidth="1"/>
    <col min="36" max="36" width="10.1640625" style="75" hidden="1" customWidth="1"/>
    <col min="37" max="37" width="3.5" style="86" hidden="1" customWidth="1"/>
    <col min="38" max="38" width="10.1640625" style="75" hidden="1" customWidth="1"/>
    <col min="39" max="39" width="3.5" style="86" hidden="1" customWidth="1"/>
    <col min="40" max="40" width="10.1640625" style="75" hidden="1" customWidth="1"/>
    <col min="41" max="41" width="3.5" style="86" hidden="1" customWidth="1"/>
    <col min="42" max="42" width="10.1640625" style="75" hidden="1" customWidth="1"/>
    <col min="43" max="43" width="3.5" style="86" hidden="1" customWidth="1"/>
    <col min="44" max="44" width="10.1640625" style="75" hidden="1" customWidth="1"/>
    <col min="45" max="45" width="3.5" style="86" hidden="1" customWidth="1"/>
    <col min="46" max="46" width="10.1640625" style="75" hidden="1" customWidth="1"/>
    <col min="47" max="47" width="3.5" style="86" hidden="1" customWidth="1"/>
    <col min="48" max="48" width="10.1640625" style="75" hidden="1" customWidth="1"/>
    <col min="49" max="49" width="3.5" style="86" hidden="1" customWidth="1"/>
    <col min="50" max="50" width="10.1640625" style="75" hidden="1" customWidth="1"/>
    <col min="51" max="51" width="3.5" style="86" hidden="1" customWidth="1"/>
    <col min="52" max="52" width="10.1640625" style="75" hidden="1" customWidth="1"/>
    <col min="53" max="53" width="3.5" style="86" hidden="1" customWidth="1"/>
    <col min="54" max="54" width="10.1640625" style="75" hidden="1" customWidth="1"/>
    <col min="55" max="55" width="3.5" style="86" hidden="1" customWidth="1"/>
    <col min="56" max="56" width="10.1640625" style="75" hidden="1" customWidth="1"/>
    <col min="57" max="57" width="3.5" style="86" hidden="1" customWidth="1"/>
    <col min="58" max="58" width="10.1640625" style="75" hidden="1" customWidth="1"/>
    <col min="59" max="59" width="3.5" style="86" hidden="1" customWidth="1"/>
    <col min="60" max="60" width="10.1640625" style="75" hidden="1" customWidth="1"/>
    <col min="61" max="61" width="3.5" style="86" hidden="1" customWidth="1"/>
    <col min="62" max="62" width="10.1640625" style="75" hidden="1" customWidth="1"/>
    <col min="63" max="63" width="3.5" style="86" hidden="1" customWidth="1"/>
    <col min="64" max="64" width="10.1640625" style="75" hidden="1" customWidth="1"/>
    <col min="65" max="65" width="3.5" style="86" hidden="1" customWidth="1"/>
    <col min="66" max="16384" width="9" style="75"/>
  </cols>
  <sheetData>
    <row r="1" spans="1:65" s="80" customFormat="1">
      <c r="A1" s="76" t="str">
        <f>stage!A1</f>
        <v>No.</v>
      </c>
      <c r="B1" s="76" t="s">
        <v>4</v>
      </c>
      <c r="C1" s="76" t="s">
        <v>6</v>
      </c>
      <c r="D1" s="76" t="s">
        <v>10</v>
      </c>
      <c r="E1" s="105" t="s">
        <v>8</v>
      </c>
      <c r="F1" s="106">
        <f>stage!F1</f>
        <v>1</v>
      </c>
      <c r="G1" s="79"/>
      <c r="H1" s="106">
        <f>stage!H1</f>
        <v>2</v>
      </c>
      <c r="I1" s="79"/>
      <c r="J1" s="106">
        <f>stage!J1</f>
        <v>3</v>
      </c>
      <c r="K1" s="79"/>
      <c r="L1" s="106">
        <f>stage!L1</f>
        <v>4</v>
      </c>
      <c r="M1" s="79"/>
      <c r="N1" s="106">
        <f>stage!N1</f>
        <v>5</v>
      </c>
      <c r="O1" s="79"/>
      <c r="P1" s="106">
        <f>stage!P1</f>
        <v>6</v>
      </c>
      <c r="Q1" s="79"/>
      <c r="R1" s="106">
        <f>stage!R1</f>
        <v>7</v>
      </c>
      <c r="S1" s="79"/>
      <c r="T1" s="106">
        <f>stage!T1</f>
        <v>8</v>
      </c>
      <c r="U1" s="79"/>
      <c r="V1" s="106">
        <f>stage!V1</f>
        <v>9</v>
      </c>
      <c r="W1" s="79"/>
      <c r="X1" s="106">
        <f>stage!X1</f>
        <v>10</v>
      </c>
      <c r="Y1" s="79"/>
      <c r="Z1" s="106">
        <f>stage!Z1</f>
        <v>11</v>
      </c>
      <c r="AA1" s="79"/>
      <c r="AB1" s="106">
        <f>stage!AB1</f>
        <v>12</v>
      </c>
      <c r="AC1" s="79"/>
      <c r="AD1" s="106">
        <f>stage!AD1</f>
        <v>13</v>
      </c>
      <c r="AE1" s="79"/>
      <c r="AF1" s="106">
        <f>stage!AF1</f>
        <v>14</v>
      </c>
      <c r="AG1" s="79"/>
      <c r="AH1" s="106">
        <f>stage!AH1</f>
        <v>15</v>
      </c>
      <c r="AI1" s="79"/>
      <c r="AJ1" s="106">
        <f>stage!AJ1</f>
        <v>16</v>
      </c>
      <c r="AK1" s="79"/>
      <c r="AL1" s="106">
        <f>stage!AL1</f>
        <v>17</v>
      </c>
      <c r="AM1" s="79"/>
      <c r="AN1" s="106">
        <f>stage!AN1</f>
        <v>18</v>
      </c>
      <c r="AO1" s="79"/>
      <c r="AP1" s="106">
        <f>stage!AP1</f>
        <v>19</v>
      </c>
      <c r="AQ1" s="79"/>
      <c r="AR1" s="106">
        <f>stage!AR1</f>
        <v>20</v>
      </c>
      <c r="AS1" s="79"/>
      <c r="AT1" s="106">
        <f>stage!AT1</f>
        <v>21</v>
      </c>
      <c r="AU1" s="79"/>
      <c r="AV1" s="106">
        <f>stage!AV1</f>
        <v>22</v>
      </c>
      <c r="AW1" s="79"/>
      <c r="AX1" s="106">
        <f>stage!AX1</f>
        <v>23</v>
      </c>
      <c r="AY1" s="79"/>
      <c r="AZ1" s="106">
        <f>stage!AZ1</f>
        <v>24</v>
      </c>
      <c r="BA1" s="79"/>
      <c r="BB1" s="106">
        <f>stage!BB1</f>
        <v>25</v>
      </c>
      <c r="BC1" s="79"/>
      <c r="BD1" s="106">
        <f>stage!BD1</f>
        <v>26</v>
      </c>
      <c r="BE1" s="79"/>
      <c r="BF1" s="106">
        <f>stage!BF1</f>
        <v>27</v>
      </c>
      <c r="BG1" s="79"/>
      <c r="BH1" s="106">
        <f>stage!BH1</f>
        <v>28</v>
      </c>
      <c r="BI1" s="79"/>
      <c r="BJ1" s="106">
        <f>stage!BJ1</f>
        <v>29</v>
      </c>
      <c r="BK1" s="79"/>
      <c r="BL1" s="106">
        <f>stage!BL1</f>
        <v>30</v>
      </c>
      <c r="BM1" s="79"/>
    </row>
    <row r="2" spans="1:65" s="111" customFormat="1">
      <c r="A2" s="107">
        <f>IF(ent!E2&lt;&gt;"",ent!D2,"")</f>
        <v>1</v>
      </c>
      <c r="B2" s="107" t="str">
        <f>IF(ent!E2&lt;&gt;"",ent!E2,"")</f>
        <v>Heikki Kovalainen</v>
      </c>
      <c r="C2" s="107" t="str">
        <f>IF(ent!E2&lt;&gt;"",ent!F2,"")</f>
        <v>北川 紗衣</v>
      </c>
      <c r="D2" s="107" t="str">
        <f>IF(ent!E2&lt;&gt;"",ent!G2,"")</f>
        <v>AICELLOラックDL速心FABIA</v>
      </c>
      <c r="E2" s="108" t="str">
        <f>IF(ent!E2&lt;&gt;"",ent!H2,"")</f>
        <v>JN-1</v>
      </c>
      <c r="F2" s="109">
        <f>IF(tsec!F2&lt;&gt;"",INT(tsec!F2/3600)*10000+INT(MOD(tsec!F2,3600)/60)*100+MOD(tsec!F2,60),"")</f>
        <v>437.6</v>
      </c>
      <c r="G2" s="110">
        <f>IF(tsec!G2&lt;&gt;"",tsec!G2,"")</f>
        <v>1</v>
      </c>
      <c r="H2" s="109">
        <f>IF(tsec!H2&lt;&gt;"",INT(tsec!H2/3600)*10000+INT(MOD(tsec!H2,3600)/60)*100+MOD(tsec!H2,60),"")</f>
        <v>1057.5999999999999</v>
      </c>
      <c r="I2" s="110">
        <f>IF(tsec!I2&lt;&gt;"",tsec!I2,"")</f>
        <v>2</v>
      </c>
      <c r="J2" s="109">
        <f>IF(tsec!J2&lt;&gt;"",INT(tsec!J2/3600)*10000+INT(MOD(tsec!J2,3600)/60)*100+MOD(tsec!J2,60),"")</f>
        <v>1536.1</v>
      </c>
      <c r="K2" s="110">
        <f>IF(tsec!K2&lt;&gt;"",tsec!K2,"")</f>
        <v>2</v>
      </c>
      <c r="L2" s="109">
        <f>IF(tsec!L2&lt;&gt;"",INT(tsec!L2/3600)*10000+INT(MOD(tsec!L2,3600)/60)*100+MOD(tsec!L2,60),"")</f>
        <v>2009.5</v>
      </c>
      <c r="M2" s="110">
        <f>IF(tsec!M2&lt;&gt;"",tsec!M2,"")</f>
        <v>2</v>
      </c>
      <c r="N2" s="109">
        <f>IF(tsec!N2&lt;&gt;"",INT(tsec!N2/3600)*10000+INT(MOD(tsec!N2,3600)/60)*100+MOD(tsec!N2,60),"")</f>
        <v>2613.5</v>
      </c>
      <c r="O2" s="110">
        <f>IF(tsec!O2&lt;&gt;"",tsec!O2,"")</f>
        <v>2</v>
      </c>
      <c r="P2" s="109">
        <f>IF(tsec!P2&lt;&gt;"",INT(tsec!P2/3600)*10000+INT(MOD(tsec!P2,3600)/60)*100+MOD(tsec!P2,60),"")</f>
        <v>3047.1</v>
      </c>
      <c r="Q2" s="110">
        <f>IF(tsec!Q2&lt;&gt;"",tsec!Q2,"")</f>
        <v>1</v>
      </c>
      <c r="R2" s="109">
        <f>IF(tsec!R2&lt;&gt;"",INT(tsec!R2/3600)*10000+INT(MOD(tsec!R2,3600)/60)*100+MOD(tsec!R2,60),"")</f>
        <v>3604</v>
      </c>
      <c r="S2" s="110">
        <f>IF(tsec!S2&lt;&gt;"",tsec!S2,"")</f>
        <v>1</v>
      </c>
      <c r="T2" s="109">
        <f>IF(tsec!T2&lt;&gt;"",INT(tsec!T2/3600)*10000+INT(MOD(tsec!T2,3600)/60)*100+MOD(tsec!T2,60),"")</f>
        <v>3938.5</v>
      </c>
      <c r="U2" s="110">
        <f>IF(tsec!U2&lt;&gt;"",tsec!U2,"")</f>
        <v>1</v>
      </c>
      <c r="V2" s="109">
        <f>IF(tsec!V2&lt;&gt;"",INT(tsec!V2/3600)*10000+INT(MOD(tsec!V2,3600)/60)*100+MOD(tsec!V2,60),"")</f>
        <v>4449</v>
      </c>
      <c r="W2" s="110">
        <f>IF(tsec!W2&lt;&gt;"",tsec!W2,"")</f>
        <v>2</v>
      </c>
      <c r="X2" s="109">
        <f>IF(tsec!X2&lt;&gt;"",INT(tsec!X2/3600)*10000+INT(MOD(tsec!X2,3600)/60)*100+MOD(tsec!X2,60),"")</f>
        <v>4938.6000000000004</v>
      </c>
      <c r="Y2" s="110">
        <f>IF(tsec!Y2&lt;&gt;"",tsec!Y2,"")</f>
        <v>2</v>
      </c>
      <c r="Z2" s="109">
        <f>IF(tsec!Z2&lt;&gt;"",INT(tsec!Z2/3600)*10000+INT(MOD(tsec!Z2,3600)/60)*100+MOD(tsec!Z2,60),"")</f>
        <v>5304.1</v>
      </c>
      <c r="AA2" s="110">
        <f>IF(tsec!AA2&lt;&gt;"",tsec!AA2,"")</f>
        <v>1</v>
      </c>
      <c r="AB2" s="109">
        <f>IF(tsec!AB2&lt;&gt;"",INT(tsec!AB2/3600)*10000+INT(MOD(tsec!AB2,3600)/60)*100+MOD(tsec!AB2,60),"")</f>
        <v>5800.5</v>
      </c>
      <c r="AC2" s="110">
        <f>IF(tsec!AC2&lt;&gt;"",tsec!AC2,"")</f>
        <v>1</v>
      </c>
      <c r="AD2" s="109" t="str">
        <f>IF(tsec!AD2&lt;&gt;"",INT(tsec!AD2/3600)*10000+INT(MOD(tsec!AD2,3600)/60)*100+MOD(tsec!AD2,60),"")</f>
        <v/>
      </c>
      <c r="AE2" s="110" t="str">
        <f>IF(tsec!AE2&lt;&gt;"",tsec!AE2,"")</f>
        <v/>
      </c>
      <c r="AF2" s="109" t="str">
        <f>IF(tsec!AF2&lt;&gt;"",INT(tsec!AF2/3600)*10000+INT(MOD(tsec!AF2,3600)/60)*100+MOD(tsec!AF2,60),"")</f>
        <v/>
      </c>
      <c r="AG2" s="110" t="str">
        <f>IF(tsec!AG2&lt;&gt;"",tsec!AG2,"")</f>
        <v/>
      </c>
      <c r="AH2" s="109" t="str">
        <f>IF(tsec!AH2&lt;&gt;"",INT(tsec!AH2/3600)*10000+INT(MOD(tsec!AH2,3600)/60)*100+MOD(tsec!AH2,60),"")</f>
        <v/>
      </c>
      <c r="AI2" s="110" t="str">
        <f>IF(tsec!AI2&lt;&gt;"",tsec!AI2,"")</f>
        <v/>
      </c>
      <c r="AJ2" s="109" t="str">
        <f>IF(tsec!AJ2&lt;&gt;"",INT(tsec!AJ2/3600)*10000+INT(MOD(tsec!AJ2,3600)/60)*100+MOD(tsec!AJ2,60),"")</f>
        <v/>
      </c>
      <c r="AK2" s="110" t="str">
        <f>IF(tsec!AK2&lt;&gt;"",tsec!AK2,"")</f>
        <v/>
      </c>
      <c r="AL2" s="109" t="str">
        <f>IF(tsec!AL2&lt;&gt;"",INT(tsec!AL2/3600)*10000+INT(MOD(tsec!AL2,3600)/60)*100+MOD(tsec!AL2,60),"")</f>
        <v/>
      </c>
      <c r="AM2" s="110" t="str">
        <f>IF(tsec!AM2&lt;&gt;"",tsec!AM2,"")</f>
        <v/>
      </c>
      <c r="AN2" s="109" t="str">
        <f>IF(tsec!AN2&lt;&gt;"",INT(tsec!AN2/3600)*10000+INT(MOD(tsec!AN2,3600)/60)*100+MOD(tsec!AN2,60),"")</f>
        <v/>
      </c>
      <c r="AO2" s="110" t="str">
        <f>IF(tsec!AO2&lt;&gt;"",tsec!AO2,"")</f>
        <v/>
      </c>
      <c r="AP2" s="109" t="str">
        <f>IF(tsec!AP2&lt;&gt;"",INT(tsec!AP2/3600)*10000+INT(MOD(tsec!AP2,3600)/60)*100+MOD(tsec!AP2,60),"")</f>
        <v/>
      </c>
      <c r="AQ2" s="110" t="str">
        <f>IF(tsec!AQ2&lt;&gt;"",tsec!AQ2,"")</f>
        <v/>
      </c>
      <c r="AR2" s="109" t="str">
        <f>IF(tsec!AR2&lt;&gt;"",INT(tsec!AR2/3600)*10000+INT(MOD(tsec!AR2,3600)/60)*100+MOD(tsec!AR2,60),"")</f>
        <v/>
      </c>
      <c r="AS2" s="110" t="str">
        <f>IF(tsec!AS2&lt;&gt;"",tsec!AS2,"")</f>
        <v/>
      </c>
      <c r="AT2" s="109" t="str">
        <f>IF(tsec!AT2&lt;&gt;"",INT(tsec!AT2/3600)*10000+INT(MOD(tsec!AT2,3600)/60)*100+MOD(tsec!AT2,60),"")</f>
        <v/>
      </c>
      <c r="AU2" s="110" t="str">
        <f>IF(tsec!AU2&lt;&gt;"",tsec!AU2,"")</f>
        <v/>
      </c>
      <c r="AV2" s="109" t="str">
        <f>IF(tsec!AV2&lt;&gt;"",INT(tsec!AV2/3600)*10000+INT(MOD(tsec!AV2,3600)/60)*100+MOD(tsec!AV2,60),"")</f>
        <v/>
      </c>
      <c r="AW2" s="110" t="str">
        <f>IF(tsec!AW2&lt;&gt;"",tsec!AW2,"")</f>
        <v/>
      </c>
      <c r="AX2" s="109" t="str">
        <f>IF(tsec!AX2&lt;&gt;"",INT(tsec!AX2/3600)*10000+INT(MOD(tsec!AX2,3600)/60)*100+MOD(tsec!AX2,60),"")</f>
        <v/>
      </c>
      <c r="AY2" s="110" t="str">
        <f>IF(tsec!AY2&lt;&gt;"",tsec!AY2,"")</f>
        <v/>
      </c>
      <c r="AZ2" s="109" t="str">
        <f>IF(tsec!AZ2&lt;&gt;"",INT(tsec!AZ2/3600)*10000+INT(MOD(tsec!AZ2,3600)/60)*100+MOD(tsec!AZ2,60),"")</f>
        <v/>
      </c>
      <c r="BA2" s="110" t="str">
        <f>IF(tsec!BA2&lt;&gt;"",tsec!BA2,"")</f>
        <v/>
      </c>
      <c r="BB2" s="109" t="str">
        <f>IF(tsec!BB2&lt;&gt;"",INT(tsec!BB2/3600)*10000+INT(MOD(tsec!BB2,3600)/60)*100+MOD(tsec!BB2,60),"")</f>
        <v/>
      </c>
      <c r="BC2" s="110" t="str">
        <f>IF(tsec!BC2&lt;&gt;"",tsec!BC2,"")</f>
        <v/>
      </c>
      <c r="BD2" s="109" t="str">
        <f>IF(tsec!BD2&lt;&gt;"",INT(tsec!BD2/3600)*10000+INT(MOD(tsec!BD2,3600)/60)*100+MOD(tsec!BD2,60),"")</f>
        <v/>
      </c>
      <c r="BE2" s="110" t="str">
        <f>IF(tsec!BE2&lt;&gt;"",tsec!BE2,"")</f>
        <v/>
      </c>
      <c r="BF2" s="109" t="str">
        <f>IF(tsec!BF2&lt;&gt;"",INT(tsec!BF2/3600)*10000+INT(MOD(tsec!BF2,3600)/60)*100+MOD(tsec!BF2,60),"")</f>
        <v/>
      </c>
      <c r="BG2" s="110" t="str">
        <f>IF(tsec!BG2&lt;&gt;"",tsec!BG2,"")</f>
        <v/>
      </c>
      <c r="BH2" s="109" t="str">
        <f>IF(tsec!BH2&lt;&gt;"",INT(tsec!BH2/3600)*10000+INT(MOD(tsec!BH2,3600)/60)*100+MOD(tsec!BH2,60),"")</f>
        <v/>
      </c>
      <c r="BI2" s="110" t="str">
        <f>IF(tsec!BI2&lt;&gt;"",tsec!BI2,"")</f>
        <v/>
      </c>
      <c r="BJ2" s="109" t="str">
        <f>IF(tsec!BJ2&lt;&gt;"",INT(tsec!BJ2/3600)*10000+INT(MOD(tsec!BJ2,3600)/60)*100+MOD(tsec!BJ2,60),"")</f>
        <v/>
      </c>
      <c r="BK2" s="110" t="str">
        <f>IF(tsec!BK2&lt;&gt;"",tsec!BK2,"")</f>
        <v/>
      </c>
      <c r="BL2" s="109" t="str">
        <f>IF(tsec!BL2&lt;&gt;"",INT(tsec!BL2/3600)*10000+INT(MOD(tsec!BL2,3600)/60)*100+MOD(tsec!BL2,60),"")</f>
        <v/>
      </c>
      <c r="BM2" s="110" t="str">
        <f>IF(tsec!BM2&lt;&gt;"",tsec!BM2,"")</f>
        <v/>
      </c>
    </row>
    <row r="3" spans="1:65">
      <c r="A3" s="84">
        <f>IF(ent!E3&lt;&gt;"",ent!D3,"")</f>
        <v>2</v>
      </c>
      <c r="B3" s="84" t="str">
        <f>IF(ent!E3&lt;&gt;"",ent!E3,"")</f>
        <v>勝田 範彦</v>
      </c>
      <c r="C3" s="84" t="str">
        <f>IF(ent!E3&lt;&gt;"",ent!F3,"")</f>
        <v>木村 裕介</v>
      </c>
      <c r="D3" s="84" t="str">
        <f>IF(ent!E3&lt;&gt;"",ent!G3,"")</f>
        <v>GR YARIS JP4－Rally2</v>
      </c>
      <c r="E3" s="112" t="str">
        <f>IF(ent!E3&lt;&gt;"",ent!H3,"")</f>
        <v>JN-1</v>
      </c>
      <c r="F3" s="276">
        <f>IF(tsec!F3&lt;&gt;"",INT(tsec!F3/3600)*10000+INT(MOD(tsec!F3,3600)/60)*100+MOD(tsec!F3,60),"")</f>
        <v>439.4</v>
      </c>
      <c r="G3" s="86">
        <f>IF(tsec!G3&lt;&gt;"",tsec!G3,"")</f>
        <v>2</v>
      </c>
      <c r="H3" s="276">
        <f>IF(tsec!H3&lt;&gt;"",INT(tsec!H3/3600)*10000+INT(MOD(tsec!H3,3600)/60)*100+MOD(tsec!H3,60),"")</f>
        <v>1047.9000000000001</v>
      </c>
      <c r="I3" s="86">
        <f>IF(tsec!I3&lt;&gt;"",tsec!I3,"")</f>
        <v>1</v>
      </c>
      <c r="J3" s="276">
        <f>IF(tsec!J3&lt;&gt;"",INT(tsec!J3/3600)*10000+INT(MOD(tsec!J3,3600)/60)*100+MOD(tsec!J3,60),"")</f>
        <v>1528.8</v>
      </c>
      <c r="K3" s="86">
        <f>IF(tsec!K3&lt;&gt;"",tsec!K3,"")</f>
        <v>1</v>
      </c>
      <c r="L3" s="276">
        <f>IF(tsec!L3&lt;&gt;"",INT(tsec!L3/3600)*10000+INT(MOD(tsec!L3,3600)/60)*100+MOD(tsec!L3,60),"")</f>
        <v>2005.1999999999998</v>
      </c>
      <c r="M3" s="86">
        <f>IF(tsec!M3&lt;&gt;"",tsec!M3,"")</f>
        <v>1</v>
      </c>
      <c r="N3" s="276">
        <f>IF(tsec!N3&lt;&gt;"",INT(tsec!N3/3600)*10000+INT(MOD(tsec!N3,3600)/60)*100+MOD(tsec!N3,60),"")</f>
        <v>2612.5</v>
      </c>
      <c r="O3" s="86">
        <f>IF(tsec!O3&lt;&gt;"",tsec!O3,"")</f>
        <v>1</v>
      </c>
      <c r="P3" s="276">
        <f>IF(tsec!P3&lt;&gt;"",INT(tsec!P3/3600)*10000+INT(MOD(tsec!P3,3600)/60)*100+MOD(tsec!P3,60),"")</f>
        <v>3052.2999999999997</v>
      </c>
      <c r="Q3" s="86">
        <f>IF(tsec!Q3&lt;&gt;"",tsec!Q3,"")</f>
        <v>2</v>
      </c>
      <c r="R3" s="276">
        <f>IF(tsec!R3&lt;&gt;"",INT(tsec!R3/3600)*10000+INT(MOD(tsec!R3,3600)/60)*100+MOD(tsec!R3,60),"")</f>
        <v>3605.8999999999996</v>
      </c>
      <c r="S3" s="86">
        <f>IF(tsec!S3&lt;&gt;"",tsec!S3,"")</f>
        <v>2</v>
      </c>
      <c r="T3" s="276">
        <f>IF(tsec!T3&lt;&gt;"",INT(tsec!T3/3600)*10000+INT(MOD(tsec!T3,3600)/60)*100+MOD(tsec!T3,60),"")</f>
        <v>3941.0999999999995</v>
      </c>
      <c r="U3" s="86">
        <f>IF(tsec!U3&lt;&gt;"",tsec!U3,"")</f>
        <v>2</v>
      </c>
      <c r="V3" s="276">
        <f>IF(tsec!V3&lt;&gt;"",INT(tsec!V3/3600)*10000+INT(MOD(tsec!V3,3600)/60)*100+MOD(tsec!V3,60),"")</f>
        <v>4444.8999999999996</v>
      </c>
      <c r="W3" s="86">
        <f>IF(tsec!W3&lt;&gt;"",tsec!W3,"")</f>
        <v>1</v>
      </c>
      <c r="X3" s="276">
        <f>IF(tsec!X3&lt;&gt;"",INT(tsec!X3/3600)*10000+INT(MOD(tsec!X3,3600)/60)*100+MOD(tsec!X3,60),"")</f>
        <v>4937</v>
      </c>
      <c r="Y3" s="86">
        <f>IF(tsec!Y3&lt;&gt;"",tsec!Y3,"")</f>
        <v>1</v>
      </c>
      <c r="Z3" s="276">
        <f>IF(tsec!Z3&lt;&gt;"",INT(tsec!Z3/3600)*10000+INT(MOD(tsec!Z3,3600)/60)*100+MOD(tsec!Z3,60),"")</f>
        <v>5306.6999999999989</v>
      </c>
      <c r="AA3" s="86">
        <f>IF(tsec!AA3&lt;&gt;"",tsec!AA3,"")</f>
        <v>2</v>
      </c>
      <c r="AB3" s="276">
        <f>IF(tsec!AB3&lt;&gt;"",INT(tsec!AB3/3600)*10000+INT(MOD(tsec!AB3,3600)/60)*100+MOD(tsec!AB3,60),"")</f>
        <v>5809.0999999999995</v>
      </c>
      <c r="AC3" s="86">
        <f>IF(tsec!AC3&lt;&gt;"",tsec!AC3,"")</f>
        <v>2</v>
      </c>
      <c r="AD3" s="276" t="str">
        <f>IF(tsec!AD3&lt;&gt;"",INT(tsec!AD3/3600)*10000+INT(MOD(tsec!AD3,3600)/60)*100+MOD(tsec!AD3,60),"")</f>
        <v/>
      </c>
      <c r="AE3" s="86" t="str">
        <f>IF(tsec!AE3&lt;&gt;"",tsec!AE3,"")</f>
        <v/>
      </c>
      <c r="AF3" s="276" t="str">
        <f>IF(tsec!AF3&lt;&gt;"",INT(tsec!AF3/3600)*10000+INT(MOD(tsec!AF3,3600)/60)*100+MOD(tsec!AF3,60),"")</f>
        <v/>
      </c>
      <c r="AG3" s="86" t="str">
        <f>IF(tsec!AG3&lt;&gt;"",tsec!AG3,"")</f>
        <v/>
      </c>
      <c r="AH3" s="276" t="str">
        <f>IF(tsec!AH3&lt;&gt;"",INT(tsec!AH3/3600)*10000+INT(MOD(tsec!AH3,3600)/60)*100+MOD(tsec!AH3,60),"")</f>
        <v/>
      </c>
      <c r="AI3" s="86" t="str">
        <f>IF(tsec!AI3&lt;&gt;"",tsec!AI3,"")</f>
        <v/>
      </c>
      <c r="AJ3" s="276" t="str">
        <f>IF(tsec!AJ3&lt;&gt;"",INT(tsec!AJ3/3600)*10000+INT(MOD(tsec!AJ3,3600)/60)*100+MOD(tsec!AJ3,60),"")</f>
        <v/>
      </c>
      <c r="AK3" s="86" t="str">
        <f>IF(tsec!AK3&lt;&gt;"",tsec!AK3,"")</f>
        <v/>
      </c>
      <c r="AL3" s="276" t="str">
        <f>IF(tsec!AL3&lt;&gt;"",INT(tsec!AL3/3600)*10000+INT(MOD(tsec!AL3,3600)/60)*100+MOD(tsec!AL3,60),"")</f>
        <v/>
      </c>
      <c r="AM3" s="86" t="str">
        <f>IF(tsec!AM3&lt;&gt;"",tsec!AM3,"")</f>
        <v/>
      </c>
      <c r="AN3" s="276" t="str">
        <f>IF(tsec!AN3&lt;&gt;"",INT(tsec!AN3/3600)*10000+INT(MOD(tsec!AN3,3600)/60)*100+MOD(tsec!AN3,60),"")</f>
        <v/>
      </c>
      <c r="AO3" s="86" t="str">
        <f>IF(tsec!AO3&lt;&gt;"",tsec!AO3,"")</f>
        <v/>
      </c>
      <c r="AP3" s="276" t="str">
        <f>IF(tsec!AP3&lt;&gt;"",INT(tsec!AP3/3600)*10000+INT(MOD(tsec!AP3,3600)/60)*100+MOD(tsec!AP3,60),"")</f>
        <v/>
      </c>
      <c r="AQ3" s="86" t="str">
        <f>IF(tsec!AQ3&lt;&gt;"",tsec!AQ3,"")</f>
        <v/>
      </c>
      <c r="AR3" s="276" t="str">
        <f>IF(tsec!AR3&lt;&gt;"",INT(tsec!AR3/3600)*10000+INT(MOD(tsec!AR3,3600)/60)*100+MOD(tsec!AR3,60),"")</f>
        <v/>
      </c>
      <c r="AS3" s="86" t="str">
        <f>IF(tsec!AS3&lt;&gt;"",tsec!AS3,"")</f>
        <v/>
      </c>
      <c r="AT3" s="276" t="str">
        <f>IF(tsec!AT3&lt;&gt;"",INT(tsec!AT3/3600)*10000+INT(MOD(tsec!AT3,3600)/60)*100+MOD(tsec!AT3,60),"")</f>
        <v/>
      </c>
      <c r="AU3" s="86" t="str">
        <f>IF(tsec!AU3&lt;&gt;"",tsec!AU3,"")</f>
        <v/>
      </c>
      <c r="AV3" s="276" t="str">
        <f>IF(tsec!AV3&lt;&gt;"",INT(tsec!AV3/3600)*10000+INT(MOD(tsec!AV3,3600)/60)*100+MOD(tsec!AV3,60),"")</f>
        <v/>
      </c>
      <c r="AW3" s="86" t="str">
        <f>IF(tsec!AW3&lt;&gt;"",tsec!AW3,"")</f>
        <v/>
      </c>
      <c r="AX3" s="276" t="str">
        <f>IF(tsec!AX3&lt;&gt;"",INT(tsec!AX3/3600)*10000+INT(MOD(tsec!AX3,3600)/60)*100+MOD(tsec!AX3,60),"")</f>
        <v/>
      </c>
      <c r="AY3" s="86" t="str">
        <f>IF(tsec!AY3&lt;&gt;"",tsec!AY3,"")</f>
        <v/>
      </c>
      <c r="AZ3" s="276" t="str">
        <f>IF(tsec!AZ3&lt;&gt;"",INT(tsec!AZ3/3600)*10000+INT(MOD(tsec!AZ3,3600)/60)*100+MOD(tsec!AZ3,60),"")</f>
        <v/>
      </c>
      <c r="BA3" s="86" t="str">
        <f>IF(tsec!BA3&lt;&gt;"",tsec!BA3,"")</f>
        <v/>
      </c>
      <c r="BB3" s="276" t="str">
        <f>IF(tsec!BB3&lt;&gt;"",INT(tsec!BB3/3600)*10000+INT(MOD(tsec!BB3,3600)/60)*100+MOD(tsec!BB3,60),"")</f>
        <v/>
      </c>
      <c r="BC3" s="86" t="str">
        <f>IF(tsec!BC3&lt;&gt;"",tsec!BC3,"")</f>
        <v/>
      </c>
      <c r="BD3" s="276" t="str">
        <f>IF(tsec!BD3&lt;&gt;"",INT(tsec!BD3/3600)*10000+INT(MOD(tsec!BD3,3600)/60)*100+MOD(tsec!BD3,60),"")</f>
        <v/>
      </c>
      <c r="BE3" s="86" t="str">
        <f>IF(tsec!BE3&lt;&gt;"",tsec!BE3,"")</f>
        <v/>
      </c>
      <c r="BF3" s="276" t="str">
        <f>IF(tsec!BF3&lt;&gt;"",INT(tsec!BF3/3600)*10000+INT(MOD(tsec!BF3,3600)/60)*100+MOD(tsec!BF3,60),"")</f>
        <v/>
      </c>
      <c r="BG3" s="86" t="str">
        <f>IF(tsec!BG3&lt;&gt;"",tsec!BG3,"")</f>
        <v/>
      </c>
      <c r="BH3" s="276" t="str">
        <f>IF(tsec!BH3&lt;&gt;"",INT(tsec!BH3/3600)*10000+INT(MOD(tsec!BH3,3600)/60)*100+MOD(tsec!BH3,60),"")</f>
        <v/>
      </c>
      <c r="BI3" s="86" t="str">
        <f>IF(tsec!BI3&lt;&gt;"",tsec!BI3,"")</f>
        <v/>
      </c>
      <c r="BJ3" s="276" t="str">
        <f>IF(tsec!BJ3&lt;&gt;"",INT(tsec!BJ3/3600)*10000+INT(MOD(tsec!BJ3,3600)/60)*100+MOD(tsec!BJ3,60),"")</f>
        <v/>
      </c>
      <c r="BK3" s="86" t="str">
        <f>IF(tsec!BK3&lt;&gt;"",tsec!BK3,"")</f>
        <v/>
      </c>
      <c r="BL3" s="276" t="str">
        <f>IF(tsec!BL3&lt;&gt;"",INT(tsec!BL3/3600)*10000+INT(MOD(tsec!BL3,3600)/60)*100+MOD(tsec!BL3,60),"")</f>
        <v/>
      </c>
      <c r="BM3" s="86" t="str">
        <f>IF(tsec!BM3&lt;&gt;"",tsec!BM3,"")</f>
        <v/>
      </c>
    </row>
    <row r="4" spans="1:65" s="278" customFormat="1">
      <c r="A4" s="113">
        <f>IF(ent!E4&lt;&gt;"",ent!D4,"")</f>
        <v>3</v>
      </c>
      <c r="B4" s="113" t="str">
        <f>IF(ent!E4&lt;&gt;"",ent!E4,"")</f>
        <v>福永 修</v>
      </c>
      <c r="C4" s="113" t="str">
        <f>IF(ent!E4&lt;&gt;"",ent!F4,"")</f>
        <v>齊田 美早子</v>
      </c>
      <c r="D4" s="113" t="str">
        <f>IF(ent!E4&lt;&gt;"",ent!G4,"")</f>
        <v>アサヒ☆カナックOSAMU555ファビア</v>
      </c>
      <c r="E4" s="114" t="str">
        <f>IF(ent!E4&lt;&gt;"",ent!H4,"")</f>
        <v>JN-1</v>
      </c>
      <c r="F4" s="277">
        <f>IF(tsec!F4&lt;&gt;"",INT(tsec!F4/3600)*10000+INT(MOD(tsec!F4,3600)/60)*100+MOD(tsec!F4,60),"")</f>
        <v>446.5</v>
      </c>
      <c r="G4" s="115">
        <f>IF(tsec!G4&lt;&gt;"",tsec!G4,"")</f>
        <v>3</v>
      </c>
      <c r="H4" s="277">
        <f>IF(tsec!H4&lt;&gt;"",INT(tsec!H4/3600)*10000+INT(MOD(tsec!H4,3600)/60)*100+MOD(tsec!H4,60),"")</f>
        <v>1102.8</v>
      </c>
      <c r="I4" s="115">
        <f>IF(tsec!I4&lt;&gt;"",tsec!I4,"")</f>
        <v>3</v>
      </c>
      <c r="J4" s="277">
        <f>IF(tsec!J4&lt;&gt;"",INT(tsec!J4/3600)*10000+INT(MOD(tsec!J4,3600)/60)*100+MOD(tsec!J4,60),"")</f>
        <v>1553.9</v>
      </c>
      <c r="K4" s="115">
        <f>IF(tsec!K4&lt;&gt;"",tsec!K4,"")</f>
        <v>3</v>
      </c>
      <c r="L4" s="277">
        <f>IF(tsec!L4&lt;&gt;"",INT(tsec!L4/3600)*10000+INT(MOD(tsec!L4,3600)/60)*100+MOD(tsec!L4,60),"")</f>
        <v>2036.6</v>
      </c>
      <c r="M4" s="115">
        <f>IF(tsec!M4&lt;&gt;"",tsec!M4,"")</f>
        <v>3</v>
      </c>
      <c r="N4" s="277">
        <f>IF(tsec!N4&lt;&gt;"",INT(tsec!N4/3600)*10000+INT(MOD(tsec!N4,3600)/60)*100+MOD(tsec!N4,60),"")</f>
        <v>2648.5</v>
      </c>
      <c r="O4" s="115">
        <f>IF(tsec!O4&lt;&gt;"",tsec!O4,"")</f>
        <v>3</v>
      </c>
      <c r="P4" s="277">
        <f>IF(tsec!P4&lt;&gt;"",INT(tsec!P4/3600)*10000+INT(MOD(tsec!P4,3600)/60)*100+MOD(tsec!P4,60),"")</f>
        <v>3132.6</v>
      </c>
      <c r="Q4" s="115">
        <f>IF(tsec!Q4&lt;&gt;"",tsec!Q4,"")</f>
        <v>3</v>
      </c>
      <c r="R4" s="277">
        <f>IF(tsec!R4&lt;&gt;"",INT(tsec!R4/3600)*10000+INT(MOD(tsec!R4,3600)/60)*100+MOD(tsec!R4,60),"")</f>
        <v>3640</v>
      </c>
      <c r="S4" s="115">
        <f>IF(tsec!S4&lt;&gt;"",tsec!S4,"")</f>
        <v>3</v>
      </c>
      <c r="T4" s="277">
        <f>IF(tsec!T4&lt;&gt;"",INT(tsec!T4/3600)*10000+INT(MOD(tsec!T4,3600)/60)*100+MOD(tsec!T4,60),"")</f>
        <v>4014.2</v>
      </c>
      <c r="U4" s="115">
        <f>IF(tsec!U4&lt;&gt;"",tsec!U4,"")</f>
        <v>3</v>
      </c>
      <c r="V4" s="277">
        <f>IF(tsec!V4&lt;&gt;"",INT(tsec!V4/3600)*10000+INT(MOD(tsec!V4,3600)/60)*100+MOD(tsec!V4,60),"")</f>
        <v>4512.8999999999996</v>
      </c>
      <c r="W4" s="115">
        <f>IF(tsec!W4&lt;&gt;"",tsec!W4,"")</f>
        <v>3</v>
      </c>
      <c r="X4" s="277">
        <f>IF(tsec!X4&lt;&gt;"",INT(tsec!X4/3600)*10000+INT(MOD(tsec!X4,3600)/60)*100+MOD(tsec!X4,60),"")</f>
        <v>5004.7999999999993</v>
      </c>
      <c r="Y4" s="115">
        <f>IF(tsec!Y4&lt;&gt;"",tsec!Y4,"")</f>
        <v>3</v>
      </c>
      <c r="Z4" s="277">
        <f>IF(tsec!Z4&lt;&gt;"",INT(tsec!Z4/3600)*10000+INT(MOD(tsec!Z4,3600)/60)*100+MOD(tsec!Z4,60),"")</f>
        <v>5337.7999999999993</v>
      </c>
      <c r="AA4" s="115">
        <f>IF(tsec!AA4&lt;&gt;"",tsec!AA4,"")</f>
        <v>3</v>
      </c>
      <c r="AB4" s="277">
        <f>IF(tsec!AB4&lt;&gt;"",INT(tsec!AB4/3600)*10000+INT(MOD(tsec!AB4,3600)/60)*100+MOD(tsec!AB4,60),"")</f>
        <v>5834.4</v>
      </c>
      <c r="AC4" s="115">
        <f>IF(tsec!AC4&lt;&gt;"",tsec!AC4,"")</f>
        <v>3</v>
      </c>
      <c r="AD4" s="277" t="str">
        <f>IF(tsec!AD4&lt;&gt;"",INT(tsec!AD4/3600)*10000+INT(MOD(tsec!AD4,3600)/60)*100+MOD(tsec!AD4,60),"")</f>
        <v/>
      </c>
      <c r="AE4" s="115" t="str">
        <f>IF(tsec!AE4&lt;&gt;"",tsec!AE4,"")</f>
        <v/>
      </c>
      <c r="AF4" s="277" t="str">
        <f>IF(tsec!AF4&lt;&gt;"",INT(tsec!AF4/3600)*10000+INT(MOD(tsec!AF4,3600)/60)*100+MOD(tsec!AF4,60),"")</f>
        <v/>
      </c>
      <c r="AG4" s="115" t="str">
        <f>IF(tsec!AG4&lt;&gt;"",tsec!AG4,"")</f>
        <v/>
      </c>
      <c r="AH4" s="277" t="str">
        <f>IF(tsec!AH4&lt;&gt;"",INT(tsec!AH4/3600)*10000+INT(MOD(tsec!AH4,3600)/60)*100+MOD(tsec!AH4,60),"")</f>
        <v/>
      </c>
      <c r="AI4" s="115" t="str">
        <f>IF(tsec!AI4&lt;&gt;"",tsec!AI4,"")</f>
        <v/>
      </c>
      <c r="AJ4" s="277" t="str">
        <f>IF(tsec!AJ4&lt;&gt;"",INT(tsec!AJ4/3600)*10000+INT(MOD(tsec!AJ4,3600)/60)*100+MOD(tsec!AJ4,60),"")</f>
        <v/>
      </c>
      <c r="AK4" s="115" t="str">
        <f>IF(tsec!AK4&lt;&gt;"",tsec!AK4,"")</f>
        <v/>
      </c>
      <c r="AL4" s="277" t="str">
        <f>IF(tsec!AL4&lt;&gt;"",INT(tsec!AL4/3600)*10000+INT(MOD(tsec!AL4,3600)/60)*100+MOD(tsec!AL4,60),"")</f>
        <v/>
      </c>
      <c r="AM4" s="115" t="str">
        <f>IF(tsec!AM4&lt;&gt;"",tsec!AM4,"")</f>
        <v/>
      </c>
      <c r="AN4" s="277" t="str">
        <f>IF(tsec!AN4&lt;&gt;"",INT(tsec!AN4/3600)*10000+INT(MOD(tsec!AN4,3600)/60)*100+MOD(tsec!AN4,60),"")</f>
        <v/>
      </c>
      <c r="AO4" s="115" t="str">
        <f>IF(tsec!AO4&lt;&gt;"",tsec!AO4,"")</f>
        <v/>
      </c>
      <c r="AP4" s="277" t="str">
        <f>IF(tsec!AP4&lt;&gt;"",INT(tsec!AP4/3600)*10000+INT(MOD(tsec!AP4,3600)/60)*100+MOD(tsec!AP4,60),"")</f>
        <v/>
      </c>
      <c r="AQ4" s="115" t="str">
        <f>IF(tsec!AQ4&lt;&gt;"",tsec!AQ4,"")</f>
        <v/>
      </c>
      <c r="AR4" s="277" t="str">
        <f>IF(tsec!AR4&lt;&gt;"",INT(tsec!AR4/3600)*10000+INT(MOD(tsec!AR4,3600)/60)*100+MOD(tsec!AR4,60),"")</f>
        <v/>
      </c>
      <c r="AS4" s="115" t="str">
        <f>IF(tsec!AS4&lt;&gt;"",tsec!AS4,"")</f>
        <v/>
      </c>
      <c r="AT4" s="277" t="str">
        <f>IF(tsec!AT4&lt;&gt;"",INT(tsec!AT4/3600)*10000+INT(MOD(tsec!AT4,3600)/60)*100+MOD(tsec!AT4,60),"")</f>
        <v/>
      </c>
      <c r="AU4" s="115" t="str">
        <f>IF(tsec!AU4&lt;&gt;"",tsec!AU4,"")</f>
        <v/>
      </c>
      <c r="AV4" s="277" t="str">
        <f>IF(tsec!AV4&lt;&gt;"",INT(tsec!AV4/3600)*10000+INT(MOD(tsec!AV4,3600)/60)*100+MOD(tsec!AV4,60),"")</f>
        <v/>
      </c>
      <c r="AW4" s="115" t="str">
        <f>IF(tsec!AW4&lt;&gt;"",tsec!AW4,"")</f>
        <v/>
      </c>
      <c r="AX4" s="277" t="str">
        <f>IF(tsec!AX4&lt;&gt;"",INT(tsec!AX4/3600)*10000+INT(MOD(tsec!AX4,3600)/60)*100+MOD(tsec!AX4,60),"")</f>
        <v/>
      </c>
      <c r="AY4" s="115" t="str">
        <f>IF(tsec!AY4&lt;&gt;"",tsec!AY4,"")</f>
        <v/>
      </c>
      <c r="AZ4" s="277" t="str">
        <f>IF(tsec!AZ4&lt;&gt;"",INT(tsec!AZ4/3600)*10000+INT(MOD(tsec!AZ4,3600)/60)*100+MOD(tsec!AZ4,60),"")</f>
        <v/>
      </c>
      <c r="BA4" s="115" t="str">
        <f>IF(tsec!BA4&lt;&gt;"",tsec!BA4,"")</f>
        <v/>
      </c>
      <c r="BB4" s="277" t="str">
        <f>IF(tsec!BB4&lt;&gt;"",INT(tsec!BB4/3600)*10000+INT(MOD(tsec!BB4,3600)/60)*100+MOD(tsec!BB4,60),"")</f>
        <v/>
      </c>
      <c r="BC4" s="115" t="str">
        <f>IF(tsec!BC4&lt;&gt;"",tsec!BC4,"")</f>
        <v/>
      </c>
      <c r="BD4" s="277" t="str">
        <f>IF(tsec!BD4&lt;&gt;"",INT(tsec!BD4/3600)*10000+INT(MOD(tsec!BD4,3600)/60)*100+MOD(tsec!BD4,60),"")</f>
        <v/>
      </c>
      <c r="BE4" s="115" t="str">
        <f>IF(tsec!BE4&lt;&gt;"",tsec!BE4,"")</f>
        <v/>
      </c>
      <c r="BF4" s="277" t="str">
        <f>IF(tsec!BF4&lt;&gt;"",INT(tsec!BF4/3600)*10000+INT(MOD(tsec!BF4,3600)/60)*100+MOD(tsec!BF4,60),"")</f>
        <v/>
      </c>
      <c r="BG4" s="115" t="str">
        <f>IF(tsec!BG4&lt;&gt;"",tsec!BG4,"")</f>
        <v/>
      </c>
      <c r="BH4" s="277" t="str">
        <f>IF(tsec!BH4&lt;&gt;"",INT(tsec!BH4/3600)*10000+INT(MOD(tsec!BH4,3600)/60)*100+MOD(tsec!BH4,60),"")</f>
        <v/>
      </c>
      <c r="BI4" s="115" t="str">
        <f>IF(tsec!BI4&lt;&gt;"",tsec!BI4,"")</f>
        <v/>
      </c>
      <c r="BJ4" s="277" t="str">
        <f>IF(tsec!BJ4&lt;&gt;"",INT(tsec!BJ4/3600)*10000+INT(MOD(tsec!BJ4,3600)/60)*100+MOD(tsec!BJ4,60),"")</f>
        <v/>
      </c>
      <c r="BK4" s="115" t="str">
        <f>IF(tsec!BK4&lt;&gt;"",tsec!BK4,"")</f>
        <v/>
      </c>
      <c r="BL4" s="277" t="str">
        <f>IF(tsec!BL4&lt;&gt;"",INT(tsec!BL4/3600)*10000+INT(MOD(tsec!BL4,3600)/60)*100+MOD(tsec!BL4,60),"")</f>
        <v/>
      </c>
      <c r="BM4" s="115" t="str">
        <f>IF(tsec!BM4&lt;&gt;"",tsec!BM4,"")</f>
        <v/>
      </c>
    </row>
    <row r="5" spans="1:65">
      <c r="A5" s="84">
        <f>IF(ent!E5&lt;&gt;"",ent!D5,"")</f>
        <v>4</v>
      </c>
      <c r="B5" s="84" t="str">
        <f>IF(ent!E5&lt;&gt;"",ent!E5,"")</f>
        <v>新井 敏弘</v>
      </c>
      <c r="C5" s="84" t="str">
        <f>IF(ent!E5&lt;&gt;"",ent!F5,"")</f>
        <v>保井 隆宏</v>
      </c>
      <c r="D5" s="84" t="str">
        <f>IF(ent!E5&lt;&gt;"",ent!G5,"")</f>
        <v>SUBARU WRX S4</v>
      </c>
      <c r="E5" s="112" t="str">
        <f>IF(ent!E5&lt;&gt;"",ent!H5,"")</f>
        <v>JN-1</v>
      </c>
      <c r="F5" s="276">
        <f>IF(tsec!F5&lt;&gt;"",INT(tsec!F5/3600)*10000+INT(MOD(tsec!F5,3600)/60)*100+MOD(tsec!F5,60),"")</f>
        <v>450.1</v>
      </c>
      <c r="G5" s="86">
        <f>IF(tsec!G5&lt;&gt;"",tsec!G5,"")</f>
        <v>4</v>
      </c>
      <c r="H5" s="276">
        <f>IF(tsec!H5&lt;&gt;"",INT(tsec!H5/3600)*10000+INT(MOD(tsec!H5,3600)/60)*100+MOD(tsec!H5,60),"")</f>
        <v>1116.2</v>
      </c>
      <c r="I5" s="86">
        <f>IF(tsec!I5&lt;&gt;"",tsec!I5,"")</f>
        <v>5</v>
      </c>
      <c r="J5" s="276">
        <f>IF(tsec!J5&lt;&gt;"",INT(tsec!J5/3600)*10000+INT(MOD(tsec!J5,3600)/60)*100+MOD(tsec!J5,60),"")</f>
        <v>1608.7</v>
      </c>
      <c r="K5" s="86">
        <f>IF(tsec!K5&lt;&gt;"",tsec!K5,"")</f>
        <v>4</v>
      </c>
      <c r="L5" s="276">
        <f>IF(tsec!L5&lt;&gt;"",INT(tsec!L5/3600)*10000+INT(MOD(tsec!L5,3600)/60)*100+MOD(tsec!L5,60),"")</f>
        <v>2058.4</v>
      </c>
      <c r="M5" s="86">
        <f>IF(tsec!M5&lt;&gt;"",tsec!M5,"")</f>
        <v>5</v>
      </c>
      <c r="N5" s="276">
        <f>IF(tsec!N5&lt;&gt;"",INT(tsec!N5/3600)*10000+INT(MOD(tsec!N5,3600)/60)*100+MOD(tsec!N5,60),"")</f>
        <v>2717.8</v>
      </c>
      <c r="O5" s="86">
        <f>IF(tsec!O5&lt;&gt;"",tsec!O5,"")</f>
        <v>5</v>
      </c>
      <c r="P5" s="276">
        <f>IF(tsec!P5&lt;&gt;"",INT(tsec!P5/3600)*10000+INT(MOD(tsec!P5,3600)/60)*100+MOD(tsec!P5,60),"")</f>
        <v>3207.9</v>
      </c>
      <c r="Q5" s="86">
        <f>IF(tsec!Q5&lt;&gt;"",tsec!Q5,"")</f>
        <v>5</v>
      </c>
      <c r="R5" s="276">
        <f>IF(tsec!R5&lt;&gt;"",INT(tsec!R5/3600)*10000+INT(MOD(tsec!R5,3600)/60)*100+MOD(tsec!R5,60),"")</f>
        <v>3729.2</v>
      </c>
      <c r="S5" s="86">
        <f>IF(tsec!S5&lt;&gt;"",tsec!S5,"")</f>
        <v>4</v>
      </c>
      <c r="T5" s="276">
        <f>IF(tsec!T5&lt;&gt;"",INT(tsec!T5/3600)*10000+INT(MOD(tsec!T5,3600)/60)*100+MOD(tsec!T5,60),"")</f>
        <v>4121</v>
      </c>
      <c r="U5" s="86">
        <f>IF(tsec!U5&lt;&gt;"",tsec!U5,"")</f>
        <v>5</v>
      </c>
      <c r="V5" s="276">
        <f>IF(tsec!V5&lt;&gt;"",INT(tsec!V5/3600)*10000+INT(MOD(tsec!V5,3600)/60)*100+MOD(tsec!V5,60),"")</f>
        <v>4630.8</v>
      </c>
      <c r="W5" s="86">
        <f>IF(tsec!W5&lt;&gt;"",tsec!W5,"")</f>
        <v>5</v>
      </c>
      <c r="X5" s="276">
        <f>IF(tsec!X5&lt;&gt;"",INT(tsec!X5/3600)*10000+INT(MOD(tsec!X5,3600)/60)*100+MOD(tsec!X5,60),"")</f>
        <v>5137.6000000000004</v>
      </c>
      <c r="Y5" s="86">
        <f>IF(tsec!Y5&lt;&gt;"",tsec!Y5,"")</f>
        <v>5</v>
      </c>
      <c r="Z5" s="276">
        <f>IF(tsec!Z5&lt;&gt;"",INT(tsec!Z5/3600)*10000+INT(MOD(tsec!Z5,3600)/60)*100+MOD(tsec!Z5,60),"")</f>
        <v>5517.8</v>
      </c>
      <c r="AA5" s="86">
        <f>IF(tsec!AA5&lt;&gt;"",tsec!AA5,"")</f>
        <v>5</v>
      </c>
      <c r="AB5" s="276">
        <f>IF(tsec!AB5&lt;&gt;"",INT(tsec!AB5/3600)*10000+INT(MOD(tsec!AB5,3600)/60)*100+MOD(tsec!AB5,60),"")</f>
        <v>10029.6</v>
      </c>
      <c r="AC5" s="86">
        <f>IF(tsec!AC5&lt;&gt;"",tsec!AC5,"")</f>
        <v>5</v>
      </c>
      <c r="AD5" s="276" t="str">
        <f>IF(tsec!AD5&lt;&gt;"",INT(tsec!AD5/3600)*10000+INT(MOD(tsec!AD5,3600)/60)*100+MOD(tsec!AD5,60),"")</f>
        <v/>
      </c>
      <c r="AE5" s="86" t="str">
        <f>IF(tsec!AE5&lt;&gt;"",tsec!AE5,"")</f>
        <v/>
      </c>
      <c r="AF5" s="276" t="str">
        <f>IF(tsec!AF5&lt;&gt;"",INT(tsec!AF5/3600)*10000+INT(MOD(tsec!AF5,3600)/60)*100+MOD(tsec!AF5,60),"")</f>
        <v/>
      </c>
      <c r="AG5" s="86" t="str">
        <f>IF(tsec!AG5&lt;&gt;"",tsec!AG5,"")</f>
        <v/>
      </c>
      <c r="AH5" s="276" t="str">
        <f>IF(tsec!AH5&lt;&gt;"",INT(tsec!AH5/3600)*10000+INT(MOD(tsec!AH5,3600)/60)*100+MOD(tsec!AH5,60),"")</f>
        <v/>
      </c>
      <c r="AI5" s="86" t="str">
        <f>IF(tsec!AI5&lt;&gt;"",tsec!AI5,"")</f>
        <v/>
      </c>
      <c r="AJ5" s="276" t="str">
        <f>IF(tsec!AJ5&lt;&gt;"",INT(tsec!AJ5/3600)*10000+INT(MOD(tsec!AJ5,3600)/60)*100+MOD(tsec!AJ5,60),"")</f>
        <v/>
      </c>
      <c r="AK5" s="86" t="str">
        <f>IF(tsec!AK5&lt;&gt;"",tsec!AK5,"")</f>
        <v/>
      </c>
      <c r="AL5" s="276" t="str">
        <f>IF(tsec!AL5&lt;&gt;"",INT(tsec!AL5/3600)*10000+INT(MOD(tsec!AL5,3600)/60)*100+MOD(tsec!AL5,60),"")</f>
        <v/>
      </c>
      <c r="AM5" s="86" t="str">
        <f>IF(tsec!AM5&lt;&gt;"",tsec!AM5,"")</f>
        <v/>
      </c>
      <c r="AN5" s="276" t="str">
        <f>IF(tsec!AN5&lt;&gt;"",INT(tsec!AN5/3600)*10000+INT(MOD(tsec!AN5,3600)/60)*100+MOD(tsec!AN5,60),"")</f>
        <v/>
      </c>
      <c r="AO5" s="86" t="str">
        <f>IF(tsec!AO5&lt;&gt;"",tsec!AO5,"")</f>
        <v/>
      </c>
      <c r="AP5" s="276" t="str">
        <f>IF(tsec!AP5&lt;&gt;"",INT(tsec!AP5/3600)*10000+INT(MOD(tsec!AP5,3600)/60)*100+MOD(tsec!AP5,60),"")</f>
        <v/>
      </c>
      <c r="AQ5" s="86" t="str">
        <f>IF(tsec!AQ5&lt;&gt;"",tsec!AQ5,"")</f>
        <v/>
      </c>
      <c r="AR5" s="276" t="str">
        <f>IF(tsec!AR5&lt;&gt;"",INT(tsec!AR5/3600)*10000+INT(MOD(tsec!AR5,3600)/60)*100+MOD(tsec!AR5,60),"")</f>
        <v/>
      </c>
      <c r="AS5" s="86" t="str">
        <f>IF(tsec!AS5&lt;&gt;"",tsec!AS5,"")</f>
        <v/>
      </c>
      <c r="AT5" s="276" t="str">
        <f>IF(tsec!AT5&lt;&gt;"",INT(tsec!AT5/3600)*10000+INT(MOD(tsec!AT5,3600)/60)*100+MOD(tsec!AT5,60),"")</f>
        <v/>
      </c>
      <c r="AU5" s="86" t="str">
        <f>IF(tsec!AU5&lt;&gt;"",tsec!AU5,"")</f>
        <v/>
      </c>
      <c r="AV5" s="276" t="str">
        <f>IF(tsec!AV5&lt;&gt;"",INT(tsec!AV5/3600)*10000+INT(MOD(tsec!AV5,3600)/60)*100+MOD(tsec!AV5,60),"")</f>
        <v/>
      </c>
      <c r="AW5" s="86" t="str">
        <f>IF(tsec!AW5&lt;&gt;"",tsec!AW5,"")</f>
        <v/>
      </c>
      <c r="AX5" s="276" t="str">
        <f>IF(tsec!AX5&lt;&gt;"",INT(tsec!AX5/3600)*10000+INT(MOD(tsec!AX5,3600)/60)*100+MOD(tsec!AX5,60),"")</f>
        <v/>
      </c>
      <c r="AY5" s="86" t="str">
        <f>IF(tsec!AY5&lt;&gt;"",tsec!AY5,"")</f>
        <v/>
      </c>
      <c r="AZ5" s="276" t="str">
        <f>IF(tsec!AZ5&lt;&gt;"",INT(tsec!AZ5/3600)*10000+INT(MOD(tsec!AZ5,3600)/60)*100+MOD(tsec!AZ5,60),"")</f>
        <v/>
      </c>
      <c r="BA5" s="86" t="str">
        <f>IF(tsec!BA5&lt;&gt;"",tsec!BA5,"")</f>
        <v/>
      </c>
      <c r="BB5" s="276" t="str">
        <f>IF(tsec!BB5&lt;&gt;"",INT(tsec!BB5/3600)*10000+INT(MOD(tsec!BB5,3600)/60)*100+MOD(tsec!BB5,60),"")</f>
        <v/>
      </c>
      <c r="BC5" s="86" t="str">
        <f>IF(tsec!BC5&lt;&gt;"",tsec!BC5,"")</f>
        <v/>
      </c>
      <c r="BD5" s="276" t="str">
        <f>IF(tsec!BD5&lt;&gt;"",INT(tsec!BD5/3600)*10000+INT(MOD(tsec!BD5,3600)/60)*100+MOD(tsec!BD5,60),"")</f>
        <v/>
      </c>
      <c r="BE5" s="86" t="str">
        <f>IF(tsec!BE5&lt;&gt;"",tsec!BE5,"")</f>
        <v/>
      </c>
      <c r="BF5" s="276" t="str">
        <f>IF(tsec!BF5&lt;&gt;"",INT(tsec!BF5/3600)*10000+INT(MOD(tsec!BF5,3600)/60)*100+MOD(tsec!BF5,60),"")</f>
        <v/>
      </c>
      <c r="BG5" s="86" t="str">
        <f>IF(tsec!BG5&lt;&gt;"",tsec!BG5,"")</f>
        <v/>
      </c>
      <c r="BH5" s="276" t="str">
        <f>IF(tsec!BH5&lt;&gt;"",INT(tsec!BH5/3600)*10000+INT(MOD(tsec!BH5,3600)/60)*100+MOD(tsec!BH5,60),"")</f>
        <v/>
      </c>
      <c r="BI5" s="86" t="str">
        <f>IF(tsec!BI5&lt;&gt;"",tsec!BI5,"")</f>
        <v/>
      </c>
      <c r="BJ5" s="276" t="str">
        <f>IF(tsec!BJ5&lt;&gt;"",INT(tsec!BJ5/3600)*10000+INT(MOD(tsec!BJ5,3600)/60)*100+MOD(tsec!BJ5,60),"")</f>
        <v/>
      </c>
      <c r="BK5" s="86" t="str">
        <f>IF(tsec!BK5&lt;&gt;"",tsec!BK5,"")</f>
        <v/>
      </c>
      <c r="BL5" s="276" t="str">
        <f>IF(tsec!BL5&lt;&gt;"",INT(tsec!BL5/3600)*10000+INT(MOD(tsec!BL5,3600)/60)*100+MOD(tsec!BL5,60),"")</f>
        <v/>
      </c>
      <c r="BM5" s="86" t="str">
        <f>IF(tsec!BM5&lt;&gt;"",tsec!BM5,"")</f>
        <v/>
      </c>
    </row>
    <row r="6" spans="1:65" s="278" customFormat="1">
      <c r="A6" s="113">
        <f>IF(ent!E6&lt;&gt;"",ent!D6,"")</f>
        <v>5</v>
      </c>
      <c r="B6" s="113" t="str">
        <f>IF(ent!E6&lt;&gt;"",ent!E6,"")</f>
        <v>新井 大輝</v>
      </c>
      <c r="C6" s="113" t="str">
        <f>IF(ent!E6&lt;&gt;"",ent!F6,"")</f>
        <v>金岡 基成</v>
      </c>
      <c r="D6" s="113" t="str">
        <f>IF(ent!E6&lt;&gt;"",ent!G6,"")</f>
        <v>Ahead プジョー 208 ラリー4</v>
      </c>
      <c r="E6" s="114" t="str">
        <f>IF(ent!E6&lt;&gt;"",ent!H6,"")</f>
        <v>JN-1</v>
      </c>
      <c r="F6" s="277">
        <f>IF(tsec!F6&lt;&gt;"",INT(tsec!F6/3600)*10000+INT(MOD(tsec!F6,3600)/60)*100+MOD(tsec!F6,60),"")</f>
        <v>450.5</v>
      </c>
      <c r="G6" s="115">
        <f>IF(tsec!G6&lt;&gt;"",tsec!G6,"")</f>
        <v>5</v>
      </c>
      <c r="H6" s="277">
        <f>IF(tsec!H6&lt;&gt;"",INT(tsec!H6/3600)*10000+INT(MOD(tsec!H6,3600)/60)*100+MOD(tsec!H6,60),"")</f>
        <v>1115.3</v>
      </c>
      <c r="I6" s="115">
        <f>IF(tsec!I6&lt;&gt;"",tsec!I6,"")</f>
        <v>4</v>
      </c>
      <c r="J6" s="277">
        <f>IF(tsec!J6&lt;&gt;"",INT(tsec!J6/3600)*10000+INT(MOD(tsec!J6,3600)/60)*100+MOD(tsec!J6,60),"")</f>
        <v>1608.8</v>
      </c>
      <c r="K6" s="115">
        <f>IF(tsec!K6&lt;&gt;"",tsec!K6,"")</f>
        <v>5</v>
      </c>
      <c r="L6" s="277">
        <f>IF(tsec!L6&lt;&gt;"",INT(tsec!L6/3600)*10000+INT(MOD(tsec!L6,3600)/60)*100+MOD(tsec!L6,60),"")</f>
        <v>2056.6999999999998</v>
      </c>
      <c r="M6" s="115">
        <f>IF(tsec!M6&lt;&gt;"",tsec!M6,"")</f>
        <v>4</v>
      </c>
      <c r="N6" s="277">
        <f>IF(tsec!N6&lt;&gt;"",INT(tsec!N6/3600)*10000+INT(MOD(tsec!N6,3600)/60)*100+MOD(tsec!N6,60),"")</f>
        <v>2715.7999999999997</v>
      </c>
      <c r="O6" s="115">
        <f>IF(tsec!O6&lt;&gt;"",tsec!O6,"")</f>
        <v>4</v>
      </c>
      <c r="P6" s="277">
        <f>IF(tsec!P6&lt;&gt;"",INT(tsec!P6/3600)*10000+INT(MOD(tsec!P6,3600)/60)*100+MOD(tsec!P6,60),"")</f>
        <v>3206.2</v>
      </c>
      <c r="Q6" s="115">
        <f>IF(tsec!Q6&lt;&gt;"",tsec!Q6,"")</f>
        <v>4</v>
      </c>
      <c r="R6" s="277">
        <f>IF(tsec!R6&lt;&gt;"",INT(tsec!R6/3600)*10000+INT(MOD(tsec!R6,3600)/60)*100+MOD(tsec!R6,60),"")</f>
        <v>3732.7</v>
      </c>
      <c r="S6" s="115">
        <f>IF(tsec!S6&lt;&gt;"",tsec!S6,"")</f>
        <v>5</v>
      </c>
      <c r="T6" s="277">
        <f>IF(tsec!T6&lt;&gt;"",INT(tsec!T6/3600)*10000+INT(MOD(tsec!T6,3600)/60)*100+MOD(tsec!T6,60),"")</f>
        <v>4114.8999999999996</v>
      </c>
      <c r="U6" s="115">
        <f>IF(tsec!U6&lt;&gt;"",tsec!U6,"")</f>
        <v>4</v>
      </c>
      <c r="V6" s="277">
        <f>IF(tsec!V6&lt;&gt;"",INT(tsec!V6/3600)*10000+INT(MOD(tsec!V6,3600)/60)*100+MOD(tsec!V6,60),"")</f>
        <v>4623</v>
      </c>
      <c r="W6" s="115">
        <f>IF(tsec!W6&lt;&gt;"",tsec!W6,"")</f>
        <v>4</v>
      </c>
      <c r="X6" s="277">
        <f>IF(tsec!X6&lt;&gt;"",INT(tsec!X6/3600)*10000+INT(MOD(tsec!X6,3600)/60)*100+MOD(tsec!X6,60),"")</f>
        <v>5121.6999999999989</v>
      </c>
      <c r="Y6" s="115">
        <f>IF(tsec!Y6&lt;&gt;"",tsec!Y6,"")</f>
        <v>4</v>
      </c>
      <c r="Z6" s="277">
        <f>IF(tsec!Z6&lt;&gt;"",INT(tsec!Z6/3600)*10000+INT(MOD(tsec!Z6,3600)/60)*100+MOD(tsec!Z6,60),"")</f>
        <v>5457.9</v>
      </c>
      <c r="AA6" s="115">
        <f>IF(tsec!AA6&lt;&gt;"",tsec!AA6,"")</f>
        <v>4</v>
      </c>
      <c r="AB6" s="277">
        <f>IF(tsec!AB6&lt;&gt;"",INT(tsec!AB6/3600)*10000+INT(MOD(tsec!AB6,3600)/60)*100+MOD(tsec!AB6,60),"")</f>
        <v>10005</v>
      </c>
      <c r="AC6" s="115">
        <f>IF(tsec!AC6&lt;&gt;"",tsec!AC6,"")</f>
        <v>4</v>
      </c>
      <c r="AD6" s="277" t="str">
        <f>IF(tsec!AD6&lt;&gt;"",INT(tsec!AD6/3600)*10000+INT(MOD(tsec!AD6,3600)/60)*100+MOD(tsec!AD6,60),"")</f>
        <v/>
      </c>
      <c r="AE6" s="115" t="str">
        <f>IF(tsec!AE6&lt;&gt;"",tsec!AE6,"")</f>
        <v/>
      </c>
      <c r="AF6" s="277" t="str">
        <f>IF(tsec!AF6&lt;&gt;"",INT(tsec!AF6/3600)*10000+INT(MOD(tsec!AF6,3600)/60)*100+MOD(tsec!AF6,60),"")</f>
        <v/>
      </c>
      <c r="AG6" s="115" t="str">
        <f>IF(tsec!AG6&lt;&gt;"",tsec!AG6,"")</f>
        <v/>
      </c>
      <c r="AH6" s="277" t="str">
        <f>IF(tsec!AH6&lt;&gt;"",INT(tsec!AH6/3600)*10000+INT(MOD(tsec!AH6,3600)/60)*100+MOD(tsec!AH6,60),"")</f>
        <v/>
      </c>
      <c r="AI6" s="115" t="str">
        <f>IF(tsec!AI6&lt;&gt;"",tsec!AI6,"")</f>
        <v/>
      </c>
      <c r="AJ6" s="277" t="str">
        <f>IF(tsec!AJ6&lt;&gt;"",INT(tsec!AJ6/3600)*10000+INT(MOD(tsec!AJ6,3600)/60)*100+MOD(tsec!AJ6,60),"")</f>
        <v/>
      </c>
      <c r="AK6" s="115" t="str">
        <f>IF(tsec!AK6&lt;&gt;"",tsec!AK6,"")</f>
        <v/>
      </c>
      <c r="AL6" s="277" t="str">
        <f>IF(tsec!AL6&lt;&gt;"",INT(tsec!AL6/3600)*10000+INT(MOD(tsec!AL6,3600)/60)*100+MOD(tsec!AL6,60),"")</f>
        <v/>
      </c>
      <c r="AM6" s="115" t="str">
        <f>IF(tsec!AM6&lt;&gt;"",tsec!AM6,"")</f>
        <v/>
      </c>
      <c r="AN6" s="277" t="str">
        <f>IF(tsec!AN6&lt;&gt;"",INT(tsec!AN6/3600)*10000+INT(MOD(tsec!AN6,3600)/60)*100+MOD(tsec!AN6,60),"")</f>
        <v/>
      </c>
      <c r="AO6" s="115" t="str">
        <f>IF(tsec!AO6&lt;&gt;"",tsec!AO6,"")</f>
        <v/>
      </c>
      <c r="AP6" s="277" t="str">
        <f>IF(tsec!AP6&lt;&gt;"",INT(tsec!AP6/3600)*10000+INT(MOD(tsec!AP6,3600)/60)*100+MOD(tsec!AP6,60),"")</f>
        <v/>
      </c>
      <c r="AQ6" s="115" t="str">
        <f>IF(tsec!AQ6&lt;&gt;"",tsec!AQ6,"")</f>
        <v/>
      </c>
      <c r="AR6" s="277" t="str">
        <f>IF(tsec!AR6&lt;&gt;"",INT(tsec!AR6/3600)*10000+INT(MOD(tsec!AR6,3600)/60)*100+MOD(tsec!AR6,60),"")</f>
        <v/>
      </c>
      <c r="AS6" s="115" t="str">
        <f>IF(tsec!AS6&lt;&gt;"",tsec!AS6,"")</f>
        <v/>
      </c>
      <c r="AT6" s="277" t="str">
        <f>IF(tsec!AT6&lt;&gt;"",INT(tsec!AT6/3600)*10000+INT(MOD(tsec!AT6,3600)/60)*100+MOD(tsec!AT6,60),"")</f>
        <v/>
      </c>
      <c r="AU6" s="115" t="str">
        <f>IF(tsec!AU6&lt;&gt;"",tsec!AU6,"")</f>
        <v/>
      </c>
      <c r="AV6" s="277" t="str">
        <f>IF(tsec!AV6&lt;&gt;"",INT(tsec!AV6/3600)*10000+INT(MOD(tsec!AV6,3600)/60)*100+MOD(tsec!AV6,60),"")</f>
        <v/>
      </c>
      <c r="AW6" s="115" t="str">
        <f>IF(tsec!AW6&lt;&gt;"",tsec!AW6,"")</f>
        <v/>
      </c>
      <c r="AX6" s="277" t="str">
        <f>IF(tsec!AX6&lt;&gt;"",INT(tsec!AX6/3600)*10000+INT(MOD(tsec!AX6,3600)/60)*100+MOD(tsec!AX6,60),"")</f>
        <v/>
      </c>
      <c r="AY6" s="115" t="str">
        <f>IF(tsec!AY6&lt;&gt;"",tsec!AY6,"")</f>
        <v/>
      </c>
      <c r="AZ6" s="277" t="str">
        <f>IF(tsec!AZ6&lt;&gt;"",INT(tsec!AZ6/3600)*10000+INT(MOD(tsec!AZ6,3600)/60)*100+MOD(tsec!AZ6,60),"")</f>
        <v/>
      </c>
      <c r="BA6" s="115" t="str">
        <f>IF(tsec!BA6&lt;&gt;"",tsec!BA6,"")</f>
        <v/>
      </c>
      <c r="BB6" s="277" t="str">
        <f>IF(tsec!BB6&lt;&gt;"",INT(tsec!BB6/3600)*10000+INT(MOD(tsec!BB6,3600)/60)*100+MOD(tsec!BB6,60),"")</f>
        <v/>
      </c>
      <c r="BC6" s="115" t="str">
        <f>IF(tsec!BC6&lt;&gt;"",tsec!BC6,"")</f>
        <v/>
      </c>
      <c r="BD6" s="277" t="str">
        <f>IF(tsec!BD6&lt;&gt;"",INT(tsec!BD6/3600)*10000+INT(MOD(tsec!BD6,3600)/60)*100+MOD(tsec!BD6,60),"")</f>
        <v/>
      </c>
      <c r="BE6" s="115" t="str">
        <f>IF(tsec!BE6&lt;&gt;"",tsec!BE6,"")</f>
        <v/>
      </c>
      <c r="BF6" s="277" t="str">
        <f>IF(tsec!BF6&lt;&gt;"",INT(tsec!BF6/3600)*10000+INT(MOD(tsec!BF6,3600)/60)*100+MOD(tsec!BF6,60),"")</f>
        <v/>
      </c>
      <c r="BG6" s="115" t="str">
        <f>IF(tsec!BG6&lt;&gt;"",tsec!BG6,"")</f>
        <v/>
      </c>
      <c r="BH6" s="277" t="str">
        <f>IF(tsec!BH6&lt;&gt;"",INT(tsec!BH6/3600)*10000+INT(MOD(tsec!BH6,3600)/60)*100+MOD(tsec!BH6,60),"")</f>
        <v/>
      </c>
      <c r="BI6" s="115" t="str">
        <f>IF(tsec!BI6&lt;&gt;"",tsec!BI6,"")</f>
        <v/>
      </c>
      <c r="BJ6" s="277" t="str">
        <f>IF(tsec!BJ6&lt;&gt;"",INT(tsec!BJ6/3600)*10000+INT(MOD(tsec!BJ6,3600)/60)*100+MOD(tsec!BJ6,60),"")</f>
        <v/>
      </c>
      <c r="BK6" s="115" t="str">
        <f>IF(tsec!BK6&lt;&gt;"",tsec!BK6,"")</f>
        <v/>
      </c>
      <c r="BL6" s="277" t="str">
        <f>IF(tsec!BL6&lt;&gt;"",INT(tsec!BL6/3600)*10000+INT(MOD(tsec!BL6,3600)/60)*100+MOD(tsec!BL6,60),"")</f>
        <v/>
      </c>
      <c r="BM6" s="115" t="str">
        <f>IF(tsec!BM6&lt;&gt;"",tsec!BM6,"")</f>
        <v/>
      </c>
    </row>
    <row r="7" spans="1:65">
      <c r="A7" s="84">
        <f>IF(ent!E7&lt;&gt;"",ent!D7,"")</f>
        <v>6</v>
      </c>
      <c r="B7" s="84" t="str">
        <f>IF(ent!E7&lt;&gt;"",ent!E7,"")</f>
        <v>金岡 義樹</v>
      </c>
      <c r="C7" s="84" t="str">
        <f>IF(ent!E7&lt;&gt;"",ent!F7,"")</f>
        <v>朴木 博則</v>
      </c>
      <c r="D7" s="84" t="str">
        <f>IF(ent!E7&lt;&gt;"",ent!G7,"")</f>
        <v>大阪冷研 ファビア</v>
      </c>
      <c r="E7" s="112" t="str">
        <f>IF(ent!E7&lt;&gt;"",ent!H7,"")</f>
        <v>JN-1</v>
      </c>
      <c r="F7" s="276">
        <f>IF(tsec!F7&lt;&gt;"",INT(tsec!F7/3600)*10000+INT(MOD(tsec!F7,3600)/60)*100+MOD(tsec!F7,60),"")</f>
        <v>523.1</v>
      </c>
      <c r="G7" s="86">
        <f>IF(tsec!G7&lt;&gt;"",tsec!G7,"")</f>
        <v>10</v>
      </c>
      <c r="H7" s="276">
        <f>IF(tsec!H7&lt;&gt;"",INT(tsec!H7/3600)*10000+INT(MOD(tsec!H7,3600)/60)*100+MOD(tsec!H7,60),"")</f>
        <v>1239.2</v>
      </c>
      <c r="I7" s="86">
        <f>IF(tsec!I7&lt;&gt;"",tsec!I7,"")</f>
        <v>10</v>
      </c>
      <c r="J7" s="276">
        <f>IF(tsec!J7&lt;&gt;"",INT(tsec!J7/3600)*10000+INT(MOD(tsec!J7,3600)/60)*100+MOD(tsec!J7,60),"")</f>
        <v>1814.2</v>
      </c>
      <c r="K7" s="86">
        <f>IF(tsec!K7&lt;&gt;"",tsec!K7,"")</f>
        <v>10</v>
      </c>
      <c r="L7" s="276">
        <f>IF(tsec!L7&lt;&gt;"",INT(tsec!L7/3600)*10000+INT(MOD(tsec!L7,3600)/60)*100+MOD(tsec!L7,60),"")</f>
        <v>2348.6999999999998</v>
      </c>
      <c r="M7" s="86">
        <f>IF(tsec!M7&lt;&gt;"",tsec!M7,"")</f>
        <v>10</v>
      </c>
      <c r="N7" s="276">
        <f>IF(tsec!N7&lt;&gt;"",INT(tsec!N7/3600)*10000+INT(MOD(tsec!N7,3600)/60)*100+MOD(tsec!N7,60),"")</f>
        <v>3127.2</v>
      </c>
      <c r="O7" s="86">
        <f>IF(tsec!O7&lt;&gt;"",tsec!O7,"")</f>
        <v>10</v>
      </c>
      <c r="P7" s="276">
        <f>IF(tsec!P7&lt;&gt;"",INT(tsec!P7/3600)*10000+INT(MOD(tsec!P7,3600)/60)*100+MOD(tsec!P7,60),"")</f>
        <v>3715.3</v>
      </c>
      <c r="Q7" s="86">
        <f>IF(tsec!Q7&lt;&gt;"",tsec!Q7,"")</f>
        <v>10</v>
      </c>
      <c r="R7" s="276">
        <f>IF(tsec!R7&lt;&gt;"",INT(tsec!R7/3600)*10000+INT(MOD(tsec!R7,3600)/60)*100+MOD(tsec!R7,60),"")</f>
        <v>4314.7000000000007</v>
      </c>
      <c r="S7" s="86">
        <f>IF(tsec!S7&lt;&gt;"",tsec!S7,"")</f>
        <v>10</v>
      </c>
      <c r="T7" s="276">
        <f>IF(tsec!T7&lt;&gt;"",INT(tsec!T7/3600)*10000+INT(MOD(tsec!T7,3600)/60)*100+MOD(tsec!T7,60),"")</f>
        <v>4729.8999999999996</v>
      </c>
      <c r="U7" s="86">
        <f>IF(tsec!U7&lt;&gt;"",tsec!U7,"")</f>
        <v>10</v>
      </c>
      <c r="V7" s="276">
        <f>IF(tsec!V7&lt;&gt;"",INT(tsec!V7/3600)*10000+INT(MOD(tsec!V7,3600)/60)*100+MOD(tsec!V7,60),"")</f>
        <v>5321.5</v>
      </c>
      <c r="W7" s="86">
        <f>IF(tsec!W7&lt;&gt;"",tsec!W7,"")</f>
        <v>10</v>
      </c>
      <c r="X7" s="276">
        <f>IF(tsec!X7&lt;&gt;"",INT(tsec!X7/3600)*10000+INT(MOD(tsec!X7,3600)/60)*100+MOD(tsec!X7,60),"")</f>
        <v>5913.6</v>
      </c>
      <c r="Y7" s="86">
        <f>IF(tsec!Y7&lt;&gt;"",tsec!Y7,"")</f>
        <v>10</v>
      </c>
      <c r="Z7" s="276">
        <f>IF(tsec!Z7&lt;&gt;"",INT(tsec!Z7/3600)*10000+INT(MOD(tsec!Z7,3600)/60)*100+MOD(tsec!Z7,60),"")</f>
        <v>10333.1</v>
      </c>
      <c r="AA7" s="86">
        <f>IF(tsec!AA7&lt;&gt;"",tsec!AA7,"")</f>
        <v>10</v>
      </c>
      <c r="AB7" s="276">
        <f>IF(tsec!AB7&lt;&gt;"",INT(tsec!AB7/3600)*10000+INT(MOD(tsec!AB7,3600)/60)*100+MOD(tsec!AB7,60),"")</f>
        <v>10932.8</v>
      </c>
      <c r="AC7" s="86">
        <f>IF(tsec!AC7&lt;&gt;"",tsec!AC7,"")</f>
        <v>10</v>
      </c>
      <c r="AD7" s="276" t="str">
        <f>IF(tsec!AD7&lt;&gt;"",INT(tsec!AD7/3600)*10000+INT(MOD(tsec!AD7,3600)/60)*100+MOD(tsec!AD7,60),"")</f>
        <v/>
      </c>
      <c r="AE7" s="86" t="str">
        <f>IF(tsec!AE7&lt;&gt;"",tsec!AE7,"")</f>
        <v/>
      </c>
      <c r="AF7" s="276" t="str">
        <f>IF(tsec!AF7&lt;&gt;"",INT(tsec!AF7/3600)*10000+INT(MOD(tsec!AF7,3600)/60)*100+MOD(tsec!AF7,60),"")</f>
        <v/>
      </c>
      <c r="AG7" s="86" t="str">
        <f>IF(tsec!AG7&lt;&gt;"",tsec!AG7,"")</f>
        <v/>
      </c>
      <c r="AH7" s="276" t="str">
        <f>IF(tsec!AH7&lt;&gt;"",INT(tsec!AH7/3600)*10000+INT(MOD(tsec!AH7,3600)/60)*100+MOD(tsec!AH7,60),"")</f>
        <v/>
      </c>
      <c r="AI7" s="86" t="str">
        <f>IF(tsec!AI7&lt;&gt;"",tsec!AI7,"")</f>
        <v/>
      </c>
      <c r="AJ7" s="276" t="str">
        <f>IF(tsec!AJ7&lt;&gt;"",INT(tsec!AJ7/3600)*10000+INT(MOD(tsec!AJ7,3600)/60)*100+MOD(tsec!AJ7,60),"")</f>
        <v/>
      </c>
      <c r="AK7" s="86" t="str">
        <f>IF(tsec!AK7&lt;&gt;"",tsec!AK7,"")</f>
        <v/>
      </c>
      <c r="AL7" s="276" t="str">
        <f>IF(tsec!AL7&lt;&gt;"",INT(tsec!AL7/3600)*10000+INT(MOD(tsec!AL7,3600)/60)*100+MOD(tsec!AL7,60),"")</f>
        <v/>
      </c>
      <c r="AM7" s="86" t="str">
        <f>IF(tsec!AM7&lt;&gt;"",tsec!AM7,"")</f>
        <v/>
      </c>
      <c r="AN7" s="276" t="str">
        <f>IF(tsec!AN7&lt;&gt;"",INT(tsec!AN7/3600)*10000+INT(MOD(tsec!AN7,3600)/60)*100+MOD(tsec!AN7,60),"")</f>
        <v/>
      </c>
      <c r="AO7" s="86" t="str">
        <f>IF(tsec!AO7&lt;&gt;"",tsec!AO7,"")</f>
        <v/>
      </c>
      <c r="AP7" s="276" t="str">
        <f>IF(tsec!AP7&lt;&gt;"",INT(tsec!AP7/3600)*10000+INT(MOD(tsec!AP7,3600)/60)*100+MOD(tsec!AP7,60),"")</f>
        <v/>
      </c>
      <c r="AQ7" s="86" t="str">
        <f>IF(tsec!AQ7&lt;&gt;"",tsec!AQ7,"")</f>
        <v/>
      </c>
      <c r="AR7" s="276" t="str">
        <f>IF(tsec!AR7&lt;&gt;"",INT(tsec!AR7/3600)*10000+INT(MOD(tsec!AR7,3600)/60)*100+MOD(tsec!AR7,60),"")</f>
        <v/>
      </c>
      <c r="AS7" s="86" t="str">
        <f>IF(tsec!AS7&lt;&gt;"",tsec!AS7,"")</f>
        <v/>
      </c>
      <c r="AT7" s="276" t="str">
        <f>IF(tsec!AT7&lt;&gt;"",INT(tsec!AT7/3600)*10000+INT(MOD(tsec!AT7,3600)/60)*100+MOD(tsec!AT7,60),"")</f>
        <v/>
      </c>
      <c r="AU7" s="86" t="str">
        <f>IF(tsec!AU7&lt;&gt;"",tsec!AU7,"")</f>
        <v/>
      </c>
      <c r="AV7" s="276" t="str">
        <f>IF(tsec!AV7&lt;&gt;"",INT(tsec!AV7/3600)*10000+INT(MOD(tsec!AV7,3600)/60)*100+MOD(tsec!AV7,60),"")</f>
        <v/>
      </c>
      <c r="AW7" s="86" t="str">
        <f>IF(tsec!AW7&lt;&gt;"",tsec!AW7,"")</f>
        <v/>
      </c>
      <c r="AX7" s="276" t="str">
        <f>IF(tsec!AX7&lt;&gt;"",INT(tsec!AX7/3600)*10000+INT(MOD(tsec!AX7,3600)/60)*100+MOD(tsec!AX7,60),"")</f>
        <v/>
      </c>
      <c r="AY7" s="86" t="str">
        <f>IF(tsec!AY7&lt;&gt;"",tsec!AY7,"")</f>
        <v/>
      </c>
      <c r="AZ7" s="276" t="str">
        <f>IF(tsec!AZ7&lt;&gt;"",INT(tsec!AZ7/3600)*10000+INT(MOD(tsec!AZ7,3600)/60)*100+MOD(tsec!AZ7,60),"")</f>
        <v/>
      </c>
      <c r="BA7" s="86" t="str">
        <f>IF(tsec!BA7&lt;&gt;"",tsec!BA7,"")</f>
        <v/>
      </c>
      <c r="BB7" s="276" t="str">
        <f>IF(tsec!BB7&lt;&gt;"",INT(tsec!BB7/3600)*10000+INT(MOD(tsec!BB7,3600)/60)*100+MOD(tsec!BB7,60),"")</f>
        <v/>
      </c>
      <c r="BC7" s="86" t="str">
        <f>IF(tsec!BC7&lt;&gt;"",tsec!BC7,"")</f>
        <v/>
      </c>
      <c r="BD7" s="276" t="str">
        <f>IF(tsec!BD7&lt;&gt;"",INT(tsec!BD7/3600)*10000+INT(MOD(tsec!BD7,3600)/60)*100+MOD(tsec!BD7,60),"")</f>
        <v/>
      </c>
      <c r="BE7" s="86" t="str">
        <f>IF(tsec!BE7&lt;&gt;"",tsec!BE7,"")</f>
        <v/>
      </c>
      <c r="BF7" s="276" t="str">
        <f>IF(tsec!BF7&lt;&gt;"",INT(tsec!BF7/3600)*10000+INT(MOD(tsec!BF7,3600)/60)*100+MOD(tsec!BF7,60),"")</f>
        <v/>
      </c>
      <c r="BG7" s="86" t="str">
        <f>IF(tsec!BG7&lt;&gt;"",tsec!BG7,"")</f>
        <v/>
      </c>
      <c r="BH7" s="276" t="str">
        <f>IF(tsec!BH7&lt;&gt;"",INT(tsec!BH7/3600)*10000+INT(MOD(tsec!BH7,3600)/60)*100+MOD(tsec!BH7,60),"")</f>
        <v/>
      </c>
      <c r="BI7" s="86" t="str">
        <f>IF(tsec!BI7&lt;&gt;"",tsec!BI7,"")</f>
        <v/>
      </c>
      <c r="BJ7" s="276" t="str">
        <f>IF(tsec!BJ7&lt;&gt;"",INT(tsec!BJ7/3600)*10000+INT(MOD(tsec!BJ7,3600)/60)*100+MOD(tsec!BJ7,60),"")</f>
        <v/>
      </c>
      <c r="BK7" s="86" t="str">
        <f>IF(tsec!BK7&lt;&gt;"",tsec!BK7,"")</f>
        <v/>
      </c>
      <c r="BL7" s="276" t="str">
        <f>IF(tsec!BL7&lt;&gt;"",INT(tsec!BL7/3600)*10000+INT(MOD(tsec!BL7,3600)/60)*100+MOD(tsec!BL7,60),"")</f>
        <v/>
      </c>
      <c r="BM7" s="86" t="str">
        <f>IF(tsec!BM7&lt;&gt;"",tsec!BM7,"")</f>
        <v/>
      </c>
    </row>
    <row r="8" spans="1:65" s="278" customFormat="1">
      <c r="A8" s="113">
        <f>IF(ent!E8&lt;&gt;"",ent!D8,"")</f>
        <v>7</v>
      </c>
      <c r="B8" s="113" t="str">
        <f>IF(ent!E8&lt;&gt;"",ent!E8,"")</f>
        <v>眞貝 知志</v>
      </c>
      <c r="C8" s="113" t="str">
        <f>IF(ent!E8&lt;&gt;"",ent!F8,"")</f>
        <v>安藤 裕一</v>
      </c>
      <c r="D8" s="113" t="str">
        <f>IF(ent!E8&lt;&gt;"",ent!G8,"")</f>
        <v>GR YARIS GR4RallyDA</v>
      </c>
      <c r="E8" s="114" t="str">
        <f>IF(ent!E8&lt;&gt;"",ent!H8,"")</f>
        <v>JN-1</v>
      </c>
      <c r="F8" s="277">
        <f>IF(tsec!F8&lt;&gt;"",INT(tsec!F8/3600)*10000+INT(MOD(tsec!F8,3600)/60)*100+MOD(tsec!F8,60),"")</f>
        <v>454.2</v>
      </c>
      <c r="G8" s="115">
        <f>IF(tsec!G8&lt;&gt;"",tsec!G8,"")</f>
        <v>7</v>
      </c>
      <c r="H8" s="277">
        <f>IF(tsec!H8&lt;&gt;"",INT(tsec!H8/3600)*10000+INT(MOD(tsec!H8,3600)/60)*100+MOD(tsec!H8,60),"")</f>
        <v>1126.5999999999999</v>
      </c>
      <c r="I8" s="115">
        <f>IF(tsec!I8&lt;&gt;"",tsec!I8,"")</f>
        <v>6</v>
      </c>
      <c r="J8" s="277">
        <f>IF(tsec!J8&lt;&gt;"",INT(tsec!J8/3600)*10000+INT(MOD(tsec!J8,3600)/60)*100+MOD(tsec!J8,60),"")</f>
        <v>1624</v>
      </c>
      <c r="K8" s="115">
        <f>IF(tsec!K8&lt;&gt;"",tsec!K8,"")</f>
        <v>6</v>
      </c>
      <c r="L8" s="277">
        <f>IF(tsec!L8&lt;&gt;"",INT(tsec!L8/3600)*10000+INT(MOD(tsec!L8,3600)/60)*100+MOD(tsec!L8,60),"")</f>
        <v>2114.8000000000002</v>
      </c>
      <c r="M8" s="115">
        <f>IF(tsec!M8&lt;&gt;"",tsec!M8,"")</f>
        <v>6</v>
      </c>
      <c r="N8" s="277">
        <f>IF(tsec!N8&lt;&gt;"",INT(tsec!N8/3600)*10000+INT(MOD(tsec!N8,3600)/60)*100+MOD(tsec!N8,60),"")</f>
        <v>2739.7</v>
      </c>
      <c r="O8" s="115">
        <f>IF(tsec!O8&lt;&gt;"",tsec!O8,"")</f>
        <v>6</v>
      </c>
      <c r="P8" s="277">
        <f>IF(tsec!P8&lt;&gt;"",INT(tsec!P8/3600)*10000+INT(MOD(tsec!P8,3600)/60)*100+MOD(tsec!P8,60),"")</f>
        <v>3231.5</v>
      </c>
      <c r="Q8" s="115">
        <f>IF(tsec!Q8&lt;&gt;"",tsec!Q8,"")</f>
        <v>6</v>
      </c>
      <c r="R8" s="277">
        <f>IF(tsec!R8&lt;&gt;"",INT(tsec!R8/3600)*10000+INT(MOD(tsec!R8,3600)/60)*100+MOD(tsec!R8,60),"")</f>
        <v>3746</v>
      </c>
      <c r="S8" s="115">
        <f>IF(tsec!S8&lt;&gt;"",tsec!S8,"")</f>
        <v>6</v>
      </c>
      <c r="T8" s="277">
        <f>IF(tsec!T8&lt;&gt;"",INT(tsec!T8/3600)*10000+INT(MOD(tsec!T8,3600)/60)*100+MOD(tsec!T8,60),"")</f>
        <v>4125.7</v>
      </c>
      <c r="U8" s="115">
        <f>IF(tsec!U8&lt;&gt;"",tsec!U8,"")</f>
        <v>6</v>
      </c>
      <c r="V8" s="277">
        <f>IF(tsec!V8&lt;&gt;"",INT(tsec!V8/3600)*10000+INT(MOD(tsec!V8,3600)/60)*100+MOD(tsec!V8,60),"")</f>
        <v>4636.8999999999996</v>
      </c>
      <c r="W8" s="115">
        <f>IF(tsec!W8&lt;&gt;"",tsec!W8,"")</f>
        <v>6</v>
      </c>
      <c r="X8" s="277">
        <f>IF(tsec!X8&lt;&gt;"",INT(tsec!X8/3600)*10000+INT(MOD(tsec!X8,3600)/60)*100+MOD(tsec!X8,60),"")</f>
        <v>5143.3999999999996</v>
      </c>
      <c r="Y8" s="115">
        <f>IF(tsec!Y8&lt;&gt;"",tsec!Y8,"")</f>
        <v>6</v>
      </c>
      <c r="Z8" s="277">
        <f>IF(tsec!Z8&lt;&gt;"",INT(tsec!Z8/3600)*10000+INT(MOD(tsec!Z8,3600)/60)*100+MOD(tsec!Z8,60),"")</f>
        <v>5523.2999999999993</v>
      </c>
      <c r="AA8" s="115">
        <f>IF(tsec!AA8&lt;&gt;"",tsec!AA8,"")</f>
        <v>6</v>
      </c>
      <c r="AB8" s="277">
        <f>IF(tsec!AB8&lt;&gt;"",INT(tsec!AB8/3600)*10000+INT(MOD(tsec!AB8,3600)/60)*100+MOD(tsec!AB8,60),"")</f>
        <v>10030.700000000001</v>
      </c>
      <c r="AC8" s="115">
        <f>IF(tsec!AC8&lt;&gt;"",tsec!AC8,"")</f>
        <v>6</v>
      </c>
      <c r="AD8" s="277" t="str">
        <f>IF(tsec!AD8&lt;&gt;"",INT(tsec!AD8/3600)*10000+INT(MOD(tsec!AD8,3600)/60)*100+MOD(tsec!AD8,60),"")</f>
        <v/>
      </c>
      <c r="AE8" s="115" t="str">
        <f>IF(tsec!AE8&lt;&gt;"",tsec!AE8,"")</f>
        <v/>
      </c>
      <c r="AF8" s="277" t="str">
        <f>IF(tsec!AF8&lt;&gt;"",INT(tsec!AF8/3600)*10000+INT(MOD(tsec!AF8,3600)/60)*100+MOD(tsec!AF8,60),"")</f>
        <v/>
      </c>
      <c r="AG8" s="115" t="str">
        <f>IF(tsec!AG8&lt;&gt;"",tsec!AG8,"")</f>
        <v/>
      </c>
      <c r="AH8" s="277" t="str">
        <f>IF(tsec!AH8&lt;&gt;"",INT(tsec!AH8/3600)*10000+INT(MOD(tsec!AH8,3600)/60)*100+MOD(tsec!AH8,60),"")</f>
        <v/>
      </c>
      <c r="AI8" s="115" t="str">
        <f>IF(tsec!AI8&lt;&gt;"",tsec!AI8,"")</f>
        <v/>
      </c>
      <c r="AJ8" s="277" t="str">
        <f>IF(tsec!AJ8&lt;&gt;"",INT(tsec!AJ8/3600)*10000+INT(MOD(tsec!AJ8,3600)/60)*100+MOD(tsec!AJ8,60),"")</f>
        <v/>
      </c>
      <c r="AK8" s="115" t="str">
        <f>IF(tsec!AK8&lt;&gt;"",tsec!AK8,"")</f>
        <v/>
      </c>
      <c r="AL8" s="277" t="str">
        <f>IF(tsec!AL8&lt;&gt;"",INT(tsec!AL8/3600)*10000+INT(MOD(tsec!AL8,3600)/60)*100+MOD(tsec!AL8,60),"")</f>
        <v/>
      </c>
      <c r="AM8" s="115" t="str">
        <f>IF(tsec!AM8&lt;&gt;"",tsec!AM8,"")</f>
        <v/>
      </c>
      <c r="AN8" s="277" t="str">
        <f>IF(tsec!AN8&lt;&gt;"",INT(tsec!AN8/3600)*10000+INT(MOD(tsec!AN8,3600)/60)*100+MOD(tsec!AN8,60),"")</f>
        <v/>
      </c>
      <c r="AO8" s="115" t="str">
        <f>IF(tsec!AO8&lt;&gt;"",tsec!AO8,"")</f>
        <v/>
      </c>
      <c r="AP8" s="277" t="str">
        <f>IF(tsec!AP8&lt;&gt;"",INT(tsec!AP8/3600)*10000+INT(MOD(tsec!AP8,3600)/60)*100+MOD(tsec!AP8,60),"")</f>
        <v/>
      </c>
      <c r="AQ8" s="115" t="str">
        <f>IF(tsec!AQ8&lt;&gt;"",tsec!AQ8,"")</f>
        <v/>
      </c>
      <c r="AR8" s="277" t="str">
        <f>IF(tsec!AR8&lt;&gt;"",INT(tsec!AR8/3600)*10000+INT(MOD(tsec!AR8,3600)/60)*100+MOD(tsec!AR8,60),"")</f>
        <v/>
      </c>
      <c r="AS8" s="115" t="str">
        <f>IF(tsec!AS8&lt;&gt;"",tsec!AS8,"")</f>
        <v/>
      </c>
      <c r="AT8" s="277" t="str">
        <f>IF(tsec!AT8&lt;&gt;"",INT(tsec!AT8/3600)*10000+INT(MOD(tsec!AT8,3600)/60)*100+MOD(tsec!AT8,60),"")</f>
        <v/>
      </c>
      <c r="AU8" s="115" t="str">
        <f>IF(tsec!AU8&lt;&gt;"",tsec!AU8,"")</f>
        <v/>
      </c>
      <c r="AV8" s="277" t="str">
        <f>IF(tsec!AV8&lt;&gt;"",INT(tsec!AV8/3600)*10000+INT(MOD(tsec!AV8,3600)/60)*100+MOD(tsec!AV8,60),"")</f>
        <v/>
      </c>
      <c r="AW8" s="115" t="str">
        <f>IF(tsec!AW8&lt;&gt;"",tsec!AW8,"")</f>
        <v/>
      </c>
      <c r="AX8" s="277" t="str">
        <f>IF(tsec!AX8&lt;&gt;"",INT(tsec!AX8/3600)*10000+INT(MOD(tsec!AX8,3600)/60)*100+MOD(tsec!AX8,60),"")</f>
        <v/>
      </c>
      <c r="AY8" s="115" t="str">
        <f>IF(tsec!AY8&lt;&gt;"",tsec!AY8,"")</f>
        <v/>
      </c>
      <c r="AZ8" s="277" t="str">
        <f>IF(tsec!AZ8&lt;&gt;"",INT(tsec!AZ8/3600)*10000+INT(MOD(tsec!AZ8,3600)/60)*100+MOD(tsec!AZ8,60),"")</f>
        <v/>
      </c>
      <c r="BA8" s="115" t="str">
        <f>IF(tsec!BA8&lt;&gt;"",tsec!BA8,"")</f>
        <v/>
      </c>
      <c r="BB8" s="277" t="str">
        <f>IF(tsec!BB8&lt;&gt;"",INT(tsec!BB8/3600)*10000+INT(MOD(tsec!BB8,3600)/60)*100+MOD(tsec!BB8,60),"")</f>
        <v/>
      </c>
      <c r="BC8" s="115" t="str">
        <f>IF(tsec!BC8&lt;&gt;"",tsec!BC8,"")</f>
        <v/>
      </c>
      <c r="BD8" s="277" t="str">
        <f>IF(tsec!BD8&lt;&gt;"",INT(tsec!BD8/3600)*10000+INT(MOD(tsec!BD8,3600)/60)*100+MOD(tsec!BD8,60),"")</f>
        <v/>
      </c>
      <c r="BE8" s="115" t="str">
        <f>IF(tsec!BE8&lt;&gt;"",tsec!BE8,"")</f>
        <v/>
      </c>
      <c r="BF8" s="277" t="str">
        <f>IF(tsec!BF8&lt;&gt;"",INT(tsec!BF8/3600)*10000+INT(MOD(tsec!BF8,3600)/60)*100+MOD(tsec!BF8,60),"")</f>
        <v/>
      </c>
      <c r="BG8" s="115" t="str">
        <f>IF(tsec!BG8&lt;&gt;"",tsec!BG8,"")</f>
        <v/>
      </c>
      <c r="BH8" s="277" t="str">
        <f>IF(tsec!BH8&lt;&gt;"",INT(tsec!BH8/3600)*10000+INT(MOD(tsec!BH8,3600)/60)*100+MOD(tsec!BH8,60),"")</f>
        <v/>
      </c>
      <c r="BI8" s="115" t="str">
        <f>IF(tsec!BI8&lt;&gt;"",tsec!BI8,"")</f>
        <v/>
      </c>
      <c r="BJ8" s="277" t="str">
        <f>IF(tsec!BJ8&lt;&gt;"",INT(tsec!BJ8/3600)*10000+INT(MOD(tsec!BJ8,3600)/60)*100+MOD(tsec!BJ8,60),"")</f>
        <v/>
      </c>
      <c r="BK8" s="115" t="str">
        <f>IF(tsec!BK8&lt;&gt;"",tsec!BK8,"")</f>
        <v/>
      </c>
      <c r="BL8" s="277" t="str">
        <f>IF(tsec!BL8&lt;&gt;"",INT(tsec!BL8/3600)*10000+INT(MOD(tsec!BL8,3600)/60)*100+MOD(tsec!BL8,60),"")</f>
        <v/>
      </c>
      <c r="BM8" s="115" t="str">
        <f>IF(tsec!BM8&lt;&gt;"",tsec!BM8,"")</f>
        <v/>
      </c>
    </row>
    <row r="9" spans="1:65">
      <c r="A9" s="84">
        <f>IF(ent!E9&lt;&gt;"",ent!D9,"")</f>
        <v>8</v>
      </c>
      <c r="B9" s="84" t="str">
        <f>IF(ent!E9&lt;&gt;"",ent!E9,"")</f>
        <v>松岡 孝典</v>
      </c>
      <c r="C9" s="84" t="str">
        <f>IF(ent!E9&lt;&gt;"",ent!F9,"")</f>
        <v>北田 稔</v>
      </c>
      <c r="D9" s="84" t="str">
        <f>IF(ent!E9&lt;&gt;"",ent!G9,"")</f>
        <v>ラックDLモビリティ東名古屋GRカローラ</v>
      </c>
      <c r="E9" s="112" t="str">
        <f>IF(ent!E9&lt;&gt;"",ent!H9,"")</f>
        <v>JN-1</v>
      </c>
      <c r="F9" s="276">
        <f>IF(tsec!F9&lt;&gt;"",INT(tsec!F9/3600)*10000+INT(MOD(tsec!F9,3600)/60)*100+MOD(tsec!F9,60),"")</f>
        <v>505.8</v>
      </c>
      <c r="G9" s="86">
        <f>IF(tsec!G9&lt;&gt;"",tsec!G9,"")</f>
        <v>9</v>
      </c>
      <c r="H9" s="276">
        <f>IF(tsec!H9&lt;&gt;"",INT(tsec!H9/3600)*10000+INT(MOD(tsec!H9,3600)/60)*100+MOD(tsec!H9,60),"")</f>
        <v>1152.3</v>
      </c>
      <c r="I9" s="86">
        <f>IF(tsec!I9&lt;&gt;"",tsec!I9,"")</f>
        <v>9</v>
      </c>
      <c r="J9" s="276">
        <f>IF(tsec!J9&lt;&gt;"",INT(tsec!J9/3600)*10000+INT(MOD(tsec!J9,3600)/60)*100+MOD(tsec!J9,60),"")</f>
        <v>1659.6999999999998</v>
      </c>
      <c r="K9" s="86">
        <f>IF(tsec!K9&lt;&gt;"",tsec!K9,"")</f>
        <v>9</v>
      </c>
      <c r="L9" s="276">
        <f>IF(tsec!L9&lt;&gt;"",INT(tsec!L9/3600)*10000+INT(MOD(tsec!L9,3600)/60)*100+MOD(tsec!L9,60),"")</f>
        <v>2159.8000000000002</v>
      </c>
      <c r="M9" s="86">
        <f>IF(tsec!M9&lt;&gt;"",tsec!M9,"")</f>
        <v>9</v>
      </c>
      <c r="N9" s="276">
        <f>IF(tsec!N9&lt;&gt;"",INT(tsec!N9/3600)*10000+INT(MOD(tsec!N9,3600)/60)*100+MOD(tsec!N9,60),"")</f>
        <v>2839.8</v>
      </c>
      <c r="O9" s="86">
        <f>IF(tsec!O9&lt;&gt;"",tsec!O9,"")</f>
        <v>9</v>
      </c>
      <c r="P9" s="276">
        <f>IF(tsec!P9&lt;&gt;"",INT(tsec!P9/3600)*10000+INT(MOD(tsec!P9,3600)/60)*100+MOD(tsec!P9,60),"")</f>
        <v>3343.9</v>
      </c>
      <c r="Q9" s="86">
        <f>IF(tsec!Q9&lt;&gt;"",tsec!Q9,"")</f>
        <v>9</v>
      </c>
      <c r="R9" s="276">
        <f>IF(tsec!R9&lt;&gt;"",INT(tsec!R9/3600)*10000+INT(MOD(tsec!R9,3600)/60)*100+MOD(tsec!R9,60),"")</f>
        <v>3910.3</v>
      </c>
      <c r="S9" s="86">
        <f>IF(tsec!S9&lt;&gt;"",tsec!S9,"")</f>
        <v>9</v>
      </c>
      <c r="T9" s="276">
        <f>IF(tsec!T9&lt;&gt;"",INT(tsec!T9/3600)*10000+INT(MOD(tsec!T9,3600)/60)*100+MOD(tsec!T9,60),"")</f>
        <v>4300.7000000000007</v>
      </c>
      <c r="U9" s="86">
        <f>IF(tsec!U9&lt;&gt;"",tsec!U9,"")</f>
        <v>8</v>
      </c>
      <c r="V9" s="276">
        <f>IF(tsec!V9&lt;&gt;"",INT(tsec!V9/3600)*10000+INT(MOD(tsec!V9,3600)/60)*100+MOD(tsec!V9,60),"")</f>
        <v>4823.5</v>
      </c>
      <c r="W9" s="86">
        <f>IF(tsec!W9&lt;&gt;"",tsec!W9,"")</f>
        <v>8</v>
      </c>
      <c r="X9" s="276">
        <f>IF(tsec!X9&lt;&gt;"",INT(tsec!X9/3600)*10000+INT(MOD(tsec!X9,3600)/60)*100+MOD(tsec!X9,60),"")</f>
        <v>5343</v>
      </c>
      <c r="Y9" s="86">
        <f>IF(tsec!Y9&lt;&gt;"",tsec!Y9,"")</f>
        <v>8</v>
      </c>
      <c r="Z9" s="276">
        <f>IF(tsec!Z9&lt;&gt;"",INT(tsec!Z9/3600)*10000+INT(MOD(tsec!Z9,3600)/60)*100+MOD(tsec!Z9,60),"")</f>
        <v>5729.9</v>
      </c>
      <c r="AA9" s="86">
        <f>IF(tsec!AA9&lt;&gt;"",tsec!AA9,"")</f>
        <v>8</v>
      </c>
      <c r="AB9" s="276">
        <f>IF(tsec!AB9&lt;&gt;"",INT(tsec!AB9/3600)*10000+INT(MOD(tsec!AB9,3600)/60)*100+MOD(tsec!AB9,60),"")</f>
        <v>10252.5</v>
      </c>
      <c r="AC9" s="86">
        <f>IF(tsec!AC9&lt;&gt;"",tsec!AC9,"")</f>
        <v>8</v>
      </c>
      <c r="AD9" s="276" t="str">
        <f>IF(tsec!AD9&lt;&gt;"",INT(tsec!AD9/3600)*10000+INT(MOD(tsec!AD9,3600)/60)*100+MOD(tsec!AD9,60),"")</f>
        <v/>
      </c>
      <c r="AE9" s="86" t="str">
        <f>IF(tsec!AE9&lt;&gt;"",tsec!AE9,"")</f>
        <v/>
      </c>
      <c r="AF9" s="276" t="str">
        <f>IF(tsec!AF9&lt;&gt;"",INT(tsec!AF9/3600)*10000+INT(MOD(tsec!AF9,3600)/60)*100+MOD(tsec!AF9,60),"")</f>
        <v/>
      </c>
      <c r="AG9" s="86" t="str">
        <f>IF(tsec!AG9&lt;&gt;"",tsec!AG9,"")</f>
        <v/>
      </c>
      <c r="AH9" s="276" t="str">
        <f>IF(tsec!AH9&lt;&gt;"",INT(tsec!AH9/3600)*10000+INT(MOD(tsec!AH9,3600)/60)*100+MOD(tsec!AH9,60),"")</f>
        <v/>
      </c>
      <c r="AI9" s="86" t="str">
        <f>IF(tsec!AI9&lt;&gt;"",tsec!AI9,"")</f>
        <v/>
      </c>
      <c r="AJ9" s="276" t="str">
        <f>IF(tsec!AJ9&lt;&gt;"",INT(tsec!AJ9/3600)*10000+INT(MOD(tsec!AJ9,3600)/60)*100+MOD(tsec!AJ9,60),"")</f>
        <v/>
      </c>
      <c r="AK9" s="86" t="str">
        <f>IF(tsec!AK9&lt;&gt;"",tsec!AK9,"")</f>
        <v/>
      </c>
      <c r="AL9" s="276" t="str">
        <f>IF(tsec!AL9&lt;&gt;"",INT(tsec!AL9/3600)*10000+INT(MOD(tsec!AL9,3600)/60)*100+MOD(tsec!AL9,60),"")</f>
        <v/>
      </c>
      <c r="AM9" s="86" t="str">
        <f>IF(tsec!AM9&lt;&gt;"",tsec!AM9,"")</f>
        <v/>
      </c>
      <c r="AN9" s="276" t="str">
        <f>IF(tsec!AN9&lt;&gt;"",INT(tsec!AN9/3600)*10000+INT(MOD(tsec!AN9,3600)/60)*100+MOD(tsec!AN9,60),"")</f>
        <v/>
      </c>
      <c r="AO9" s="86" t="str">
        <f>IF(tsec!AO9&lt;&gt;"",tsec!AO9,"")</f>
        <v/>
      </c>
      <c r="AP9" s="276" t="str">
        <f>IF(tsec!AP9&lt;&gt;"",INT(tsec!AP9/3600)*10000+INT(MOD(tsec!AP9,3600)/60)*100+MOD(tsec!AP9,60),"")</f>
        <v/>
      </c>
      <c r="AQ9" s="86" t="str">
        <f>IF(tsec!AQ9&lt;&gt;"",tsec!AQ9,"")</f>
        <v/>
      </c>
      <c r="AR9" s="276" t="str">
        <f>IF(tsec!AR9&lt;&gt;"",INT(tsec!AR9/3600)*10000+INT(MOD(tsec!AR9,3600)/60)*100+MOD(tsec!AR9,60),"")</f>
        <v/>
      </c>
      <c r="AS9" s="86" t="str">
        <f>IF(tsec!AS9&lt;&gt;"",tsec!AS9,"")</f>
        <v/>
      </c>
      <c r="AT9" s="276" t="str">
        <f>IF(tsec!AT9&lt;&gt;"",INT(tsec!AT9/3600)*10000+INT(MOD(tsec!AT9,3600)/60)*100+MOD(tsec!AT9,60),"")</f>
        <v/>
      </c>
      <c r="AU9" s="86" t="str">
        <f>IF(tsec!AU9&lt;&gt;"",tsec!AU9,"")</f>
        <v/>
      </c>
      <c r="AV9" s="276" t="str">
        <f>IF(tsec!AV9&lt;&gt;"",INT(tsec!AV9/3600)*10000+INT(MOD(tsec!AV9,3600)/60)*100+MOD(tsec!AV9,60),"")</f>
        <v/>
      </c>
      <c r="AW9" s="86" t="str">
        <f>IF(tsec!AW9&lt;&gt;"",tsec!AW9,"")</f>
        <v/>
      </c>
      <c r="AX9" s="276" t="str">
        <f>IF(tsec!AX9&lt;&gt;"",INT(tsec!AX9/3600)*10000+INT(MOD(tsec!AX9,3600)/60)*100+MOD(tsec!AX9,60),"")</f>
        <v/>
      </c>
      <c r="AY9" s="86" t="str">
        <f>IF(tsec!AY9&lt;&gt;"",tsec!AY9,"")</f>
        <v/>
      </c>
      <c r="AZ9" s="276" t="str">
        <f>IF(tsec!AZ9&lt;&gt;"",INT(tsec!AZ9/3600)*10000+INT(MOD(tsec!AZ9,3600)/60)*100+MOD(tsec!AZ9,60),"")</f>
        <v/>
      </c>
      <c r="BA9" s="86" t="str">
        <f>IF(tsec!BA9&lt;&gt;"",tsec!BA9,"")</f>
        <v/>
      </c>
      <c r="BB9" s="276" t="str">
        <f>IF(tsec!BB9&lt;&gt;"",INT(tsec!BB9/3600)*10000+INT(MOD(tsec!BB9,3600)/60)*100+MOD(tsec!BB9,60),"")</f>
        <v/>
      </c>
      <c r="BC9" s="86" t="str">
        <f>IF(tsec!BC9&lt;&gt;"",tsec!BC9,"")</f>
        <v/>
      </c>
      <c r="BD9" s="276" t="str">
        <f>IF(tsec!BD9&lt;&gt;"",INT(tsec!BD9/3600)*10000+INT(MOD(tsec!BD9,3600)/60)*100+MOD(tsec!BD9,60),"")</f>
        <v/>
      </c>
      <c r="BE9" s="86" t="str">
        <f>IF(tsec!BE9&lt;&gt;"",tsec!BE9,"")</f>
        <v/>
      </c>
      <c r="BF9" s="276" t="str">
        <f>IF(tsec!BF9&lt;&gt;"",INT(tsec!BF9/3600)*10000+INT(MOD(tsec!BF9,3600)/60)*100+MOD(tsec!BF9,60),"")</f>
        <v/>
      </c>
      <c r="BG9" s="86" t="str">
        <f>IF(tsec!BG9&lt;&gt;"",tsec!BG9,"")</f>
        <v/>
      </c>
      <c r="BH9" s="276" t="str">
        <f>IF(tsec!BH9&lt;&gt;"",INT(tsec!BH9/3600)*10000+INT(MOD(tsec!BH9,3600)/60)*100+MOD(tsec!BH9,60),"")</f>
        <v/>
      </c>
      <c r="BI9" s="86" t="str">
        <f>IF(tsec!BI9&lt;&gt;"",tsec!BI9,"")</f>
        <v/>
      </c>
      <c r="BJ9" s="276" t="str">
        <f>IF(tsec!BJ9&lt;&gt;"",INT(tsec!BJ9/3600)*10000+INT(MOD(tsec!BJ9,3600)/60)*100+MOD(tsec!BJ9,60),"")</f>
        <v/>
      </c>
      <c r="BK9" s="86" t="str">
        <f>IF(tsec!BK9&lt;&gt;"",tsec!BK9,"")</f>
        <v/>
      </c>
      <c r="BL9" s="276" t="str">
        <f>IF(tsec!BL9&lt;&gt;"",INT(tsec!BL9/3600)*10000+INT(MOD(tsec!BL9,3600)/60)*100+MOD(tsec!BL9,60),"")</f>
        <v/>
      </c>
      <c r="BM9" s="86" t="str">
        <f>IF(tsec!BM9&lt;&gt;"",tsec!BM9,"")</f>
        <v/>
      </c>
    </row>
    <row r="10" spans="1:65" s="278" customFormat="1">
      <c r="A10" s="113">
        <f>IF(ent!E10&lt;&gt;"",ent!D10,"")</f>
        <v>9</v>
      </c>
      <c r="B10" s="113" t="str">
        <f>IF(ent!E10&lt;&gt;"",ent!E10,"")</f>
        <v>今井 聡</v>
      </c>
      <c r="C10" s="113" t="str">
        <f>IF(ent!E10&lt;&gt;"",ent!F10,"")</f>
        <v>高橋 芙悠</v>
      </c>
      <c r="D10" s="113" t="str">
        <f>IF(ent!E10&lt;&gt;"",ent!G10,"")</f>
        <v>AKM･MOTORSPORTS･C3R5</v>
      </c>
      <c r="E10" s="114" t="str">
        <f>IF(ent!E10&lt;&gt;"",ent!H10,"")</f>
        <v>JN-1</v>
      </c>
      <c r="F10" s="277">
        <f>IF(tsec!F10&lt;&gt;"",INT(tsec!F10/3600)*10000+INT(MOD(tsec!F10,3600)/60)*100+MOD(tsec!F10,60),"")</f>
        <v>454</v>
      </c>
      <c r="G10" s="115">
        <f>IF(tsec!G10&lt;&gt;"",tsec!G10,"")</f>
        <v>6</v>
      </c>
      <c r="H10" s="277">
        <f>IF(tsec!H10&lt;&gt;"",INT(tsec!H10/3600)*10000+INT(MOD(tsec!H10,3600)/60)*100+MOD(tsec!H10,60),"")</f>
        <v>1132</v>
      </c>
      <c r="I10" s="115">
        <f>IF(tsec!I10&lt;&gt;"",tsec!I10,"")</f>
        <v>8</v>
      </c>
      <c r="J10" s="277">
        <f>IF(tsec!J10&lt;&gt;"",INT(tsec!J10/3600)*10000+INT(MOD(tsec!J10,3600)/60)*100+MOD(tsec!J10,60),"")</f>
        <v>1636</v>
      </c>
      <c r="K10" s="115">
        <f>IF(tsec!K10&lt;&gt;"",tsec!K10,"")</f>
        <v>8</v>
      </c>
      <c r="L10" s="277">
        <f>IF(tsec!L10&lt;&gt;"",INT(tsec!L10/3600)*10000+INT(MOD(tsec!L10,3600)/60)*100+MOD(tsec!L10,60),"")</f>
        <v>2126.5</v>
      </c>
      <c r="M10" s="115">
        <f>IF(tsec!M10&lt;&gt;"",tsec!M10,"")</f>
        <v>8</v>
      </c>
      <c r="N10" s="277">
        <f>IF(tsec!N10&lt;&gt;"",INT(tsec!N10/3600)*10000+INT(MOD(tsec!N10,3600)/60)*100+MOD(tsec!N10,60),"")</f>
        <v>2800.9</v>
      </c>
      <c r="O10" s="115">
        <f>IF(tsec!O10&lt;&gt;"",tsec!O10,"")</f>
        <v>8</v>
      </c>
      <c r="P10" s="277">
        <f>IF(tsec!P10&lt;&gt;"",INT(tsec!P10/3600)*10000+INT(MOD(tsec!P10,3600)/60)*100+MOD(tsec!P10,60),"")</f>
        <v>3301.8</v>
      </c>
      <c r="Q10" s="115">
        <f>IF(tsec!Q10&lt;&gt;"",tsec!Q10,"")</f>
        <v>8</v>
      </c>
      <c r="R10" s="277">
        <f>IF(tsec!R10&lt;&gt;"",INT(tsec!R10/3600)*10000+INT(MOD(tsec!R10,3600)/60)*100+MOD(tsec!R10,60),"")</f>
        <v>3845.9</v>
      </c>
      <c r="S10" s="115">
        <f>IF(tsec!S10&lt;&gt;"",tsec!S10,"")</f>
        <v>8</v>
      </c>
      <c r="T10" s="277">
        <f>IF(tsec!T10&lt;&gt;"",INT(tsec!T10/3600)*10000+INT(MOD(tsec!T10,3600)/60)*100+MOD(tsec!T10,60),"")</f>
        <v>4310.5</v>
      </c>
      <c r="U10" s="115">
        <f>IF(tsec!U10&lt;&gt;"",tsec!U10,"")</f>
        <v>9</v>
      </c>
      <c r="V10" s="277">
        <f>IF(tsec!V10&lt;&gt;"",INT(tsec!V10/3600)*10000+INT(MOD(tsec!V10,3600)/60)*100+MOD(tsec!V10,60),"")</f>
        <v>4858.3999999999996</v>
      </c>
      <c r="W10" s="115">
        <f>IF(tsec!W10&lt;&gt;"",tsec!W10,"")</f>
        <v>9</v>
      </c>
      <c r="X10" s="277">
        <f>IF(tsec!X10&lt;&gt;"",INT(tsec!X10/3600)*10000+INT(MOD(tsec!X10,3600)/60)*100+MOD(tsec!X10,60),"")</f>
        <v>5419.1</v>
      </c>
      <c r="Y10" s="115">
        <f>IF(tsec!Y10&lt;&gt;"",tsec!Y10,"")</f>
        <v>9</v>
      </c>
      <c r="Z10" s="277">
        <f>IF(tsec!Z10&lt;&gt;"",INT(tsec!Z10/3600)*10000+INT(MOD(tsec!Z10,3600)/60)*100+MOD(tsec!Z10,60),"")</f>
        <v>5806.9000000000005</v>
      </c>
      <c r="AA10" s="115">
        <f>IF(tsec!AA10&lt;&gt;"",tsec!AA10,"")</f>
        <v>9</v>
      </c>
      <c r="AB10" s="277">
        <f>IF(tsec!AB10&lt;&gt;"",INT(tsec!AB10/3600)*10000+INT(MOD(tsec!AB10,3600)/60)*100+MOD(tsec!AB10,60),"")</f>
        <v>10340.800000000001</v>
      </c>
      <c r="AC10" s="115">
        <f>IF(tsec!AC10&lt;&gt;"",tsec!AC10,"")</f>
        <v>9</v>
      </c>
      <c r="AD10" s="277" t="str">
        <f>IF(tsec!AD10&lt;&gt;"",INT(tsec!AD10/3600)*10000+INT(MOD(tsec!AD10,3600)/60)*100+MOD(tsec!AD10,60),"")</f>
        <v/>
      </c>
      <c r="AE10" s="115" t="str">
        <f>IF(tsec!AE10&lt;&gt;"",tsec!AE10,"")</f>
        <v/>
      </c>
      <c r="AF10" s="277" t="str">
        <f>IF(tsec!AF10&lt;&gt;"",INT(tsec!AF10/3600)*10000+INT(MOD(tsec!AF10,3600)/60)*100+MOD(tsec!AF10,60),"")</f>
        <v/>
      </c>
      <c r="AG10" s="115" t="str">
        <f>IF(tsec!AG10&lt;&gt;"",tsec!AG10,"")</f>
        <v/>
      </c>
      <c r="AH10" s="277" t="str">
        <f>IF(tsec!AH10&lt;&gt;"",INT(tsec!AH10/3600)*10000+INT(MOD(tsec!AH10,3600)/60)*100+MOD(tsec!AH10,60),"")</f>
        <v/>
      </c>
      <c r="AI10" s="115" t="str">
        <f>IF(tsec!AI10&lt;&gt;"",tsec!AI10,"")</f>
        <v/>
      </c>
      <c r="AJ10" s="277" t="str">
        <f>IF(tsec!AJ10&lt;&gt;"",INT(tsec!AJ10/3600)*10000+INT(MOD(tsec!AJ10,3600)/60)*100+MOD(tsec!AJ10,60),"")</f>
        <v/>
      </c>
      <c r="AK10" s="115" t="str">
        <f>IF(tsec!AK10&lt;&gt;"",tsec!AK10,"")</f>
        <v/>
      </c>
      <c r="AL10" s="277" t="str">
        <f>IF(tsec!AL10&lt;&gt;"",INT(tsec!AL10/3600)*10000+INT(MOD(tsec!AL10,3600)/60)*100+MOD(tsec!AL10,60),"")</f>
        <v/>
      </c>
      <c r="AM10" s="115" t="str">
        <f>IF(tsec!AM10&lt;&gt;"",tsec!AM10,"")</f>
        <v/>
      </c>
      <c r="AN10" s="277" t="str">
        <f>IF(tsec!AN10&lt;&gt;"",INT(tsec!AN10/3600)*10000+INT(MOD(tsec!AN10,3600)/60)*100+MOD(tsec!AN10,60),"")</f>
        <v/>
      </c>
      <c r="AO10" s="115" t="str">
        <f>IF(tsec!AO10&lt;&gt;"",tsec!AO10,"")</f>
        <v/>
      </c>
      <c r="AP10" s="277" t="str">
        <f>IF(tsec!AP10&lt;&gt;"",INT(tsec!AP10/3600)*10000+INT(MOD(tsec!AP10,3600)/60)*100+MOD(tsec!AP10,60),"")</f>
        <v/>
      </c>
      <c r="AQ10" s="115" t="str">
        <f>IF(tsec!AQ10&lt;&gt;"",tsec!AQ10,"")</f>
        <v/>
      </c>
      <c r="AR10" s="277" t="str">
        <f>IF(tsec!AR10&lt;&gt;"",INT(tsec!AR10/3600)*10000+INT(MOD(tsec!AR10,3600)/60)*100+MOD(tsec!AR10,60),"")</f>
        <v/>
      </c>
      <c r="AS10" s="115" t="str">
        <f>IF(tsec!AS10&lt;&gt;"",tsec!AS10,"")</f>
        <v/>
      </c>
      <c r="AT10" s="277" t="str">
        <f>IF(tsec!AT10&lt;&gt;"",INT(tsec!AT10/3600)*10000+INT(MOD(tsec!AT10,3600)/60)*100+MOD(tsec!AT10,60),"")</f>
        <v/>
      </c>
      <c r="AU10" s="115" t="str">
        <f>IF(tsec!AU10&lt;&gt;"",tsec!AU10,"")</f>
        <v/>
      </c>
      <c r="AV10" s="277" t="str">
        <f>IF(tsec!AV10&lt;&gt;"",INT(tsec!AV10/3600)*10000+INT(MOD(tsec!AV10,3600)/60)*100+MOD(tsec!AV10,60),"")</f>
        <v/>
      </c>
      <c r="AW10" s="115" t="str">
        <f>IF(tsec!AW10&lt;&gt;"",tsec!AW10,"")</f>
        <v/>
      </c>
      <c r="AX10" s="277" t="str">
        <f>IF(tsec!AX10&lt;&gt;"",INT(tsec!AX10/3600)*10000+INT(MOD(tsec!AX10,3600)/60)*100+MOD(tsec!AX10,60),"")</f>
        <v/>
      </c>
      <c r="AY10" s="115" t="str">
        <f>IF(tsec!AY10&lt;&gt;"",tsec!AY10,"")</f>
        <v/>
      </c>
      <c r="AZ10" s="277" t="str">
        <f>IF(tsec!AZ10&lt;&gt;"",INT(tsec!AZ10/3600)*10000+INT(MOD(tsec!AZ10,3600)/60)*100+MOD(tsec!AZ10,60),"")</f>
        <v/>
      </c>
      <c r="BA10" s="115" t="str">
        <f>IF(tsec!BA10&lt;&gt;"",tsec!BA10,"")</f>
        <v/>
      </c>
      <c r="BB10" s="277" t="str">
        <f>IF(tsec!BB10&lt;&gt;"",INT(tsec!BB10/3600)*10000+INT(MOD(tsec!BB10,3600)/60)*100+MOD(tsec!BB10,60),"")</f>
        <v/>
      </c>
      <c r="BC10" s="115" t="str">
        <f>IF(tsec!BC10&lt;&gt;"",tsec!BC10,"")</f>
        <v/>
      </c>
      <c r="BD10" s="277" t="str">
        <f>IF(tsec!BD10&lt;&gt;"",INT(tsec!BD10/3600)*10000+INT(MOD(tsec!BD10,3600)/60)*100+MOD(tsec!BD10,60),"")</f>
        <v/>
      </c>
      <c r="BE10" s="115" t="str">
        <f>IF(tsec!BE10&lt;&gt;"",tsec!BE10,"")</f>
        <v/>
      </c>
      <c r="BF10" s="277" t="str">
        <f>IF(tsec!BF10&lt;&gt;"",INT(tsec!BF10/3600)*10000+INT(MOD(tsec!BF10,3600)/60)*100+MOD(tsec!BF10,60),"")</f>
        <v/>
      </c>
      <c r="BG10" s="115" t="str">
        <f>IF(tsec!BG10&lt;&gt;"",tsec!BG10,"")</f>
        <v/>
      </c>
      <c r="BH10" s="277" t="str">
        <f>IF(tsec!BH10&lt;&gt;"",INT(tsec!BH10/3600)*10000+INT(MOD(tsec!BH10,3600)/60)*100+MOD(tsec!BH10,60),"")</f>
        <v/>
      </c>
      <c r="BI10" s="115" t="str">
        <f>IF(tsec!BI10&lt;&gt;"",tsec!BI10,"")</f>
        <v/>
      </c>
      <c r="BJ10" s="277" t="str">
        <f>IF(tsec!BJ10&lt;&gt;"",INT(tsec!BJ10/3600)*10000+INT(MOD(tsec!BJ10,3600)/60)*100+MOD(tsec!BJ10,60),"")</f>
        <v/>
      </c>
      <c r="BK10" s="115" t="str">
        <f>IF(tsec!BK10&lt;&gt;"",tsec!BK10,"")</f>
        <v/>
      </c>
      <c r="BL10" s="277" t="str">
        <f>IF(tsec!BL10&lt;&gt;"",INT(tsec!BL10/3600)*10000+INT(MOD(tsec!BL10,3600)/60)*100+MOD(tsec!BL10,60),"")</f>
        <v/>
      </c>
      <c r="BM10" s="115" t="str">
        <f>IF(tsec!BM10&lt;&gt;"",tsec!BM10,"")</f>
        <v/>
      </c>
    </row>
    <row r="11" spans="1:65" s="80" customFormat="1">
      <c r="A11" s="89">
        <f>IF(ent!E11&lt;&gt;"",ent!D11,"")</f>
        <v>10</v>
      </c>
      <c r="B11" s="89" t="str">
        <f>IF(ent!E11&lt;&gt;"",ent!E11,"")</f>
        <v>柳澤 宏至</v>
      </c>
      <c r="C11" s="89" t="str">
        <f>IF(ent!E11&lt;&gt;"",ent!F11,"")</f>
        <v>竹下 紀子</v>
      </c>
      <c r="D11" s="89" t="str">
        <f>IF(ent!E11&lt;&gt;"",ent!G11,"")</f>
        <v>MATEX－AQTEC DL GRヤリス</v>
      </c>
      <c r="E11" s="116" t="str">
        <f>IF(ent!E11&lt;&gt;"",ent!H11,"")</f>
        <v>JN-1</v>
      </c>
      <c r="F11" s="117">
        <f>IF(tsec!F11&lt;&gt;"",INT(tsec!F11/3600)*10000+INT(MOD(tsec!F11,3600)/60)*100+MOD(tsec!F11,60),"")</f>
        <v>454.3</v>
      </c>
      <c r="G11" s="91">
        <f>IF(tsec!G11&lt;&gt;"",tsec!G11,"")</f>
        <v>8</v>
      </c>
      <c r="H11" s="117">
        <f>IF(tsec!H11&lt;&gt;"",INT(tsec!H11/3600)*10000+INT(MOD(tsec!H11,3600)/60)*100+MOD(tsec!H11,60),"")</f>
        <v>1127.2</v>
      </c>
      <c r="I11" s="91">
        <f>IF(tsec!I11&lt;&gt;"",tsec!I11,"")</f>
        <v>7</v>
      </c>
      <c r="J11" s="117">
        <f>IF(tsec!J11&lt;&gt;"",INT(tsec!J11/3600)*10000+INT(MOD(tsec!J11,3600)/60)*100+MOD(tsec!J11,60),"")</f>
        <v>1625.6</v>
      </c>
      <c r="K11" s="91">
        <f>IF(tsec!K11&lt;&gt;"",tsec!K11,"")</f>
        <v>7</v>
      </c>
      <c r="L11" s="117">
        <f>IF(tsec!L11&lt;&gt;"",INT(tsec!L11/3600)*10000+INT(MOD(tsec!L11,3600)/60)*100+MOD(tsec!L11,60),"")</f>
        <v>2117.8000000000002</v>
      </c>
      <c r="M11" s="91">
        <f>IF(tsec!M11&lt;&gt;"",tsec!M11,"")</f>
        <v>7</v>
      </c>
      <c r="N11" s="117">
        <f>IF(tsec!N11&lt;&gt;"",INT(tsec!N11/3600)*10000+INT(MOD(tsec!N11,3600)/60)*100+MOD(tsec!N11,60),"")</f>
        <v>2743.7</v>
      </c>
      <c r="O11" s="91">
        <f>IF(tsec!O11&lt;&gt;"",tsec!O11,"")</f>
        <v>7</v>
      </c>
      <c r="P11" s="117">
        <f>IF(tsec!P11&lt;&gt;"",INT(tsec!P11/3600)*10000+INT(MOD(tsec!P11,3600)/60)*100+MOD(tsec!P11,60),"")</f>
        <v>3238.1</v>
      </c>
      <c r="Q11" s="91">
        <f>IF(tsec!Q11&lt;&gt;"",tsec!Q11,"")</f>
        <v>7</v>
      </c>
      <c r="R11" s="117">
        <f>IF(tsec!R11&lt;&gt;"",INT(tsec!R11/3600)*10000+INT(MOD(tsec!R11,3600)/60)*100+MOD(tsec!R11,60),"")</f>
        <v>3802.1</v>
      </c>
      <c r="S11" s="91">
        <f>IF(tsec!S11&lt;&gt;"",tsec!S11,"")</f>
        <v>7</v>
      </c>
      <c r="T11" s="117">
        <f>IF(tsec!T11&lt;&gt;"",INT(tsec!T11/3600)*10000+INT(MOD(tsec!T11,3600)/60)*100+MOD(tsec!T11,60),"")</f>
        <v>4144.7999999999993</v>
      </c>
      <c r="U11" s="91">
        <f>IF(tsec!U11&lt;&gt;"",tsec!U11,"")</f>
        <v>7</v>
      </c>
      <c r="V11" s="117">
        <f>IF(tsec!V11&lt;&gt;"",INT(tsec!V11/3600)*10000+INT(MOD(tsec!V11,3600)/60)*100+MOD(tsec!V11,60),"")</f>
        <v>4704.0999999999995</v>
      </c>
      <c r="W11" s="91">
        <f>IF(tsec!W11&lt;&gt;"",tsec!W11,"")</f>
        <v>7</v>
      </c>
      <c r="X11" s="117">
        <f>IF(tsec!X11&lt;&gt;"",INT(tsec!X11/3600)*10000+INT(MOD(tsec!X11,3600)/60)*100+MOD(tsec!X11,60),"")</f>
        <v>5221.2999999999993</v>
      </c>
      <c r="Y11" s="91">
        <f>IF(tsec!Y11&lt;&gt;"",tsec!Y11,"")</f>
        <v>7</v>
      </c>
      <c r="Z11" s="117">
        <f>IF(tsec!Z11&lt;&gt;"",INT(tsec!Z11/3600)*10000+INT(MOD(tsec!Z11,3600)/60)*100+MOD(tsec!Z11,60),"")</f>
        <v>5603.9999999999991</v>
      </c>
      <c r="AA11" s="91">
        <f>IF(tsec!AA11&lt;&gt;"",tsec!AA11,"")</f>
        <v>7</v>
      </c>
      <c r="AB11" s="117">
        <f>IF(tsec!AB11&lt;&gt;"",INT(tsec!AB11/3600)*10000+INT(MOD(tsec!AB11,3600)/60)*100+MOD(tsec!AB11,60),"")</f>
        <v>10121.299999999999</v>
      </c>
      <c r="AC11" s="91">
        <f>IF(tsec!AC11&lt;&gt;"",tsec!AC11,"")</f>
        <v>7</v>
      </c>
      <c r="AD11" s="117" t="str">
        <f>IF(tsec!AD11&lt;&gt;"",INT(tsec!AD11/3600)*10000+INT(MOD(tsec!AD11,3600)/60)*100+MOD(tsec!AD11,60),"")</f>
        <v/>
      </c>
      <c r="AE11" s="91" t="str">
        <f>IF(tsec!AE11&lt;&gt;"",tsec!AE11,"")</f>
        <v/>
      </c>
      <c r="AF11" s="117" t="str">
        <f>IF(tsec!AF11&lt;&gt;"",INT(tsec!AF11/3600)*10000+INT(MOD(tsec!AF11,3600)/60)*100+MOD(tsec!AF11,60),"")</f>
        <v/>
      </c>
      <c r="AG11" s="91" t="str">
        <f>IF(tsec!AG11&lt;&gt;"",tsec!AG11,"")</f>
        <v/>
      </c>
      <c r="AH11" s="117" t="str">
        <f>IF(tsec!AH11&lt;&gt;"",INT(tsec!AH11/3600)*10000+INT(MOD(tsec!AH11,3600)/60)*100+MOD(tsec!AH11,60),"")</f>
        <v/>
      </c>
      <c r="AI11" s="91" t="str">
        <f>IF(tsec!AI11&lt;&gt;"",tsec!AI11,"")</f>
        <v/>
      </c>
      <c r="AJ11" s="117" t="str">
        <f>IF(tsec!AJ11&lt;&gt;"",INT(tsec!AJ11/3600)*10000+INT(MOD(tsec!AJ11,3600)/60)*100+MOD(tsec!AJ11,60),"")</f>
        <v/>
      </c>
      <c r="AK11" s="91" t="str">
        <f>IF(tsec!AK11&lt;&gt;"",tsec!AK11,"")</f>
        <v/>
      </c>
      <c r="AL11" s="117" t="str">
        <f>IF(tsec!AL11&lt;&gt;"",INT(tsec!AL11/3600)*10000+INT(MOD(tsec!AL11,3600)/60)*100+MOD(tsec!AL11,60),"")</f>
        <v/>
      </c>
      <c r="AM11" s="91" t="str">
        <f>IF(tsec!AM11&lt;&gt;"",tsec!AM11,"")</f>
        <v/>
      </c>
      <c r="AN11" s="117" t="str">
        <f>IF(tsec!AN11&lt;&gt;"",INT(tsec!AN11/3600)*10000+INT(MOD(tsec!AN11,3600)/60)*100+MOD(tsec!AN11,60),"")</f>
        <v/>
      </c>
      <c r="AO11" s="91" t="str">
        <f>IF(tsec!AO11&lt;&gt;"",tsec!AO11,"")</f>
        <v/>
      </c>
      <c r="AP11" s="117" t="str">
        <f>IF(tsec!AP11&lt;&gt;"",INT(tsec!AP11/3600)*10000+INT(MOD(tsec!AP11,3600)/60)*100+MOD(tsec!AP11,60),"")</f>
        <v/>
      </c>
      <c r="AQ11" s="91" t="str">
        <f>IF(tsec!AQ11&lt;&gt;"",tsec!AQ11,"")</f>
        <v/>
      </c>
      <c r="AR11" s="117" t="str">
        <f>IF(tsec!AR11&lt;&gt;"",INT(tsec!AR11/3600)*10000+INT(MOD(tsec!AR11,3600)/60)*100+MOD(tsec!AR11,60),"")</f>
        <v/>
      </c>
      <c r="AS11" s="91" t="str">
        <f>IF(tsec!AS11&lt;&gt;"",tsec!AS11,"")</f>
        <v/>
      </c>
      <c r="AT11" s="117" t="str">
        <f>IF(tsec!AT11&lt;&gt;"",INT(tsec!AT11/3600)*10000+INT(MOD(tsec!AT11,3600)/60)*100+MOD(tsec!AT11,60),"")</f>
        <v/>
      </c>
      <c r="AU11" s="91" t="str">
        <f>IF(tsec!AU11&lt;&gt;"",tsec!AU11,"")</f>
        <v/>
      </c>
      <c r="AV11" s="117" t="str">
        <f>IF(tsec!AV11&lt;&gt;"",INT(tsec!AV11/3600)*10000+INT(MOD(tsec!AV11,3600)/60)*100+MOD(tsec!AV11,60),"")</f>
        <v/>
      </c>
      <c r="AW11" s="91" t="str">
        <f>IF(tsec!AW11&lt;&gt;"",tsec!AW11,"")</f>
        <v/>
      </c>
      <c r="AX11" s="117" t="str">
        <f>IF(tsec!AX11&lt;&gt;"",INT(tsec!AX11/3600)*10000+INT(MOD(tsec!AX11,3600)/60)*100+MOD(tsec!AX11,60),"")</f>
        <v/>
      </c>
      <c r="AY11" s="91" t="str">
        <f>IF(tsec!AY11&lt;&gt;"",tsec!AY11,"")</f>
        <v/>
      </c>
      <c r="AZ11" s="117" t="str">
        <f>IF(tsec!AZ11&lt;&gt;"",INT(tsec!AZ11/3600)*10000+INT(MOD(tsec!AZ11,3600)/60)*100+MOD(tsec!AZ11,60),"")</f>
        <v/>
      </c>
      <c r="BA11" s="91" t="str">
        <f>IF(tsec!BA11&lt;&gt;"",tsec!BA11,"")</f>
        <v/>
      </c>
      <c r="BB11" s="117" t="str">
        <f>IF(tsec!BB11&lt;&gt;"",INT(tsec!BB11/3600)*10000+INT(MOD(tsec!BB11,3600)/60)*100+MOD(tsec!BB11,60),"")</f>
        <v/>
      </c>
      <c r="BC11" s="91" t="str">
        <f>IF(tsec!BC11&lt;&gt;"",tsec!BC11,"")</f>
        <v/>
      </c>
      <c r="BD11" s="117" t="str">
        <f>IF(tsec!BD11&lt;&gt;"",INT(tsec!BD11/3600)*10000+INT(MOD(tsec!BD11,3600)/60)*100+MOD(tsec!BD11,60),"")</f>
        <v/>
      </c>
      <c r="BE11" s="91" t="str">
        <f>IF(tsec!BE11&lt;&gt;"",tsec!BE11,"")</f>
        <v/>
      </c>
      <c r="BF11" s="117" t="str">
        <f>IF(tsec!BF11&lt;&gt;"",INT(tsec!BF11/3600)*10000+INT(MOD(tsec!BF11,3600)/60)*100+MOD(tsec!BF11,60),"")</f>
        <v/>
      </c>
      <c r="BG11" s="91" t="str">
        <f>IF(tsec!BG11&lt;&gt;"",tsec!BG11,"")</f>
        <v/>
      </c>
      <c r="BH11" s="117" t="str">
        <f>IF(tsec!BH11&lt;&gt;"",INT(tsec!BH11/3600)*10000+INT(MOD(tsec!BH11,3600)/60)*100+MOD(tsec!BH11,60),"")</f>
        <v/>
      </c>
      <c r="BI11" s="91" t="str">
        <f>IF(tsec!BI11&lt;&gt;"",tsec!BI11,"")</f>
        <v/>
      </c>
      <c r="BJ11" s="117" t="str">
        <f>IF(tsec!BJ11&lt;&gt;"",INT(tsec!BJ11/3600)*10000+INT(MOD(tsec!BJ11,3600)/60)*100+MOD(tsec!BJ11,60),"")</f>
        <v/>
      </c>
      <c r="BK11" s="91" t="str">
        <f>IF(tsec!BK11&lt;&gt;"",tsec!BK11,"")</f>
        <v/>
      </c>
      <c r="BL11" s="117" t="str">
        <f>IF(tsec!BL11&lt;&gt;"",INT(tsec!BL11/3600)*10000+INT(MOD(tsec!BL11,3600)/60)*100+MOD(tsec!BL11,60),"")</f>
        <v/>
      </c>
      <c r="BM11" s="91" t="str">
        <f>IF(tsec!BM11&lt;&gt;"",tsec!BM11,"")</f>
        <v/>
      </c>
    </row>
    <row r="12" spans="1:65" s="278" customFormat="1">
      <c r="A12" s="113">
        <f>IF(ent!E12&lt;&gt;"",ent!D12,"")</f>
        <v>11</v>
      </c>
      <c r="B12" s="113" t="str">
        <f>IF(ent!E12&lt;&gt;"",ent!E12,"")</f>
        <v>奴田原 文雄</v>
      </c>
      <c r="C12" s="113" t="str">
        <f>IF(ent!E12&lt;&gt;"",ent!F12,"")</f>
        <v>東 駿吾</v>
      </c>
      <c r="D12" s="113" t="str">
        <f>IF(ent!E12&lt;&gt;"",ent!G12,"")</f>
        <v>ADVAN カヤバ KTMS GRヤリス</v>
      </c>
      <c r="E12" s="114" t="str">
        <f>IF(ent!E12&lt;&gt;"",ent!H12,"")</f>
        <v>JN-2</v>
      </c>
      <c r="F12" s="277">
        <f>IF(tsec!F12&lt;&gt;"",INT(tsec!F12/3600)*10000+INT(MOD(tsec!F12,3600)/60)*100+MOD(tsec!F12,60),"")</f>
        <v>443.2</v>
      </c>
      <c r="G12" s="115">
        <f>IF(tsec!G12&lt;&gt;"",tsec!G12,"")</f>
        <v>1</v>
      </c>
      <c r="H12" s="277">
        <f>IF(tsec!H12&lt;&gt;"",INT(tsec!H12/3600)*10000+INT(MOD(tsec!H12,3600)/60)*100+MOD(tsec!H12,60),"")</f>
        <v>1102.3</v>
      </c>
      <c r="I12" s="115">
        <f>IF(tsec!I12&lt;&gt;"",tsec!I12,"")</f>
        <v>1</v>
      </c>
      <c r="J12" s="277">
        <f>IF(tsec!J12&lt;&gt;"",INT(tsec!J12/3600)*10000+INT(MOD(tsec!J12,3600)/60)*100+MOD(tsec!J12,60),"")</f>
        <v>1551.5</v>
      </c>
      <c r="K12" s="115">
        <f>IF(tsec!K12&lt;&gt;"",tsec!K12,"")</f>
        <v>1</v>
      </c>
      <c r="L12" s="277">
        <f>IF(tsec!L12&lt;&gt;"",INT(tsec!L12/3600)*10000+INT(MOD(tsec!L12,3600)/60)*100+MOD(tsec!L12,60),"")</f>
        <v>2032.9</v>
      </c>
      <c r="M12" s="115">
        <f>IF(tsec!M12&lt;&gt;"",tsec!M12,"")</f>
        <v>1</v>
      </c>
      <c r="N12" s="277">
        <f>IF(tsec!N12&lt;&gt;"",INT(tsec!N12/3600)*10000+INT(MOD(tsec!N12,3600)/60)*100+MOD(tsec!N12,60),"")</f>
        <v>2648.3</v>
      </c>
      <c r="O12" s="115">
        <f>IF(tsec!O12&lt;&gt;"",tsec!O12,"")</f>
        <v>1</v>
      </c>
      <c r="P12" s="277">
        <f>IF(tsec!P12&lt;&gt;"",INT(tsec!P12/3600)*10000+INT(MOD(tsec!P12,3600)/60)*100+MOD(tsec!P12,60),"")</f>
        <v>3132.7000000000003</v>
      </c>
      <c r="Q12" s="115">
        <f>IF(tsec!Q12&lt;&gt;"",tsec!Q12,"")</f>
        <v>1</v>
      </c>
      <c r="R12" s="277">
        <f>IF(tsec!R12&lt;&gt;"",INT(tsec!R12/3600)*10000+INT(MOD(tsec!R12,3600)/60)*100+MOD(tsec!R12,60),"")</f>
        <v>3651.2000000000003</v>
      </c>
      <c r="S12" s="115">
        <f>IF(tsec!S12&lt;&gt;"",tsec!S12,"")</f>
        <v>1</v>
      </c>
      <c r="T12" s="277">
        <f>IF(tsec!T12&lt;&gt;"",INT(tsec!T12/3600)*10000+INT(MOD(tsec!T12,3600)/60)*100+MOD(tsec!T12,60),"")</f>
        <v>4037.3</v>
      </c>
      <c r="U12" s="115">
        <f>IF(tsec!U12&lt;&gt;"",tsec!U12,"")</f>
        <v>1</v>
      </c>
      <c r="V12" s="277">
        <f>IF(tsec!V12&lt;&gt;"",INT(tsec!V12/3600)*10000+INT(MOD(tsec!V12,3600)/60)*100+MOD(tsec!V12,60),"")</f>
        <v>4549.3999999999996</v>
      </c>
      <c r="W12" s="115">
        <f>IF(tsec!W12&lt;&gt;"",tsec!W12,"")</f>
        <v>1</v>
      </c>
      <c r="X12" s="277">
        <f>IF(tsec!X12&lt;&gt;"",INT(tsec!X12/3600)*10000+INT(MOD(tsec!X12,3600)/60)*100+MOD(tsec!X12,60),"")</f>
        <v>5055.8999999999996</v>
      </c>
      <c r="Y12" s="115">
        <f>IF(tsec!Y12&lt;&gt;"",tsec!Y12,"")</f>
        <v>1</v>
      </c>
      <c r="Z12" s="277">
        <f>IF(tsec!Z12&lt;&gt;"",INT(tsec!Z12/3600)*10000+INT(MOD(tsec!Z12,3600)/60)*100+MOD(tsec!Z12,60),"")</f>
        <v>5435.8</v>
      </c>
      <c r="AA12" s="115">
        <f>IF(tsec!AA12&lt;&gt;"",tsec!AA12,"")</f>
        <v>1</v>
      </c>
      <c r="AB12" s="277">
        <f>IF(tsec!AB12&lt;&gt;"",INT(tsec!AB12/3600)*10000+INT(MOD(tsec!AB12,3600)/60)*100+MOD(tsec!AB12,60),"")</f>
        <v>5948.8</v>
      </c>
      <c r="AC12" s="115">
        <f>IF(tsec!AC12&lt;&gt;"",tsec!AC12,"")</f>
        <v>1</v>
      </c>
      <c r="AD12" s="277" t="str">
        <f>IF(tsec!AD12&lt;&gt;"",INT(tsec!AD12/3600)*10000+INT(MOD(tsec!AD12,3600)/60)*100+MOD(tsec!AD12,60),"")</f>
        <v/>
      </c>
      <c r="AE12" s="115" t="str">
        <f>IF(tsec!AE12&lt;&gt;"",tsec!AE12,"")</f>
        <v/>
      </c>
      <c r="AF12" s="277" t="str">
        <f>IF(tsec!AF12&lt;&gt;"",INT(tsec!AF12/3600)*10000+INT(MOD(tsec!AF12,3600)/60)*100+MOD(tsec!AF12,60),"")</f>
        <v/>
      </c>
      <c r="AG12" s="115" t="str">
        <f>IF(tsec!AG12&lt;&gt;"",tsec!AG12,"")</f>
        <v/>
      </c>
      <c r="AH12" s="277" t="str">
        <f>IF(tsec!AH12&lt;&gt;"",INT(tsec!AH12/3600)*10000+INT(MOD(tsec!AH12,3600)/60)*100+MOD(tsec!AH12,60),"")</f>
        <v/>
      </c>
      <c r="AI12" s="115" t="str">
        <f>IF(tsec!AI12&lt;&gt;"",tsec!AI12,"")</f>
        <v/>
      </c>
      <c r="AJ12" s="277" t="str">
        <f>IF(tsec!AJ12&lt;&gt;"",INT(tsec!AJ12/3600)*10000+INT(MOD(tsec!AJ12,3600)/60)*100+MOD(tsec!AJ12,60),"")</f>
        <v/>
      </c>
      <c r="AK12" s="115" t="str">
        <f>IF(tsec!AK12&lt;&gt;"",tsec!AK12,"")</f>
        <v/>
      </c>
      <c r="AL12" s="277" t="str">
        <f>IF(tsec!AL12&lt;&gt;"",INT(tsec!AL12/3600)*10000+INT(MOD(tsec!AL12,3600)/60)*100+MOD(tsec!AL12,60),"")</f>
        <v/>
      </c>
      <c r="AM12" s="115" t="str">
        <f>IF(tsec!AM12&lt;&gt;"",tsec!AM12,"")</f>
        <v/>
      </c>
      <c r="AN12" s="277" t="str">
        <f>IF(tsec!AN12&lt;&gt;"",INT(tsec!AN12/3600)*10000+INT(MOD(tsec!AN12,3600)/60)*100+MOD(tsec!AN12,60),"")</f>
        <v/>
      </c>
      <c r="AO12" s="115" t="str">
        <f>IF(tsec!AO12&lt;&gt;"",tsec!AO12,"")</f>
        <v/>
      </c>
      <c r="AP12" s="277" t="str">
        <f>IF(tsec!AP12&lt;&gt;"",INT(tsec!AP12/3600)*10000+INT(MOD(tsec!AP12,3600)/60)*100+MOD(tsec!AP12,60),"")</f>
        <v/>
      </c>
      <c r="AQ12" s="115" t="str">
        <f>IF(tsec!AQ12&lt;&gt;"",tsec!AQ12,"")</f>
        <v/>
      </c>
      <c r="AR12" s="277" t="str">
        <f>IF(tsec!AR12&lt;&gt;"",INT(tsec!AR12/3600)*10000+INT(MOD(tsec!AR12,3600)/60)*100+MOD(tsec!AR12,60),"")</f>
        <v/>
      </c>
      <c r="AS12" s="115" t="str">
        <f>IF(tsec!AS12&lt;&gt;"",tsec!AS12,"")</f>
        <v/>
      </c>
      <c r="AT12" s="277" t="str">
        <f>IF(tsec!AT12&lt;&gt;"",INT(tsec!AT12/3600)*10000+INT(MOD(tsec!AT12,3600)/60)*100+MOD(tsec!AT12,60),"")</f>
        <v/>
      </c>
      <c r="AU12" s="115" t="str">
        <f>IF(tsec!AU12&lt;&gt;"",tsec!AU12,"")</f>
        <v/>
      </c>
      <c r="AV12" s="277" t="str">
        <f>IF(tsec!AV12&lt;&gt;"",INT(tsec!AV12/3600)*10000+INT(MOD(tsec!AV12,3600)/60)*100+MOD(tsec!AV12,60),"")</f>
        <v/>
      </c>
      <c r="AW12" s="115" t="str">
        <f>IF(tsec!AW12&lt;&gt;"",tsec!AW12,"")</f>
        <v/>
      </c>
      <c r="AX12" s="277" t="str">
        <f>IF(tsec!AX12&lt;&gt;"",INT(tsec!AX12/3600)*10000+INT(MOD(tsec!AX12,3600)/60)*100+MOD(tsec!AX12,60),"")</f>
        <v/>
      </c>
      <c r="AY12" s="115" t="str">
        <f>IF(tsec!AY12&lt;&gt;"",tsec!AY12,"")</f>
        <v/>
      </c>
      <c r="AZ12" s="277" t="str">
        <f>IF(tsec!AZ12&lt;&gt;"",INT(tsec!AZ12/3600)*10000+INT(MOD(tsec!AZ12,3600)/60)*100+MOD(tsec!AZ12,60),"")</f>
        <v/>
      </c>
      <c r="BA12" s="115" t="str">
        <f>IF(tsec!BA12&lt;&gt;"",tsec!BA12,"")</f>
        <v/>
      </c>
      <c r="BB12" s="277" t="str">
        <f>IF(tsec!BB12&lt;&gt;"",INT(tsec!BB12/3600)*10000+INT(MOD(tsec!BB12,3600)/60)*100+MOD(tsec!BB12,60),"")</f>
        <v/>
      </c>
      <c r="BC12" s="115" t="str">
        <f>IF(tsec!BC12&lt;&gt;"",tsec!BC12,"")</f>
        <v/>
      </c>
      <c r="BD12" s="277" t="str">
        <f>IF(tsec!BD12&lt;&gt;"",INT(tsec!BD12/3600)*10000+INT(MOD(tsec!BD12,3600)/60)*100+MOD(tsec!BD12,60),"")</f>
        <v/>
      </c>
      <c r="BE12" s="115" t="str">
        <f>IF(tsec!BE12&lt;&gt;"",tsec!BE12,"")</f>
        <v/>
      </c>
      <c r="BF12" s="277" t="str">
        <f>IF(tsec!BF12&lt;&gt;"",INT(tsec!BF12/3600)*10000+INT(MOD(tsec!BF12,3600)/60)*100+MOD(tsec!BF12,60),"")</f>
        <v/>
      </c>
      <c r="BG12" s="115" t="str">
        <f>IF(tsec!BG12&lt;&gt;"",tsec!BG12,"")</f>
        <v/>
      </c>
      <c r="BH12" s="277" t="str">
        <f>IF(tsec!BH12&lt;&gt;"",INT(tsec!BH12/3600)*10000+INT(MOD(tsec!BH12,3600)/60)*100+MOD(tsec!BH12,60),"")</f>
        <v/>
      </c>
      <c r="BI12" s="115" t="str">
        <f>IF(tsec!BI12&lt;&gt;"",tsec!BI12,"")</f>
        <v/>
      </c>
      <c r="BJ12" s="277" t="str">
        <f>IF(tsec!BJ12&lt;&gt;"",INT(tsec!BJ12/3600)*10000+INT(MOD(tsec!BJ12,3600)/60)*100+MOD(tsec!BJ12,60),"")</f>
        <v/>
      </c>
      <c r="BK12" s="115" t="str">
        <f>IF(tsec!BK12&lt;&gt;"",tsec!BK12,"")</f>
        <v/>
      </c>
      <c r="BL12" s="277" t="str">
        <f>IF(tsec!BL12&lt;&gt;"",INT(tsec!BL12/3600)*10000+INT(MOD(tsec!BL12,3600)/60)*100+MOD(tsec!BL12,60),"")</f>
        <v/>
      </c>
      <c r="BM12" s="115" t="str">
        <f>IF(tsec!BM12&lt;&gt;"",tsec!BM12,"")</f>
        <v/>
      </c>
    </row>
    <row r="13" spans="1:65">
      <c r="A13" s="84">
        <f>IF(ent!E13&lt;&gt;"",ent!D13,"")</f>
        <v>12</v>
      </c>
      <c r="B13" s="84" t="str">
        <f>IF(ent!E13&lt;&gt;"",ent!E13,"")</f>
        <v>三枝 聖弥</v>
      </c>
      <c r="C13" s="84" t="str">
        <f>IF(ent!E13&lt;&gt;"",ent!F13,"")</f>
        <v>船木 一祥</v>
      </c>
      <c r="D13" s="84" t="str">
        <f>IF(ent!E13&lt;&gt;"",ent!G13,"")</f>
        <v>名古屋スバル ラック DL WRX</v>
      </c>
      <c r="E13" s="112" t="str">
        <f>IF(ent!E13&lt;&gt;"",ent!H13,"")</f>
        <v>JN-2</v>
      </c>
      <c r="F13" s="276">
        <f>IF(tsec!F13&lt;&gt;"",INT(tsec!F13/3600)*10000+INT(MOD(tsec!F13,3600)/60)*100+MOD(tsec!F13,60),"")</f>
        <v>453</v>
      </c>
      <c r="G13" s="86">
        <f>IF(tsec!G13&lt;&gt;"",tsec!G13,"")</f>
        <v>3</v>
      </c>
      <c r="H13" s="276">
        <f>IF(tsec!H13&lt;&gt;"",INT(tsec!H13/3600)*10000+INT(MOD(tsec!H13,3600)/60)*100+MOD(tsec!H13,60),"")</f>
        <v>1134.5</v>
      </c>
      <c r="I13" s="86">
        <f>IF(tsec!I13&lt;&gt;"",tsec!I13,"")</f>
        <v>5</v>
      </c>
      <c r="J13" s="276">
        <f>IF(tsec!J13&lt;&gt;"",INT(tsec!J13/3600)*10000+INT(MOD(tsec!J13,3600)/60)*100+MOD(tsec!J13,60),"")</f>
        <v>1631.4</v>
      </c>
      <c r="K13" s="86">
        <f>IF(tsec!K13&lt;&gt;"",tsec!K13,"")</f>
        <v>5</v>
      </c>
      <c r="L13" s="276">
        <f>IF(tsec!L13&lt;&gt;"",INT(tsec!L13/3600)*10000+INT(MOD(tsec!L13,3600)/60)*100+MOD(tsec!L13,60),"")</f>
        <v>2121.8000000000002</v>
      </c>
      <c r="M13" s="86">
        <f>IF(tsec!M13&lt;&gt;"",tsec!M13,"")</f>
        <v>5</v>
      </c>
      <c r="N13" s="276">
        <f>IF(tsec!N13&lt;&gt;"",INT(tsec!N13/3600)*10000+INT(MOD(tsec!N13,3600)/60)*100+MOD(tsec!N13,60),"")</f>
        <v>2759.8</v>
      </c>
      <c r="O13" s="86">
        <f>IF(tsec!O13&lt;&gt;"",tsec!O13,"")</f>
        <v>5</v>
      </c>
      <c r="P13" s="276">
        <f>IF(tsec!P13&lt;&gt;"",INT(tsec!P13/3600)*10000+INT(MOD(tsec!P13,3600)/60)*100+MOD(tsec!P13,60),"")</f>
        <v>3255.1</v>
      </c>
      <c r="Q13" s="86">
        <f>IF(tsec!Q13&lt;&gt;"",tsec!Q13,"")</f>
        <v>5</v>
      </c>
      <c r="R13" s="276">
        <f>IF(tsec!R13&lt;&gt;"",INT(tsec!R13/3600)*10000+INT(MOD(tsec!R13,3600)/60)*100+MOD(tsec!R13,60),"")</f>
        <v>3820.7</v>
      </c>
      <c r="S13" s="86">
        <f>IF(tsec!S13&lt;&gt;"",tsec!S13,"")</f>
        <v>5</v>
      </c>
      <c r="T13" s="276">
        <f>IF(tsec!T13&lt;&gt;"",INT(tsec!T13/3600)*10000+INT(MOD(tsec!T13,3600)/60)*100+MOD(tsec!T13,60),"")</f>
        <v>4210</v>
      </c>
      <c r="U13" s="86">
        <f>IF(tsec!U13&lt;&gt;"",tsec!U13,"")</f>
        <v>5</v>
      </c>
      <c r="V13" s="276">
        <f>IF(tsec!V13&lt;&gt;"",INT(tsec!V13/3600)*10000+INT(MOD(tsec!V13,3600)/60)*100+MOD(tsec!V13,60),"")</f>
        <v>4728.1000000000004</v>
      </c>
      <c r="W13" s="86">
        <f>IF(tsec!W13&lt;&gt;"",tsec!W13,"")</f>
        <v>5</v>
      </c>
      <c r="X13" s="276">
        <f>IF(tsec!X13&lt;&gt;"",INT(tsec!X13/3600)*10000+INT(MOD(tsec!X13,3600)/60)*100+MOD(tsec!X13,60),"")</f>
        <v>5239.7</v>
      </c>
      <c r="Y13" s="86">
        <f>IF(tsec!Y13&lt;&gt;"",tsec!Y13,"")</f>
        <v>4</v>
      </c>
      <c r="Z13" s="276">
        <f>IF(tsec!Z13&lt;&gt;"",INT(tsec!Z13/3600)*10000+INT(MOD(tsec!Z13,3600)/60)*100+MOD(tsec!Z13,60),"")</f>
        <v>5619.7999999999993</v>
      </c>
      <c r="AA13" s="86">
        <f>IF(tsec!AA13&lt;&gt;"",tsec!AA13,"")</f>
        <v>4</v>
      </c>
      <c r="AB13" s="276">
        <f>IF(tsec!AB13&lt;&gt;"",INT(tsec!AB13/3600)*10000+INT(MOD(tsec!AB13,3600)/60)*100+MOD(tsec!AB13,60),"")</f>
        <v>10133.599999999999</v>
      </c>
      <c r="AC13" s="86">
        <f>IF(tsec!AC13&lt;&gt;"",tsec!AC13,"")</f>
        <v>4</v>
      </c>
      <c r="AD13" s="276" t="str">
        <f>IF(tsec!AD13&lt;&gt;"",INT(tsec!AD13/3600)*10000+INT(MOD(tsec!AD13,3600)/60)*100+MOD(tsec!AD13,60),"")</f>
        <v/>
      </c>
      <c r="AE13" s="86" t="str">
        <f>IF(tsec!AE13&lt;&gt;"",tsec!AE13,"")</f>
        <v/>
      </c>
      <c r="AF13" s="276" t="str">
        <f>IF(tsec!AF13&lt;&gt;"",INT(tsec!AF13/3600)*10000+INT(MOD(tsec!AF13,3600)/60)*100+MOD(tsec!AF13,60),"")</f>
        <v/>
      </c>
      <c r="AG13" s="86" t="str">
        <f>IF(tsec!AG13&lt;&gt;"",tsec!AG13,"")</f>
        <v/>
      </c>
      <c r="AH13" s="276" t="str">
        <f>IF(tsec!AH13&lt;&gt;"",INT(tsec!AH13/3600)*10000+INT(MOD(tsec!AH13,3600)/60)*100+MOD(tsec!AH13,60),"")</f>
        <v/>
      </c>
      <c r="AI13" s="86" t="str">
        <f>IF(tsec!AI13&lt;&gt;"",tsec!AI13,"")</f>
        <v/>
      </c>
      <c r="AJ13" s="276" t="str">
        <f>IF(tsec!AJ13&lt;&gt;"",INT(tsec!AJ13/3600)*10000+INT(MOD(tsec!AJ13,3600)/60)*100+MOD(tsec!AJ13,60),"")</f>
        <v/>
      </c>
      <c r="AK13" s="86" t="str">
        <f>IF(tsec!AK13&lt;&gt;"",tsec!AK13,"")</f>
        <v/>
      </c>
      <c r="AL13" s="276" t="str">
        <f>IF(tsec!AL13&lt;&gt;"",INT(tsec!AL13/3600)*10000+INT(MOD(tsec!AL13,3600)/60)*100+MOD(tsec!AL13,60),"")</f>
        <v/>
      </c>
      <c r="AM13" s="86" t="str">
        <f>IF(tsec!AM13&lt;&gt;"",tsec!AM13,"")</f>
        <v/>
      </c>
      <c r="AN13" s="276" t="str">
        <f>IF(tsec!AN13&lt;&gt;"",INT(tsec!AN13/3600)*10000+INT(MOD(tsec!AN13,3600)/60)*100+MOD(tsec!AN13,60),"")</f>
        <v/>
      </c>
      <c r="AO13" s="86" t="str">
        <f>IF(tsec!AO13&lt;&gt;"",tsec!AO13,"")</f>
        <v/>
      </c>
      <c r="AP13" s="276" t="str">
        <f>IF(tsec!AP13&lt;&gt;"",INT(tsec!AP13/3600)*10000+INT(MOD(tsec!AP13,3600)/60)*100+MOD(tsec!AP13,60),"")</f>
        <v/>
      </c>
      <c r="AQ13" s="86" t="str">
        <f>IF(tsec!AQ13&lt;&gt;"",tsec!AQ13,"")</f>
        <v/>
      </c>
      <c r="AR13" s="276" t="str">
        <f>IF(tsec!AR13&lt;&gt;"",INT(tsec!AR13/3600)*10000+INT(MOD(tsec!AR13,3600)/60)*100+MOD(tsec!AR13,60),"")</f>
        <v/>
      </c>
      <c r="AS13" s="86" t="str">
        <f>IF(tsec!AS13&lt;&gt;"",tsec!AS13,"")</f>
        <v/>
      </c>
      <c r="AT13" s="276" t="str">
        <f>IF(tsec!AT13&lt;&gt;"",INT(tsec!AT13/3600)*10000+INT(MOD(tsec!AT13,3600)/60)*100+MOD(tsec!AT13,60),"")</f>
        <v/>
      </c>
      <c r="AU13" s="86" t="str">
        <f>IF(tsec!AU13&lt;&gt;"",tsec!AU13,"")</f>
        <v/>
      </c>
      <c r="AV13" s="276" t="str">
        <f>IF(tsec!AV13&lt;&gt;"",INT(tsec!AV13/3600)*10000+INT(MOD(tsec!AV13,3600)/60)*100+MOD(tsec!AV13,60),"")</f>
        <v/>
      </c>
      <c r="AW13" s="86" t="str">
        <f>IF(tsec!AW13&lt;&gt;"",tsec!AW13,"")</f>
        <v/>
      </c>
      <c r="AX13" s="276" t="str">
        <f>IF(tsec!AX13&lt;&gt;"",INT(tsec!AX13/3600)*10000+INT(MOD(tsec!AX13,3600)/60)*100+MOD(tsec!AX13,60),"")</f>
        <v/>
      </c>
      <c r="AY13" s="86" t="str">
        <f>IF(tsec!AY13&lt;&gt;"",tsec!AY13,"")</f>
        <v/>
      </c>
      <c r="AZ13" s="276" t="str">
        <f>IF(tsec!AZ13&lt;&gt;"",INT(tsec!AZ13/3600)*10000+INT(MOD(tsec!AZ13,3600)/60)*100+MOD(tsec!AZ13,60),"")</f>
        <v/>
      </c>
      <c r="BA13" s="86" t="str">
        <f>IF(tsec!BA13&lt;&gt;"",tsec!BA13,"")</f>
        <v/>
      </c>
      <c r="BB13" s="276" t="str">
        <f>IF(tsec!BB13&lt;&gt;"",INT(tsec!BB13/3600)*10000+INT(MOD(tsec!BB13,3600)/60)*100+MOD(tsec!BB13,60),"")</f>
        <v/>
      </c>
      <c r="BC13" s="86" t="str">
        <f>IF(tsec!BC13&lt;&gt;"",tsec!BC13,"")</f>
        <v/>
      </c>
      <c r="BD13" s="276" t="str">
        <f>IF(tsec!BD13&lt;&gt;"",INT(tsec!BD13/3600)*10000+INT(MOD(tsec!BD13,3600)/60)*100+MOD(tsec!BD13,60),"")</f>
        <v/>
      </c>
      <c r="BE13" s="86" t="str">
        <f>IF(tsec!BE13&lt;&gt;"",tsec!BE13,"")</f>
        <v/>
      </c>
      <c r="BF13" s="276" t="str">
        <f>IF(tsec!BF13&lt;&gt;"",INT(tsec!BF13/3600)*10000+INT(MOD(tsec!BF13,3600)/60)*100+MOD(tsec!BF13,60),"")</f>
        <v/>
      </c>
      <c r="BG13" s="86" t="str">
        <f>IF(tsec!BG13&lt;&gt;"",tsec!BG13,"")</f>
        <v/>
      </c>
      <c r="BH13" s="276" t="str">
        <f>IF(tsec!BH13&lt;&gt;"",INT(tsec!BH13/3600)*10000+INT(MOD(tsec!BH13,3600)/60)*100+MOD(tsec!BH13,60),"")</f>
        <v/>
      </c>
      <c r="BI13" s="86" t="str">
        <f>IF(tsec!BI13&lt;&gt;"",tsec!BI13,"")</f>
        <v/>
      </c>
      <c r="BJ13" s="276" t="str">
        <f>IF(tsec!BJ13&lt;&gt;"",INT(tsec!BJ13/3600)*10000+INT(MOD(tsec!BJ13,3600)/60)*100+MOD(tsec!BJ13,60),"")</f>
        <v/>
      </c>
      <c r="BK13" s="86" t="str">
        <f>IF(tsec!BK13&lt;&gt;"",tsec!BK13,"")</f>
        <v/>
      </c>
      <c r="BL13" s="276" t="str">
        <f>IF(tsec!BL13&lt;&gt;"",INT(tsec!BL13/3600)*10000+INT(MOD(tsec!BL13,3600)/60)*100+MOD(tsec!BL13,60),"")</f>
        <v/>
      </c>
      <c r="BM13" s="86" t="str">
        <f>IF(tsec!BM13&lt;&gt;"",tsec!BM13,"")</f>
        <v/>
      </c>
    </row>
    <row r="14" spans="1:65" s="278" customFormat="1">
      <c r="A14" s="113">
        <f>IF(ent!E14&lt;&gt;"",ent!D14,"")</f>
        <v>13</v>
      </c>
      <c r="B14" s="113" t="str">
        <f>IF(ent!E14&lt;&gt;"",ent!E14,"")</f>
        <v>川名 賢</v>
      </c>
      <c r="C14" s="113" t="str">
        <f>IF(ent!E14&lt;&gt;"",ent!F14,"")</f>
        <v>前川 冨哉</v>
      </c>
      <c r="D14" s="113" t="str">
        <f>IF(ent!E14&lt;&gt;"",ent!G14,"")</f>
        <v>クスコ DL WM KZF TL ヤリス</v>
      </c>
      <c r="E14" s="114" t="str">
        <f>IF(ent!E14&lt;&gt;"",ent!H14,"")</f>
        <v>JN-2</v>
      </c>
      <c r="F14" s="277">
        <f>IF(tsec!F14&lt;&gt;"",INT(tsec!F14/3600)*10000+INT(MOD(tsec!F14,3600)/60)*100+MOD(tsec!F14,60),"")</f>
        <v>454.5</v>
      </c>
      <c r="G14" s="115">
        <f>IF(tsec!G14&lt;&gt;"",tsec!G14,"")</f>
        <v>5</v>
      </c>
      <c r="H14" s="277">
        <f>IF(tsec!H14&lt;&gt;"",INT(tsec!H14/3600)*10000+INT(MOD(tsec!H14,3600)/60)*100+MOD(tsec!H14,60),"")</f>
        <v>1129.5</v>
      </c>
      <c r="I14" s="115">
        <f>IF(tsec!I14&lt;&gt;"",tsec!I14,"")</f>
        <v>4</v>
      </c>
      <c r="J14" s="277">
        <f>IF(tsec!J14&lt;&gt;"",INT(tsec!J14/3600)*10000+INT(MOD(tsec!J14,3600)/60)*100+MOD(tsec!J14,60),"")</f>
        <v>1628</v>
      </c>
      <c r="K14" s="115">
        <f>IF(tsec!K14&lt;&gt;"",tsec!K14,"")</f>
        <v>4</v>
      </c>
      <c r="L14" s="277">
        <f>IF(tsec!L14&lt;&gt;"",INT(tsec!L14/3600)*10000+INT(MOD(tsec!L14,3600)/60)*100+MOD(tsec!L14,60),"")</f>
        <v>2117.1999999999998</v>
      </c>
      <c r="M14" s="115">
        <f>IF(tsec!M14&lt;&gt;"",tsec!M14,"")</f>
        <v>4</v>
      </c>
      <c r="N14" s="277">
        <f>IF(tsec!N14&lt;&gt;"",INT(tsec!N14/3600)*10000+INT(MOD(tsec!N14,3600)/60)*100+MOD(tsec!N14,60),"")</f>
        <v>2744.5</v>
      </c>
      <c r="O14" s="115">
        <f>IF(tsec!O14&lt;&gt;"",tsec!O14,"")</f>
        <v>3</v>
      </c>
      <c r="P14" s="277">
        <f>IF(tsec!P14&lt;&gt;"",INT(tsec!P14/3600)*10000+INT(MOD(tsec!P14,3600)/60)*100+MOD(tsec!P14,60),"")</f>
        <v>3236.2</v>
      </c>
      <c r="Q14" s="115">
        <f>IF(tsec!Q14&lt;&gt;"",tsec!Q14,"")</f>
        <v>3</v>
      </c>
      <c r="R14" s="277">
        <f>IF(tsec!R14&lt;&gt;"",INT(tsec!R14/3600)*10000+INT(MOD(tsec!R14,3600)/60)*100+MOD(tsec!R14,60),"")</f>
        <v>3755.4</v>
      </c>
      <c r="S14" s="115">
        <f>IF(tsec!S14&lt;&gt;"",tsec!S14,"")</f>
        <v>3</v>
      </c>
      <c r="T14" s="277">
        <f>IF(tsec!T14&lt;&gt;"",INT(tsec!T14/3600)*10000+INT(MOD(tsec!T14,3600)/60)*100+MOD(tsec!T14,60),"")</f>
        <v>4141.2000000000007</v>
      </c>
      <c r="U14" s="115">
        <f>IF(tsec!U14&lt;&gt;"",tsec!U14,"")</f>
        <v>3</v>
      </c>
      <c r="V14" s="277">
        <f>IF(tsec!V14&lt;&gt;"",INT(tsec!V14/3600)*10000+INT(MOD(tsec!V14,3600)/60)*100+MOD(tsec!V14,60),"")</f>
        <v>4700.4000000000005</v>
      </c>
      <c r="W14" s="115">
        <f>IF(tsec!W14&lt;&gt;"",tsec!W14,"")</f>
        <v>3</v>
      </c>
      <c r="X14" s="277">
        <f>IF(tsec!X14&lt;&gt;"",INT(tsec!X14/3600)*10000+INT(MOD(tsec!X14,3600)/60)*100+MOD(tsec!X14,60),"")</f>
        <v>5206.2000000000007</v>
      </c>
      <c r="Y14" s="115">
        <f>IF(tsec!Y14&lt;&gt;"",tsec!Y14,"")</f>
        <v>2</v>
      </c>
      <c r="Z14" s="277">
        <f>IF(tsec!Z14&lt;&gt;"",INT(tsec!Z14/3600)*10000+INT(MOD(tsec!Z14,3600)/60)*100+MOD(tsec!Z14,60),"")</f>
        <v>5545.9000000000005</v>
      </c>
      <c r="AA14" s="115">
        <f>IF(tsec!AA14&lt;&gt;"",tsec!AA14,"")</f>
        <v>2</v>
      </c>
      <c r="AB14" s="277">
        <f>IF(tsec!AB14&lt;&gt;"",INT(tsec!AB14/3600)*10000+INT(MOD(tsec!AB14,3600)/60)*100+MOD(tsec!AB14,60),"")</f>
        <v>10105.1</v>
      </c>
      <c r="AC14" s="115">
        <f>IF(tsec!AC14&lt;&gt;"",tsec!AC14,"")</f>
        <v>2</v>
      </c>
      <c r="AD14" s="277" t="str">
        <f>IF(tsec!AD14&lt;&gt;"",INT(tsec!AD14/3600)*10000+INT(MOD(tsec!AD14,3600)/60)*100+MOD(tsec!AD14,60),"")</f>
        <v/>
      </c>
      <c r="AE14" s="115" t="str">
        <f>IF(tsec!AE14&lt;&gt;"",tsec!AE14,"")</f>
        <v/>
      </c>
      <c r="AF14" s="277" t="str">
        <f>IF(tsec!AF14&lt;&gt;"",INT(tsec!AF14/3600)*10000+INT(MOD(tsec!AF14,3600)/60)*100+MOD(tsec!AF14,60),"")</f>
        <v/>
      </c>
      <c r="AG14" s="115" t="str">
        <f>IF(tsec!AG14&lt;&gt;"",tsec!AG14,"")</f>
        <v/>
      </c>
      <c r="AH14" s="277" t="str">
        <f>IF(tsec!AH14&lt;&gt;"",INT(tsec!AH14/3600)*10000+INT(MOD(tsec!AH14,3600)/60)*100+MOD(tsec!AH14,60),"")</f>
        <v/>
      </c>
      <c r="AI14" s="115" t="str">
        <f>IF(tsec!AI14&lt;&gt;"",tsec!AI14,"")</f>
        <v/>
      </c>
      <c r="AJ14" s="277" t="str">
        <f>IF(tsec!AJ14&lt;&gt;"",INT(tsec!AJ14/3600)*10000+INT(MOD(tsec!AJ14,3600)/60)*100+MOD(tsec!AJ14,60),"")</f>
        <v/>
      </c>
      <c r="AK14" s="115" t="str">
        <f>IF(tsec!AK14&lt;&gt;"",tsec!AK14,"")</f>
        <v/>
      </c>
      <c r="AL14" s="277" t="str">
        <f>IF(tsec!AL14&lt;&gt;"",INT(tsec!AL14/3600)*10000+INT(MOD(tsec!AL14,3600)/60)*100+MOD(tsec!AL14,60),"")</f>
        <v/>
      </c>
      <c r="AM14" s="115" t="str">
        <f>IF(tsec!AM14&lt;&gt;"",tsec!AM14,"")</f>
        <v/>
      </c>
      <c r="AN14" s="277" t="str">
        <f>IF(tsec!AN14&lt;&gt;"",INT(tsec!AN14/3600)*10000+INT(MOD(tsec!AN14,3600)/60)*100+MOD(tsec!AN14,60),"")</f>
        <v/>
      </c>
      <c r="AO14" s="115" t="str">
        <f>IF(tsec!AO14&lt;&gt;"",tsec!AO14,"")</f>
        <v/>
      </c>
      <c r="AP14" s="277" t="str">
        <f>IF(tsec!AP14&lt;&gt;"",INT(tsec!AP14/3600)*10000+INT(MOD(tsec!AP14,3600)/60)*100+MOD(tsec!AP14,60),"")</f>
        <v/>
      </c>
      <c r="AQ14" s="115" t="str">
        <f>IF(tsec!AQ14&lt;&gt;"",tsec!AQ14,"")</f>
        <v/>
      </c>
      <c r="AR14" s="277" t="str">
        <f>IF(tsec!AR14&lt;&gt;"",INT(tsec!AR14/3600)*10000+INT(MOD(tsec!AR14,3600)/60)*100+MOD(tsec!AR14,60),"")</f>
        <v/>
      </c>
      <c r="AS14" s="115" t="str">
        <f>IF(tsec!AS14&lt;&gt;"",tsec!AS14,"")</f>
        <v/>
      </c>
      <c r="AT14" s="277" t="str">
        <f>IF(tsec!AT14&lt;&gt;"",INT(tsec!AT14/3600)*10000+INT(MOD(tsec!AT14,3600)/60)*100+MOD(tsec!AT14,60),"")</f>
        <v/>
      </c>
      <c r="AU14" s="115" t="str">
        <f>IF(tsec!AU14&lt;&gt;"",tsec!AU14,"")</f>
        <v/>
      </c>
      <c r="AV14" s="277" t="str">
        <f>IF(tsec!AV14&lt;&gt;"",INT(tsec!AV14/3600)*10000+INT(MOD(tsec!AV14,3600)/60)*100+MOD(tsec!AV14,60),"")</f>
        <v/>
      </c>
      <c r="AW14" s="115" t="str">
        <f>IF(tsec!AW14&lt;&gt;"",tsec!AW14,"")</f>
        <v/>
      </c>
      <c r="AX14" s="277" t="str">
        <f>IF(tsec!AX14&lt;&gt;"",INT(tsec!AX14/3600)*10000+INT(MOD(tsec!AX14,3600)/60)*100+MOD(tsec!AX14,60),"")</f>
        <v/>
      </c>
      <c r="AY14" s="115" t="str">
        <f>IF(tsec!AY14&lt;&gt;"",tsec!AY14,"")</f>
        <v/>
      </c>
      <c r="AZ14" s="277" t="str">
        <f>IF(tsec!AZ14&lt;&gt;"",INT(tsec!AZ14/3600)*10000+INT(MOD(tsec!AZ14,3600)/60)*100+MOD(tsec!AZ14,60),"")</f>
        <v/>
      </c>
      <c r="BA14" s="115" t="str">
        <f>IF(tsec!BA14&lt;&gt;"",tsec!BA14,"")</f>
        <v/>
      </c>
      <c r="BB14" s="277" t="str">
        <f>IF(tsec!BB14&lt;&gt;"",INT(tsec!BB14/3600)*10000+INT(MOD(tsec!BB14,3600)/60)*100+MOD(tsec!BB14,60),"")</f>
        <v/>
      </c>
      <c r="BC14" s="115" t="str">
        <f>IF(tsec!BC14&lt;&gt;"",tsec!BC14,"")</f>
        <v/>
      </c>
      <c r="BD14" s="277" t="str">
        <f>IF(tsec!BD14&lt;&gt;"",INT(tsec!BD14/3600)*10000+INT(MOD(tsec!BD14,3600)/60)*100+MOD(tsec!BD14,60),"")</f>
        <v/>
      </c>
      <c r="BE14" s="115" t="str">
        <f>IF(tsec!BE14&lt;&gt;"",tsec!BE14,"")</f>
        <v/>
      </c>
      <c r="BF14" s="277" t="str">
        <f>IF(tsec!BF14&lt;&gt;"",INT(tsec!BF14/3600)*10000+INT(MOD(tsec!BF14,3600)/60)*100+MOD(tsec!BF14,60),"")</f>
        <v/>
      </c>
      <c r="BG14" s="115" t="str">
        <f>IF(tsec!BG14&lt;&gt;"",tsec!BG14,"")</f>
        <v/>
      </c>
      <c r="BH14" s="277" t="str">
        <f>IF(tsec!BH14&lt;&gt;"",INT(tsec!BH14/3600)*10000+INT(MOD(tsec!BH14,3600)/60)*100+MOD(tsec!BH14,60),"")</f>
        <v/>
      </c>
      <c r="BI14" s="115" t="str">
        <f>IF(tsec!BI14&lt;&gt;"",tsec!BI14,"")</f>
        <v/>
      </c>
      <c r="BJ14" s="277" t="str">
        <f>IF(tsec!BJ14&lt;&gt;"",INT(tsec!BJ14/3600)*10000+INT(MOD(tsec!BJ14,3600)/60)*100+MOD(tsec!BJ14,60),"")</f>
        <v/>
      </c>
      <c r="BK14" s="115" t="str">
        <f>IF(tsec!BK14&lt;&gt;"",tsec!BK14,"")</f>
        <v/>
      </c>
      <c r="BL14" s="277" t="str">
        <f>IF(tsec!BL14&lt;&gt;"",INT(tsec!BL14/3600)*10000+INT(MOD(tsec!BL14,3600)/60)*100+MOD(tsec!BL14,60),"")</f>
        <v/>
      </c>
      <c r="BM14" s="115" t="str">
        <f>IF(tsec!BM14&lt;&gt;"",tsec!BM14,"")</f>
        <v/>
      </c>
    </row>
    <row r="15" spans="1:65">
      <c r="A15" s="84">
        <f>IF(ent!E15&lt;&gt;"",ent!D15,"")</f>
        <v>14</v>
      </c>
      <c r="B15" s="84" t="str">
        <f>IF(ent!E15&lt;&gt;"",ent!E15,"")</f>
        <v>横尾 芳則</v>
      </c>
      <c r="C15" s="84" t="str">
        <f>IF(ent!E15&lt;&gt;"",ent!F15,"")</f>
        <v>穴井 謙志郎</v>
      </c>
      <c r="D15" s="84" t="str">
        <f>IF(ent!E15&lt;&gt;"",ent!G15,"")</f>
        <v>カヤバ GRヤリス</v>
      </c>
      <c r="E15" s="112" t="str">
        <f>IF(ent!E15&lt;&gt;"",ent!H15,"")</f>
        <v>JN-2</v>
      </c>
      <c r="F15" s="276">
        <f>IF(tsec!F15&lt;&gt;"",INT(tsec!F15/3600)*10000+INT(MOD(tsec!F15,3600)/60)*100+MOD(tsec!F15,60),"")</f>
        <v>453.3</v>
      </c>
      <c r="G15" s="86">
        <f>IF(tsec!G15&lt;&gt;"",tsec!G15,"")</f>
        <v>4</v>
      </c>
      <c r="H15" s="276">
        <f>IF(tsec!H15&lt;&gt;"",INT(tsec!H15/3600)*10000+INT(MOD(tsec!H15,3600)/60)*100+MOD(tsec!H15,60),"")</f>
        <v>1121.5</v>
      </c>
      <c r="I15" s="86">
        <f>IF(tsec!I15&lt;&gt;"",tsec!I15,"")</f>
        <v>2</v>
      </c>
      <c r="J15" s="276">
        <f>IF(tsec!J15&lt;&gt;"",INT(tsec!J15/3600)*10000+INT(MOD(tsec!J15,3600)/60)*100+MOD(tsec!J15,60),"")</f>
        <v>1617.1</v>
      </c>
      <c r="K15" s="86">
        <f>IF(tsec!K15&lt;&gt;"",tsec!K15,"")</f>
        <v>2</v>
      </c>
      <c r="L15" s="276">
        <f>IF(tsec!L15&lt;&gt;"",INT(tsec!L15/3600)*10000+INT(MOD(tsec!L15,3600)/60)*100+MOD(tsec!L15,60),"")</f>
        <v>2104.8000000000002</v>
      </c>
      <c r="M15" s="86">
        <f>IF(tsec!M15&lt;&gt;"",tsec!M15,"")</f>
        <v>2</v>
      </c>
      <c r="N15" s="276">
        <f>IF(tsec!N15&lt;&gt;"",INT(tsec!N15/3600)*10000+INT(MOD(tsec!N15,3600)/60)*100+MOD(tsec!N15,60),"")</f>
        <v>2726.5</v>
      </c>
      <c r="O15" s="86">
        <f>IF(tsec!O15&lt;&gt;"",tsec!O15,"")</f>
        <v>2</v>
      </c>
      <c r="P15" s="276">
        <f>IF(tsec!P15&lt;&gt;"",INT(tsec!P15/3600)*10000+INT(MOD(tsec!P15,3600)/60)*100+MOD(tsec!P15,60),"")</f>
        <v>3219.2</v>
      </c>
      <c r="Q15" s="86">
        <f>IF(tsec!Q15&lt;&gt;"",tsec!Q15,"")</f>
        <v>2</v>
      </c>
      <c r="R15" s="276">
        <f>IF(tsec!R15&lt;&gt;"",INT(tsec!R15/3600)*10000+INT(MOD(tsec!R15,3600)/60)*100+MOD(tsec!R15,60),"")</f>
        <v>3749.8</v>
      </c>
      <c r="S15" s="86">
        <f>IF(tsec!S15&lt;&gt;"",tsec!S15,"")</f>
        <v>2</v>
      </c>
      <c r="T15" s="276">
        <f>IF(tsec!T15&lt;&gt;"",INT(tsec!T15/3600)*10000+INT(MOD(tsec!T15,3600)/60)*100+MOD(tsec!T15,60),"")</f>
        <v>4135.3</v>
      </c>
      <c r="U15" s="86">
        <f>IF(tsec!U15&lt;&gt;"",tsec!U15,"")</f>
        <v>2</v>
      </c>
      <c r="V15" s="276">
        <f>IF(tsec!V15&lt;&gt;"",INT(tsec!V15/3600)*10000+INT(MOD(tsec!V15,3600)/60)*100+MOD(tsec!V15,60),"")</f>
        <v>4655</v>
      </c>
      <c r="W15" s="86">
        <f>IF(tsec!W15&lt;&gt;"",tsec!W15,"")</f>
        <v>2</v>
      </c>
      <c r="X15" s="276">
        <f>IF(tsec!X15&lt;&gt;"",INT(tsec!X15/3600)*10000+INT(MOD(tsec!X15,3600)/60)*100+MOD(tsec!X15,60),"")</f>
        <v>5206.8</v>
      </c>
      <c r="Y15" s="86">
        <f>IF(tsec!Y15&lt;&gt;"",tsec!Y15,"")</f>
        <v>3</v>
      </c>
      <c r="Z15" s="276">
        <f>IF(tsec!Z15&lt;&gt;"",INT(tsec!Z15/3600)*10000+INT(MOD(tsec!Z15,3600)/60)*100+MOD(tsec!Z15,60),"")</f>
        <v>5550.7000000000007</v>
      </c>
      <c r="AA15" s="86">
        <f>IF(tsec!AA15&lt;&gt;"",tsec!AA15,"")</f>
        <v>3</v>
      </c>
      <c r="AB15" s="276">
        <f>IF(tsec!AB15&lt;&gt;"",INT(tsec!AB15/3600)*10000+INT(MOD(tsec!AB15,3600)/60)*100+MOD(tsec!AB15,60),"")</f>
        <v>10111.200000000001</v>
      </c>
      <c r="AC15" s="86">
        <f>IF(tsec!AC15&lt;&gt;"",tsec!AC15,"")</f>
        <v>3</v>
      </c>
      <c r="AD15" s="276" t="str">
        <f>IF(tsec!AD15&lt;&gt;"",INT(tsec!AD15/3600)*10000+INT(MOD(tsec!AD15,3600)/60)*100+MOD(tsec!AD15,60),"")</f>
        <v/>
      </c>
      <c r="AE15" s="86" t="str">
        <f>IF(tsec!AE15&lt;&gt;"",tsec!AE15,"")</f>
        <v/>
      </c>
      <c r="AF15" s="276" t="str">
        <f>IF(tsec!AF15&lt;&gt;"",INT(tsec!AF15/3600)*10000+INT(MOD(tsec!AF15,3600)/60)*100+MOD(tsec!AF15,60),"")</f>
        <v/>
      </c>
      <c r="AG15" s="86" t="str">
        <f>IF(tsec!AG15&lt;&gt;"",tsec!AG15,"")</f>
        <v/>
      </c>
      <c r="AH15" s="276" t="str">
        <f>IF(tsec!AH15&lt;&gt;"",INT(tsec!AH15/3600)*10000+INT(MOD(tsec!AH15,3600)/60)*100+MOD(tsec!AH15,60),"")</f>
        <v/>
      </c>
      <c r="AI15" s="86" t="str">
        <f>IF(tsec!AI15&lt;&gt;"",tsec!AI15,"")</f>
        <v/>
      </c>
      <c r="AJ15" s="276" t="str">
        <f>IF(tsec!AJ15&lt;&gt;"",INT(tsec!AJ15/3600)*10000+INT(MOD(tsec!AJ15,3600)/60)*100+MOD(tsec!AJ15,60),"")</f>
        <v/>
      </c>
      <c r="AK15" s="86" t="str">
        <f>IF(tsec!AK15&lt;&gt;"",tsec!AK15,"")</f>
        <v/>
      </c>
      <c r="AL15" s="276" t="str">
        <f>IF(tsec!AL15&lt;&gt;"",INT(tsec!AL15/3600)*10000+INT(MOD(tsec!AL15,3600)/60)*100+MOD(tsec!AL15,60),"")</f>
        <v/>
      </c>
      <c r="AM15" s="86" t="str">
        <f>IF(tsec!AM15&lt;&gt;"",tsec!AM15,"")</f>
        <v/>
      </c>
      <c r="AN15" s="276" t="str">
        <f>IF(tsec!AN15&lt;&gt;"",INT(tsec!AN15/3600)*10000+INT(MOD(tsec!AN15,3600)/60)*100+MOD(tsec!AN15,60),"")</f>
        <v/>
      </c>
      <c r="AO15" s="86" t="str">
        <f>IF(tsec!AO15&lt;&gt;"",tsec!AO15,"")</f>
        <v/>
      </c>
      <c r="AP15" s="276" t="str">
        <f>IF(tsec!AP15&lt;&gt;"",INT(tsec!AP15/3600)*10000+INT(MOD(tsec!AP15,3600)/60)*100+MOD(tsec!AP15,60),"")</f>
        <v/>
      </c>
      <c r="AQ15" s="86" t="str">
        <f>IF(tsec!AQ15&lt;&gt;"",tsec!AQ15,"")</f>
        <v/>
      </c>
      <c r="AR15" s="276" t="str">
        <f>IF(tsec!AR15&lt;&gt;"",INT(tsec!AR15/3600)*10000+INT(MOD(tsec!AR15,3600)/60)*100+MOD(tsec!AR15,60),"")</f>
        <v/>
      </c>
      <c r="AS15" s="86" t="str">
        <f>IF(tsec!AS15&lt;&gt;"",tsec!AS15,"")</f>
        <v/>
      </c>
      <c r="AT15" s="276" t="str">
        <f>IF(tsec!AT15&lt;&gt;"",INT(tsec!AT15/3600)*10000+INT(MOD(tsec!AT15,3600)/60)*100+MOD(tsec!AT15,60),"")</f>
        <v/>
      </c>
      <c r="AU15" s="86" t="str">
        <f>IF(tsec!AU15&lt;&gt;"",tsec!AU15,"")</f>
        <v/>
      </c>
      <c r="AV15" s="276" t="str">
        <f>IF(tsec!AV15&lt;&gt;"",INT(tsec!AV15/3600)*10000+INT(MOD(tsec!AV15,3600)/60)*100+MOD(tsec!AV15,60),"")</f>
        <v/>
      </c>
      <c r="AW15" s="86" t="str">
        <f>IF(tsec!AW15&lt;&gt;"",tsec!AW15,"")</f>
        <v/>
      </c>
      <c r="AX15" s="276" t="str">
        <f>IF(tsec!AX15&lt;&gt;"",INT(tsec!AX15/3600)*10000+INT(MOD(tsec!AX15,3600)/60)*100+MOD(tsec!AX15,60),"")</f>
        <v/>
      </c>
      <c r="AY15" s="86" t="str">
        <f>IF(tsec!AY15&lt;&gt;"",tsec!AY15,"")</f>
        <v/>
      </c>
      <c r="AZ15" s="276" t="str">
        <f>IF(tsec!AZ15&lt;&gt;"",INT(tsec!AZ15/3600)*10000+INT(MOD(tsec!AZ15,3600)/60)*100+MOD(tsec!AZ15,60),"")</f>
        <v/>
      </c>
      <c r="BA15" s="86" t="str">
        <f>IF(tsec!BA15&lt;&gt;"",tsec!BA15,"")</f>
        <v/>
      </c>
      <c r="BB15" s="276" t="str">
        <f>IF(tsec!BB15&lt;&gt;"",INT(tsec!BB15/3600)*10000+INT(MOD(tsec!BB15,3600)/60)*100+MOD(tsec!BB15,60),"")</f>
        <v/>
      </c>
      <c r="BC15" s="86" t="str">
        <f>IF(tsec!BC15&lt;&gt;"",tsec!BC15,"")</f>
        <v/>
      </c>
      <c r="BD15" s="276" t="str">
        <f>IF(tsec!BD15&lt;&gt;"",INT(tsec!BD15/3600)*10000+INT(MOD(tsec!BD15,3600)/60)*100+MOD(tsec!BD15,60),"")</f>
        <v/>
      </c>
      <c r="BE15" s="86" t="str">
        <f>IF(tsec!BE15&lt;&gt;"",tsec!BE15,"")</f>
        <v/>
      </c>
      <c r="BF15" s="276" t="str">
        <f>IF(tsec!BF15&lt;&gt;"",INT(tsec!BF15/3600)*10000+INT(MOD(tsec!BF15,3600)/60)*100+MOD(tsec!BF15,60),"")</f>
        <v/>
      </c>
      <c r="BG15" s="86" t="str">
        <f>IF(tsec!BG15&lt;&gt;"",tsec!BG15,"")</f>
        <v/>
      </c>
      <c r="BH15" s="276" t="str">
        <f>IF(tsec!BH15&lt;&gt;"",INT(tsec!BH15/3600)*10000+INT(MOD(tsec!BH15,3600)/60)*100+MOD(tsec!BH15,60),"")</f>
        <v/>
      </c>
      <c r="BI15" s="86" t="str">
        <f>IF(tsec!BI15&lt;&gt;"",tsec!BI15,"")</f>
        <v/>
      </c>
      <c r="BJ15" s="276" t="str">
        <f>IF(tsec!BJ15&lt;&gt;"",INT(tsec!BJ15/3600)*10000+INT(MOD(tsec!BJ15,3600)/60)*100+MOD(tsec!BJ15,60),"")</f>
        <v/>
      </c>
      <c r="BK15" s="86" t="str">
        <f>IF(tsec!BK15&lt;&gt;"",tsec!BK15,"")</f>
        <v/>
      </c>
      <c r="BL15" s="276" t="str">
        <f>IF(tsec!BL15&lt;&gt;"",INT(tsec!BL15/3600)*10000+INT(MOD(tsec!BL15,3600)/60)*100+MOD(tsec!BL15,60),"")</f>
        <v/>
      </c>
      <c r="BM15" s="86" t="str">
        <f>IF(tsec!BM15&lt;&gt;"",tsec!BM15,"")</f>
        <v/>
      </c>
    </row>
    <row r="16" spans="1:65" s="278" customFormat="1">
      <c r="A16" s="113">
        <f>IF(ent!E16&lt;&gt;"",ent!D16,"")</f>
        <v>15</v>
      </c>
      <c r="B16" s="113" t="str">
        <f>IF(ent!E16&lt;&gt;"",ent!E16,"")</f>
        <v>小泉 敏志</v>
      </c>
      <c r="C16" s="113" t="str">
        <f>IF(ent!E16&lt;&gt;"",ent!F16,"")</f>
        <v>加勢 直毅</v>
      </c>
      <c r="D16" s="113" t="str">
        <f>IF(ent!E16&lt;&gt;"",ent!G16,"")</f>
        <v>若甦DLドリームドライブGRヤリス</v>
      </c>
      <c r="E16" s="114" t="str">
        <f>IF(ent!E16&lt;&gt;"",ent!H16,"")</f>
        <v>JN-2</v>
      </c>
      <c r="F16" s="277">
        <f>IF(tsec!F16&lt;&gt;"",INT(tsec!F16/3600)*10000+INT(MOD(tsec!F16,3600)/60)*100+MOD(tsec!F16,60),"")</f>
        <v>448.4</v>
      </c>
      <c r="G16" s="115">
        <f>IF(tsec!G16&lt;&gt;"",tsec!G16,"")</f>
        <v>2</v>
      </c>
      <c r="H16" s="277">
        <f>IF(tsec!H16&lt;&gt;"",INT(tsec!H16/3600)*10000+INT(MOD(tsec!H16,3600)/60)*100+MOD(tsec!H16,60),"")</f>
        <v>1127.3</v>
      </c>
      <c r="I16" s="115">
        <f>IF(tsec!I16&lt;&gt;"",tsec!I16,"")</f>
        <v>3</v>
      </c>
      <c r="J16" s="277">
        <f>IF(tsec!J16&lt;&gt;"",INT(tsec!J16/3600)*10000+INT(MOD(tsec!J16,3600)/60)*100+MOD(tsec!J16,60),"")</f>
        <v>1626.1999999999998</v>
      </c>
      <c r="K16" s="115">
        <f>IF(tsec!K16&lt;&gt;"",tsec!K16,"")</f>
        <v>3</v>
      </c>
      <c r="L16" s="277">
        <f>IF(tsec!L16&lt;&gt;"",INT(tsec!L16/3600)*10000+INT(MOD(tsec!L16,3600)/60)*100+MOD(tsec!L16,60),"")</f>
        <v>2115.5</v>
      </c>
      <c r="M16" s="115">
        <f>IF(tsec!M16&lt;&gt;"",tsec!M16,"")</f>
        <v>3</v>
      </c>
      <c r="N16" s="277">
        <f>IF(tsec!N16&lt;&gt;"",INT(tsec!N16/3600)*10000+INT(MOD(tsec!N16,3600)/60)*100+MOD(tsec!N16,60),"")</f>
        <v>2747.2</v>
      </c>
      <c r="O16" s="115">
        <f>IF(tsec!O16&lt;&gt;"",tsec!O16,"")</f>
        <v>4</v>
      </c>
      <c r="P16" s="277">
        <f>IF(tsec!P16&lt;&gt;"",INT(tsec!P16/3600)*10000+INT(MOD(tsec!P16,3600)/60)*100+MOD(tsec!P16,60),"")</f>
        <v>3243.5</v>
      </c>
      <c r="Q16" s="115">
        <f>IF(tsec!Q16&lt;&gt;"",tsec!Q16,"")</f>
        <v>4</v>
      </c>
      <c r="R16" s="277">
        <f>IF(tsec!R16&lt;&gt;"",INT(tsec!R16/3600)*10000+INT(MOD(tsec!R16,3600)/60)*100+MOD(tsec!R16,60),"")</f>
        <v>3809.2</v>
      </c>
      <c r="S16" s="115">
        <f>IF(tsec!S16&lt;&gt;"",tsec!S16,"")</f>
        <v>4</v>
      </c>
      <c r="T16" s="277">
        <f>IF(tsec!T16&lt;&gt;"",INT(tsec!T16/3600)*10000+INT(MOD(tsec!T16,3600)/60)*100+MOD(tsec!T16,60),"")</f>
        <v>4155.3999999999996</v>
      </c>
      <c r="U16" s="115">
        <f>IF(tsec!U16&lt;&gt;"",tsec!U16,"")</f>
        <v>4</v>
      </c>
      <c r="V16" s="277">
        <f>IF(tsec!V16&lt;&gt;"",INT(tsec!V16/3600)*10000+INT(MOD(tsec!V16,3600)/60)*100+MOD(tsec!V16,60),"")</f>
        <v>4718</v>
      </c>
      <c r="W16" s="115">
        <f>IF(tsec!W16&lt;&gt;"",tsec!W16,"")</f>
        <v>4</v>
      </c>
      <c r="X16" s="277">
        <f>IF(tsec!X16&lt;&gt;"",INT(tsec!X16/3600)*10000+INT(MOD(tsec!X16,3600)/60)*100+MOD(tsec!X16,60),"")</f>
        <v>5249.7999999999993</v>
      </c>
      <c r="Y16" s="115">
        <f>IF(tsec!Y16&lt;&gt;"",tsec!Y16,"")</f>
        <v>5</v>
      </c>
      <c r="Z16" s="277">
        <f>IF(tsec!Z16&lt;&gt;"",INT(tsec!Z16/3600)*10000+INT(MOD(tsec!Z16,3600)/60)*100+MOD(tsec!Z16,60),"")</f>
        <v>5634.9</v>
      </c>
      <c r="AA16" s="115">
        <f>IF(tsec!AA16&lt;&gt;"",tsec!AA16,"")</f>
        <v>5</v>
      </c>
      <c r="AB16" s="277">
        <f>IF(tsec!AB16&lt;&gt;"",INT(tsec!AB16/3600)*10000+INT(MOD(tsec!AB16,3600)/60)*100+MOD(tsec!AB16,60),"")</f>
        <v>10159.299999999999</v>
      </c>
      <c r="AC16" s="115">
        <f>IF(tsec!AC16&lt;&gt;"",tsec!AC16,"")</f>
        <v>5</v>
      </c>
      <c r="AD16" s="277" t="str">
        <f>IF(tsec!AD16&lt;&gt;"",INT(tsec!AD16/3600)*10000+INT(MOD(tsec!AD16,3600)/60)*100+MOD(tsec!AD16,60),"")</f>
        <v/>
      </c>
      <c r="AE16" s="115" t="str">
        <f>IF(tsec!AE16&lt;&gt;"",tsec!AE16,"")</f>
        <v/>
      </c>
      <c r="AF16" s="277" t="str">
        <f>IF(tsec!AF16&lt;&gt;"",INT(tsec!AF16/3600)*10000+INT(MOD(tsec!AF16,3600)/60)*100+MOD(tsec!AF16,60),"")</f>
        <v/>
      </c>
      <c r="AG16" s="115" t="str">
        <f>IF(tsec!AG16&lt;&gt;"",tsec!AG16,"")</f>
        <v/>
      </c>
      <c r="AH16" s="277" t="str">
        <f>IF(tsec!AH16&lt;&gt;"",INT(tsec!AH16/3600)*10000+INT(MOD(tsec!AH16,3600)/60)*100+MOD(tsec!AH16,60),"")</f>
        <v/>
      </c>
      <c r="AI16" s="115" t="str">
        <f>IF(tsec!AI16&lt;&gt;"",tsec!AI16,"")</f>
        <v/>
      </c>
      <c r="AJ16" s="277" t="str">
        <f>IF(tsec!AJ16&lt;&gt;"",INT(tsec!AJ16/3600)*10000+INT(MOD(tsec!AJ16,3600)/60)*100+MOD(tsec!AJ16,60),"")</f>
        <v/>
      </c>
      <c r="AK16" s="115" t="str">
        <f>IF(tsec!AK16&lt;&gt;"",tsec!AK16,"")</f>
        <v/>
      </c>
      <c r="AL16" s="277" t="str">
        <f>IF(tsec!AL16&lt;&gt;"",INT(tsec!AL16/3600)*10000+INT(MOD(tsec!AL16,3600)/60)*100+MOD(tsec!AL16,60),"")</f>
        <v/>
      </c>
      <c r="AM16" s="115" t="str">
        <f>IF(tsec!AM16&lt;&gt;"",tsec!AM16,"")</f>
        <v/>
      </c>
      <c r="AN16" s="277" t="str">
        <f>IF(tsec!AN16&lt;&gt;"",INT(tsec!AN16/3600)*10000+INT(MOD(tsec!AN16,3600)/60)*100+MOD(tsec!AN16,60),"")</f>
        <v/>
      </c>
      <c r="AO16" s="115" t="str">
        <f>IF(tsec!AO16&lt;&gt;"",tsec!AO16,"")</f>
        <v/>
      </c>
      <c r="AP16" s="277" t="str">
        <f>IF(tsec!AP16&lt;&gt;"",INT(tsec!AP16/3600)*10000+INT(MOD(tsec!AP16,3600)/60)*100+MOD(tsec!AP16,60),"")</f>
        <v/>
      </c>
      <c r="AQ16" s="115" t="str">
        <f>IF(tsec!AQ16&lt;&gt;"",tsec!AQ16,"")</f>
        <v/>
      </c>
      <c r="AR16" s="277" t="str">
        <f>IF(tsec!AR16&lt;&gt;"",INT(tsec!AR16/3600)*10000+INT(MOD(tsec!AR16,3600)/60)*100+MOD(tsec!AR16,60),"")</f>
        <v/>
      </c>
      <c r="AS16" s="115" t="str">
        <f>IF(tsec!AS16&lt;&gt;"",tsec!AS16,"")</f>
        <v/>
      </c>
      <c r="AT16" s="277" t="str">
        <f>IF(tsec!AT16&lt;&gt;"",INT(tsec!AT16/3600)*10000+INT(MOD(tsec!AT16,3600)/60)*100+MOD(tsec!AT16,60),"")</f>
        <v/>
      </c>
      <c r="AU16" s="115" t="str">
        <f>IF(tsec!AU16&lt;&gt;"",tsec!AU16,"")</f>
        <v/>
      </c>
      <c r="AV16" s="277" t="str">
        <f>IF(tsec!AV16&lt;&gt;"",INT(tsec!AV16/3600)*10000+INT(MOD(tsec!AV16,3600)/60)*100+MOD(tsec!AV16,60),"")</f>
        <v/>
      </c>
      <c r="AW16" s="115" t="str">
        <f>IF(tsec!AW16&lt;&gt;"",tsec!AW16,"")</f>
        <v/>
      </c>
      <c r="AX16" s="277" t="str">
        <f>IF(tsec!AX16&lt;&gt;"",INT(tsec!AX16/3600)*10000+INT(MOD(tsec!AX16,3600)/60)*100+MOD(tsec!AX16,60),"")</f>
        <v/>
      </c>
      <c r="AY16" s="115" t="str">
        <f>IF(tsec!AY16&lt;&gt;"",tsec!AY16,"")</f>
        <v/>
      </c>
      <c r="AZ16" s="277" t="str">
        <f>IF(tsec!AZ16&lt;&gt;"",INT(tsec!AZ16/3600)*10000+INT(MOD(tsec!AZ16,3600)/60)*100+MOD(tsec!AZ16,60),"")</f>
        <v/>
      </c>
      <c r="BA16" s="115" t="str">
        <f>IF(tsec!BA16&lt;&gt;"",tsec!BA16,"")</f>
        <v/>
      </c>
      <c r="BB16" s="277" t="str">
        <f>IF(tsec!BB16&lt;&gt;"",INT(tsec!BB16/3600)*10000+INT(MOD(tsec!BB16,3600)/60)*100+MOD(tsec!BB16,60),"")</f>
        <v/>
      </c>
      <c r="BC16" s="115" t="str">
        <f>IF(tsec!BC16&lt;&gt;"",tsec!BC16,"")</f>
        <v/>
      </c>
      <c r="BD16" s="277" t="str">
        <f>IF(tsec!BD16&lt;&gt;"",INT(tsec!BD16/3600)*10000+INT(MOD(tsec!BD16,3600)/60)*100+MOD(tsec!BD16,60),"")</f>
        <v/>
      </c>
      <c r="BE16" s="115" t="str">
        <f>IF(tsec!BE16&lt;&gt;"",tsec!BE16,"")</f>
        <v/>
      </c>
      <c r="BF16" s="277" t="str">
        <f>IF(tsec!BF16&lt;&gt;"",INT(tsec!BF16/3600)*10000+INT(MOD(tsec!BF16,3600)/60)*100+MOD(tsec!BF16,60),"")</f>
        <v/>
      </c>
      <c r="BG16" s="115" t="str">
        <f>IF(tsec!BG16&lt;&gt;"",tsec!BG16,"")</f>
        <v/>
      </c>
      <c r="BH16" s="277" t="str">
        <f>IF(tsec!BH16&lt;&gt;"",INT(tsec!BH16/3600)*10000+INT(MOD(tsec!BH16,3600)/60)*100+MOD(tsec!BH16,60),"")</f>
        <v/>
      </c>
      <c r="BI16" s="115" t="str">
        <f>IF(tsec!BI16&lt;&gt;"",tsec!BI16,"")</f>
        <v/>
      </c>
      <c r="BJ16" s="277" t="str">
        <f>IF(tsec!BJ16&lt;&gt;"",INT(tsec!BJ16/3600)*10000+INT(MOD(tsec!BJ16,3600)/60)*100+MOD(tsec!BJ16,60),"")</f>
        <v/>
      </c>
      <c r="BK16" s="115" t="str">
        <f>IF(tsec!BK16&lt;&gt;"",tsec!BK16,"")</f>
        <v/>
      </c>
      <c r="BL16" s="277" t="str">
        <f>IF(tsec!BL16&lt;&gt;"",INT(tsec!BL16/3600)*10000+INT(MOD(tsec!BL16,3600)/60)*100+MOD(tsec!BL16,60),"")</f>
        <v/>
      </c>
      <c r="BM16" s="115" t="str">
        <f>IF(tsec!BM16&lt;&gt;"",tsec!BM16,"")</f>
        <v/>
      </c>
    </row>
    <row r="17" spans="1:65" s="80" customFormat="1">
      <c r="A17" s="89">
        <f>IF(ent!E17&lt;&gt;"",ent!D17,"")</f>
        <v>16</v>
      </c>
      <c r="B17" s="89" t="str">
        <f>IF(ent!E17&lt;&gt;"",ent!E17,"")</f>
        <v>石川 昌平</v>
      </c>
      <c r="C17" s="89" t="str">
        <f>IF(ent!E17&lt;&gt;"",ent!F17,"")</f>
        <v>大倉 瞳</v>
      </c>
      <c r="D17" s="89" t="str">
        <f>IF(ent!E17&lt;&gt;"",ent!G17,"")</f>
        <v>ARTAオートバックスGRヤリス</v>
      </c>
      <c r="E17" s="116" t="str">
        <f>IF(ent!E17&lt;&gt;"",ent!H17,"")</f>
        <v>JN-2</v>
      </c>
      <c r="F17" s="117">
        <f>IF(tsec!F17&lt;&gt;"",INT(tsec!F17/3600)*10000+INT(MOD(tsec!F17,3600)/60)*100+MOD(tsec!F17,60),"")</f>
        <v>500.6</v>
      </c>
      <c r="G17" s="91">
        <f>IF(tsec!G17&lt;&gt;"",tsec!G17,"")</f>
        <v>6</v>
      </c>
      <c r="H17" s="117">
        <f>IF(tsec!H17&lt;&gt;"",INT(tsec!H17/3600)*10000+INT(MOD(tsec!H17,3600)/60)*100+MOD(tsec!H17,60),"")</f>
        <v>1138.2</v>
      </c>
      <c r="I17" s="91">
        <f>IF(tsec!I17&lt;&gt;"",tsec!I17,"")</f>
        <v>6</v>
      </c>
      <c r="J17" s="117">
        <f>IF(tsec!J17&lt;&gt;"",INT(tsec!J17/3600)*10000+INT(MOD(tsec!J17,3600)/60)*100+MOD(tsec!J17,60),"")</f>
        <v>1639.6</v>
      </c>
      <c r="K17" s="91">
        <f>IF(tsec!K17&lt;&gt;"",tsec!K17,"")</f>
        <v>6</v>
      </c>
      <c r="L17" s="117">
        <f>IF(tsec!L17&lt;&gt;"",INT(tsec!L17/3600)*10000+INT(MOD(tsec!L17,3600)/60)*100+MOD(tsec!L17,60),"")</f>
        <v>2132.6999999999998</v>
      </c>
      <c r="M17" s="91">
        <f>IF(tsec!M17&lt;&gt;"",tsec!M17,"")</f>
        <v>6</v>
      </c>
      <c r="N17" s="117">
        <f>IF(tsec!N17&lt;&gt;"",INT(tsec!N17/3600)*10000+INT(MOD(tsec!N17,3600)/60)*100+MOD(tsec!N17,60),"")</f>
        <v>2800.4</v>
      </c>
      <c r="O17" s="91">
        <f>IF(tsec!O17&lt;&gt;"",tsec!O17,"")</f>
        <v>6</v>
      </c>
      <c r="P17" s="117">
        <f>IF(tsec!P17&lt;&gt;"",INT(tsec!P17/3600)*10000+INT(MOD(tsec!P17,3600)/60)*100+MOD(tsec!P17,60),"")</f>
        <v>3258.9</v>
      </c>
      <c r="Q17" s="91">
        <f>IF(tsec!Q17&lt;&gt;"",tsec!Q17,"")</f>
        <v>6</v>
      </c>
      <c r="R17" s="117">
        <f>IF(tsec!R17&lt;&gt;"",INT(tsec!R17/3600)*10000+INT(MOD(tsec!R17,3600)/60)*100+MOD(tsec!R17,60),"")</f>
        <v>3837.4</v>
      </c>
      <c r="S17" s="91">
        <f>IF(tsec!S17&lt;&gt;"",tsec!S17,"")</f>
        <v>6</v>
      </c>
      <c r="T17" s="117">
        <f>IF(tsec!T17&lt;&gt;"",INT(tsec!T17/3600)*10000+INT(MOD(tsec!T17,3600)/60)*100+MOD(tsec!T17,60),"")</f>
        <v>4230</v>
      </c>
      <c r="U17" s="91">
        <f>IF(tsec!U17&lt;&gt;"",tsec!U17,"")</f>
        <v>6</v>
      </c>
      <c r="V17" s="117">
        <f>IF(tsec!V17&lt;&gt;"",INT(tsec!V17/3600)*10000+INT(MOD(tsec!V17,3600)/60)*100+MOD(tsec!V17,60),"")</f>
        <v>4753.6000000000004</v>
      </c>
      <c r="W17" s="91">
        <f>IF(tsec!W17&lt;&gt;"",tsec!W17,"")</f>
        <v>6</v>
      </c>
      <c r="X17" s="117">
        <f>IF(tsec!X17&lt;&gt;"",INT(tsec!X17/3600)*10000+INT(MOD(tsec!X17,3600)/60)*100+MOD(tsec!X17,60),"")</f>
        <v>5405.7</v>
      </c>
      <c r="Y17" s="91">
        <f>IF(tsec!Y17&lt;&gt;"",tsec!Y17,"")</f>
        <v>6</v>
      </c>
      <c r="Z17" s="117">
        <f>IF(tsec!Z17&lt;&gt;"",INT(tsec!Z17/3600)*10000+INT(MOD(tsec!Z17,3600)/60)*100+MOD(tsec!Z17,60),"")</f>
        <v>5835.4</v>
      </c>
      <c r="AA17" s="91">
        <f>IF(tsec!AA17&lt;&gt;"",tsec!AA17,"")</f>
        <v>6</v>
      </c>
      <c r="AB17" s="117">
        <f>IF(tsec!AB17&lt;&gt;"",INT(tsec!AB17/3600)*10000+INT(MOD(tsec!AB17,3600)/60)*100+MOD(tsec!AB17,60),"")</f>
        <v>10502.599999999999</v>
      </c>
      <c r="AC17" s="91">
        <f>IF(tsec!AC17&lt;&gt;"",tsec!AC17,"")</f>
        <v>6</v>
      </c>
      <c r="AD17" s="117" t="str">
        <f>IF(tsec!AD17&lt;&gt;"",INT(tsec!AD17/3600)*10000+INT(MOD(tsec!AD17,3600)/60)*100+MOD(tsec!AD17,60),"")</f>
        <v/>
      </c>
      <c r="AE17" s="91" t="str">
        <f>IF(tsec!AE17&lt;&gt;"",tsec!AE17,"")</f>
        <v/>
      </c>
      <c r="AF17" s="117" t="str">
        <f>IF(tsec!AF17&lt;&gt;"",INT(tsec!AF17/3600)*10000+INT(MOD(tsec!AF17,3600)/60)*100+MOD(tsec!AF17,60),"")</f>
        <v/>
      </c>
      <c r="AG17" s="91" t="str">
        <f>IF(tsec!AG17&lt;&gt;"",tsec!AG17,"")</f>
        <v/>
      </c>
      <c r="AH17" s="117" t="str">
        <f>IF(tsec!AH17&lt;&gt;"",INT(tsec!AH17/3600)*10000+INT(MOD(tsec!AH17,3600)/60)*100+MOD(tsec!AH17,60),"")</f>
        <v/>
      </c>
      <c r="AI17" s="91" t="str">
        <f>IF(tsec!AI17&lt;&gt;"",tsec!AI17,"")</f>
        <v/>
      </c>
      <c r="AJ17" s="117" t="str">
        <f>IF(tsec!AJ17&lt;&gt;"",INT(tsec!AJ17/3600)*10000+INT(MOD(tsec!AJ17,3600)/60)*100+MOD(tsec!AJ17,60),"")</f>
        <v/>
      </c>
      <c r="AK17" s="91" t="str">
        <f>IF(tsec!AK17&lt;&gt;"",tsec!AK17,"")</f>
        <v/>
      </c>
      <c r="AL17" s="117" t="str">
        <f>IF(tsec!AL17&lt;&gt;"",INT(tsec!AL17/3600)*10000+INT(MOD(tsec!AL17,3600)/60)*100+MOD(tsec!AL17,60),"")</f>
        <v/>
      </c>
      <c r="AM17" s="91" t="str">
        <f>IF(tsec!AM17&lt;&gt;"",tsec!AM17,"")</f>
        <v/>
      </c>
      <c r="AN17" s="117" t="str">
        <f>IF(tsec!AN17&lt;&gt;"",INT(tsec!AN17/3600)*10000+INT(MOD(tsec!AN17,3600)/60)*100+MOD(tsec!AN17,60),"")</f>
        <v/>
      </c>
      <c r="AO17" s="91" t="str">
        <f>IF(tsec!AO17&lt;&gt;"",tsec!AO17,"")</f>
        <v/>
      </c>
      <c r="AP17" s="117" t="str">
        <f>IF(tsec!AP17&lt;&gt;"",INT(tsec!AP17/3600)*10000+INT(MOD(tsec!AP17,3600)/60)*100+MOD(tsec!AP17,60),"")</f>
        <v/>
      </c>
      <c r="AQ17" s="91" t="str">
        <f>IF(tsec!AQ17&lt;&gt;"",tsec!AQ17,"")</f>
        <v/>
      </c>
      <c r="AR17" s="117" t="str">
        <f>IF(tsec!AR17&lt;&gt;"",INT(tsec!AR17/3600)*10000+INT(MOD(tsec!AR17,3600)/60)*100+MOD(tsec!AR17,60),"")</f>
        <v/>
      </c>
      <c r="AS17" s="91" t="str">
        <f>IF(tsec!AS17&lt;&gt;"",tsec!AS17,"")</f>
        <v/>
      </c>
      <c r="AT17" s="117" t="str">
        <f>IF(tsec!AT17&lt;&gt;"",INT(tsec!AT17/3600)*10000+INT(MOD(tsec!AT17,3600)/60)*100+MOD(tsec!AT17,60),"")</f>
        <v/>
      </c>
      <c r="AU17" s="91" t="str">
        <f>IF(tsec!AU17&lt;&gt;"",tsec!AU17,"")</f>
        <v/>
      </c>
      <c r="AV17" s="117" t="str">
        <f>IF(tsec!AV17&lt;&gt;"",INT(tsec!AV17/3600)*10000+INT(MOD(tsec!AV17,3600)/60)*100+MOD(tsec!AV17,60),"")</f>
        <v/>
      </c>
      <c r="AW17" s="91" t="str">
        <f>IF(tsec!AW17&lt;&gt;"",tsec!AW17,"")</f>
        <v/>
      </c>
      <c r="AX17" s="117" t="str">
        <f>IF(tsec!AX17&lt;&gt;"",INT(tsec!AX17/3600)*10000+INT(MOD(tsec!AX17,3600)/60)*100+MOD(tsec!AX17,60),"")</f>
        <v/>
      </c>
      <c r="AY17" s="91" t="str">
        <f>IF(tsec!AY17&lt;&gt;"",tsec!AY17,"")</f>
        <v/>
      </c>
      <c r="AZ17" s="117" t="str">
        <f>IF(tsec!AZ17&lt;&gt;"",INT(tsec!AZ17/3600)*10000+INT(MOD(tsec!AZ17,3600)/60)*100+MOD(tsec!AZ17,60),"")</f>
        <v/>
      </c>
      <c r="BA17" s="91" t="str">
        <f>IF(tsec!BA17&lt;&gt;"",tsec!BA17,"")</f>
        <v/>
      </c>
      <c r="BB17" s="117" t="str">
        <f>IF(tsec!BB17&lt;&gt;"",INT(tsec!BB17/3600)*10000+INT(MOD(tsec!BB17,3600)/60)*100+MOD(tsec!BB17,60),"")</f>
        <v/>
      </c>
      <c r="BC17" s="91" t="str">
        <f>IF(tsec!BC17&lt;&gt;"",tsec!BC17,"")</f>
        <v/>
      </c>
      <c r="BD17" s="117" t="str">
        <f>IF(tsec!BD17&lt;&gt;"",INT(tsec!BD17/3600)*10000+INT(MOD(tsec!BD17,3600)/60)*100+MOD(tsec!BD17,60),"")</f>
        <v/>
      </c>
      <c r="BE17" s="91" t="str">
        <f>IF(tsec!BE17&lt;&gt;"",tsec!BE17,"")</f>
        <v/>
      </c>
      <c r="BF17" s="117" t="str">
        <f>IF(tsec!BF17&lt;&gt;"",INT(tsec!BF17/3600)*10000+INT(MOD(tsec!BF17,3600)/60)*100+MOD(tsec!BF17,60),"")</f>
        <v/>
      </c>
      <c r="BG17" s="91" t="str">
        <f>IF(tsec!BG17&lt;&gt;"",tsec!BG17,"")</f>
        <v/>
      </c>
      <c r="BH17" s="117" t="str">
        <f>IF(tsec!BH17&lt;&gt;"",INT(tsec!BH17/3600)*10000+INT(MOD(tsec!BH17,3600)/60)*100+MOD(tsec!BH17,60),"")</f>
        <v/>
      </c>
      <c r="BI17" s="91" t="str">
        <f>IF(tsec!BI17&lt;&gt;"",tsec!BI17,"")</f>
        <v/>
      </c>
      <c r="BJ17" s="117" t="str">
        <f>IF(tsec!BJ17&lt;&gt;"",INT(tsec!BJ17/3600)*10000+INT(MOD(tsec!BJ17,3600)/60)*100+MOD(tsec!BJ17,60),"")</f>
        <v/>
      </c>
      <c r="BK17" s="91" t="str">
        <f>IF(tsec!BK17&lt;&gt;"",tsec!BK17,"")</f>
        <v/>
      </c>
      <c r="BL17" s="117" t="str">
        <f>IF(tsec!BL17&lt;&gt;"",INT(tsec!BL17/3600)*10000+INT(MOD(tsec!BL17,3600)/60)*100+MOD(tsec!BL17,60),"")</f>
        <v/>
      </c>
      <c r="BM17" s="91" t="str">
        <f>IF(tsec!BM17&lt;&gt;"",tsec!BM17,"")</f>
        <v/>
      </c>
    </row>
    <row r="18" spans="1:65" s="278" customFormat="1">
      <c r="A18" s="113">
        <f>IF(ent!E18&lt;&gt;"",ent!D18,"")</f>
        <v>17</v>
      </c>
      <c r="B18" s="113" t="str">
        <f>IF(ent!E18&lt;&gt;"",ent!E18,"")</f>
        <v>山本 悠太</v>
      </c>
      <c r="C18" s="113" t="str">
        <f>IF(ent!E18&lt;&gt;"",ent!F18,"")</f>
        <v>立久井 和子</v>
      </c>
      <c r="D18" s="113" t="str">
        <f>IF(ent!E18&lt;&gt;"",ent!G18,"")</f>
        <v>SammyK－oneルブロスYHGR86</v>
      </c>
      <c r="E18" s="114" t="str">
        <f>IF(ent!E18&lt;&gt;"",ent!H18,"")</f>
        <v>JN-3</v>
      </c>
      <c r="F18" s="277">
        <f>IF(tsec!F18&lt;&gt;"",INT(tsec!F18/3600)*10000+INT(MOD(tsec!F18,3600)/60)*100+MOD(tsec!F18,60),"")</f>
        <v>503.4</v>
      </c>
      <c r="G18" s="115">
        <f>IF(tsec!G18&lt;&gt;"",tsec!G18,"")</f>
        <v>5</v>
      </c>
      <c r="H18" s="277">
        <f>IF(tsec!H18&lt;&gt;"",INT(tsec!H18/3600)*10000+INT(MOD(tsec!H18,3600)/60)*100+MOD(tsec!H18,60),"")</f>
        <v>1155.5999999999999</v>
      </c>
      <c r="I18" s="115">
        <f>IF(tsec!I18&lt;&gt;"",tsec!I18,"")</f>
        <v>4</v>
      </c>
      <c r="J18" s="277">
        <f>IF(tsec!J18&lt;&gt;"",INT(tsec!J18/3600)*10000+INT(MOD(tsec!J18,3600)/60)*100+MOD(tsec!J18,60),"")</f>
        <v>1704.7</v>
      </c>
      <c r="K18" s="115">
        <f>IF(tsec!K18&lt;&gt;"",tsec!K18,"")</f>
        <v>3</v>
      </c>
      <c r="L18" s="277">
        <f>IF(tsec!L18&lt;&gt;"",INT(tsec!L18/3600)*10000+INT(MOD(tsec!L18,3600)/60)*100+MOD(tsec!L18,60),"")</f>
        <v>2202.8000000000002</v>
      </c>
      <c r="M18" s="115">
        <f>IF(tsec!M18&lt;&gt;"",tsec!M18,"")</f>
        <v>2</v>
      </c>
      <c r="N18" s="277">
        <f>IF(tsec!N18&lt;&gt;"",INT(tsec!N18/3600)*10000+INT(MOD(tsec!N18,3600)/60)*100+MOD(tsec!N18,60),"")</f>
        <v>2849.3</v>
      </c>
      <c r="O18" s="115">
        <f>IF(tsec!O18&lt;&gt;"",tsec!O18,"")</f>
        <v>2</v>
      </c>
      <c r="P18" s="277">
        <f>IF(tsec!P18&lt;&gt;"",INT(tsec!P18/3600)*10000+INT(MOD(tsec!P18,3600)/60)*100+MOD(tsec!P18,60),"")</f>
        <v>3352.6000000000004</v>
      </c>
      <c r="Q18" s="115">
        <f>IF(tsec!Q18&lt;&gt;"",tsec!Q18,"")</f>
        <v>2</v>
      </c>
      <c r="R18" s="277">
        <f>IF(tsec!R18&lt;&gt;"",INT(tsec!R18/3600)*10000+INT(MOD(tsec!R18,3600)/60)*100+MOD(tsec!R18,60),"")</f>
        <v>3934.6000000000004</v>
      </c>
      <c r="S18" s="115">
        <f>IF(tsec!S18&lt;&gt;"",tsec!S18,"")</f>
        <v>3</v>
      </c>
      <c r="T18" s="277">
        <f>IF(tsec!T18&lt;&gt;"",INT(tsec!T18/3600)*10000+INT(MOD(tsec!T18,3600)/60)*100+MOD(tsec!T18,60),"")</f>
        <v>4334.4000000000005</v>
      </c>
      <c r="U18" s="115">
        <f>IF(tsec!U18&lt;&gt;"",tsec!U18,"")</f>
        <v>3</v>
      </c>
      <c r="V18" s="277">
        <f>IF(tsec!V18&lt;&gt;"",INT(tsec!V18/3600)*10000+INT(MOD(tsec!V18,3600)/60)*100+MOD(tsec!V18,60),"")</f>
        <v>4901.3000000000011</v>
      </c>
      <c r="W18" s="115">
        <f>IF(tsec!W18&lt;&gt;"",tsec!W18,"")</f>
        <v>4</v>
      </c>
      <c r="X18" s="277">
        <f>IF(tsec!X18&lt;&gt;"",INT(tsec!X18/3600)*10000+INT(MOD(tsec!X18,3600)/60)*100+MOD(tsec!X18,60),"")</f>
        <v>5420.8000000000011</v>
      </c>
      <c r="Y18" s="115">
        <f>IF(tsec!Y18&lt;&gt;"",tsec!Y18,"")</f>
        <v>3</v>
      </c>
      <c r="Z18" s="277">
        <f>IF(tsec!Z18&lt;&gt;"",INT(tsec!Z18/3600)*10000+INT(MOD(tsec!Z18,3600)/60)*100+MOD(tsec!Z18,60),"")</f>
        <v>5810.8000000000011</v>
      </c>
      <c r="AA18" s="115">
        <f>IF(tsec!AA18&lt;&gt;"",tsec!AA18,"")</f>
        <v>2</v>
      </c>
      <c r="AB18" s="277">
        <f>IF(tsec!AB18&lt;&gt;"",INT(tsec!AB18/3600)*10000+INT(MOD(tsec!AB18,3600)/60)*100+MOD(tsec!AB18,60),"")</f>
        <v>10336.400000000001</v>
      </c>
      <c r="AC18" s="115">
        <f>IF(tsec!AC18&lt;&gt;"",tsec!AC18,"")</f>
        <v>2</v>
      </c>
      <c r="AD18" s="277" t="str">
        <f>IF(tsec!AD18&lt;&gt;"",INT(tsec!AD18/3600)*10000+INT(MOD(tsec!AD18,3600)/60)*100+MOD(tsec!AD18,60),"")</f>
        <v/>
      </c>
      <c r="AE18" s="115" t="str">
        <f>IF(tsec!AE18&lt;&gt;"",tsec!AE18,"")</f>
        <v/>
      </c>
      <c r="AF18" s="277" t="str">
        <f>IF(tsec!AF18&lt;&gt;"",INT(tsec!AF18/3600)*10000+INT(MOD(tsec!AF18,3600)/60)*100+MOD(tsec!AF18,60),"")</f>
        <v/>
      </c>
      <c r="AG18" s="115" t="str">
        <f>IF(tsec!AG18&lt;&gt;"",tsec!AG18,"")</f>
        <v/>
      </c>
      <c r="AH18" s="277" t="str">
        <f>IF(tsec!AH18&lt;&gt;"",INT(tsec!AH18/3600)*10000+INT(MOD(tsec!AH18,3600)/60)*100+MOD(tsec!AH18,60),"")</f>
        <v/>
      </c>
      <c r="AI18" s="115" t="str">
        <f>IF(tsec!AI18&lt;&gt;"",tsec!AI18,"")</f>
        <v/>
      </c>
      <c r="AJ18" s="277" t="str">
        <f>IF(tsec!AJ18&lt;&gt;"",INT(tsec!AJ18/3600)*10000+INT(MOD(tsec!AJ18,3600)/60)*100+MOD(tsec!AJ18,60),"")</f>
        <v/>
      </c>
      <c r="AK18" s="115" t="str">
        <f>IF(tsec!AK18&lt;&gt;"",tsec!AK18,"")</f>
        <v/>
      </c>
      <c r="AL18" s="277" t="str">
        <f>IF(tsec!AL18&lt;&gt;"",INT(tsec!AL18/3600)*10000+INT(MOD(tsec!AL18,3600)/60)*100+MOD(tsec!AL18,60),"")</f>
        <v/>
      </c>
      <c r="AM18" s="115" t="str">
        <f>IF(tsec!AM18&lt;&gt;"",tsec!AM18,"")</f>
        <v/>
      </c>
      <c r="AN18" s="277" t="str">
        <f>IF(tsec!AN18&lt;&gt;"",INT(tsec!AN18/3600)*10000+INT(MOD(tsec!AN18,3600)/60)*100+MOD(tsec!AN18,60),"")</f>
        <v/>
      </c>
      <c r="AO18" s="115" t="str">
        <f>IF(tsec!AO18&lt;&gt;"",tsec!AO18,"")</f>
        <v/>
      </c>
      <c r="AP18" s="277" t="str">
        <f>IF(tsec!AP18&lt;&gt;"",INT(tsec!AP18/3600)*10000+INT(MOD(tsec!AP18,3600)/60)*100+MOD(tsec!AP18,60),"")</f>
        <v/>
      </c>
      <c r="AQ18" s="115" t="str">
        <f>IF(tsec!AQ18&lt;&gt;"",tsec!AQ18,"")</f>
        <v/>
      </c>
      <c r="AR18" s="277" t="str">
        <f>IF(tsec!AR18&lt;&gt;"",INT(tsec!AR18/3600)*10000+INT(MOD(tsec!AR18,3600)/60)*100+MOD(tsec!AR18,60),"")</f>
        <v/>
      </c>
      <c r="AS18" s="115" t="str">
        <f>IF(tsec!AS18&lt;&gt;"",tsec!AS18,"")</f>
        <v/>
      </c>
      <c r="AT18" s="277" t="str">
        <f>IF(tsec!AT18&lt;&gt;"",INT(tsec!AT18/3600)*10000+INT(MOD(tsec!AT18,3600)/60)*100+MOD(tsec!AT18,60),"")</f>
        <v/>
      </c>
      <c r="AU18" s="115" t="str">
        <f>IF(tsec!AU18&lt;&gt;"",tsec!AU18,"")</f>
        <v/>
      </c>
      <c r="AV18" s="277" t="str">
        <f>IF(tsec!AV18&lt;&gt;"",INT(tsec!AV18/3600)*10000+INT(MOD(tsec!AV18,3600)/60)*100+MOD(tsec!AV18,60),"")</f>
        <v/>
      </c>
      <c r="AW18" s="115" t="str">
        <f>IF(tsec!AW18&lt;&gt;"",tsec!AW18,"")</f>
        <v/>
      </c>
      <c r="AX18" s="277" t="str">
        <f>IF(tsec!AX18&lt;&gt;"",INT(tsec!AX18/3600)*10000+INT(MOD(tsec!AX18,3600)/60)*100+MOD(tsec!AX18,60),"")</f>
        <v/>
      </c>
      <c r="AY18" s="115" t="str">
        <f>IF(tsec!AY18&lt;&gt;"",tsec!AY18,"")</f>
        <v/>
      </c>
      <c r="AZ18" s="277" t="str">
        <f>IF(tsec!AZ18&lt;&gt;"",INT(tsec!AZ18/3600)*10000+INT(MOD(tsec!AZ18,3600)/60)*100+MOD(tsec!AZ18,60),"")</f>
        <v/>
      </c>
      <c r="BA18" s="115" t="str">
        <f>IF(tsec!BA18&lt;&gt;"",tsec!BA18,"")</f>
        <v/>
      </c>
      <c r="BB18" s="277" t="str">
        <f>IF(tsec!BB18&lt;&gt;"",INT(tsec!BB18/3600)*10000+INT(MOD(tsec!BB18,3600)/60)*100+MOD(tsec!BB18,60),"")</f>
        <v/>
      </c>
      <c r="BC18" s="115" t="str">
        <f>IF(tsec!BC18&lt;&gt;"",tsec!BC18,"")</f>
        <v/>
      </c>
      <c r="BD18" s="277" t="str">
        <f>IF(tsec!BD18&lt;&gt;"",INT(tsec!BD18/3600)*10000+INT(MOD(tsec!BD18,3600)/60)*100+MOD(tsec!BD18,60),"")</f>
        <v/>
      </c>
      <c r="BE18" s="115" t="str">
        <f>IF(tsec!BE18&lt;&gt;"",tsec!BE18,"")</f>
        <v/>
      </c>
      <c r="BF18" s="277" t="str">
        <f>IF(tsec!BF18&lt;&gt;"",INT(tsec!BF18/3600)*10000+INT(MOD(tsec!BF18,3600)/60)*100+MOD(tsec!BF18,60),"")</f>
        <v/>
      </c>
      <c r="BG18" s="115" t="str">
        <f>IF(tsec!BG18&lt;&gt;"",tsec!BG18,"")</f>
        <v/>
      </c>
      <c r="BH18" s="277" t="str">
        <f>IF(tsec!BH18&lt;&gt;"",INT(tsec!BH18/3600)*10000+INT(MOD(tsec!BH18,3600)/60)*100+MOD(tsec!BH18,60),"")</f>
        <v/>
      </c>
      <c r="BI18" s="115" t="str">
        <f>IF(tsec!BI18&lt;&gt;"",tsec!BI18,"")</f>
        <v/>
      </c>
      <c r="BJ18" s="277" t="str">
        <f>IF(tsec!BJ18&lt;&gt;"",INT(tsec!BJ18/3600)*10000+INT(MOD(tsec!BJ18,3600)/60)*100+MOD(tsec!BJ18,60),"")</f>
        <v/>
      </c>
      <c r="BK18" s="115" t="str">
        <f>IF(tsec!BK18&lt;&gt;"",tsec!BK18,"")</f>
        <v/>
      </c>
      <c r="BL18" s="277" t="str">
        <f>IF(tsec!BL18&lt;&gt;"",INT(tsec!BL18/3600)*10000+INT(MOD(tsec!BL18,3600)/60)*100+MOD(tsec!BL18,60),"")</f>
        <v/>
      </c>
      <c r="BM18" s="115" t="str">
        <f>IF(tsec!BM18&lt;&gt;"",tsec!BM18,"")</f>
        <v/>
      </c>
    </row>
    <row r="19" spans="1:65">
      <c r="A19" s="84">
        <f>IF(ent!E19&lt;&gt;"",ent!D19,"")</f>
        <v>18</v>
      </c>
      <c r="B19" s="84" t="str">
        <f>IF(ent!E19&lt;&gt;"",ent!E19,"")</f>
        <v>上原 淳</v>
      </c>
      <c r="C19" s="84" t="str">
        <f>IF(ent!E19&lt;&gt;"",ent!F19,"")</f>
        <v>漆戸 あゆみ</v>
      </c>
      <c r="D19" s="84" t="str">
        <f>IF(ent!E19&lt;&gt;"",ent!G19,"")</f>
        <v>メディトランセDLシャフトカヤバBRZ</v>
      </c>
      <c r="E19" s="112" t="str">
        <f>IF(ent!E19&lt;&gt;"",ent!H19,"")</f>
        <v>JN-3</v>
      </c>
      <c r="F19" s="276">
        <f>IF(tsec!F19&lt;&gt;"",INT(tsec!F19/3600)*10000+INT(MOD(tsec!F19,3600)/60)*100+MOD(tsec!F19,60),"")</f>
        <v>505.5</v>
      </c>
      <c r="G19" s="86">
        <f>IF(tsec!G19&lt;&gt;"",tsec!G19,"")</f>
        <v>6</v>
      </c>
      <c r="H19" s="276">
        <f>IF(tsec!H19&lt;&gt;"",INT(tsec!H19/3600)*10000+INT(MOD(tsec!H19,3600)/60)*100+MOD(tsec!H19,60),"")</f>
        <v>1159</v>
      </c>
      <c r="I19" s="86">
        <f>IF(tsec!I19&lt;&gt;"",tsec!I19,"")</f>
        <v>5</v>
      </c>
      <c r="J19" s="276">
        <f>IF(tsec!J19&lt;&gt;"",INT(tsec!J19/3600)*10000+INT(MOD(tsec!J19,3600)/60)*100+MOD(tsec!J19,60),"")</f>
        <v>1713.8</v>
      </c>
      <c r="K19" s="86">
        <f>IF(tsec!K19&lt;&gt;"",tsec!K19,"")</f>
        <v>6</v>
      </c>
      <c r="L19" s="276">
        <f>IF(tsec!L19&lt;&gt;"",INT(tsec!L19/3600)*10000+INT(MOD(tsec!L19,3600)/60)*100+MOD(tsec!L19,60),"")</f>
        <v>2215.4</v>
      </c>
      <c r="M19" s="86">
        <f>IF(tsec!M19&lt;&gt;"",tsec!M19,"")</f>
        <v>6</v>
      </c>
      <c r="N19" s="276">
        <f>IF(tsec!N19&lt;&gt;"",INT(tsec!N19/3600)*10000+INT(MOD(tsec!N19,3600)/60)*100+MOD(tsec!N19,60),"")</f>
        <v>2903.9</v>
      </c>
      <c r="O19" s="86">
        <f>IF(tsec!O19&lt;&gt;"",tsec!O19,"")</f>
        <v>6</v>
      </c>
      <c r="P19" s="276">
        <f>IF(tsec!P19&lt;&gt;"",INT(tsec!P19/3600)*10000+INT(MOD(tsec!P19,3600)/60)*100+MOD(tsec!P19,60),"")</f>
        <v>3414.6</v>
      </c>
      <c r="Q19" s="86">
        <f>IF(tsec!Q19&lt;&gt;"",tsec!Q19,"")</f>
        <v>6</v>
      </c>
      <c r="R19" s="276">
        <f>IF(tsec!R19&lt;&gt;"",INT(tsec!R19/3600)*10000+INT(MOD(tsec!R19,3600)/60)*100+MOD(tsec!R19,60),"")</f>
        <v>3952.2</v>
      </c>
      <c r="S19" s="86">
        <f>IF(tsec!S19&lt;&gt;"",tsec!S19,"")</f>
        <v>6</v>
      </c>
      <c r="T19" s="276">
        <f>IF(tsec!T19&lt;&gt;"",INT(tsec!T19/3600)*10000+INT(MOD(tsec!T19,3600)/60)*100+MOD(tsec!T19,60),"")</f>
        <v>4350.7</v>
      </c>
      <c r="U19" s="86">
        <f>IF(tsec!U19&lt;&gt;"",tsec!U19,"")</f>
        <v>6</v>
      </c>
      <c r="V19" s="276" t="str">
        <f>IF(tsec!V19&lt;&gt;"",INT(tsec!V19/3600)*10000+INT(MOD(tsec!V19,3600)/60)*100+MOD(tsec!V19,60),"")</f>
        <v/>
      </c>
      <c r="W19" s="86" t="str">
        <f>IF(tsec!W19&lt;&gt;"",tsec!W19,"")</f>
        <v/>
      </c>
      <c r="X19" s="276" t="str">
        <f>IF(tsec!X19&lt;&gt;"",INT(tsec!X19/3600)*10000+INT(MOD(tsec!X19,3600)/60)*100+MOD(tsec!X19,60),"")</f>
        <v/>
      </c>
      <c r="Y19" s="86" t="str">
        <f>IF(tsec!Y19&lt;&gt;"",tsec!Y19,"")</f>
        <v/>
      </c>
      <c r="Z19" s="276" t="str">
        <f>IF(tsec!Z19&lt;&gt;"",INT(tsec!Z19/3600)*10000+INT(MOD(tsec!Z19,3600)/60)*100+MOD(tsec!Z19,60),"")</f>
        <v/>
      </c>
      <c r="AA19" s="86" t="str">
        <f>IF(tsec!AA19&lt;&gt;"",tsec!AA19,"")</f>
        <v/>
      </c>
      <c r="AB19" s="276" t="str">
        <f>IF(tsec!AB19&lt;&gt;"",INT(tsec!AB19/3600)*10000+INT(MOD(tsec!AB19,3600)/60)*100+MOD(tsec!AB19,60),"")</f>
        <v/>
      </c>
      <c r="AC19" s="86" t="str">
        <f>IF(tsec!AC19&lt;&gt;"",tsec!AC19,"")</f>
        <v/>
      </c>
      <c r="AD19" s="276" t="str">
        <f>IF(tsec!AD19&lt;&gt;"",INT(tsec!AD19/3600)*10000+INT(MOD(tsec!AD19,3600)/60)*100+MOD(tsec!AD19,60),"")</f>
        <v/>
      </c>
      <c r="AE19" s="86" t="str">
        <f>IF(tsec!AE19&lt;&gt;"",tsec!AE19,"")</f>
        <v/>
      </c>
      <c r="AF19" s="276" t="str">
        <f>IF(tsec!AF19&lt;&gt;"",INT(tsec!AF19/3600)*10000+INT(MOD(tsec!AF19,3600)/60)*100+MOD(tsec!AF19,60),"")</f>
        <v/>
      </c>
      <c r="AG19" s="86" t="str">
        <f>IF(tsec!AG19&lt;&gt;"",tsec!AG19,"")</f>
        <v/>
      </c>
      <c r="AH19" s="276" t="str">
        <f>IF(tsec!AH19&lt;&gt;"",INT(tsec!AH19/3600)*10000+INT(MOD(tsec!AH19,3600)/60)*100+MOD(tsec!AH19,60),"")</f>
        <v/>
      </c>
      <c r="AI19" s="86" t="str">
        <f>IF(tsec!AI19&lt;&gt;"",tsec!AI19,"")</f>
        <v/>
      </c>
      <c r="AJ19" s="276" t="str">
        <f>IF(tsec!AJ19&lt;&gt;"",INT(tsec!AJ19/3600)*10000+INT(MOD(tsec!AJ19,3600)/60)*100+MOD(tsec!AJ19,60),"")</f>
        <v/>
      </c>
      <c r="AK19" s="86" t="str">
        <f>IF(tsec!AK19&lt;&gt;"",tsec!AK19,"")</f>
        <v/>
      </c>
      <c r="AL19" s="276" t="str">
        <f>IF(tsec!AL19&lt;&gt;"",INT(tsec!AL19/3600)*10000+INT(MOD(tsec!AL19,3600)/60)*100+MOD(tsec!AL19,60),"")</f>
        <v/>
      </c>
      <c r="AM19" s="86" t="str">
        <f>IF(tsec!AM19&lt;&gt;"",tsec!AM19,"")</f>
        <v/>
      </c>
      <c r="AN19" s="276" t="str">
        <f>IF(tsec!AN19&lt;&gt;"",INT(tsec!AN19/3600)*10000+INT(MOD(tsec!AN19,3600)/60)*100+MOD(tsec!AN19,60),"")</f>
        <v/>
      </c>
      <c r="AO19" s="86" t="str">
        <f>IF(tsec!AO19&lt;&gt;"",tsec!AO19,"")</f>
        <v/>
      </c>
      <c r="AP19" s="276" t="str">
        <f>IF(tsec!AP19&lt;&gt;"",INT(tsec!AP19/3600)*10000+INT(MOD(tsec!AP19,3600)/60)*100+MOD(tsec!AP19,60),"")</f>
        <v/>
      </c>
      <c r="AQ19" s="86" t="str">
        <f>IF(tsec!AQ19&lt;&gt;"",tsec!AQ19,"")</f>
        <v/>
      </c>
      <c r="AR19" s="276" t="str">
        <f>IF(tsec!AR19&lt;&gt;"",INT(tsec!AR19/3600)*10000+INT(MOD(tsec!AR19,3600)/60)*100+MOD(tsec!AR19,60),"")</f>
        <v/>
      </c>
      <c r="AS19" s="86" t="str">
        <f>IF(tsec!AS19&lt;&gt;"",tsec!AS19,"")</f>
        <v/>
      </c>
      <c r="AT19" s="276" t="str">
        <f>IF(tsec!AT19&lt;&gt;"",INT(tsec!AT19/3600)*10000+INT(MOD(tsec!AT19,3600)/60)*100+MOD(tsec!AT19,60),"")</f>
        <v/>
      </c>
      <c r="AU19" s="86" t="str">
        <f>IF(tsec!AU19&lt;&gt;"",tsec!AU19,"")</f>
        <v/>
      </c>
      <c r="AV19" s="276" t="str">
        <f>IF(tsec!AV19&lt;&gt;"",INT(tsec!AV19/3600)*10000+INT(MOD(tsec!AV19,3600)/60)*100+MOD(tsec!AV19,60),"")</f>
        <v/>
      </c>
      <c r="AW19" s="86" t="str">
        <f>IF(tsec!AW19&lt;&gt;"",tsec!AW19,"")</f>
        <v/>
      </c>
      <c r="AX19" s="276" t="str">
        <f>IF(tsec!AX19&lt;&gt;"",INT(tsec!AX19/3600)*10000+INT(MOD(tsec!AX19,3600)/60)*100+MOD(tsec!AX19,60),"")</f>
        <v/>
      </c>
      <c r="AY19" s="86" t="str">
        <f>IF(tsec!AY19&lt;&gt;"",tsec!AY19,"")</f>
        <v/>
      </c>
      <c r="AZ19" s="276" t="str">
        <f>IF(tsec!AZ19&lt;&gt;"",INT(tsec!AZ19/3600)*10000+INT(MOD(tsec!AZ19,3600)/60)*100+MOD(tsec!AZ19,60),"")</f>
        <v/>
      </c>
      <c r="BA19" s="86" t="str">
        <f>IF(tsec!BA19&lt;&gt;"",tsec!BA19,"")</f>
        <v/>
      </c>
      <c r="BB19" s="276" t="str">
        <f>IF(tsec!BB19&lt;&gt;"",INT(tsec!BB19/3600)*10000+INT(MOD(tsec!BB19,3600)/60)*100+MOD(tsec!BB19,60),"")</f>
        <v/>
      </c>
      <c r="BC19" s="86" t="str">
        <f>IF(tsec!BC19&lt;&gt;"",tsec!BC19,"")</f>
        <v/>
      </c>
      <c r="BD19" s="276" t="str">
        <f>IF(tsec!BD19&lt;&gt;"",INT(tsec!BD19/3600)*10000+INT(MOD(tsec!BD19,3600)/60)*100+MOD(tsec!BD19,60),"")</f>
        <v/>
      </c>
      <c r="BE19" s="86" t="str">
        <f>IF(tsec!BE19&lt;&gt;"",tsec!BE19,"")</f>
        <v/>
      </c>
      <c r="BF19" s="276" t="str">
        <f>IF(tsec!BF19&lt;&gt;"",INT(tsec!BF19/3600)*10000+INT(MOD(tsec!BF19,3600)/60)*100+MOD(tsec!BF19,60),"")</f>
        <v/>
      </c>
      <c r="BG19" s="86" t="str">
        <f>IF(tsec!BG19&lt;&gt;"",tsec!BG19,"")</f>
        <v/>
      </c>
      <c r="BH19" s="276" t="str">
        <f>IF(tsec!BH19&lt;&gt;"",INT(tsec!BH19/3600)*10000+INT(MOD(tsec!BH19,3600)/60)*100+MOD(tsec!BH19,60),"")</f>
        <v/>
      </c>
      <c r="BI19" s="86" t="str">
        <f>IF(tsec!BI19&lt;&gt;"",tsec!BI19,"")</f>
        <v/>
      </c>
      <c r="BJ19" s="276" t="str">
        <f>IF(tsec!BJ19&lt;&gt;"",INT(tsec!BJ19/3600)*10000+INT(MOD(tsec!BJ19,3600)/60)*100+MOD(tsec!BJ19,60),"")</f>
        <v/>
      </c>
      <c r="BK19" s="86" t="str">
        <f>IF(tsec!BK19&lt;&gt;"",tsec!BK19,"")</f>
        <v/>
      </c>
      <c r="BL19" s="276" t="str">
        <f>IF(tsec!BL19&lt;&gt;"",INT(tsec!BL19/3600)*10000+INT(MOD(tsec!BL19,3600)/60)*100+MOD(tsec!BL19,60),"")</f>
        <v/>
      </c>
      <c r="BM19" s="86" t="str">
        <f>IF(tsec!BM19&lt;&gt;"",tsec!BM19,"")</f>
        <v/>
      </c>
    </row>
    <row r="20" spans="1:65" s="278" customFormat="1">
      <c r="A20" s="113">
        <f>IF(ent!E20&lt;&gt;"",ent!D20,"")</f>
        <v>19</v>
      </c>
      <c r="B20" s="113" t="str">
        <f>IF(ent!E20&lt;&gt;"",ent!E20,"")</f>
        <v>曽根 崇仁</v>
      </c>
      <c r="C20" s="113" t="str">
        <f>IF(ent!E20&lt;&gt;"",ent!F20,"")</f>
        <v>石田 一輝</v>
      </c>
      <c r="D20" s="113" t="str">
        <f>IF(ent!E20&lt;&gt;"",ent!G20,"")</f>
        <v>P.MU☆DL☆SPM☆INGING86</v>
      </c>
      <c r="E20" s="114" t="str">
        <f>IF(ent!E20&lt;&gt;"",ent!H20,"")</f>
        <v>JN-3</v>
      </c>
      <c r="F20" s="277">
        <f>IF(tsec!F20&lt;&gt;"",INT(tsec!F20/3600)*10000+INT(MOD(tsec!F20,3600)/60)*100+MOD(tsec!F20,60),"")</f>
        <v>509.5</v>
      </c>
      <c r="G20" s="115">
        <f>IF(tsec!G20&lt;&gt;"",tsec!G20,"")</f>
        <v>7</v>
      </c>
      <c r="H20" s="277">
        <f>IF(tsec!H20&lt;&gt;"",INT(tsec!H20/3600)*10000+INT(MOD(tsec!H20,3600)/60)*100+MOD(tsec!H20,60),"")</f>
        <v>1200.4000000000001</v>
      </c>
      <c r="I20" s="115">
        <f>IF(tsec!I20&lt;&gt;"",tsec!I20,"")</f>
        <v>6</v>
      </c>
      <c r="J20" s="277">
        <f>IF(tsec!J20&lt;&gt;"",INT(tsec!J20/3600)*10000+INT(MOD(tsec!J20,3600)/60)*100+MOD(tsec!J20,60),"")</f>
        <v>1709.4</v>
      </c>
      <c r="K20" s="115">
        <f>IF(tsec!K20&lt;&gt;"",tsec!K20,"")</f>
        <v>5</v>
      </c>
      <c r="L20" s="277">
        <f>IF(tsec!L20&lt;&gt;"",INT(tsec!L20/3600)*10000+INT(MOD(tsec!L20,3600)/60)*100+MOD(tsec!L20,60),"")</f>
        <v>2210.9</v>
      </c>
      <c r="M20" s="115">
        <f>IF(tsec!M20&lt;&gt;"",tsec!M20,"")</f>
        <v>5</v>
      </c>
      <c r="N20" s="277">
        <f>IF(tsec!N20&lt;&gt;"",INT(tsec!N20/3600)*10000+INT(MOD(tsec!N20,3600)/60)*100+MOD(tsec!N20,60),"")</f>
        <v>2855.2</v>
      </c>
      <c r="O20" s="115">
        <f>IF(tsec!O20&lt;&gt;"",tsec!O20,"")</f>
        <v>3</v>
      </c>
      <c r="P20" s="277">
        <f>IF(tsec!P20&lt;&gt;"",INT(tsec!P20/3600)*10000+INT(MOD(tsec!P20,3600)/60)*100+MOD(tsec!P20,60),"")</f>
        <v>3403.6</v>
      </c>
      <c r="Q20" s="115">
        <f>IF(tsec!Q20&lt;&gt;"",tsec!Q20,"")</f>
        <v>4</v>
      </c>
      <c r="R20" s="277">
        <f>IF(tsec!R20&lt;&gt;"",INT(tsec!R20/3600)*10000+INT(MOD(tsec!R20,3600)/60)*100+MOD(tsec!R20,60),"")</f>
        <v>3934.6</v>
      </c>
      <c r="S20" s="115">
        <f>IF(tsec!S20&lt;&gt;"",tsec!S20,"")</f>
        <v>2</v>
      </c>
      <c r="T20" s="277">
        <f>IF(tsec!T20&lt;&gt;"",INT(tsec!T20/3600)*10000+INT(MOD(tsec!T20,3600)/60)*100+MOD(tsec!T20,60),"")</f>
        <v>4330.7</v>
      </c>
      <c r="U20" s="115">
        <f>IF(tsec!U20&lt;&gt;"",tsec!U20,"")</f>
        <v>2</v>
      </c>
      <c r="V20" s="277">
        <f>IF(tsec!V20&lt;&gt;"",INT(tsec!V20/3600)*10000+INT(MOD(tsec!V20,3600)/60)*100+MOD(tsec!V20,60),"")</f>
        <v>4859.7999999999993</v>
      </c>
      <c r="W20" s="115">
        <f>IF(tsec!W20&lt;&gt;"",tsec!W20,"")</f>
        <v>2</v>
      </c>
      <c r="X20" s="277">
        <f>IF(tsec!X20&lt;&gt;"",INT(tsec!X20/3600)*10000+INT(MOD(tsec!X20,3600)/60)*100+MOD(tsec!X20,60),"")</f>
        <v>5423.7</v>
      </c>
      <c r="Y20" s="115">
        <f>IF(tsec!Y20&lt;&gt;"",tsec!Y20,"")</f>
        <v>4</v>
      </c>
      <c r="Z20" s="277">
        <f>IF(tsec!Z20&lt;&gt;"",INT(tsec!Z20/3600)*10000+INT(MOD(tsec!Z20,3600)/60)*100+MOD(tsec!Z20,60),"")</f>
        <v>5818.6</v>
      </c>
      <c r="AA20" s="115">
        <f>IF(tsec!AA20&lt;&gt;"",tsec!AA20,"")</f>
        <v>4</v>
      </c>
      <c r="AB20" s="277">
        <f>IF(tsec!AB20&lt;&gt;"",INT(tsec!AB20/3600)*10000+INT(MOD(tsec!AB20,3600)/60)*100+MOD(tsec!AB20,60),"")</f>
        <v>10352.700000000001</v>
      </c>
      <c r="AC20" s="115">
        <f>IF(tsec!AC20&lt;&gt;"",tsec!AC20,"")</f>
        <v>4</v>
      </c>
      <c r="AD20" s="277" t="str">
        <f>IF(tsec!AD20&lt;&gt;"",INT(tsec!AD20/3600)*10000+INT(MOD(tsec!AD20,3600)/60)*100+MOD(tsec!AD20,60),"")</f>
        <v/>
      </c>
      <c r="AE20" s="115" t="str">
        <f>IF(tsec!AE20&lt;&gt;"",tsec!AE20,"")</f>
        <v/>
      </c>
      <c r="AF20" s="277" t="str">
        <f>IF(tsec!AF20&lt;&gt;"",INT(tsec!AF20/3600)*10000+INT(MOD(tsec!AF20,3600)/60)*100+MOD(tsec!AF20,60),"")</f>
        <v/>
      </c>
      <c r="AG20" s="115" t="str">
        <f>IF(tsec!AG20&lt;&gt;"",tsec!AG20,"")</f>
        <v/>
      </c>
      <c r="AH20" s="277" t="str">
        <f>IF(tsec!AH20&lt;&gt;"",INT(tsec!AH20/3600)*10000+INT(MOD(tsec!AH20,3600)/60)*100+MOD(tsec!AH20,60),"")</f>
        <v/>
      </c>
      <c r="AI20" s="115" t="str">
        <f>IF(tsec!AI20&lt;&gt;"",tsec!AI20,"")</f>
        <v/>
      </c>
      <c r="AJ20" s="277" t="str">
        <f>IF(tsec!AJ20&lt;&gt;"",INT(tsec!AJ20/3600)*10000+INT(MOD(tsec!AJ20,3600)/60)*100+MOD(tsec!AJ20,60),"")</f>
        <v/>
      </c>
      <c r="AK20" s="115" t="str">
        <f>IF(tsec!AK20&lt;&gt;"",tsec!AK20,"")</f>
        <v/>
      </c>
      <c r="AL20" s="277" t="str">
        <f>IF(tsec!AL20&lt;&gt;"",INT(tsec!AL20/3600)*10000+INT(MOD(tsec!AL20,3600)/60)*100+MOD(tsec!AL20,60),"")</f>
        <v/>
      </c>
      <c r="AM20" s="115" t="str">
        <f>IF(tsec!AM20&lt;&gt;"",tsec!AM20,"")</f>
        <v/>
      </c>
      <c r="AN20" s="277" t="str">
        <f>IF(tsec!AN20&lt;&gt;"",INT(tsec!AN20/3600)*10000+INT(MOD(tsec!AN20,3600)/60)*100+MOD(tsec!AN20,60),"")</f>
        <v/>
      </c>
      <c r="AO20" s="115" t="str">
        <f>IF(tsec!AO20&lt;&gt;"",tsec!AO20,"")</f>
        <v/>
      </c>
      <c r="AP20" s="277" t="str">
        <f>IF(tsec!AP20&lt;&gt;"",INT(tsec!AP20/3600)*10000+INT(MOD(tsec!AP20,3600)/60)*100+MOD(tsec!AP20,60),"")</f>
        <v/>
      </c>
      <c r="AQ20" s="115" t="str">
        <f>IF(tsec!AQ20&lt;&gt;"",tsec!AQ20,"")</f>
        <v/>
      </c>
      <c r="AR20" s="277" t="str">
        <f>IF(tsec!AR20&lt;&gt;"",INT(tsec!AR20/3600)*10000+INT(MOD(tsec!AR20,3600)/60)*100+MOD(tsec!AR20,60),"")</f>
        <v/>
      </c>
      <c r="AS20" s="115" t="str">
        <f>IF(tsec!AS20&lt;&gt;"",tsec!AS20,"")</f>
        <v/>
      </c>
      <c r="AT20" s="277" t="str">
        <f>IF(tsec!AT20&lt;&gt;"",INT(tsec!AT20/3600)*10000+INT(MOD(tsec!AT20,3600)/60)*100+MOD(tsec!AT20,60),"")</f>
        <v/>
      </c>
      <c r="AU20" s="115" t="str">
        <f>IF(tsec!AU20&lt;&gt;"",tsec!AU20,"")</f>
        <v/>
      </c>
      <c r="AV20" s="277" t="str">
        <f>IF(tsec!AV20&lt;&gt;"",INT(tsec!AV20/3600)*10000+INT(MOD(tsec!AV20,3600)/60)*100+MOD(tsec!AV20,60),"")</f>
        <v/>
      </c>
      <c r="AW20" s="115" t="str">
        <f>IF(tsec!AW20&lt;&gt;"",tsec!AW20,"")</f>
        <v/>
      </c>
      <c r="AX20" s="277" t="str">
        <f>IF(tsec!AX20&lt;&gt;"",INT(tsec!AX20/3600)*10000+INT(MOD(tsec!AX20,3600)/60)*100+MOD(tsec!AX20,60),"")</f>
        <v/>
      </c>
      <c r="AY20" s="115" t="str">
        <f>IF(tsec!AY20&lt;&gt;"",tsec!AY20,"")</f>
        <v/>
      </c>
      <c r="AZ20" s="277" t="str">
        <f>IF(tsec!AZ20&lt;&gt;"",INT(tsec!AZ20/3600)*10000+INT(MOD(tsec!AZ20,3600)/60)*100+MOD(tsec!AZ20,60),"")</f>
        <v/>
      </c>
      <c r="BA20" s="115" t="str">
        <f>IF(tsec!BA20&lt;&gt;"",tsec!BA20,"")</f>
        <v/>
      </c>
      <c r="BB20" s="277" t="str">
        <f>IF(tsec!BB20&lt;&gt;"",INT(tsec!BB20/3600)*10000+INT(MOD(tsec!BB20,3600)/60)*100+MOD(tsec!BB20,60),"")</f>
        <v/>
      </c>
      <c r="BC20" s="115" t="str">
        <f>IF(tsec!BC20&lt;&gt;"",tsec!BC20,"")</f>
        <v/>
      </c>
      <c r="BD20" s="277" t="str">
        <f>IF(tsec!BD20&lt;&gt;"",INT(tsec!BD20/3600)*10000+INT(MOD(tsec!BD20,3600)/60)*100+MOD(tsec!BD20,60),"")</f>
        <v/>
      </c>
      <c r="BE20" s="115" t="str">
        <f>IF(tsec!BE20&lt;&gt;"",tsec!BE20,"")</f>
        <v/>
      </c>
      <c r="BF20" s="277" t="str">
        <f>IF(tsec!BF20&lt;&gt;"",INT(tsec!BF20/3600)*10000+INT(MOD(tsec!BF20,3600)/60)*100+MOD(tsec!BF20,60),"")</f>
        <v/>
      </c>
      <c r="BG20" s="115" t="str">
        <f>IF(tsec!BG20&lt;&gt;"",tsec!BG20,"")</f>
        <v/>
      </c>
      <c r="BH20" s="277" t="str">
        <f>IF(tsec!BH20&lt;&gt;"",INT(tsec!BH20/3600)*10000+INT(MOD(tsec!BH20,3600)/60)*100+MOD(tsec!BH20,60),"")</f>
        <v/>
      </c>
      <c r="BI20" s="115" t="str">
        <f>IF(tsec!BI20&lt;&gt;"",tsec!BI20,"")</f>
        <v/>
      </c>
      <c r="BJ20" s="277" t="str">
        <f>IF(tsec!BJ20&lt;&gt;"",INT(tsec!BJ20/3600)*10000+INT(MOD(tsec!BJ20,3600)/60)*100+MOD(tsec!BJ20,60),"")</f>
        <v/>
      </c>
      <c r="BK20" s="115" t="str">
        <f>IF(tsec!BK20&lt;&gt;"",tsec!BK20,"")</f>
        <v/>
      </c>
      <c r="BL20" s="277" t="str">
        <f>IF(tsec!BL20&lt;&gt;"",INT(tsec!BL20/3600)*10000+INT(MOD(tsec!BL20,3600)/60)*100+MOD(tsec!BL20,60),"")</f>
        <v/>
      </c>
      <c r="BM20" s="115" t="str">
        <f>IF(tsec!BM20&lt;&gt;"",tsec!BM20,"")</f>
        <v/>
      </c>
    </row>
    <row r="21" spans="1:65">
      <c r="A21" s="84">
        <f>IF(ent!E21&lt;&gt;"",ent!D21,"")</f>
        <v>20</v>
      </c>
      <c r="B21" s="84" t="str">
        <f>IF(ent!E21&lt;&gt;"",ent!E21,"")</f>
        <v>山口 清司</v>
      </c>
      <c r="C21" s="84" t="str">
        <f>IF(ent!E21&lt;&gt;"",ent!F21,"")</f>
        <v>澤田 耕一</v>
      </c>
      <c r="D21" s="84" t="str">
        <f>IF(ent!E21&lt;&gt;"",ent!G21,"")</f>
        <v>エナペタルADVAN久與GR86</v>
      </c>
      <c r="E21" s="112" t="str">
        <f>IF(ent!E21&lt;&gt;"",ent!H21,"")</f>
        <v>JN-3</v>
      </c>
      <c r="F21" s="276">
        <f>IF(tsec!F21&lt;&gt;"",INT(tsec!F21/3600)*10000+INT(MOD(tsec!F21,3600)/60)*100+MOD(tsec!F21,60),"")</f>
        <v>501.4</v>
      </c>
      <c r="G21" s="86">
        <f>IF(tsec!G21&lt;&gt;"",tsec!G21,"")</f>
        <v>3</v>
      </c>
      <c r="H21" s="276">
        <f>IF(tsec!H21&lt;&gt;"",INT(tsec!H21/3600)*10000+INT(MOD(tsec!H21,3600)/60)*100+MOD(tsec!H21,60),"")</f>
        <v>1154.0999999999999</v>
      </c>
      <c r="I21" s="86">
        <f>IF(tsec!I21&lt;&gt;"",tsec!I21,"")</f>
        <v>2</v>
      </c>
      <c r="J21" s="276">
        <f>IF(tsec!J21&lt;&gt;"",INT(tsec!J21/3600)*10000+INT(MOD(tsec!J21,3600)/60)*100+MOD(tsec!J21,60),"")</f>
        <v>1704.3</v>
      </c>
      <c r="K21" s="86">
        <f>IF(tsec!K21&lt;&gt;"",tsec!K21,"")</f>
        <v>2</v>
      </c>
      <c r="L21" s="276">
        <f>IF(tsec!L21&lt;&gt;"",INT(tsec!L21/3600)*10000+INT(MOD(tsec!L21,3600)/60)*100+MOD(tsec!L21,60),"")</f>
        <v>2209.6999999999998</v>
      </c>
      <c r="M21" s="86">
        <f>IF(tsec!M21&lt;&gt;"",tsec!M21,"")</f>
        <v>4</v>
      </c>
      <c r="N21" s="276">
        <f>IF(tsec!N21&lt;&gt;"",INT(tsec!N21/3600)*10000+INT(MOD(tsec!N21,3600)/60)*100+MOD(tsec!N21,60),"")</f>
        <v>2857.7999999999997</v>
      </c>
      <c r="O21" s="86">
        <f>IF(tsec!O21&lt;&gt;"",tsec!O21,"")</f>
        <v>4</v>
      </c>
      <c r="P21" s="276">
        <f>IF(tsec!P21&lt;&gt;"",INT(tsec!P21/3600)*10000+INT(MOD(tsec!P21,3600)/60)*100+MOD(tsec!P21,60),"")</f>
        <v>3402.7999999999997</v>
      </c>
      <c r="Q21" s="86">
        <f>IF(tsec!Q21&lt;&gt;"",tsec!Q21,"")</f>
        <v>3</v>
      </c>
      <c r="R21" s="276">
        <f>IF(tsec!R21&lt;&gt;"",INT(tsec!R21/3600)*10000+INT(MOD(tsec!R21,3600)/60)*100+MOD(tsec!R21,60),"")</f>
        <v>3939.7999999999997</v>
      </c>
      <c r="S21" s="86">
        <f>IF(tsec!S21&lt;&gt;"",tsec!S21,"")</f>
        <v>4</v>
      </c>
      <c r="T21" s="276">
        <f>IF(tsec!T21&lt;&gt;"",INT(tsec!T21/3600)*10000+INT(MOD(tsec!T21,3600)/60)*100+MOD(tsec!T21,60),"")</f>
        <v>4335.5</v>
      </c>
      <c r="U21" s="86">
        <f>IF(tsec!U21&lt;&gt;"",tsec!U21,"")</f>
        <v>5</v>
      </c>
      <c r="V21" s="276">
        <f>IF(tsec!V21&lt;&gt;"",INT(tsec!V21/3600)*10000+INT(MOD(tsec!V21,3600)/60)*100+MOD(tsec!V21,60),"")</f>
        <v>4903.7</v>
      </c>
      <c r="W21" s="86">
        <f>IF(tsec!W21&lt;&gt;"",tsec!W21,"")</f>
        <v>5</v>
      </c>
      <c r="X21" s="276" t="str">
        <f>IF(tsec!X21&lt;&gt;"",INT(tsec!X21/3600)*10000+INT(MOD(tsec!X21,3600)/60)*100+MOD(tsec!X21,60),"")</f>
        <v/>
      </c>
      <c r="Y21" s="86" t="str">
        <f>IF(tsec!Y21&lt;&gt;"",tsec!Y21,"")</f>
        <v/>
      </c>
      <c r="Z21" s="276" t="str">
        <f>IF(tsec!Z21&lt;&gt;"",INT(tsec!Z21/3600)*10000+INT(MOD(tsec!Z21,3600)/60)*100+MOD(tsec!Z21,60),"")</f>
        <v/>
      </c>
      <c r="AA21" s="86" t="str">
        <f>IF(tsec!AA21&lt;&gt;"",tsec!AA21,"")</f>
        <v/>
      </c>
      <c r="AB21" s="276" t="str">
        <f>IF(tsec!AB21&lt;&gt;"",INT(tsec!AB21/3600)*10000+INT(MOD(tsec!AB21,3600)/60)*100+MOD(tsec!AB21,60),"")</f>
        <v/>
      </c>
      <c r="AC21" s="86" t="str">
        <f>IF(tsec!AC21&lt;&gt;"",tsec!AC21,"")</f>
        <v/>
      </c>
      <c r="AD21" s="276" t="str">
        <f>IF(tsec!AD21&lt;&gt;"",INT(tsec!AD21/3600)*10000+INT(MOD(tsec!AD21,3600)/60)*100+MOD(tsec!AD21,60),"")</f>
        <v/>
      </c>
      <c r="AE21" s="86" t="str">
        <f>IF(tsec!AE21&lt;&gt;"",tsec!AE21,"")</f>
        <v/>
      </c>
      <c r="AF21" s="276" t="str">
        <f>IF(tsec!AF21&lt;&gt;"",INT(tsec!AF21/3600)*10000+INT(MOD(tsec!AF21,3600)/60)*100+MOD(tsec!AF21,60),"")</f>
        <v/>
      </c>
      <c r="AG21" s="86" t="str">
        <f>IF(tsec!AG21&lt;&gt;"",tsec!AG21,"")</f>
        <v/>
      </c>
      <c r="AH21" s="276" t="str">
        <f>IF(tsec!AH21&lt;&gt;"",INT(tsec!AH21/3600)*10000+INT(MOD(tsec!AH21,3600)/60)*100+MOD(tsec!AH21,60),"")</f>
        <v/>
      </c>
      <c r="AI21" s="86" t="str">
        <f>IF(tsec!AI21&lt;&gt;"",tsec!AI21,"")</f>
        <v/>
      </c>
      <c r="AJ21" s="276" t="str">
        <f>IF(tsec!AJ21&lt;&gt;"",INT(tsec!AJ21/3600)*10000+INT(MOD(tsec!AJ21,3600)/60)*100+MOD(tsec!AJ21,60),"")</f>
        <v/>
      </c>
      <c r="AK21" s="86" t="str">
        <f>IF(tsec!AK21&lt;&gt;"",tsec!AK21,"")</f>
        <v/>
      </c>
      <c r="AL21" s="276" t="str">
        <f>IF(tsec!AL21&lt;&gt;"",INT(tsec!AL21/3600)*10000+INT(MOD(tsec!AL21,3600)/60)*100+MOD(tsec!AL21,60),"")</f>
        <v/>
      </c>
      <c r="AM21" s="86" t="str">
        <f>IF(tsec!AM21&lt;&gt;"",tsec!AM21,"")</f>
        <v/>
      </c>
      <c r="AN21" s="276" t="str">
        <f>IF(tsec!AN21&lt;&gt;"",INT(tsec!AN21/3600)*10000+INT(MOD(tsec!AN21,3600)/60)*100+MOD(tsec!AN21,60),"")</f>
        <v/>
      </c>
      <c r="AO21" s="86" t="str">
        <f>IF(tsec!AO21&lt;&gt;"",tsec!AO21,"")</f>
        <v/>
      </c>
      <c r="AP21" s="276" t="str">
        <f>IF(tsec!AP21&lt;&gt;"",INT(tsec!AP21/3600)*10000+INT(MOD(tsec!AP21,3600)/60)*100+MOD(tsec!AP21,60),"")</f>
        <v/>
      </c>
      <c r="AQ21" s="86" t="str">
        <f>IF(tsec!AQ21&lt;&gt;"",tsec!AQ21,"")</f>
        <v/>
      </c>
      <c r="AR21" s="276" t="str">
        <f>IF(tsec!AR21&lt;&gt;"",INT(tsec!AR21/3600)*10000+INT(MOD(tsec!AR21,3600)/60)*100+MOD(tsec!AR21,60),"")</f>
        <v/>
      </c>
      <c r="AS21" s="86" t="str">
        <f>IF(tsec!AS21&lt;&gt;"",tsec!AS21,"")</f>
        <v/>
      </c>
      <c r="AT21" s="276" t="str">
        <f>IF(tsec!AT21&lt;&gt;"",INT(tsec!AT21/3600)*10000+INT(MOD(tsec!AT21,3600)/60)*100+MOD(tsec!AT21,60),"")</f>
        <v/>
      </c>
      <c r="AU21" s="86" t="str">
        <f>IF(tsec!AU21&lt;&gt;"",tsec!AU21,"")</f>
        <v/>
      </c>
      <c r="AV21" s="276" t="str">
        <f>IF(tsec!AV21&lt;&gt;"",INT(tsec!AV21/3600)*10000+INT(MOD(tsec!AV21,3600)/60)*100+MOD(tsec!AV21,60),"")</f>
        <v/>
      </c>
      <c r="AW21" s="86" t="str">
        <f>IF(tsec!AW21&lt;&gt;"",tsec!AW21,"")</f>
        <v/>
      </c>
      <c r="AX21" s="276" t="str">
        <f>IF(tsec!AX21&lt;&gt;"",INT(tsec!AX21/3600)*10000+INT(MOD(tsec!AX21,3600)/60)*100+MOD(tsec!AX21,60),"")</f>
        <v/>
      </c>
      <c r="AY21" s="86" t="str">
        <f>IF(tsec!AY21&lt;&gt;"",tsec!AY21,"")</f>
        <v/>
      </c>
      <c r="AZ21" s="276" t="str">
        <f>IF(tsec!AZ21&lt;&gt;"",INT(tsec!AZ21/3600)*10000+INT(MOD(tsec!AZ21,3600)/60)*100+MOD(tsec!AZ21,60),"")</f>
        <v/>
      </c>
      <c r="BA21" s="86" t="str">
        <f>IF(tsec!BA21&lt;&gt;"",tsec!BA21,"")</f>
        <v/>
      </c>
      <c r="BB21" s="276" t="str">
        <f>IF(tsec!BB21&lt;&gt;"",INT(tsec!BB21/3600)*10000+INT(MOD(tsec!BB21,3600)/60)*100+MOD(tsec!BB21,60),"")</f>
        <v/>
      </c>
      <c r="BC21" s="86" t="str">
        <f>IF(tsec!BC21&lt;&gt;"",tsec!BC21,"")</f>
        <v/>
      </c>
      <c r="BD21" s="276" t="str">
        <f>IF(tsec!BD21&lt;&gt;"",INT(tsec!BD21/3600)*10000+INT(MOD(tsec!BD21,3600)/60)*100+MOD(tsec!BD21,60),"")</f>
        <v/>
      </c>
      <c r="BE21" s="86" t="str">
        <f>IF(tsec!BE21&lt;&gt;"",tsec!BE21,"")</f>
        <v/>
      </c>
      <c r="BF21" s="276" t="str">
        <f>IF(tsec!BF21&lt;&gt;"",INT(tsec!BF21/3600)*10000+INT(MOD(tsec!BF21,3600)/60)*100+MOD(tsec!BF21,60),"")</f>
        <v/>
      </c>
      <c r="BG21" s="86" t="str">
        <f>IF(tsec!BG21&lt;&gt;"",tsec!BG21,"")</f>
        <v/>
      </c>
      <c r="BH21" s="276" t="str">
        <f>IF(tsec!BH21&lt;&gt;"",INT(tsec!BH21/3600)*10000+INT(MOD(tsec!BH21,3600)/60)*100+MOD(tsec!BH21,60),"")</f>
        <v/>
      </c>
      <c r="BI21" s="86" t="str">
        <f>IF(tsec!BI21&lt;&gt;"",tsec!BI21,"")</f>
        <v/>
      </c>
      <c r="BJ21" s="276" t="str">
        <f>IF(tsec!BJ21&lt;&gt;"",INT(tsec!BJ21/3600)*10000+INT(MOD(tsec!BJ21,3600)/60)*100+MOD(tsec!BJ21,60),"")</f>
        <v/>
      </c>
      <c r="BK21" s="86" t="str">
        <f>IF(tsec!BK21&lt;&gt;"",tsec!BK21,"")</f>
        <v/>
      </c>
      <c r="BL21" s="276" t="str">
        <f>IF(tsec!BL21&lt;&gt;"",INT(tsec!BL21/3600)*10000+INT(MOD(tsec!BL21,3600)/60)*100+MOD(tsec!BL21,60),"")</f>
        <v/>
      </c>
      <c r="BM21" s="86" t="str">
        <f>IF(tsec!BM21&lt;&gt;"",tsec!BM21,"")</f>
        <v/>
      </c>
    </row>
    <row r="22" spans="1:65" s="278" customFormat="1">
      <c r="A22" s="113">
        <f>IF(ent!E22&lt;&gt;"",ent!D22,"")</f>
        <v>21</v>
      </c>
      <c r="B22" s="113" t="str">
        <f>IF(ent!E22&lt;&gt;"",ent!E22,"")</f>
        <v>長﨑 雅志</v>
      </c>
      <c r="C22" s="113" t="str">
        <f>IF(ent!E22&lt;&gt;"",ent!F22,"")</f>
        <v>大矢 啓太</v>
      </c>
      <c r="D22" s="113" t="str">
        <f>IF(ent!E22&lt;&gt;"",ent!G22,"")</f>
        <v>NTP NAVUL GR86</v>
      </c>
      <c r="E22" s="114" t="str">
        <f>IF(ent!E22&lt;&gt;"",ent!H22,"")</f>
        <v>JN-3</v>
      </c>
      <c r="F22" s="277">
        <f>IF(tsec!F22&lt;&gt;"",INT(tsec!F22/3600)*10000+INT(MOD(tsec!F22,3600)/60)*100+MOD(tsec!F22,60),"")</f>
        <v>458.1</v>
      </c>
      <c r="G22" s="115">
        <f>IF(tsec!G22&lt;&gt;"",tsec!G22,"")</f>
        <v>1</v>
      </c>
      <c r="H22" s="277">
        <f>IF(tsec!H22&lt;&gt;"",INT(tsec!H22/3600)*10000+INT(MOD(tsec!H22,3600)/60)*100+MOD(tsec!H22,60),"")</f>
        <v>1149</v>
      </c>
      <c r="I22" s="115">
        <f>IF(tsec!I22&lt;&gt;"",tsec!I22,"")</f>
        <v>1</v>
      </c>
      <c r="J22" s="277">
        <f>IF(tsec!J22&lt;&gt;"",INT(tsec!J22/3600)*10000+INT(MOD(tsec!J22,3600)/60)*100+MOD(tsec!J22,60),"")</f>
        <v>1654</v>
      </c>
      <c r="K22" s="115">
        <f>IF(tsec!K22&lt;&gt;"",tsec!K22,"")</f>
        <v>1</v>
      </c>
      <c r="L22" s="277">
        <f>IF(tsec!L22&lt;&gt;"",INT(tsec!L22/3600)*10000+INT(MOD(tsec!L22,3600)/60)*100+MOD(tsec!L22,60),"")</f>
        <v>2152</v>
      </c>
      <c r="M22" s="115">
        <f>IF(tsec!M22&lt;&gt;"",tsec!M22,"")</f>
        <v>1</v>
      </c>
      <c r="N22" s="277">
        <f>IF(tsec!N22&lt;&gt;"",INT(tsec!N22/3600)*10000+INT(MOD(tsec!N22,3600)/60)*100+MOD(tsec!N22,60),"")</f>
        <v>2840.1</v>
      </c>
      <c r="O22" s="115">
        <f>IF(tsec!O22&lt;&gt;"",tsec!O22,"")</f>
        <v>1</v>
      </c>
      <c r="P22" s="277">
        <f>IF(tsec!P22&lt;&gt;"",INT(tsec!P22/3600)*10000+INT(MOD(tsec!P22,3600)/60)*100+MOD(tsec!P22,60),"")</f>
        <v>3345.3999999999996</v>
      </c>
      <c r="Q22" s="115">
        <f>IF(tsec!Q22&lt;&gt;"",tsec!Q22,"")</f>
        <v>1</v>
      </c>
      <c r="R22" s="277">
        <f>IF(tsec!R22&lt;&gt;"",INT(tsec!R22/3600)*10000+INT(MOD(tsec!R22,3600)/60)*100+MOD(tsec!R22,60),"")</f>
        <v>3915.5</v>
      </c>
      <c r="S22" s="115">
        <f>IF(tsec!S22&lt;&gt;"",tsec!S22,"")</f>
        <v>1</v>
      </c>
      <c r="T22" s="277">
        <f>IF(tsec!T22&lt;&gt;"",INT(tsec!T22/3600)*10000+INT(MOD(tsec!T22,3600)/60)*100+MOD(tsec!T22,60),"")</f>
        <v>4308.7</v>
      </c>
      <c r="U22" s="115">
        <f>IF(tsec!U22&lt;&gt;"",tsec!U22,"")</f>
        <v>1</v>
      </c>
      <c r="V22" s="277">
        <f>IF(tsec!V22&lt;&gt;"",INT(tsec!V22/3600)*10000+INT(MOD(tsec!V22,3600)/60)*100+MOD(tsec!V22,60),"")</f>
        <v>4838.7</v>
      </c>
      <c r="W22" s="115">
        <f>IF(tsec!W22&lt;&gt;"",tsec!W22,"")</f>
        <v>1</v>
      </c>
      <c r="X22" s="277">
        <f>IF(tsec!X22&lt;&gt;"",INT(tsec!X22/3600)*10000+INT(MOD(tsec!X22,3600)/60)*100+MOD(tsec!X22,60),"")</f>
        <v>5353.4</v>
      </c>
      <c r="Y22" s="115">
        <f>IF(tsec!Y22&lt;&gt;"",tsec!Y22,"")</f>
        <v>1</v>
      </c>
      <c r="Z22" s="277">
        <f>IF(tsec!Z22&lt;&gt;"",INT(tsec!Z22/3600)*10000+INT(MOD(tsec!Z22,3600)/60)*100+MOD(tsec!Z22,60),"")</f>
        <v>5741.2999999999993</v>
      </c>
      <c r="AA22" s="115">
        <f>IF(tsec!AA22&lt;&gt;"",tsec!AA22,"")</f>
        <v>1</v>
      </c>
      <c r="AB22" s="277">
        <f>IF(tsec!AB22&lt;&gt;"",INT(tsec!AB22/3600)*10000+INT(MOD(tsec!AB22,3600)/60)*100+MOD(tsec!AB22,60),"")</f>
        <v>10312.200000000001</v>
      </c>
      <c r="AC22" s="115">
        <f>IF(tsec!AC22&lt;&gt;"",tsec!AC22,"")</f>
        <v>1</v>
      </c>
      <c r="AD22" s="277" t="str">
        <f>IF(tsec!AD22&lt;&gt;"",INT(tsec!AD22/3600)*10000+INT(MOD(tsec!AD22,3600)/60)*100+MOD(tsec!AD22,60),"")</f>
        <v/>
      </c>
      <c r="AE22" s="115" t="str">
        <f>IF(tsec!AE22&lt;&gt;"",tsec!AE22,"")</f>
        <v/>
      </c>
      <c r="AF22" s="277" t="str">
        <f>IF(tsec!AF22&lt;&gt;"",INT(tsec!AF22/3600)*10000+INT(MOD(tsec!AF22,3600)/60)*100+MOD(tsec!AF22,60),"")</f>
        <v/>
      </c>
      <c r="AG22" s="115" t="str">
        <f>IF(tsec!AG22&lt;&gt;"",tsec!AG22,"")</f>
        <v/>
      </c>
      <c r="AH22" s="277" t="str">
        <f>IF(tsec!AH22&lt;&gt;"",INT(tsec!AH22/3600)*10000+INT(MOD(tsec!AH22,3600)/60)*100+MOD(tsec!AH22,60),"")</f>
        <v/>
      </c>
      <c r="AI22" s="115" t="str">
        <f>IF(tsec!AI22&lt;&gt;"",tsec!AI22,"")</f>
        <v/>
      </c>
      <c r="AJ22" s="277" t="str">
        <f>IF(tsec!AJ22&lt;&gt;"",INT(tsec!AJ22/3600)*10000+INT(MOD(tsec!AJ22,3600)/60)*100+MOD(tsec!AJ22,60),"")</f>
        <v/>
      </c>
      <c r="AK22" s="115" t="str">
        <f>IF(tsec!AK22&lt;&gt;"",tsec!AK22,"")</f>
        <v/>
      </c>
      <c r="AL22" s="277" t="str">
        <f>IF(tsec!AL22&lt;&gt;"",INT(tsec!AL22/3600)*10000+INT(MOD(tsec!AL22,3600)/60)*100+MOD(tsec!AL22,60),"")</f>
        <v/>
      </c>
      <c r="AM22" s="115" t="str">
        <f>IF(tsec!AM22&lt;&gt;"",tsec!AM22,"")</f>
        <v/>
      </c>
      <c r="AN22" s="277" t="str">
        <f>IF(tsec!AN22&lt;&gt;"",INT(tsec!AN22/3600)*10000+INT(MOD(tsec!AN22,3600)/60)*100+MOD(tsec!AN22,60),"")</f>
        <v/>
      </c>
      <c r="AO22" s="115" t="str">
        <f>IF(tsec!AO22&lt;&gt;"",tsec!AO22,"")</f>
        <v/>
      </c>
      <c r="AP22" s="277" t="str">
        <f>IF(tsec!AP22&lt;&gt;"",INT(tsec!AP22/3600)*10000+INT(MOD(tsec!AP22,3600)/60)*100+MOD(tsec!AP22,60),"")</f>
        <v/>
      </c>
      <c r="AQ22" s="115" t="str">
        <f>IF(tsec!AQ22&lt;&gt;"",tsec!AQ22,"")</f>
        <v/>
      </c>
      <c r="AR22" s="277" t="str">
        <f>IF(tsec!AR22&lt;&gt;"",INT(tsec!AR22/3600)*10000+INT(MOD(tsec!AR22,3600)/60)*100+MOD(tsec!AR22,60),"")</f>
        <v/>
      </c>
      <c r="AS22" s="115" t="str">
        <f>IF(tsec!AS22&lt;&gt;"",tsec!AS22,"")</f>
        <v/>
      </c>
      <c r="AT22" s="277" t="str">
        <f>IF(tsec!AT22&lt;&gt;"",INT(tsec!AT22/3600)*10000+INT(MOD(tsec!AT22,3600)/60)*100+MOD(tsec!AT22,60),"")</f>
        <v/>
      </c>
      <c r="AU22" s="115" t="str">
        <f>IF(tsec!AU22&lt;&gt;"",tsec!AU22,"")</f>
        <v/>
      </c>
      <c r="AV22" s="277" t="str">
        <f>IF(tsec!AV22&lt;&gt;"",INT(tsec!AV22/3600)*10000+INT(MOD(tsec!AV22,3600)/60)*100+MOD(tsec!AV22,60),"")</f>
        <v/>
      </c>
      <c r="AW22" s="115" t="str">
        <f>IF(tsec!AW22&lt;&gt;"",tsec!AW22,"")</f>
        <v/>
      </c>
      <c r="AX22" s="277" t="str">
        <f>IF(tsec!AX22&lt;&gt;"",INT(tsec!AX22/3600)*10000+INT(MOD(tsec!AX22,3600)/60)*100+MOD(tsec!AX22,60),"")</f>
        <v/>
      </c>
      <c r="AY22" s="115" t="str">
        <f>IF(tsec!AY22&lt;&gt;"",tsec!AY22,"")</f>
        <v/>
      </c>
      <c r="AZ22" s="277" t="str">
        <f>IF(tsec!AZ22&lt;&gt;"",INT(tsec!AZ22/3600)*10000+INT(MOD(tsec!AZ22,3600)/60)*100+MOD(tsec!AZ22,60),"")</f>
        <v/>
      </c>
      <c r="BA22" s="115" t="str">
        <f>IF(tsec!BA22&lt;&gt;"",tsec!BA22,"")</f>
        <v/>
      </c>
      <c r="BB22" s="277" t="str">
        <f>IF(tsec!BB22&lt;&gt;"",INT(tsec!BB22/3600)*10000+INT(MOD(tsec!BB22,3600)/60)*100+MOD(tsec!BB22,60),"")</f>
        <v/>
      </c>
      <c r="BC22" s="115" t="str">
        <f>IF(tsec!BC22&lt;&gt;"",tsec!BC22,"")</f>
        <v/>
      </c>
      <c r="BD22" s="277" t="str">
        <f>IF(tsec!BD22&lt;&gt;"",INT(tsec!BD22/3600)*10000+INT(MOD(tsec!BD22,3600)/60)*100+MOD(tsec!BD22,60),"")</f>
        <v/>
      </c>
      <c r="BE22" s="115" t="str">
        <f>IF(tsec!BE22&lt;&gt;"",tsec!BE22,"")</f>
        <v/>
      </c>
      <c r="BF22" s="277" t="str">
        <f>IF(tsec!BF22&lt;&gt;"",INT(tsec!BF22/3600)*10000+INT(MOD(tsec!BF22,3600)/60)*100+MOD(tsec!BF22,60),"")</f>
        <v/>
      </c>
      <c r="BG22" s="115" t="str">
        <f>IF(tsec!BG22&lt;&gt;"",tsec!BG22,"")</f>
        <v/>
      </c>
      <c r="BH22" s="277" t="str">
        <f>IF(tsec!BH22&lt;&gt;"",INT(tsec!BH22/3600)*10000+INT(MOD(tsec!BH22,3600)/60)*100+MOD(tsec!BH22,60),"")</f>
        <v/>
      </c>
      <c r="BI22" s="115" t="str">
        <f>IF(tsec!BI22&lt;&gt;"",tsec!BI22,"")</f>
        <v/>
      </c>
      <c r="BJ22" s="277" t="str">
        <f>IF(tsec!BJ22&lt;&gt;"",INT(tsec!BJ22/3600)*10000+INT(MOD(tsec!BJ22,3600)/60)*100+MOD(tsec!BJ22,60),"")</f>
        <v/>
      </c>
      <c r="BK22" s="115" t="str">
        <f>IF(tsec!BK22&lt;&gt;"",tsec!BK22,"")</f>
        <v/>
      </c>
      <c r="BL22" s="277" t="str">
        <f>IF(tsec!BL22&lt;&gt;"",INT(tsec!BL22/3600)*10000+INT(MOD(tsec!BL22,3600)/60)*100+MOD(tsec!BL22,60),"")</f>
        <v/>
      </c>
      <c r="BM22" s="115" t="str">
        <f>IF(tsec!BM22&lt;&gt;"",tsec!BM22,"")</f>
        <v/>
      </c>
    </row>
    <row r="23" spans="1:65">
      <c r="A23" s="84">
        <f>IF(ent!E23&lt;&gt;"",ent!D23,"")</f>
        <v>22</v>
      </c>
      <c r="B23" s="84" t="str">
        <f>IF(ent!E23&lt;&gt;"",ent!E23,"")</f>
        <v>鈴木 尚</v>
      </c>
      <c r="C23" s="84" t="str">
        <f>IF(ent!E23&lt;&gt;"",ent!F23,"")</f>
        <v>遠藤 彰</v>
      </c>
      <c r="D23" s="84" t="str">
        <f>IF(ent!E23&lt;&gt;"",ent!G23,"")</f>
        <v>スマッシュDL itzzコマツBRZ</v>
      </c>
      <c r="E23" s="112" t="str">
        <f>IF(ent!E23&lt;&gt;"",ent!H23,"")</f>
        <v>JN-3</v>
      </c>
      <c r="F23" s="276">
        <f>IF(tsec!F23&lt;&gt;"",INT(tsec!F23/3600)*10000+INT(MOD(tsec!F23,3600)/60)*100+MOD(tsec!F23,60),"")</f>
        <v>502.8</v>
      </c>
      <c r="G23" s="86">
        <f>IF(tsec!G23&lt;&gt;"",tsec!G23,"")</f>
        <v>4</v>
      </c>
      <c r="H23" s="276">
        <f>IF(tsec!H23&lt;&gt;"",INT(tsec!H23/3600)*10000+INT(MOD(tsec!H23,3600)/60)*100+MOD(tsec!H23,60),"")</f>
        <v>1205.5</v>
      </c>
      <c r="I23" s="86">
        <f>IF(tsec!I23&lt;&gt;"",tsec!I23,"")</f>
        <v>7</v>
      </c>
      <c r="J23" s="276">
        <f>IF(tsec!J23&lt;&gt;"",INT(tsec!J23/3600)*10000+INT(MOD(tsec!J23,3600)/60)*100+MOD(tsec!J23,60),"")</f>
        <v>1720.3</v>
      </c>
      <c r="K23" s="86">
        <f>IF(tsec!K23&lt;&gt;"",tsec!K23,"")</f>
        <v>7</v>
      </c>
      <c r="L23" s="276">
        <f>IF(tsec!L23&lt;&gt;"",INT(tsec!L23/3600)*10000+INT(MOD(tsec!L23,3600)/60)*100+MOD(tsec!L23,60),"")</f>
        <v>2222.6999999999998</v>
      </c>
      <c r="M23" s="86">
        <f>IF(tsec!M23&lt;&gt;"",tsec!M23,"")</f>
        <v>7</v>
      </c>
      <c r="N23" s="276">
        <f>IF(tsec!N23&lt;&gt;"",INT(tsec!N23/3600)*10000+INT(MOD(tsec!N23,3600)/60)*100+MOD(tsec!N23,60),"")</f>
        <v>2921</v>
      </c>
      <c r="O23" s="86">
        <f>IF(tsec!O23&lt;&gt;"",tsec!O23,"")</f>
        <v>7</v>
      </c>
      <c r="P23" s="276">
        <f>IF(tsec!P23&lt;&gt;"",INT(tsec!P23/3600)*10000+INT(MOD(tsec!P23,3600)/60)*100+MOD(tsec!P23,60),"")</f>
        <v>3433.6</v>
      </c>
      <c r="Q23" s="86">
        <f>IF(tsec!Q23&lt;&gt;"",tsec!Q23,"")</f>
        <v>7</v>
      </c>
      <c r="R23" s="276">
        <f>IF(tsec!R23&lt;&gt;"",INT(tsec!R23/3600)*10000+INT(MOD(tsec!R23,3600)/60)*100+MOD(tsec!R23,60),"")</f>
        <v>3957.1</v>
      </c>
      <c r="S23" s="86">
        <f>IF(tsec!S23&lt;&gt;"",tsec!S23,"")</f>
        <v>7</v>
      </c>
      <c r="T23" s="276">
        <f>IF(tsec!T23&lt;&gt;"",INT(tsec!T23/3600)*10000+INT(MOD(tsec!T23,3600)/60)*100+MOD(tsec!T23,60),"")</f>
        <v>4400.3999999999996</v>
      </c>
      <c r="U23" s="86">
        <f>IF(tsec!U23&lt;&gt;"",tsec!U23,"")</f>
        <v>7</v>
      </c>
      <c r="V23" s="276">
        <f>IF(tsec!V23&lt;&gt;"",INT(tsec!V23/3600)*10000+INT(MOD(tsec!V23,3600)/60)*100+MOD(tsec!V23,60),"")</f>
        <v>4928.7</v>
      </c>
      <c r="W23" s="86">
        <f>IF(tsec!W23&lt;&gt;"",tsec!W23,"")</f>
        <v>6</v>
      </c>
      <c r="X23" s="276">
        <f>IF(tsec!X23&lt;&gt;"",INT(tsec!X23/3600)*10000+INT(MOD(tsec!X23,3600)/60)*100+MOD(tsec!X23,60),"")</f>
        <v>5446.7999999999993</v>
      </c>
      <c r="Y23" s="86">
        <f>IF(tsec!Y23&lt;&gt;"",tsec!Y23,"")</f>
        <v>5</v>
      </c>
      <c r="Z23" s="276">
        <f>IF(tsec!Z23&lt;&gt;"",INT(tsec!Z23/3600)*10000+INT(MOD(tsec!Z23,3600)/60)*100+MOD(tsec!Z23,60),"")</f>
        <v>5844.9</v>
      </c>
      <c r="AA23" s="86">
        <f>IF(tsec!AA23&lt;&gt;"",tsec!AA23,"")</f>
        <v>5</v>
      </c>
      <c r="AB23" s="276">
        <f>IF(tsec!AB23&lt;&gt;"",INT(tsec!AB23/3600)*10000+INT(MOD(tsec!AB23,3600)/60)*100+MOD(tsec!AB23,60),"")</f>
        <v>10409.099999999999</v>
      </c>
      <c r="AC23" s="86">
        <f>IF(tsec!AC23&lt;&gt;"",tsec!AC23,"")</f>
        <v>5</v>
      </c>
      <c r="AD23" s="276" t="str">
        <f>IF(tsec!AD23&lt;&gt;"",INT(tsec!AD23/3600)*10000+INT(MOD(tsec!AD23,3600)/60)*100+MOD(tsec!AD23,60),"")</f>
        <v/>
      </c>
      <c r="AE23" s="86" t="str">
        <f>IF(tsec!AE23&lt;&gt;"",tsec!AE23,"")</f>
        <v/>
      </c>
      <c r="AF23" s="276" t="str">
        <f>IF(tsec!AF23&lt;&gt;"",INT(tsec!AF23/3600)*10000+INT(MOD(tsec!AF23,3600)/60)*100+MOD(tsec!AF23,60),"")</f>
        <v/>
      </c>
      <c r="AG23" s="86" t="str">
        <f>IF(tsec!AG23&lt;&gt;"",tsec!AG23,"")</f>
        <v/>
      </c>
      <c r="AH23" s="276" t="str">
        <f>IF(tsec!AH23&lt;&gt;"",INT(tsec!AH23/3600)*10000+INT(MOD(tsec!AH23,3600)/60)*100+MOD(tsec!AH23,60),"")</f>
        <v/>
      </c>
      <c r="AI23" s="86" t="str">
        <f>IF(tsec!AI23&lt;&gt;"",tsec!AI23,"")</f>
        <v/>
      </c>
      <c r="AJ23" s="276" t="str">
        <f>IF(tsec!AJ23&lt;&gt;"",INT(tsec!AJ23/3600)*10000+INT(MOD(tsec!AJ23,3600)/60)*100+MOD(tsec!AJ23,60),"")</f>
        <v/>
      </c>
      <c r="AK23" s="86" t="str">
        <f>IF(tsec!AK23&lt;&gt;"",tsec!AK23,"")</f>
        <v/>
      </c>
      <c r="AL23" s="276" t="str">
        <f>IF(tsec!AL23&lt;&gt;"",INT(tsec!AL23/3600)*10000+INT(MOD(tsec!AL23,3600)/60)*100+MOD(tsec!AL23,60),"")</f>
        <v/>
      </c>
      <c r="AM23" s="86" t="str">
        <f>IF(tsec!AM23&lt;&gt;"",tsec!AM23,"")</f>
        <v/>
      </c>
      <c r="AN23" s="276" t="str">
        <f>IF(tsec!AN23&lt;&gt;"",INT(tsec!AN23/3600)*10000+INT(MOD(tsec!AN23,3600)/60)*100+MOD(tsec!AN23,60),"")</f>
        <v/>
      </c>
      <c r="AO23" s="86" t="str">
        <f>IF(tsec!AO23&lt;&gt;"",tsec!AO23,"")</f>
        <v/>
      </c>
      <c r="AP23" s="276" t="str">
        <f>IF(tsec!AP23&lt;&gt;"",INT(tsec!AP23/3600)*10000+INT(MOD(tsec!AP23,3600)/60)*100+MOD(tsec!AP23,60),"")</f>
        <v/>
      </c>
      <c r="AQ23" s="86" t="str">
        <f>IF(tsec!AQ23&lt;&gt;"",tsec!AQ23,"")</f>
        <v/>
      </c>
      <c r="AR23" s="276" t="str">
        <f>IF(tsec!AR23&lt;&gt;"",INT(tsec!AR23/3600)*10000+INT(MOD(tsec!AR23,3600)/60)*100+MOD(tsec!AR23,60),"")</f>
        <v/>
      </c>
      <c r="AS23" s="86" t="str">
        <f>IF(tsec!AS23&lt;&gt;"",tsec!AS23,"")</f>
        <v/>
      </c>
      <c r="AT23" s="276" t="str">
        <f>IF(tsec!AT23&lt;&gt;"",INT(tsec!AT23/3600)*10000+INT(MOD(tsec!AT23,3600)/60)*100+MOD(tsec!AT23,60),"")</f>
        <v/>
      </c>
      <c r="AU23" s="86" t="str">
        <f>IF(tsec!AU23&lt;&gt;"",tsec!AU23,"")</f>
        <v/>
      </c>
      <c r="AV23" s="276" t="str">
        <f>IF(tsec!AV23&lt;&gt;"",INT(tsec!AV23/3600)*10000+INT(MOD(tsec!AV23,3600)/60)*100+MOD(tsec!AV23,60),"")</f>
        <v/>
      </c>
      <c r="AW23" s="86" t="str">
        <f>IF(tsec!AW23&lt;&gt;"",tsec!AW23,"")</f>
        <v/>
      </c>
      <c r="AX23" s="276" t="str">
        <f>IF(tsec!AX23&lt;&gt;"",INT(tsec!AX23/3600)*10000+INT(MOD(tsec!AX23,3600)/60)*100+MOD(tsec!AX23,60),"")</f>
        <v/>
      </c>
      <c r="AY23" s="86" t="str">
        <f>IF(tsec!AY23&lt;&gt;"",tsec!AY23,"")</f>
        <v/>
      </c>
      <c r="AZ23" s="276" t="str">
        <f>IF(tsec!AZ23&lt;&gt;"",INT(tsec!AZ23/3600)*10000+INT(MOD(tsec!AZ23,3600)/60)*100+MOD(tsec!AZ23,60),"")</f>
        <v/>
      </c>
      <c r="BA23" s="86" t="str">
        <f>IF(tsec!BA23&lt;&gt;"",tsec!BA23,"")</f>
        <v/>
      </c>
      <c r="BB23" s="276" t="str">
        <f>IF(tsec!BB23&lt;&gt;"",INT(tsec!BB23/3600)*10000+INT(MOD(tsec!BB23,3600)/60)*100+MOD(tsec!BB23,60),"")</f>
        <v/>
      </c>
      <c r="BC23" s="86" t="str">
        <f>IF(tsec!BC23&lt;&gt;"",tsec!BC23,"")</f>
        <v/>
      </c>
      <c r="BD23" s="276" t="str">
        <f>IF(tsec!BD23&lt;&gt;"",INT(tsec!BD23/3600)*10000+INT(MOD(tsec!BD23,3600)/60)*100+MOD(tsec!BD23,60),"")</f>
        <v/>
      </c>
      <c r="BE23" s="86" t="str">
        <f>IF(tsec!BE23&lt;&gt;"",tsec!BE23,"")</f>
        <v/>
      </c>
      <c r="BF23" s="276" t="str">
        <f>IF(tsec!BF23&lt;&gt;"",INT(tsec!BF23/3600)*10000+INT(MOD(tsec!BF23,3600)/60)*100+MOD(tsec!BF23,60),"")</f>
        <v/>
      </c>
      <c r="BG23" s="86" t="str">
        <f>IF(tsec!BG23&lt;&gt;"",tsec!BG23,"")</f>
        <v/>
      </c>
      <c r="BH23" s="276" t="str">
        <f>IF(tsec!BH23&lt;&gt;"",INT(tsec!BH23/3600)*10000+INT(MOD(tsec!BH23,3600)/60)*100+MOD(tsec!BH23,60),"")</f>
        <v/>
      </c>
      <c r="BI23" s="86" t="str">
        <f>IF(tsec!BI23&lt;&gt;"",tsec!BI23,"")</f>
        <v/>
      </c>
      <c r="BJ23" s="276" t="str">
        <f>IF(tsec!BJ23&lt;&gt;"",INT(tsec!BJ23/3600)*10000+INT(MOD(tsec!BJ23,3600)/60)*100+MOD(tsec!BJ23,60),"")</f>
        <v/>
      </c>
      <c r="BK23" s="86" t="str">
        <f>IF(tsec!BK23&lt;&gt;"",tsec!BK23,"")</f>
        <v/>
      </c>
      <c r="BL23" s="276" t="str">
        <f>IF(tsec!BL23&lt;&gt;"",INT(tsec!BL23/3600)*10000+INT(MOD(tsec!BL23,3600)/60)*100+MOD(tsec!BL23,60),"")</f>
        <v/>
      </c>
      <c r="BM23" s="86" t="str">
        <f>IF(tsec!BM23&lt;&gt;"",tsec!BM23,"")</f>
        <v/>
      </c>
    </row>
    <row r="24" spans="1:65" s="278" customFormat="1">
      <c r="A24" s="113">
        <f>IF(ent!E24&lt;&gt;"",ent!D24,"")</f>
        <v>23</v>
      </c>
      <c r="B24" s="113" t="str">
        <f>IF(ent!E24&lt;&gt;"",ent!E24,"")</f>
        <v>若井 貴之</v>
      </c>
      <c r="C24" s="113" t="str">
        <f>IF(ent!E24&lt;&gt;"",ent!F24,"")</f>
        <v>藪本 啓介</v>
      </c>
      <c r="D24" s="113" t="str">
        <f>IF(ent!E24&lt;&gt;"",ent!G24,"")</f>
        <v>RIGIDラリーテックワークスYH86</v>
      </c>
      <c r="E24" s="114" t="str">
        <f>IF(ent!E24&lt;&gt;"",ent!H24,"")</f>
        <v>JN-3</v>
      </c>
      <c r="F24" s="277">
        <f>IF(tsec!F24&lt;&gt;"",INT(tsec!F24/3600)*10000+INT(MOD(tsec!F24,3600)/60)*100+MOD(tsec!F24,60),"")</f>
        <v>524</v>
      </c>
      <c r="G24" s="115">
        <f>IF(tsec!G24&lt;&gt;"",tsec!G24,"")</f>
        <v>8</v>
      </c>
      <c r="H24" s="277">
        <f>IF(tsec!H24&lt;&gt;"",INT(tsec!H24/3600)*10000+INT(MOD(tsec!H24,3600)/60)*100+MOD(tsec!H24,60),"")</f>
        <v>1250</v>
      </c>
      <c r="I24" s="115">
        <f>IF(tsec!I24&lt;&gt;"",tsec!I24,"")</f>
        <v>8</v>
      </c>
      <c r="J24" s="277">
        <f>IF(tsec!J24&lt;&gt;"",INT(tsec!J24/3600)*10000+INT(MOD(tsec!J24,3600)/60)*100+MOD(tsec!J24,60),"")</f>
        <v>1826</v>
      </c>
      <c r="K24" s="115">
        <f>IF(tsec!K24&lt;&gt;"",tsec!K24,"")</f>
        <v>8</v>
      </c>
      <c r="L24" s="277">
        <f>IF(tsec!L24&lt;&gt;"",INT(tsec!L24/3600)*10000+INT(MOD(tsec!L24,3600)/60)*100+MOD(tsec!L24,60),"")</f>
        <v>2346</v>
      </c>
      <c r="M24" s="115">
        <f>IF(tsec!M24&lt;&gt;"",tsec!M24,"")</f>
        <v>8</v>
      </c>
      <c r="N24" s="277">
        <f>IF(tsec!N24&lt;&gt;"",INT(tsec!N24/3600)*10000+INT(MOD(tsec!N24,3600)/60)*100+MOD(tsec!N24,60),"")</f>
        <v>3107.6</v>
      </c>
      <c r="O24" s="115">
        <f>IF(tsec!O24&lt;&gt;"",tsec!O24,"")</f>
        <v>8</v>
      </c>
      <c r="P24" s="277">
        <f>IF(tsec!P24&lt;&gt;"",INT(tsec!P24/3600)*10000+INT(MOD(tsec!P24,3600)/60)*100+MOD(tsec!P24,60),"")</f>
        <v>3640.8</v>
      </c>
      <c r="Q24" s="115">
        <f>IF(tsec!Q24&lt;&gt;"",tsec!Q24,"")</f>
        <v>8</v>
      </c>
      <c r="R24" s="277">
        <f>IF(tsec!R24&lt;&gt;"",INT(tsec!R24/3600)*10000+INT(MOD(tsec!R24,3600)/60)*100+MOD(tsec!R24,60),"")</f>
        <v>4244</v>
      </c>
      <c r="S24" s="115">
        <f>IF(tsec!S24&lt;&gt;"",tsec!S24,"")</f>
        <v>8</v>
      </c>
      <c r="T24" s="277">
        <f>IF(tsec!T24&lt;&gt;"",INT(tsec!T24/3600)*10000+INT(MOD(tsec!T24,3600)/60)*100+MOD(tsec!T24,60),"")</f>
        <v>4702.8</v>
      </c>
      <c r="U24" s="115">
        <f>IF(tsec!U24&lt;&gt;"",tsec!U24,"")</f>
        <v>8</v>
      </c>
      <c r="V24" s="277">
        <f>IF(tsec!V24&lt;&gt;"",INT(tsec!V24/3600)*10000+INT(MOD(tsec!V24,3600)/60)*100+MOD(tsec!V24,60),"")</f>
        <v>5257.7000000000007</v>
      </c>
      <c r="W24" s="115">
        <f>IF(tsec!W24&lt;&gt;"",tsec!W24,"")</f>
        <v>8</v>
      </c>
      <c r="X24" s="277">
        <f>IF(tsec!X24&lt;&gt;"",INT(tsec!X24/3600)*10000+INT(MOD(tsec!X24,3600)/60)*100+MOD(tsec!X24,60),"")</f>
        <v>5840.8</v>
      </c>
      <c r="Y24" s="115">
        <f>IF(tsec!Y24&lt;&gt;"",tsec!Y24,"")</f>
        <v>6</v>
      </c>
      <c r="Z24" s="277">
        <f>IF(tsec!Z24&lt;&gt;"",INT(tsec!Z24/3600)*10000+INT(MOD(tsec!Z24,3600)/60)*100+MOD(tsec!Z24,60),"")</f>
        <v>10250</v>
      </c>
      <c r="AA24" s="115">
        <f>IF(tsec!AA24&lt;&gt;"",tsec!AA24,"")</f>
        <v>6</v>
      </c>
      <c r="AB24" s="277">
        <f>IF(tsec!AB24&lt;&gt;"",INT(tsec!AB24/3600)*10000+INT(MOD(tsec!AB24,3600)/60)*100+MOD(tsec!AB24,60),"")</f>
        <v>10858.1</v>
      </c>
      <c r="AC24" s="115">
        <f>IF(tsec!AC24&lt;&gt;"",tsec!AC24,"")</f>
        <v>6</v>
      </c>
      <c r="AD24" s="277" t="str">
        <f>IF(tsec!AD24&lt;&gt;"",INT(tsec!AD24/3600)*10000+INT(MOD(tsec!AD24,3600)/60)*100+MOD(tsec!AD24,60),"")</f>
        <v/>
      </c>
      <c r="AE24" s="115" t="str">
        <f>IF(tsec!AE24&lt;&gt;"",tsec!AE24,"")</f>
        <v/>
      </c>
      <c r="AF24" s="277" t="str">
        <f>IF(tsec!AF24&lt;&gt;"",INT(tsec!AF24/3600)*10000+INT(MOD(tsec!AF24,3600)/60)*100+MOD(tsec!AF24,60),"")</f>
        <v/>
      </c>
      <c r="AG24" s="115" t="str">
        <f>IF(tsec!AG24&lt;&gt;"",tsec!AG24,"")</f>
        <v/>
      </c>
      <c r="AH24" s="277" t="str">
        <f>IF(tsec!AH24&lt;&gt;"",INT(tsec!AH24/3600)*10000+INT(MOD(tsec!AH24,3600)/60)*100+MOD(tsec!AH24,60),"")</f>
        <v/>
      </c>
      <c r="AI24" s="115" t="str">
        <f>IF(tsec!AI24&lt;&gt;"",tsec!AI24,"")</f>
        <v/>
      </c>
      <c r="AJ24" s="277" t="str">
        <f>IF(tsec!AJ24&lt;&gt;"",INT(tsec!AJ24/3600)*10000+INT(MOD(tsec!AJ24,3600)/60)*100+MOD(tsec!AJ24,60),"")</f>
        <v/>
      </c>
      <c r="AK24" s="115" t="str">
        <f>IF(tsec!AK24&lt;&gt;"",tsec!AK24,"")</f>
        <v/>
      </c>
      <c r="AL24" s="277" t="str">
        <f>IF(tsec!AL24&lt;&gt;"",INT(tsec!AL24/3600)*10000+INT(MOD(tsec!AL24,3600)/60)*100+MOD(tsec!AL24,60),"")</f>
        <v/>
      </c>
      <c r="AM24" s="115" t="str">
        <f>IF(tsec!AM24&lt;&gt;"",tsec!AM24,"")</f>
        <v/>
      </c>
      <c r="AN24" s="277" t="str">
        <f>IF(tsec!AN24&lt;&gt;"",INT(tsec!AN24/3600)*10000+INT(MOD(tsec!AN24,3600)/60)*100+MOD(tsec!AN24,60),"")</f>
        <v/>
      </c>
      <c r="AO24" s="115" t="str">
        <f>IF(tsec!AO24&lt;&gt;"",tsec!AO24,"")</f>
        <v/>
      </c>
      <c r="AP24" s="277" t="str">
        <f>IF(tsec!AP24&lt;&gt;"",INT(tsec!AP24/3600)*10000+INT(MOD(tsec!AP24,3600)/60)*100+MOD(tsec!AP24,60),"")</f>
        <v/>
      </c>
      <c r="AQ24" s="115" t="str">
        <f>IF(tsec!AQ24&lt;&gt;"",tsec!AQ24,"")</f>
        <v/>
      </c>
      <c r="AR24" s="277" t="str">
        <f>IF(tsec!AR24&lt;&gt;"",INT(tsec!AR24/3600)*10000+INT(MOD(tsec!AR24,3600)/60)*100+MOD(tsec!AR24,60),"")</f>
        <v/>
      </c>
      <c r="AS24" s="115" t="str">
        <f>IF(tsec!AS24&lt;&gt;"",tsec!AS24,"")</f>
        <v/>
      </c>
      <c r="AT24" s="277" t="str">
        <f>IF(tsec!AT24&lt;&gt;"",INT(tsec!AT24/3600)*10000+INT(MOD(tsec!AT24,3600)/60)*100+MOD(tsec!AT24,60),"")</f>
        <v/>
      </c>
      <c r="AU24" s="115" t="str">
        <f>IF(tsec!AU24&lt;&gt;"",tsec!AU24,"")</f>
        <v/>
      </c>
      <c r="AV24" s="277" t="str">
        <f>IF(tsec!AV24&lt;&gt;"",INT(tsec!AV24/3600)*10000+INT(MOD(tsec!AV24,3600)/60)*100+MOD(tsec!AV24,60),"")</f>
        <v/>
      </c>
      <c r="AW24" s="115" t="str">
        <f>IF(tsec!AW24&lt;&gt;"",tsec!AW24,"")</f>
        <v/>
      </c>
      <c r="AX24" s="277" t="str">
        <f>IF(tsec!AX24&lt;&gt;"",INT(tsec!AX24/3600)*10000+INT(MOD(tsec!AX24,3600)/60)*100+MOD(tsec!AX24,60),"")</f>
        <v/>
      </c>
      <c r="AY24" s="115" t="str">
        <f>IF(tsec!AY24&lt;&gt;"",tsec!AY24,"")</f>
        <v/>
      </c>
      <c r="AZ24" s="277" t="str">
        <f>IF(tsec!AZ24&lt;&gt;"",INT(tsec!AZ24/3600)*10000+INT(MOD(tsec!AZ24,3600)/60)*100+MOD(tsec!AZ24,60),"")</f>
        <v/>
      </c>
      <c r="BA24" s="115" t="str">
        <f>IF(tsec!BA24&lt;&gt;"",tsec!BA24,"")</f>
        <v/>
      </c>
      <c r="BB24" s="277" t="str">
        <f>IF(tsec!BB24&lt;&gt;"",INT(tsec!BB24/3600)*10000+INT(MOD(tsec!BB24,3600)/60)*100+MOD(tsec!BB24,60),"")</f>
        <v/>
      </c>
      <c r="BC24" s="115" t="str">
        <f>IF(tsec!BC24&lt;&gt;"",tsec!BC24,"")</f>
        <v/>
      </c>
      <c r="BD24" s="277" t="str">
        <f>IF(tsec!BD24&lt;&gt;"",INT(tsec!BD24/3600)*10000+INT(MOD(tsec!BD24,3600)/60)*100+MOD(tsec!BD24,60),"")</f>
        <v/>
      </c>
      <c r="BE24" s="115" t="str">
        <f>IF(tsec!BE24&lt;&gt;"",tsec!BE24,"")</f>
        <v/>
      </c>
      <c r="BF24" s="277" t="str">
        <f>IF(tsec!BF24&lt;&gt;"",INT(tsec!BF24/3600)*10000+INT(MOD(tsec!BF24,3600)/60)*100+MOD(tsec!BF24,60),"")</f>
        <v/>
      </c>
      <c r="BG24" s="115" t="str">
        <f>IF(tsec!BG24&lt;&gt;"",tsec!BG24,"")</f>
        <v/>
      </c>
      <c r="BH24" s="277" t="str">
        <f>IF(tsec!BH24&lt;&gt;"",INT(tsec!BH24/3600)*10000+INT(MOD(tsec!BH24,3600)/60)*100+MOD(tsec!BH24,60),"")</f>
        <v/>
      </c>
      <c r="BI24" s="115" t="str">
        <f>IF(tsec!BI24&lt;&gt;"",tsec!BI24,"")</f>
        <v/>
      </c>
      <c r="BJ24" s="277" t="str">
        <f>IF(tsec!BJ24&lt;&gt;"",INT(tsec!BJ24/3600)*10000+INT(MOD(tsec!BJ24,3600)/60)*100+MOD(tsec!BJ24,60),"")</f>
        <v/>
      </c>
      <c r="BK24" s="115" t="str">
        <f>IF(tsec!BK24&lt;&gt;"",tsec!BK24,"")</f>
        <v/>
      </c>
      <c r="BL24" s="277" t="str">
        <f>IF(tsec!BL24&lt;&gt;"",INT(tsec!BL24/3600)*10000+INT(MOD(tsec!BL24,3600)/60)*100+MOD(tsec!BL24,60),"")</f>
        <v/>
      </c>
      <c r="BM24" s="115" t="str">
        <f>IF(tsec!BM24&lt;&gt;"",tsec!BM24,"")</f>
        <v/>
      </c>
    </row>
    <row r="25" spans="1:65">
      <c r="A25" s="84">
        <f>IF(ent!E25&lt;&gt;"",ent!D25,"")</f>
        <v>24</v>
      </c>
      <c r="B25" s="84" t="str">
        <f>IF(ent!E25&lt;&gt;"",ent!E25,"")</f>
        <v>貝原 聖也</v>
      </c>
      <c r="C25" s="84" t="str">
        <f>IF(ent!E25&lt;&gt;"",ent!F25,"")</f>
        <v>西﨑 佳代子</v>
      </c>
      <c r="D25" s="84" t="str">
        <f>IF(ent!E25&lt;&gt;"",ent!G25,"")</f>
        <v>ADVICS多賀製作所K1GR86YH</v>
      </c>
      <c r="E25" s="112" t="str">
        <f>IF(ent!E25&lt;&gt;"",ent!H25,"")</f>
        <v>JN-3</v>
      </c>
      <c r="F25" s="276">
        <f>IF(tsec!F25&lt;&gt;"",INT(tsec!F25/3600)*10000+INT(MOD(tsec!F25,3600)/60)*100+MOD(tsec!F25,60),"")</f>
        <v>501.2</v>
      </c>
      <c r="G25" s="86">
        <f>IF(tsec!G25&lt;&gt;"",tsec!G25,"")</f>
        <v>2</v>
      </c>
      <c r="H25" s="276">
        <f>IF(tsec!H25&lt;&gt;"",INT(tsec!H25/3600)*10000+INT(MOD(tsec!H25,3600)/60)*100+MOD(tsec!H25,60),"")</f>
        <v>1155</v>
      </c>
      <c r="I25" s="86">
        <f>IF(tsec!I25&lt;&gt;"",tsec!I25,"")</f>
        <v>3</v>
      </c>
      <c r="J25" s="276">
        <f>IF(tsec!J25&lt;&gt;"",INT(tsec!J25/3600)*10000+INT(MOD(tsec!J25,3600)/60)*100+MOD(tsec!J25,60),"")</f>
        <v>1708.8</v>
      </c>
      <c r="K25" s="86">
        <f>IF(tsec!K25&lt;&gt;"",tsec!K25,"")</f>
        <v>4</v>
      </c>
      <c r="L25" s="276">
        <f>IF(tsec!L25&lt;&gt;"",INT(tsec!L25/3600)*10000+INT(MOD(tsec!L25,3600)/60)*100+MOD(tsec!L25,60),"")</f>
        <v>2209</v>
      </c>
      <c r="M25" s="86">
        <f>IF(tsec!M25&lt;&gt;"",tsec!M25,"")</f>
        <v>3</v>
      </c>
      <c r="N25" s="276">
        <f>IF(tsec!N25&lt;&gt;"",INT(tsec!N25/3600)*10000+INT(MOD(tsec!N25,3600)/60)*100+MOD(tsec!N25,60),"")</f>
        <v>2858.1</v>
      </c>
      <c r="O25" s="86">
        <f>IF(tsec!O25&lt;&gt;"",tsec!O25,"")</f>
        <v>5</v>
      </c>
      <c r="P25" s="276">
        <f>IF(tsec!P25&lt;&gt;"",INT(tsec!P25/3600)*10000+INT(MOD(tsec!P25,3600)/60)*100+MOD(tsec!P25,60),"")</f>
        <v>3406</v>
      </c>
      <c r="Q25" s="86">
        <f>IF(tsec!Q25&lt;&gt;"",tsec!Q25,"")</f>
        <v>5</v>
      </c>
      <c r="R25" s="276">
        <f>IF(tsec!R25&lt;&gt;"",INT(tsec!R25/3600)*10000+INT(MOD(tsec!R25,3600)/60)*100+MOD(tsec!R25,60),"")</f>
        <v>3941.5</v>
      </c>
      <c r="S25" s="86">
        <f>IF(tsec!S25&lt;&gt;"",tsec!S25,"")</f>
        <v>5</v>
      </c>
      <c r="T25" s="276">
        <f>IF(tsec!T25&lt;&gt;"",INT(tsec!T25/3600)*10000+INT(MOD(tsec!T25,3600)/60)*100+MOD(tsec!T25,60),"")</f>
        <v>4335.3999999999996</v>
      </c>
      <c r="U25" s="86">
        <f>IF(tsec!U25&lt;&gt;"",tsec!U25,"")</f>
        <v>4</v>
      </c>
      <c r="V25" s="276">
        <f>IF(tsec!V25&lt;&gt;"",INT(tsec!V25/3600)*10000+INT(MOD(tsec!V25,3600)/60)*100+MOD(tsec!V25,60),"")</f>
        <v>4900.1000000000004</v>
      </c>
      <c r="W25" s="86">
        <f>IF(tsec!W25&lt;&gt;"",tsec!W25,"")</f>
        <v>3</v>
      </c>
      <c r="X25" s="276">
        <f>IF(tsec!X25&lt;&gt;"",INT(tsec!X25/3600)*10000+INT(MOD(tsec!X25,3600)/60)*100+MOD(tsec!X25,60),"")</f>
        <v>5415.5</v>
      </c>
      <c r="Y25" s="86">
        <f>IF(tsec!Y25&lt;&gt;"",tsec!Y25,"")</f>
        <v>2</v>
      </c>
      <c r="Z25" s="276">
        <f>IF(tsec!Z25&lt;&gt;"",INT(tsec!Z25/3600)*10000+INT(MOD(tsec!Z25,3600)/60)*100+MOD(tsec!Z25,60),"")</f>
        <v>5811.5</v>
      </c>
      <c r="AA25" s="86">
        <f>IF(tsec!AA25&lt;&gt;"",tsec!AA25,"")</f>
        <v>3</v>
      </c>
      <c r="AB25" s="276">
        <f>IF(tsec!AB25&lt;&gt;"",INT(tsec!AB25/3600)*10000+INT(MOD(tsec!AB25,3600)/60)*100+MOD(tsec!AB25,60),"")</f>
        <v>10336.700000000001</v>
      </c>
      <c r="AC25" s="86">
        <f>IF(tsec!AC25&lt;&gt;"",tsec!AC25,"")</f>
        <v>3</v>
      </c>
      <c r="AD25" s="276" t="str">
        <f>IF(tsec!AD25&lt;&gt;"",INT(tsec!AD25/3600)*10000+INT(MOD(tsec!AD25,3600)/60)*100+MOD(tsec!AD25,60),"")</f>
        <v/>
      </c>
      <c r="AE25" s="86" t="str">
        <f>IF(tsec!AE25&lt;&gt;"",tsec!AE25,"")</f>
        <v/>
      </c>
      <c r="AF25" s="276" t="str">
        <f>IF(tsec!AF25&lt;&gt;"",INT(tsec!AF25/3600)*10000+INT(MOD(tsec!AF25,3600)/60)*100+MOD(tsec!AF25,60),"")</f>
        <v/>
      </c>
      <c r="AG25" s="86" t="str">
        <f>IF(tsec!AG25&lt;&gt;"",tsec!AG25,"")</f>
        <v/>
      </c>
      <c r="AH25" s="276" t="str">
        <f>IF(tsec!AH25&lt;&gt;"",INT(tsec!AH25/3600)*10000+INT(MOD(tsec!AH25,3600)/60)*100+MOD(tsec!AH25,60),"")</f>
        <v/>
      </c>
      <c r="AI25" s="86" t="str">
        <f>IF(tsec!AI25&lt;&gt;"",tsec!AI25,"")</f>
        <v/>
      </c>
      <c r="AJ25" s="276" t="str">
        <f>IF(tsec!AJ25&lt;&gt;"",INT(tsec!AJ25/3600)*10000+INT(MOD(tsec!AJ25,3600)/60)*100+MOD(tsec!AJ25,60),"")</f>
        <v/>
      </c>
      <c r="AK25" s="86" t="str">
        <f>IF(tsec!AK25&lt;&gt;"",tsec!AK25,"")</f>
        <v/>
      </c>
      <c r="AL25" s="276" t="str">
        <f>IF(tsec!AL25&lt;&gt;"",INT(tsec!AL25/3600)*10000+INT(MOD(tsec!AL25,3600)/60)*100+MOD(tsec!AL25,60),"")</f>
        <v/>
      </c>
      <c r="AM25" s="86" t="str">
        <f>IF(tsec!AM25&lt;&gt;"",tsec!AM25,"")</f>
        <v/>
      </c>
      <c r="AN25" s="276" t="str">
        <f>IF(tsec!AN25&lt;&gt;"",INT(tsec!AN25/3600)*10000+INT(MOD(tsec!AN25,3600)/60)*100+MOD(tsec!AN25,60),"")</f>
        <v/>
      </c>
      <c r="AO25" s="86" t="str">
        <f>IF(tsec!AO25&lt;&gt;"",tsec!AO25,"")</f>
        <v/>
      </c>
      <c r="AP25" s="276" t="str">
        <f>IF(tsec!AP25&lt;&gt;"",INT(tsec!AP25/3600)*10000+INT(MOD(tsec!AP25,3600)/60)*100+MOD(tsec!AP25,60),"")</f>
        <v/>
      </c>
      <c r="AQ25" s="86" t="str">
        <f>IF(tsec!AQ25&lt;&gt;"",tsec!AQ25,"")</f>
        <v/>
      </c>
      <c r="AR25" s="276" t="str">
        <f>IF(tsec!AR25&lt;&gt;"",INT(tsec!AR25/3600)*10000+INT(MOD(tsec!AR25,3600)/60)*100+MOD(tsec!AR25,60),"")</f>
        <v/>
      </c>
      <c r="AS25" s="86" t="str">
        <f>IF(tsec!AS25&lt;&gt;"",tsec!AS25,"")</f>
        <v/>
      </c>
      <c r="AT25" s="276" t="str">
        <f>IF(tsec!AT25&lt;&gt;"",INT(tsec!AT25/3600)*10000+INT(MOD(tsec!AT25,3600)/60)*100+MOD(tsec!AT25,60),"")</f>
        <v/>
      </c>
      <c r="AU25" s="86" t="str">
        <f>IF(tsec!AU25&lt;&gt;"",tsec!AU25,"")</f>
        <v/>
      </c>
      <c r="AV25" s="276" t="str">
        <f>IF(tsec!AV25&lt;&gt;"",INT(tsec!AV25/3600)*10000+INT(MOD(tsec!AV25,3600)/60)*100+MOD(tsec!AV25,60),"")</f>
        <v/>
      </c>
      <c r="AW25" s="86" t="str">
        <f>IF(tsec!AW25&lt;&gt;"",tsec!AW25,"")</f>
        <v/>
      </c>
      <c r="AX25" s="276" t="str">
        <f>IF(tsec!AX25&lt;&gt;"",INT(tsec!AX25/3600)*10000+INT(MOD(tsec!AX25,3600)/60)*100+MOD(tsec!AX25,60),"")</f>
        <v/>
      </c>
      <c r="AY25" s="86" t="str">
        <f>IF(tsec!AY25&lt;&gt;"",tsec!AY25,"")</f>
        <v/>
      </c>
      <c r="AZ25" s="276" t="str">
        <f>IF(tsec!AZ25&lt;&gt;"",INT(tsec!AZ25/3600)*10000+INT(MOD(tsec!AZ25,3600)/60)*100+MOD(tsec!AZ25,60),"")</f>
        <v/>
      </c>
      <c r="BA25" s="86" t="str">
        <f>IF(tsec!BA25&lt;&gt;"",tsec!BA25,"")</f>
        <v/>
      </c>
      <c r="BB25" s="276" t="str">
        <f>IF(tsec!BB25&lt;&gt;"",INT(tsec!BB25/3600)*10000+INT(MOD(tsec!BB25,3600)/60)*100+MOD(tsec!BB25,60),"")</f>
        <v/>
      </c>
      <c r="BC25" s="86" t="str">
        <f>IF(tsec!BC25&lt;&gt;"",tsec!BC25,"")</f>
        <v/>
      </c>
      <c r="BD25" s="276" t="str">
        <f>IF(tsec!BD25&lt;&gt;"",INT(tsec!BD25/3600)*10000+INT(MOD(tsec!BD25,3600)/60)*100+MOD(tsec!BD25,60),"")</f>
        <v/>
      </c>
      <c r="BE25" s="86" t="str">
        <f>IF(tsec!BE25&lt;&gt;"",tsec!BE25,"")</f>
        <v/>
      </c>
      <c r="BF25" s="276" t="str">
        <f>IF(tsec!BF25&lt;&gt;"",INT(tsec!BF25/3600)*10000+INT(MOD(tsec!BF25,3600)/60)*100+MOD(tsec!BF25,60),"")</f>
        <v/>
      </c>
      <c r="BG25" s="86" t="str">
        <f>IF(tsec!BG25&lt;&gt;"",tsec!BG25,"")</f>
        <v/>
      </c>
      <c r="BH25" s="276" t="str">
        <f>IF(tsec!BH25&lt;&gt;"",INT(tsec!BH25/3600)*10000+INT(MOD(tsec!BH25,3600)/60)*100+MOD(tsec!BH25,60),"")</f>
        <v/>
      </c>
      <c r="BI25" s="86" t="str">
        <f>IF(tsec!BI25&lt;&gt;"",tsec!BI25,"")</f>
        <v/>
      </c>
      <c r="BJ25" s="276" t="str">
        <f>IF(tsec!BJ25&lt;&gt;"",INT(tsec!BJ25/3600)*10000+INT(MOD(tsec!BJ25,3600)/60)*100+MOD(tsec!BJ25,60),"")</f>
        <v/>
      </c>
      <c r="BK25" s="86" t="str">
        <f>IF(tsec!BK25&lt;&gt;"",tsec!BK25,"")</f>
        <v/>
      </c>
      <c r="BL25" s="276" t="str">
        <f>IF(tsec!BL25&lt;&gt;"",INT(tsec!BL25/3600)*10000+INT(MOD(tsec!BL25,3600)/60)*100+MOD(tsec!BL25,60),"")</f>
        <v/>
      </c>
      <c r="BM25" s="86" t="str">
        <f>IF(tsec!BM25&lt;&gt;"",tsec!BM25,"")</f>
        <v/>
      </c>
    </row>
    <row r="26" spans="1:65" s="290" customFormat="1">
      <c r="A26" s="286">
        <f>IF(ent!E26&lt;&gt;"",ent!D26,"")</f>
        <v>25</v>
      </c>
      <c r="B26" s="286" t="str">
        <f>IF(ent!E26&lt;&gt;"",ent!E26,"")</f>
        <v>大橋 渡</v>
      </c>
      <c r="C26" s="286" t="str">
        <f>IF(ent!E26&lt;&gt;"",ent!F26,"")</f>
        <v>内田 園美</v>
      </c>
      <c r="D26" s="286" t="str">
        <f>IF(ent!E26&lt;&gt;"",ent!G26,"")</f>
        <v>PRS＆オカザえもんR★DL86</v>
      </c>
      <c r="E26" s="287" t="str">
        <f>IF(ent!E26&lt;&gt;"",ent!H26,"")</f>
        <v>JN-3</v>
      </c>
      <c r="F26" s="288">
        <f>IF(tsec!F26&lt;&gt;"",INT(tsec!F26/3600)*10000+INT(MOD(tsec!F26,3600)/60)*100+MOD(tsec!F26,60),"")</f>
        <v>528.70000000000005</v>
      </c>
      <c r="G26" s="289">
        <f>IF(tsec!G26&lt;&gt;"",tsec!G26,"")</f>
        <v>9</v>
      </c>
      <c r="H26" s="288">
        <f>IF(tsec!H26&lt;&gt;"",INT(tsec!H26/3600)*10000+INT(MOD(tsec!H26,3600)/60)*100+MOD(tsec!H26,60),"")</f>
        <v>1257.3000000000002</v>
      </c>
      <c r="I26" s="289">
        <f>IF(tsec!I26&lt;&gt;"",tsec!I26,"")</f>
        <v>9</v>
      </c>
      <c r="J26" s="288">
        <f>IF(tsec!J26&lt;&gt;"",INT(tsec!J26/3600)*10000+INT(MOD(tsec!J26,3600)/60)*100+MOD(tsec!J26,60),"")</f>
        <v>1832.7</v>
      </c>
      <c r="K26" s="289">
        <f>IF(tsec!K26&lt;&gt;"",tsec!K26,"")</f>
        <v>9</v>
      </c>
      <c r="L26" s="288">
        <f>IF(tsec!L26&lt;&gt;"",INT(tsec!L26/3600)*10000+INT(MOD(tsec!L26,3600)/60)*100+MOD(tsec!L26,60),"")</f>
        <v>2402.1999999999998</v>
      </c>
      <c r="M26" s="289">
        <f>IF(tsec!M26&lt;&gt;"",tsec!M26,"")</f>
        <v>9</v>
      </c>
      <c r="N26" s="288">
        <f>IF(tsec!N26&lt;&gt;"",INT(tsec!N26/3600)*10000+INT(MOD(tsec!N26,3600)/60)*100+MOD(tsec!N26,60),"")</f>
        <v>3121.9</v>
      </c>
      <c r="O26" s="289">
        <f>IF(tsec!O26&lt;&gt;"",tsec!O26,"")</f>
        <v>9</v>
      </c>
      <c r="P26" s="288">
        <f>IF(tsec!P26&lt;&gt;"",INT(tsec!P26/3600)*10000+INT(MOD(tsec!P26,3600)/60)*100+MOD(tsec!P26,60),"")</f>
        <v>3649.2</v>
      </c>
      <c r="Q26" s="289">
        <f>IF(tsec!Q26&lt;&gt;"",tsec!Q26,"")</f>
        <v>9</v>
      </c>
      <c r="R26" s="288">
        <f>IF(tsec!R26&lt;&gt;"",INT(tsec!R26/3600)*10000+INT(MOD(tsec!R26,3600)/60)*100+MOD(tsec!R26,60),"")</f>
        <v>4258.3999999999996</v>
      </c>
      <c r="S26" s="289">
        <f>IF(tsec!S26&lt;&gt;"",tsec!S26,"")</f>
        <v>9</v>
      </c>
      <c r="T26" s="288">
        <f>IF(tsec!T26&lt;&gt;"",INT(tsec!T26/3600)*10000+INT(MOD(tsec!T26,3600)/60)*100+MOD(tsec!T26,60),"")</f>
        <v>4709.5</v>
      </c>
      <c r="U26" s="289">
        <f>IF(tsec!U26&lt;&gt;"",tsec!U26,"")</f>
        <v>9</v>
      </c>
      <c r="V26" s="288">
        <f>IF(tsec!V26&lt;&gt;"",INT(tsec!V26/3600)*10000+INT(MOD(tsec!V26,3600)/60)*100+MOD(tsec!V26,60),"")</f>
        <v>5256.5</v>
      </c>
      <c r="W26" s="289">
        <f>IF(tsec!W26&lt;&gt;"",tsec!W26,"")</f>
        <v>7</v>
      </c>
      <c r="X26" s="288" t="str">
        <f>IF(tsec!X26&lt;&gt;"",INT(tsec!X26/3600)*10000+INT(MOD(tsec!X26,3600)/60)*100+MOD(tsec!X26,60),"")</f>
        <v/>
      </c>
      <c r="Y26" s="289" t="str">
        <f>IF(tsec!Y26&lt;&gt;"",tsec!Y26,"")</f>
        <v/>
      </c>
      <c r="Z26" s="288" t="str">
        <f>IF(tsec!Z26&lt;&gt;"",INT(tsec!Z26/3600)*10000+INT(MOD(tsec!Z26,3600)/60)*100+MOD(tsec!Z26,60),"")</f>
        <v/>
      </c>
      <c r="AA26" s="289" t="str">
        <f>IF(tsec!AA26&lt;&gt;"",tsec!AA26,"")</f>
        <v/>
      </c>
      <c r="AB26" s="288" t="str">
        <f>IF(tsec!AB26&lt;&gt;"",INT(tsec!AB26/3600)*10000+INT(MOD(tsec!AB26,3600)/60)*100+MOD(tsec!AB26,60),"")</f>
        <v/>
      </c>
      <c r="AC26" s="289" t="str">
        <f>IF(tsec!AC26&lt;&gt;"",tsec!AC26,"")</f>
        <v/>
      </c>
      <c r="AD26" s="288" t="str">
        <f>IF(tsec!AD26&lt;&gt;"",INT(tsec!AD26/3600)*10000+INT(MOD(tsec!AD26,3600)/60)*100+MOD(tsec!AD26,60),"")</f>
        <v/>
      </c>
      <c r="AE26" s="289" t="str">
        <f>IF(tsec!AE26&lt;&gt;"",tsec!AE26,"")</f>
        <v/>
      </c>
      <c r="AF26" s="288" t="str">
        <f>IF(tsec!AF26&lt;&gt;"",INT(tsec!AF26/3600)*10000+INT(MOD(tsec!AF26,3600)/60)*100+MOD(tsec!AF26,60),"")</f>
        <v/>
      </c>
      <c r="AG26" s="289" t="str">
        <f>IF(tsec!AG26&lt;&gt;"",tsec!AG26,"")</f>
        <v/>
      </c>
      <c r="AH26" s="288" t="str">
        <f>IF(tsec!AH26&lt;&gt;"",INT(tsec!AH26/3600)*10000+INT(MOD(tsec!AH26,3600)/60)*100+MOD(tsec!AH26,60),"")</f>
        <v/>
      </c>
      <c r="AI26" s="289" t="str">
        <f>IF(tsec!AI26&lt;&gt;"",tsec!AI26,"")</f>
        <v/>
      </c>
      <c r="AJ26" s="288" t="str">
        <f>IF(tsec!AJ26&lt;&gt;"",INT(tsec!AJ26/3600)*10000+INT(MOD(tsec!AJ26,3600)/60)*100+MOD(tsec!AJ26,60),"")</f>
        <v/>
      </c>
      <c r="AK26" s="289" t="str">
        <f>IF(tsec!AK26&lt;&gt;"",tsec!AK26,"")</f>
        <v/>
      </c>
      <c r="AL26" s="288" t="str">
        <f>IF(tsec!AL26&lt;&gt;"",INT(tsec!AL26/3600)*10000+INT(MOD(tsec!AL26,3600)/60)*100+MOD(tsec!AL26,60),"")</f>
        <v/>
      </c>
      <c r="AM26" s="289" t="str">
        <f>IF(tsec!AM26&lt;&gt;"",tsec!AM26,"")</f>
        <v/>
      </c>
      <c r="AN26" s="288" t="str">
        <f>IF(tsec!AN26&lt;&gt;"",INT(tsec!AN26/3600)*10000+INT(MOD(tsec!AN26,3600)/60)*100+MOD(tsec!AN26,60),"")</f>
        <v/>
      </c>
      <c r="AO26" s="289" t="str">
        <f>IF(tsec!AO26&lt;&gt;"",tsec!AO26,"")</f>
        <v/>
      </c>
      <c r="AP26" s="288" t="str">
        <f>IF(tsec!AP26&lt;&gt;"",INT(tsec!AP26/3600)*10000+INT(MOD(tsec!AP26,3600)/60)*100+MOD(tsec!AP26,60),"")</f>
        <v/>
      </c>
      <c r="AQ26" s="289" t="str">
        <f>IF(tsec!AQ26&lt;&gt;"",tsec!AQ26,"")</f>
        <v/>
      </c>
      <c r="AR26" s="288" t="str">
        <f>IF(tsec!AR26&lt;&gt;"",INT(tsec!AR26/3600)*10000+INT(MOD(tsec!AR26,3600)/60)*100+MOD(tsec!AR26,60),"")</f>
        <v/>
      </c>
      <c r="AS26" s="289" t="str">
        <f>IF(tsec!AS26&lt;&gt;"",tsec!AS26,"")</f>
        <v/>
      </c>
      <c r="AT26" s="288" t="str">
        <f>IF(tsec!AT26&lt;&gt;"",INT(tsec!AT26/3600)*10000+INT(MOD(tsec!AT26,3600)/60)*100+MOD(tsec!AT26,60),"")</f>
        <v/>
      </c>
      <c r="AU26" s="289" t="str">
        <f>IF(tsec!AU26&lt;&gt;"",tsec!AU26,"")</f>
        <v/>
      </c>
      <c r="AV26" s="288" t="str">
        <f>IF(tsec!AV26&lt;&gt;"",INT(tsec!AV26/3600)*10000+INT(MOD(tsec!AV26,3600)/60)*100+MOD(tsec!AV26,60),"")</f>
        <v/>
      </c>
      <c r="AW26" s="289" t="str">
        <f>IF(tsec!AW26&lt;&gt;"",tsec!AW26,"")</f>
        <v/>
      </c>
      <c r="AX26" s="288" t="str">
        <f>IF(tsec!AX26&lt;&gt;"",INT(tsec!AX26/3600)*10000+INT(MOD(tsec!AX26,3600)/60)*100+MOD(tsec!AX26,60),"")</f>
        <v/>
      </c>
      <c r="AY26" s="289" t="str">
        <f>IF(tsec!AY26&lt;&gt;"",tsec!AY26,"")</f>
        <v/>
      </c>
      <c r="AZ26" s="288" t="str">
        <f>IF(tsec!AZ26&lt;&gt;"",INT(tsec!AZ26/3600)*10000+INT(MOD(tsec!AZ26,3600)/60)*100+MOD(tsec!AZ26,60),"")</f>
        <v/>
      </c>
      <c r="BA26" s="289" t="str">
        <f>IF(tsec!BA26&lt;&gt;"",tsec!BA26,"")</f>
        <v/>
      </c>
      <c r="BB26" s="288" t="str">
        <f>IF(tsec!BB26&lt;&gt;"",INT(tsec!BB26/3600)*10000+INT(MOD(tsec!BB26,3600)/60)*100+MOD(tsec!BB26,60),"")</f>
        <v/>
      </c>
      <c r="BC26" s="289" t="str">
        <f>IF(tsec!BC26&lt;&gt;"",tsec!BC26,"")</f>
        <v/>
      </c>
      <c r="BD26" s="288" t="str">
        <f>IF(tsec!BD26&lt;&gt;"",INT(tsec!BD26/3600)*10000+INT(MOD(tsec!BD26,3600)/60)*100+MOD(tsec!BD26,60),"")</f>
        <v/>
      </c>
      <c r="BE26" s="289" t="str">
        <f>IF(tsec!BE26&lt;&gt;"",tsec!BE26,"")</f>
        <v/>
      </c>
      <c r="BF26" s="288" t="str">
        <f>IF(tsec!BF26&lt;&gt;"",INT(tsec!BF26/3600)*10000+INT(MOD(tsec!BF26,3600)/60)*100+MOD(tsec!BF26,60),"")</f>
        <v/>
      </c>
      <c r="BG26" s="289" t="str">
        <f>IF(tsec!BG26&lt;&gt;"",tsec!BG26,"")</f>
        <v/>
      </c>
      <c r="BH26" s="288" t="str">
        <f>IF(tsec!BH26&lt;&gt;"",INT(tsec!BH26/3600)*10000+INT(MOD(tsec!BH26,3600)/60)*100+MOD(tsec!BH26,60),"")</f>
        <v/>
      </c>
      <c r="BI26" s="289" t="str">
        <f>IF(tsec!BI26&lt;&gt;"",tsec!BI26,"")</f>
        <v/>
      </c>
      <c r="BJ26" s="288" t="str">
        <f>IF(tsec!BJ26&lt;&gt;"",INT(tsec!BJ26/3600)*10000+INT(MOD(tsec!BJ26,3600)/60)*100+MOD(tsec!BJ26,60),"")</f>
        <v/>
      </c>
      <c r="BK26" s="289" t="str">
        <f>IF(tsec!BK26&lt;&gt;"",tsec!BK26,"")</f>
        <v/>
      </c>
      <c r="BL26" s="288" t="str">
        <f>IF(tsec!BL26&lt;&gt;"",INT(tsec!BL26/3600)*10000+INT(MOD(tsec!BL26,3600)/60)*100+MOD(tsec!BL26,60),"")</f>
        <v/>
      </c>
      <c r="BM26" s="289" t="str">
        <f>IF(tsec!BM26&lt;&gt;"",tsec!BM26,"")</f>
        <v/>
      </c>
    </row>
    <row r="27" spans="1:65">
      <c r="A27" s="84">
        <f>IF(ent!E27&lt;&gt;"",ent!D27,"")</f>
        <v>26</v>
      </c>
      <c r="B27" s="84" t="str">
        <f>IF(ent!E27&lt;&gt;"",ent!E27,"")</f>
        <v>西川 真太郎</v>
      </c>
      <c r="C27" s="84" t="str">
        <f>IF(ent!E27&lt;&gt;"",ent!F27,"")</f>
        <v>本橋 貴司</v>
      </c>
      <c r="D27" s="84" t="str">
        <f>IF(ent!E27&lt;&gt;"",ent!G27,"")</f>
        <v>スマッシュDLモンスターitzzスイフト</v>
      </c>
      <c r="E27" s="112" t="str">
        <f>IF(ent!E27&lt;&gt;"",ent!H27,"")</f>
        <v>JN-4</v>
      </c>
      <c r="F27" s="276">
        <f>IF(tsec!F27&lt;&gt;"",INT(tsec!F27/3600)*10000+INT(MOD(tsec!F27,3600)/60)*100+MOD(tsec!F27,60),"")</f>
        <v>502.2</v>
      </c>
      <c r="G27" s="86">
        <f>IF(tsec!G27&lt;&gt;"",tsec!G27,"")</f>
        <v>1</v>
      </c>
      <c r="H27" s="276">
        <f>IF(tsec!H27&lt;&gt;"",INT(tsec!H27/3600)*10000+INT(MOD(tsec!H27,3600)/60)*100+MOD(tsec!H27,60),"")</f>
        <v>1157.2</v>
      </c>
      <c r="I27" s="86">
        <f>IF(tsec!I27&lt;&gt;"",tsec!I27,"")</f>
        <v>2</v>
      </c>
      <c r="J27" s="276">
        <f>IF(tsec!J27&lt;&gt;"",INT(tsec!J27/3600)*10000+INT(MOD(tsec!J27,3600)/60)*100+MOD(tsec!J27,60),"")</f>
        <v>1708.6</v>
      </c>
      <c r="K27" s="86">
        <f>IF(tsec!K27&lt;&gt;"",tsec!K27,"")</f>
        <v>2</v>
      </c>
      <c r="L27" s="276">
        <f>IF(tsec!L27&lt;&gt;"",INT(tsec!L27/3600)*10000+INT(MOD(tsec!L27,3600)/60)*100+MOD(tsec!L27,60),"")</f>
        <v>2206</v>
      </c>
      <c r="M27" s="86">
        <f>IF(tsec!M27&lt;&gt;"",tsec!M27,"")</f>
        <v>2</v>
      </c>
      <c r="N27" s="276">
        <f>IF(tsec!N27&lt;&gt;"",INT(tsec!N27/3600)*10000+INT(MOD(tsec!N27,3600)/60)*100+MOD(tsec!N27,60),"")</f>
        <v>2855.2</v>
      </c>
      <c r="O27" s="86">
        <f>IF(tsec!O27&lt;&gt;"",tsec!O27,"")</f>
        <v>2</v>
      </c>
      <c r="P27" s="276">
        <f>IF(tsec!P27&lt;&gt;"",INT(tsec!P27/3600)*10000+INT(MOD(tsec!P27,3600)/60)*100+MOD(tsec!P27,60),"")</f>
        <v>3400.7</v>
      </c>
      <c r="Q27" s="86">
        <f>IF(tsec!Q27&lt;&gt;"",tsec!Q27,"")</f>
        <v>2</v>
      </c>
      <c r="R27" s="276">
        <f>IF(tsec!R27&lt;&gt;"",INT(tsec!R27/3600)*10000+INT(MOD(tsec!R27,3600)/60)*100+MOD(tsec!R27,60),"")</f>
        <v>3918.8</v>
      </c>
      <c r="S27" s="86">
        <f>IF(tsec!S27&lt;&gt;"",tsec!S27,"")</f>
        <v>1</v>
      </c>
      <c r="T27" s="276">
        <f>IF(tsec!T27&lt;&gt;"",INT(tsec!T27/3600)*10000+INT(MOD(tsec!T27,3600)/60)*100+MOD(tsec!T27,60),"")</f>
        <v>4306.3999999999996</v>
      </c>
      <c r="U27" s="86">
        <f>IF(tsec!U27&lt;&gt;"",tsec!U27,"")</f>
        <v>1</v>
      </c>
      <c r="V27" s="276">
        <f>IF(tsec!V27&lt;&gt;"",INT(tsec!V27/3600)*10000+INT(MOD(tsec!V27,3600)/60)*100+MOD(tsec!V27,60),"")</f>
        <v>4829</v>
      </c>
      <c r="W27" s="86">
        <f>IF(tsec!W27&lt;&gt;"",tsec!W27,"")</f>
        <v>2</v>
      </c>
      <c r="X27" s="276">
        <f>IF(tsec!X27&lt;&gt;"",INT(tsec!X27/3600)*10000+INT(MOD(tsec!X27,3600)/60)*100+MOD(tsec!X27,60),"")</f>
        <v>5338.5</v>
      </c>
      <c r="Y27" s="86">
        <f>IF(tsec!Y27&lt;&gt;"",tsec!Y27,"")</f>
        <v>2</v>
      </c>
      <c r="Z27" s="276">
        <f>IF(tsec!Z27&lt;&gt;"",INT(tsec!Z27/3600)*10000+INT(MOD(tsec!Z27,3600)/60)*100+MOD(tsec!Z27,60),"")</f>
        <v>5723.5</v>
      </c>
      <c r="AA27" s="86">
        <f>IF(tsec!AA27&lt;&gt;"",tsec!AA27,"")</f>
        <v>2</v>
      </c>
      <c r="AB27" s="276">
        <f>IF(tsec!AB27&lt;&gt;"",INT(tsec!AB27/3600)*10000+INT(MOD(tsec!AB27,3600)/60)*100+MOD(tsec!AB27,60),"")</f>
        <v>10310.700000000001</v>
      </c>
      <c r="AC27" s="86">
        <f>IF(tsec!AC27&lt;&gt;"",tsec!AC27,"")</f>
        <v>2</v>
      </c>
      <c r="AD27" s="276" t="str">
        <f>IF(tsec!AD27&lt;&gt;"",INT(tsec!AD27/3600)*10000+INT(MOD(tsec!AD27,3600)/60)*100+MOD(tsec!AD27,60),"")</f>
        <v/>
      </c>
      <c r="AE27" s="86" t="str">
        <f>IF(tsec!AE27&lt;&gt;"",tsec!AE27,"")</f>
        <v/>
      </c>
      <c r="AF27" s="276" t="str">
        <f>IF(tsec!AF27&lt;&gt;"",INT(tsec!AF27/3600)*10000+INT(MOD(tsec!AF27,3600)/60)*100+MOD(tsec!AF27,60),"")</f>
        <v/>
      </c>
      <c r="AG27" s="86" t="str">
        <f>IF(tsec!AG27&lt;&gt;"",tsec!AG27,"")</f>
        <v/>
      </c>
      <c r="AH27" s="276" t="str">
        <f>IF(tsec!AH27&lt;&gt;"",INT(tsec!AH27/3600)*10000+INT(MOD(tsec!AH27,3600)/60)*100+MOD(tsec!AH27,60),"")</f>
        <v/>
      </c>
      <c r="AI27" s="86" t="str">
        <f>IF(tsec!AI27&lt;&gt;"",tsec!AI27,"")</f>
        <v/>
      </c>
      <c r="AJ27" s="276" t="str">
        <f>IF(tsec!AJ27&lt;&gt;"",INT(tsec!AJ27/3600)*10000+INT(MOD(tsec!AJ27,3600)/60)*100+MOD(tsec!AJ27,60),"")</f>
        <v/>
      </c>
      <c r="AK27" s="86" t="str">
        <f>IF(tsec!AK27&lt;&gt;"",tsec!AK27,"")</f>
        <v/>
      </c>
      <c r="AL27" s="276" t="str">
        <f>IF(tsec!AL27&lt;&gt;"",INT(tsec!AL27/3600)*10000+INT(MOD(tsec!AL27,3600)/60)*100+MOD(tsec!AL27,60),"")</f>
        <v/>
      </c>
      <c r="AM27" s="86" t="str">
        <f>IF(tsec!AM27&lt;&gt;"",tsec!AM27,"")</f>
        <v/>
      </c>
      <c r="AN27" s="276" t="str">
        <f>IF(tsec!AN27&lt;&gt;"",INT(tsec!AN27/3600)*10000+INT(MOD(tsec!AN27,3600)/60)*100+MOD(tsec!AN27,60),"")</f>
        <v/>
      </c>
      <c r="AO27" s="86" t="str">
        <f>IF(tsec!AO27&lt;&gt;"",tsec!AO27,"")</f>
        <v/>
      </c>
      <c r="AP27" s="276" t="str">
        <f>IF(tsec!AP27&lt;&gt;"",INT(tsec!AP27/3600)*10000+INT(MOD(tsec!AP27,3600)/60)*100+MOD(tsec!AP27,60),"")</f>
        <v/>
      </c>
      <c r="AQ27" s="86" t="str">
        <f>IF(tsec!AQ27&lt;&gt;"",tsec!AQ27,"")</f>
        <v/>
      </c>
      <c r="AR27" s="276" t="str">
        <f>IF(tsec!AR27&lt;&gt;"",INT(tsec!AR27/3600)*10000+INT(MOD(tsec!AR27,3600)/60)*100+MOD(tsec!AR27,60),"")</f>
        <v/>
      </c>
      <c r="AS27" s="86" t="str">
        <f>IF(tsec!AS27&lt;&gt;"",tsec!AS27,"")</f>
        <v/>
      </c>
      <c r="AT27" s="276" t="str">
        <f>IF(tsec!AT27&lt;&gt;"",INT(tsec!AT27/3600)*10000+INT(MOD(tsec!AT27,3600)/60)*100+MOD(tsec!AT27,60),"")</f>
        <v/>
      </c>
      <c r="AU27" s="86" t="str">
        <f>IF(tsec!AU27&lt;&gt;"",tsec!AU27,"")</f>
        <v/>
      </c>
      <c r="AV27" s="276" t="str">
        <f>IF(tsec!AV27&lt;&gt;"",INT(tsec!AV27/3600)*10000+INT(MOD(tsec!AV27,3600)/60)*100+MOD(tsec!AV27,60),"")</f>
        <v/>
      </c>
      <c r="AW27" s="86" t="str">
        <f>IF(tsec!AW27&lt;&gt;"",tsec!AW27,"")</f>
        <v/>
      </c>
      <c r="AX27" s="276" t="str">
        <f>IF(tsec!AX27&lt;&gt;"",INT(tsec!AX27/3600)*10000+INT(MOD(tsec!AX27,3600)/60)*100+MOD(tsec!AX27,60),"")</f>
        <v/>
      </c>
      <c r="AY27" s="86" t="str">
        <f>IF(tsec!AY27&lt;&gt;"",tsec!AY27,"")</f>
        <v/>
      </c>
      <c r="AZ27" s="276" t="str">
        <f>IF(tsec!AZ27&lt;&gt;"",INT(tsec!AZ27/3600)*10000+INT(MOD(tsec!AZ27,3600)/60)*100+MOD(tsec!AZ27,60),"")</f>
        <v/>
      </c>
      <c r="BA27" s="86" t="str">
        <f>IF(tsec!BA27&lt;&gt;"",tsec!BA27,"")</f>
        <v/>
      </c>
      <c r="BB27" s="276" t="str">
        <f>IF(tsec!BB27&lt;&gt;"",INT(tsec!BB27/3600)*10000+INT(MOD(tsec!BB27,3600)/60)*100+MOD(tsec!BB27,60),"")</f>
        <v/>
      </c>
      <c r="BC27" s="86" t="str">
        <f>IF(tsec!BC27&lt;&gt;"",tsec!BC27,"")</f>
        <v/>
      </c>
      <c r="BD27" s="276" t="str">
        <f>IF(tsec!BD27&lt;&gt;"",INT(tsec!BD27/3600)*10000+INT(MOD(tsec!BD27,3600)/60)*100+MOD(tsec!BD27,60),"")</f>
        <v/>
      </c>
      <c r="BE27" s="86" t="str">
        <f>IF(tsec!BE27&lt;&gt;"",tsec!BE27,"")</f>
        <v/>
      </c>
      <c r="BF27" s="276" t="str">
        <f>IF(tsec!BF27&lt;&gt;"",INT(tsec!BF27/3600)*10000+INT(MOD(tsec!BF27,3600)/60)*100+MOD(tsec!BF27,60),"")</f>
        <v/>
      </c>
      <c r="BG27" s="86" t="str">
        <f>IF(tsec!BG27&lt;&gt;"",tsec!BG27,"")</f>
        <v/>
      </c>
      <c r="BH27" s="276" t="str">
        <f>IF(tsec!BH27&lt;&gt;"",INT(tsec!BH27/3600)*10000+INT(MOD(tsec!BH27,3600)/60)*100+MOD(tsec!BH27,60),"")</f>
        <v/>
      </c>
      <c r="BI27" s="86" t="str">
        <f>IF(tsec!BI27&lt;&gt;"",tsec!BI27,"")</f>
        <v/>
      </c>
      <c r="BJ27" s="276" t="str">
        <f>IF(tsec!BJ27&lt;&gt;"",INT(tsec!BJ27/3600)*10000+INT(MOD(tsec!BJ27,3600)/60)*100+MOD(tsec!BJ27,60),"")</f>
        <v/>
      </c>
      <c r="BK27" s="86" t="str">
        <f>IF(tsec!BK27&lt;&gt;"",tsec!BK27,"")</f>
        <v/>
      </c>
      <c r="BL27" s="276" t="str">
        <f>IF(tsec!BL27&lt;&gt;"",INT(tsec!BL27/3600)*10000+INT(MOD(tsec!BL27,3600)/60)*100+MOD(tsec!BL27,60),"")</f>
        <v/>
      </c>
      <c r="BM27" s="86" t="str">
        <f>IF(tsec!BM27&lt;&gt;"",tsec!BM27,"")</f>
        <v/>
      </c>
    </row>
    <row r="28" spans="1:65" s="278" customFormat="1">
      <c r="A28" s="113">
        <f>IF(ent!E28&lt;&gt;"",ent!D28,"")</f>
        <v>27</v>
      </c>
      <c r="B28" s="113" t="str">
        <f>IF(ent!E28&lt;&gt;"",ent!E28,"")</f>
        <v>内藤 学武</v>
      </c>
      <c r="C28" s="113" t="str">
        <f>IF(ent!E28&lt;&gt;"",ent!F28,"")</f>
        <v>大高 徹也</v>
      </c>
      <c r="D28" s="113" t="str">
        <f>IF(ent!E28&lt;&gt;"",ent!G28,"")</f>
        <v>YHアーリット スイフト</v>
      </c>
      <c r="E28" s="114" t="str">
        <f>IF(ent!E28&lt;&gt;"",ent!H28,"")</f>
        <v>JN-4</v>
      </c>
      <c r="F28" s="277">
        <f>IF(tsec!F28&lt;&gt;"",INT(tsec!F28/3600)*10000+INT(MOD(tsec!F28,3600)/60)*100+MOD(tsec!F28,60),"")</f>
        <v>502.6</v>
      </c>
      <c r="G28" s="115">
        <f>IF(tsec!G28&lt;&gt;"",tsec!G28,"")</f>
        <v>2</v>
      </c>
      <c r="H28" s="277">
        <f>IF(tsec!H28&lt;&gt;"",INT(tsec!H28/3600)*10000+INT(MOD(tsec!H28,3600)/60)*100+MOD(tsec!H28,60),"")</f>
        <v>1151</v>
      </c>
      <c r="I28" s="115">
        <f>IF(tsec!I28&lt;&gt;"",tsec!I28,"")</f>
        <v>1</v>
      </c>
      <c r="J28" s="277">
        <f>IF(tsec!J28&lt;&gt;"",INT(tsec!J28/3600)*10000+INT(MOD(tsec!J28,3600)/60)*100+MOD(tsec!J28,60),"")</f>
        <v>1702.8</v>
      </c>
      <c r="K28" s="115">
        <f>IF(tsec!K28&lt;&gt;"",tsec!K28,"")</f>
        <v>1</v>
      </c>
      <c r="L28" s="277">
        <f>IF(tsec!L28&lt;&gt;"",INT(tsec!L28/3600)*10000+INT(MOD(tsec!L28,3600)/60)*100+MOD(tsec!L28,60),"")</f>
        <v>2203.4</v>
      </c>
      <c r="M28" s="115">
        <f>IF(tsec!M28&lt;&gt;"",tsec!M28,"")</f>
        <v>1</v>
      </c>
      <c r="N28" s="277">
        <f>IF(tsec!N28&lt;&gt;"",INT(tsec!N28/3600)*10000+INT(MOD(tsec!N28,3600)/60)*100+MOD(tsec!N28,60),"")</f>
        <v>2847</v>
      </c>
      <c r="O28" s="115">
        <f>IF(tsec!O28&lt;&gt;"",tsec!O28,"")</f>
        <v>1</v>
      </c>
      <c r="P28" s="277">
        <f>IF(tsec!P28&lt;&gt;"",INT(tsec!P28/3600)*10000+INT(MOD(tsec!P28,3600)/60)*100+MOD(tsec!P28,60),"")</f>
        <v>3351.8</v>
      </c>
      <c r="Q28" s="115">
        <f>IF(tsec!Q28&lt;&gt;"",tsec!Q28,"")</f>
        <v>1</v>
      </c>
      <c r="R28" s="277">
        <f>IF(tsec!R28&lt;&gt;"",INT(tsec!R28/3600)*10000+INT(MOD(tsec!R28,3600)/60)*100+MOD(tsec!R28,60),"")</f>
        <v>3919</v>
      </c>
      <c r="S28" s="115">
        <f>IF(tsec!S28&lt;&gt;"",tsec!S28,"")</f>
        <v>2</v>
      </c>
      <c r="T28" s="277">
        <f>IF(tsec!T28&lt;&gt;"",INT(tsec!T28/3600)*10000+INT(MOD(tsec!T28,3600)/60)*100+MOD(tsec!T28,60),"")</f>
        <v>4308.3999999999996</v>
      </c>
      <c r="U28" s="115">
        <f>IF(tsec!U28&lt;&gt;"",tsec!U28,"")</f>
        <v>2</v>
      </c>
      <c r="V28" s="277">
        <f>IF(tsec!V28&lt;&gt;"",INT(tsec!V28/3600)*10000+INT(MOD(tsec!V28,3600)/60)*100+MOD(tsec!V28,60),"")</f>
        <v>4828</v>
      </c>
      <c r="W28" s="115">
        <f>IF(tsec!W28&lt;&gt;"",tsec!W28,"")</f>
        <v>1</v>
      </c>
      <c r="X28" s="277">
        <f>IF(tsec!X28&lt;&gt;"",INT(tsec!X28/3600)*10000+INT(MOD(tsec!X28,3600)/60)*100+MOD(tsec!X28,60),"")</f>
        <v>5337.4</v>
      </c>
      <c r="Y28" s="115">
        <f>IF(tsec!Y28&lt;&gt;"",tsec!Y28,"")</f>
        <v>1</v>
      </c>
      <c r="Z28" s="277">
        <f>IF(tsec!Z28&lt;&gt;"",INT(tsec!Z28/3600)*10000+INT(MOD(tsec!Z28,3600)/60)*100+MOD(tsec!Z28,60),"")</f>
        <v>5721.9</v>
      </c>
      <c r="AA28" s="115">
        <f>IF(tsec!AA28&lt;&gt;"",tsec!AA28,"")</f>
        <v>1</v>
      </c>
      <c r="AB28" s="277">
        <f>IF(tsec!AB28&lt;&gt;"",INT(tsec!AB28/3600)*10000+INT(MOD(tsec!AB28,3600)/60)*100+MOD(tsec!AB28,60),"")</f>
        <v>10240.299999999999</v>
      </c>
      <c r="AC28" s="115">
        <f>IF(tsec!AC28&lt;&gt;"",tsec!AC28,"")</f>
        <v>1</v>
      </c>
      <c r="AD28" s="277" t="str">
        <f>IF(tsec!AD28&lt;&gt;"",INT(tsec!AD28/3600)*10000+INT(MOD(tsec!AD28,3600)/60)*100+MOD(tsec!AD28,60),"")</f>
        <v/>
      </c>
      <c r="AE28" s="115" t="str">
        <f>IF(tsec!AE28&lt;&gt;"",tsec!AE28,"")</f>
        <v/>
      </c>
      <c r="AF28" s="277" t="str">
        <f>IF(tsec!AF28&lt;&gt;"",INT(tsec!AF28/3600)*10000+INT(MOD(tsec!AF28,3600)/60)*100+MOD(tsec!AF28,60),"")</f>
        <v/>
      </c>
      <c r="AG28" s="115" t="str">
        <f>IF(tsec!AG28&lt;&gt;"",tsec!AG28,"")</f>
        <v/>
      </c>
      <c r="AH28" s="277" t="str">
        <f>IF(tsec!AH28&lt;&gt;"",INT(tsec!AH28/3600)*10000+INT(MOD(tsec!AH28,3600)/60)*100+MOD(tsec!AH28,60),"")</f>
        <v/>
      </c>
      <c r="AI28" s="115" t="str">
        <f>IF(tsec!AI28&lt;&gt;"",tsec!AI28,"")</f>
        <v/>
      </c>
      <c r="AJ28" s="277" t="str">
        <f>IF(tsec!AJ28&lt;&gt;"",INT(tsec!AJ28/3600)*10000+INT(MOD(tsec!AJ28,3600)/60)*100+MOD(tsec!AJ28,60),"")</f>
        <v/>
      </c>
      <c r="AK28" s="115" t="str">
        <f>IF(tsec!AK28&lt;&gt;"",tsec!AK28,"")</f>
        <v/>
      </c>
      <c r="AL28" s="277" t="str">
        <f>IF(tsec!AL28&lt;&gt;"",INT(tsec!AL28/3600)*10000+INT(MOD(tsec!AL28,3600)/60)*100+MOD(tsec!AL28,60),"")</f>
        <v/>
      </c>
      <c r="AM28" s="115" t="str">
        <f>IF(tsec!AM28&lt;&gt;"",tsec!AM28,"")</f>
        <v/>
      </c>
      <c r="AN28" s="277" t="str">
        <f>IF(tsec!AN28&lt;&gt;"",INT(tsec!AN28/3600)*10000+INT(MOD(tsec!AN28,3600)/60)*100+MOD(tsec!AN28,60),"")</f>
        <v/>
      </c>
      <c r="AO28" s="115" t="str">
        <f>IF(tsec!AO28&lt;&gt;"",tsec!AO28,"")</f>
        <v/>
      </c>
      <c r="AP28" s="277" t="str">
        <f>IF(tsec!AP28&lt;&gt;"",INT(tsec!AP28/3600)*10000+INT(MOD(tsec!AP28,3600)/60)*100+MOD(tsec!AP28,60),"")</f>
        <v/>
      </c>
      <c r="AQ28" s="115" t="str">
        <f>IF(tsec!AQ28&lt;&gt;"",tsec!AQ28,"")</f>
        <v/>
      </c>
      <c r="AR28" s="277" t="str">
        <f>IF(tsec!AR28&lt;&gt;"",INT(tsec!AR28/3600)*10000+INT(MOD(tsec!AR28,3600)/60)*100+MOD(tsec!AR28,60),"")</f>
        <v/>
      </c>
      <c r="AS28" s="115" t="str">
        <f>IF(tsec!AS28&lt;&gt;"",tsec!AS28,"")</f>
        <v/>
      </c>
      <c r="AT28" s="277" t="str">
        <f>IF(tsec!AT28&lt;&gt;"",INT(tsec!AT28/3600)*10000+INT(MOD(tsec!AT28,3600)/60)*100+MOD(tsec!AT28,60),"")</f>
        <v/>
      </c>
      <c r="AU28" s="115" t="str">
        <f>IF(tsec!AU28&lt;&gt;"",tsec!AU28,"")</f>
        <v/>
      </c>
      <c r="AV28" s="277" t="str">
        <f>IF(tsec!AV28&lt;&gt;"",INT(tsec!AV28/3600)*10000+INT(MOD(tsec!AV28,3600)/60)*100+MOD(tsec!AV28,60),"")</f>
        <v/>
      </c>
      <c r="AW28" s="115" t="str">
        <f>IF(tsec!AW28&lt;&gt;"",tsec!AW28,"")</f>
        <v/>
      </c>
      <c r="AX28" s="277" t="str">
        <f>IF(tsec!AX28&lt;&gt;"",INT(tsec!AX28/3600)*10000+INT(MOD(tsec!AX28,3600)/60)*100+MOD(tsec!AX28,60),"")</f>
        <v/>
      </c>
      <c r="AY28" s="115" t="str">
        <f>IF(tsec!AY28&lt;&gt;"",tsec!AY28,"")</f>
        <v/>
      </c>
      <c r="AZ28" s="277" t="str">
        <f>IF(tsec!AZ28&lt;&gt;"",INT(tsec!AZ28/3600)*10000+INT(MOD(tsec!AZ28,3600)/60)*100+MOD(tsec!AZ28,60),"")</f>
        <v/>
      </c>
      <c r="BA28" s="115" t="str">
        <f>IF(tsec!BA28&lt;&gt;"",tsec!BA28,"")</f>
        <v/>
      </c>
      <c r="BB28" s="277" t="str">
        <f>IF(tsec!BB28&lt;&gt;"",INT(tsec!BB28/3600)*10000+INT(MOD(tsec!BB28,3600)/60)*100+MOD(tsec!BB28,60),"")</f>
        <v/>
      </c>
      <c r="BC28" s="115" t="str">
        <f>IF(tsec!BC28&lt;&gt;"",tsec!BC28,"")</f>
        <v/>
      </c>
      <c r="BD28" s="277" t="str">
        <f>IF(tsec!BD28&lt;&gt;"",INT(tsec!BD28/3600)*10000+INT(MOD(tsec!BD28,3600)/60)*100+MOD(tsec!BD28,60),"")</f>
        <v/>
      </c>
      <c r="BE28" s="115" t="str">
        <f>IF(tsec!BE28&lt;&gt;"",tsec!BE28,"")</f>
        <v/>
      </c>
      <c r="BF28" s="277" t="str">
        <f>IF(tsec!BF28&lt;&gt;"",INT(tsec!BF28/3600)*10000+INT(MOD(tsec!BF28,3600)/60)*100+MOD(tsec!BF28,60),"")</f>
        <v/>
      </c>
      <c r="BG28" s="115" t="str">
        <f>IF(tsec!BG28&lt;&gt;"",tsec!BG28,"")</f>
        <v/>
      </c>
      <c r="BH28" s="277" t="str">
        <f>IF(tsec!BH28&lt;&gt;"",INT(tsec!BH28/3600)*10000+INT(MOD(tsec!BH28,3600)/60)*100+MOD(tsec!BH28,60),"")</f>
        <v/>
      </c>
      <c r="BI28" s="115" t="str">
        <f>IF(tsec!BI28&lt;&gt;"",tsec!BI28,"")</f>
        <v/>
      </c>
      <c r="BJ28" s="277" t="str">
        <f>IF(tsec!BJ28&lt;&gt;"",INT(tsec!BJ28/3600)*10000+INT(MOD(tsec!BJ28,3600)/60)*100+MOD(tsec!BJ28,60),"")</f>
        <v/>
      </c>
      <c r="BK28" s="115" t="str">
        <f>IF(tsec!BK28&lt;&gt;"",tsec!BK28,"")</f>
        <v/>
      </c>
      <c r="BL28" s="277" t="str">
        <f>IF(tsec!BL28&lt;&gt;"",INT(tsec!BL28/3600)*10000+INT(MOD(tsec!BL28,3600)/60)*100+MOD(tsec!BL28,60),"")</f>
        <v/>
      </c>
      <c r="BM28" s="115" t="str">
        <f>IF(tsec!BM28&lt;&gt;"",tsec!BM28,"")</f>
        <v/>
      </c>
    </row>
    <row r="29" spans="1:65">
      <c r="A29" s="84">
        <f>IF(ent!E29&lt;&gt;"",ent!D29,"")</f>
        <v>28</v>
      </c>
      <c r="B29" s="84" t="str">
        <f>IF(ent!E29&lt;&gt;"",ent!E29,"")</f>
        <v>鮫島 大湖</v>
      </c>
      <c r="C29" s="84" t="str">
        <f>IF(ent!E29&lt;&gt;"",ent!F29,"")</f>
        <v>船木 佐知子</v>
      </c>
      <c r="D29" s="84" t="str">
        <f>IF(ent!E29&lt;&gt;"",ent!G29,"")</f>
        <v>el･DL･正和･ANIKI スイフト</v>
      </c>
      <c r="E29" s="112" t="str">
        <f>IF(ent!E29&lt;&gt;"",ent!H29,"")</f>
        <v>JN-4</v>
      </c>
      <c r="F29" s="276">
        <f>IF(tsec!F29&lt;&gt;"",INT(tsec!F29/3600)*10000+INT(MOD(tsec!F29,3600)/60)*100+MOD(tsec!F29,60),"")</f>
        <v>514.20000000000005</v>
      </c>
      <c r="G29" s="86">
        <f>IF(tsec!G29&lt;&gt;"",tsec!G29,"")</f>
        <v>5</v>
      </c>
      <c r="H29" s="276">
        <f>IF(tsec!H29&lt;&gt;"",INT(tsec!H29/3600)*10000+INT(MOD(tsec!H29,3600)/60)*100+MOD(tsec!H29,60),"")</f>
        <v>1229.8000000000002</v>
      </c>
      <c r="I29" s="86">
        <f>IF(tsec!I29&lt;&gt;"",tsec!I29,"")</f>
        <v>6</v>
      </c>
      <c r="J29" s="276">
        <f>IF(tsec!J29&lt;&gt;"",INT(tsec!J29/3600)*10000+INT(MOD(tsec!J29,3600)/60)*100+MOD(tsec!J29,60),"")</f>
        <v>1753</v>
      </c>
      <c r="K29" s="86">
        <f>IF(tsec!K29&lt;&gt;"",tsec!K29,"")</f>
        <v>6</v>
      </c>
      <c r="L29" s="276">
        <f>IF(tsec!L29&lt;&gt;"",INT(tsec!L29/3600)*10000+INT(MOD(tsec!L29,3600)/60)*100+MOD(tsec!L29,60),"")</f>
        <v>2302.6999999999998</v>
      </c>
      <c r="M29" s="86">
        <f>IF(tsec!M29&lt;&gt;"",tsec!M29,"")</f>
        <v>6</v>
      </c>
      <c r="N29" s="276">
        <f>IF(tsec!N29&lt;&gt;"",INT(tsec!N29/3600)*10000+INT(MOD(tsec!N29,3600)/60)*100+MOD(tsec!N29,60),"")</f>
        <v>3009.5</v>
      </c>
      <c r="O29" s="86">
        <f>IF(tsec!O29&lt;&gt;"",tsec!O29,"")</f>
        <v>6</v>
      </c>
      <c r="P29" s="276">
        <f>IF(tsec!P29&lt;&gt;"",INT(tsec!P29/3600)*10000+INT(MOD(tsec!P29,3600)/60)*100+MOD(tsec!P29,60),"")</f>
        <v>3531.3</v>
      </c>
      <c r="Q29" s="86">
        <f>IF(tsec!Q29&lt;&gt;"",tsec!Q29,"")</f>
        <v>6</v>
      </c>
      <c r="R29" s="276">
        <f>IF(tsec!R29&lt;&gt;"",INT(tsec!R29/3600)*10000+INT(MOD(tsec!R29,3600)/60)*100+MOD(tsec!R29,60),"")</f>
        <v>4120.2000000000007</v>
      </c>
      <c r="S29" s="86">
        <f>IF(tsec!S29&lt;&gt;"",tsec!S29,"")</f>
        <v>6</v>
      </c>
      <c r="T29" s="276">
        <f>IF(tsec!T29&lt;&gt;"",INT(tsec!T29/3600)*10000+INT(MOD(tsec!T29,3600)/60)*100+MOD(tsec!T29,60),"")</f>
        <v>4526.8</v>
      </c>
      <c r="U29" s="86">
        <f>IF(tsec!U29&lt;&gt;"",tsec!U29,"")</f>
        <v>6</v>
      </c>
      <c r="V29" s="276">
        <f>IF(tsec!V29&lt;&gt;"",INT(tsec!V29/3600)*10000+INT(MOD(tsec!V29,3600)/60)*100+MOD(tsec!V29,60),"")</f>
        <v>5112.1000000000004</v>
      </c>
      <c r="W29" s="86">
        <f>IF(tsec!W29&lt;&gt;"",tsec!W29,"")</f>
        <v>6</v>
      </c>
      <c r="X29" s="276">
        <f>IF(tsec!X29&lt;&gt;"",INT(tsec!X29/3600)*10000+INT(MOD(tsec!X29,3600)/60)*100+MOD(tsec!X29,60),"")</f>
        <v>5650.7000000000007</v>
      </c>
      <c r="Y29" s="86">
        <f>IF(tsec!Y29&lt;&gt;"",tsec!Y29,"")</f>
        <v>6</v>
      </c>
      <c r="Z29" s="276">
        <f>IF(tsec!Z29&lt;&gt;"",INT(tsec!Z29/3600)*10000+INT(MOD(tsec!Z29,3600)/60)*100+MOD(tsec!Z29,60),"")</f>
        <v>10100.700000000001</v>
      </c>
      <c r="AA29" s="86">
        <f>IF(tsec!AA29&lt;&gt;"",tsec!AA29,"")</f>
        <v>6</v>
      </c>
      <c r="AB29" s="276">
        <f>IF(tsec!AB29&lt;&gt;"",INT(tsec!AB29/3600)*10000+INT(MOD(tsec!AB29,3600)/60)*100+MOD(tsec!AB29,60),"")</f>
        <v>10642.2</v>
      </c>
      <c r="AC29" s="86">
        <f>IF(tsec!AC29&lt;&gt;"",tsec!AC29,"")</f>
        <v>6</v>
      </c>
      <c r="AD29" s="276" t="str">
        <f>IF(tsec!AD29&lt;&gt;"",INT(tsec!AD29/3600)*10000+INT(MOD(tsec!AD29,3600)/60)*100+MOD(tsec!AD29,60),"")</f>
        <v/>
      </c>
      <c r="AE29" s="86" t="str">
        <f>IF(tsec!AE29&lt;&gt;"",tsec!AE29,"")</f>
        <v/>
      </c>
      <c r="AF29" s="276" t="str">
        <f>IF(tsec!AF29&lt;&gt;"",INT(tsec!AF29/3600)*10000+INT(MOD(tsec!AF29,3600)/60)*100+MOD(tsec!AF29,60),"")</f>
        <v/>
      </c>
      <c r="AG29" s="86" t="str">
        <f>IF(tsec!AG29&lt;&gt;"",tsec!AG29,"")</f>
        <v/>
      </c>
      <c r="AH29" s="276" t="str">
        <f>IF(tsec!AH29&lt;&gt;"",INT(tsec!AH29/3600)*10000+INT(MOD(tsec!AH29,3600)/60)*100+MOD(tsec!AH29,60),"")</f>
        <v/>
      </c>
      <c r="AI29" s="86" t="str">
        <f>IF(tsec!AI29&lt;&gt;"",tsec!AI29,"")</f>
        <v/>
      </c>
      <c r="AJ29" s="276" t="str">
        <f>IF(tsec!AJ29&lt;&gt;"",INT(tsec!AJ29/3600)*10000+INT(MOD(tsec!AJ29,3600)/60)*100+MOD(tsec!AJ29,60),"")</f>
        <v/>
      </c>
      <c r="AK29" s="86" t="str">
        <f>IF(tsec!AK29&lt;&gt;"",tsec!AK29,"")</f>
        <v/>
      </c>
      <c r="AL29" s="276" t="str">
        <f>IF(tsec!AL29&lt;&gt;"",INT(tsec!AL29/3600)*10000+INT(MOD(tsec!AL29,3600)/60)*100+MOD(tsec!AL29,60),"")</f>
        <v/>
      </c>
      <c r="AM29" s="86" t="str">
        <f>IF(tsec!AM29&lt;&gt;"",tsec!AM29,"")</f>
        <v/>
      </c>
      <c r="AN29" s="276" t="str">
        <f>IF(tsec!AN29&lt;&gt;"",INT(tsec!AN29/3600)*10000+INT(MOD(tsec!AN29,3600)/60)*100+MOD(tsec!AN29,60),"")</f>
        <v/>
      </c>
      <c r="AO29" s="86" t="str">
        <f>IF(tsec!AO29&lt;&gt;"",tsec!AO29,"")</f>
        <v/>
      </c>
      <c r="AP29" s="276" t="str">
        <f>IF(tsec!AP29&lt;&gt;"",INT(tsec!AP29/3600)*10000+INT(MOD(tsec!AP29,3600)/60)*100+MOD(tsec!AP29,60),"")</f>
        <v/>
      </c>
      <c r="AQ29" s="86" t="str">
        <f>IF(tsec!AQ29&lt;&gt;"",tsec!AQ29,"")</f>
        <v/>
      </c>
      <c r="AR29" s="276" t="str">
        <f>IF(tsec!AR29&lt;&gt;"",INT(tsec!AR29/3600)*10000+INT(MOD(tsec!AR29,3600)/60)*100+MOD(tsec!AR29,60),"")</f>
        <v/>
      </c>
      <c r="AS29" s="86" t="str">
        <f>IF(tsec!AS29&lt;&gt;"",tsec!AS29,"")</f>
        <v/>
      </c>
      <c r="AT29" s="276" t="str">
        <f>IF(tsec!AT29&lt;&gt;"",INT(tsec!AT29/3600)*10000+INT(MOD(tsec!AT29,3600)/60)*100+MOD(tsec!AT29,60),"")</f>
        <v/>
      </c>
      <c r="AU29" s="86" t="str">
        <f>IF(tsec!AU29&lt;&gt;"",tsec!AU29,"")</f>
        <v/>
      </c>
      <c r="AV29" s="276" t="str">
        <f>IF(tsec!AV29&lt;&gt;"",INT(tsec!AV29/3600)*10000+INT(MOD(tsec!AV29,3600)/60)*100+MOD(tsec!AV29,60),"")</f>
        <v/>
      </c>
      <c r="AW29" s="86" t="str">
        <f>IF(tsec!AW29&lt;&gt;"",tsec!AW29,"")</f>
        <v/>
      </c>
      <c r="AX29" s="276" t="str">
        <f>IF(tsec!AX29&lt;&gt;"",INT(tsec!AX29/3600)*10000+INT(MOD(tsec!AX29,3600)/60)*100+MOD(tsec!AX29,60),"")</f>
        <v/>
      </c>
      <c r="AY29" s="86" t="str">
        <f>IF(tsec!AY29&lt;&gt;"",tsec!AY29,"")</f>
        <v/>
      </c>
      <c r="AZ29" s="276" t="str">
        <f>IF(tsec!AZ29&lt;&gt;"",INT(tsec!AZ29/3600)*10000+INT(MOD(tsec!AZ29,3600)/60)*100+MOD(tsec!AZ29,60),"")</f>
        <v/>
      </c>
      <c r="BA29" s="86" t="str">
        <f>IF(tsec!BA29&lt;&gt;"",tsec!BA29,"")</f>
        <v/>
      </c>
      <c r="BB29" s="276" t="str">
        <f>IF(tsec!BB29&lt;&gt;"",INT(tsec!BB29/3600)*10000+INT(MOD(tsec!BB29,3600)/60)*100+MOD(tsec!BB29,60),"")</f>
        <v/>
      </c>
      <c r="BC29" s="86" t="str">
        <f>IF(tsec!BC29&lt;&gt;"",tsec!BC29,"")</f>
        <v/>
      </c>
      <c r="BD29" s="276" t="str">
        <f>IF(tsec!BD29&lt;&gt;"",INT(tsec!BD29/3600)*10000+INT(MOD(tsec!BD29,3600)/60)*100+MOD(tsec!BD29,60),"")</f>
        <v/>
      </c>
      <c r="BE29" s="86" t="str">
        <f>IF(tsec!BE29&lt;&gt;"",tsec!BE29,"")</f>
        <v/>
      </c>
      <c r="BF29" s="276" t="str">
        <f>IF(tsec!BF29&lt;&gt;"",INT(tsec!BF29/3600)*10000+INT(MOD(tsec!BF29,3600)/60)*100+MOD(tsec!BF29,60),"")</f>
        <v/>
      </c>
      <c r="BG29" s="86" t="str">
        <f>IF(tsec!BG29&lt;&gt;"",tsec!BG29,"")</f>
        <v/>
      </c>
      <c r="BH29" s="276" t="str">
        <f>IF(tsec!BH29&lt;&gt;"",INT(tsec!BH29/3600)*10000+INT(MOD(tsec!BH29,3600)/60)*100+MOD(tsec!BH29,60),"")</f>
        <v/>
      </c>
      <c r="BI29" s="86" t="str">
        <f>IF(tsec!BI29&lt;&gt;"",tsec!BI29,"")</f>
        <v/>
      </c>
      <c r="BJ29" s="276" t="str">
        <f>IF(tsec!BJ29&lt;&gt;"",INT(tsec!BJ29/3600)*10000+INT(MOD(tsec!BJ29,3600)/60)*100+MOD(tsec!BJ29,60),"")</f>
        <v/>
      </c>
      <c r="BK29" s="86" t="str">
        <f>IF(tsec!BK29&lt;&gt;"",tsec!BK29,"")</f>
        <v/>
      </c>
      <c r="BL29" s="276" t="str">
        <f>IF(tsec!BL29&lt;&gt;"",INT(tsec!BL29/3600)*10000+INT(MOD(tsec!BL29,3600)/60)*100+MOD(tsec!BL29,60),"")</f>
        <v/>
      </c>
      <c r="BM29" s="86" t="str">
        <f>IF(tsec!BM29&lt;&gt;"",tsec!BM29,"")</f>
        <v/>
      </c>
    </row>
    <row r="30" spans="1:65" s="278" customFormat="1">
      <c r="A30" s="113">
        <f>IF(ent!E30&lt;&gt;"",ent!D30,"")</f>
        <v>29</v>
      </c>
      <c r="B30" s="113" t="str">
        <f>IF(ent!E30&lt;&gt;"",ent!E30,"")</f>
        <v>兼松 由奈</v>
      </c>
      <c r="C30" s="113" t="str">
        <f>IF(ent!E30&lt;&gt;"",ent!F30,"")</f>
        <v>槻島 もも</v>
      </c>
      <c r="D30" s="113" t="str">
        <f>IF(ent!E30&lt;&gt;"",ent!G30,"")</f>
        <v>大東建託WinmaXクスコDLスイフト</v>
      </c>
      <c r="E30" s="114" t="str">
        <f>IF(ent!E30&lt;&gt;"",ent!H30,"")</f>
        <v>JN-4</v>
      </c>
      <c r="F30" s="277">
        <f>IF(tsec!F30&lt;&gt;"",INT(tsec!F30/3600)*10000+INT(MOD(tsec!F30,3600)/60)*100+MOD(tsec!F30,60),"")</f>
        <v>512.20000000000005</v>
      </c>
      <c r="G30" s="115">
        <f>IF(tsec!G30&lt;&gt;"",tsec!G30,"")</f>
        <v>4</v>
      </c>
      <c r="H30" s="277">
        <f>IF(tsec!H30&lt;&gt;"",INT(tsec!H30/3600)*10000+INT(MOD(tsec!H30,3600)/60)*100+MOD(tsec!H30,60),"")</f>
        <v>1224.7</v>
      </c>
      <c r="I30" s="115">
        <f>IF(tsec!I30&lt;&gt;"",tsec!I30,"")</f>
        <v>5</v>
      </c>
      <c r="J30" s="277">
        <f>IF(tsec!J30&lt;&gt;"",INT(tsec!J30/3600)*10000+INT(MOD(tsec!J30,3600)/60)*100+MOD(tsec!J30,60),"")</f>
        <v>1748.6</v>
      </c>
      <c r="K30" s="115">
        <f>IF(tsec!K30&lt;&gt;"",tsec!K30,"")</f>
        <v>5</v>
      </c>
      <c r="L30" s="277">
        <f>IF(tsec!L30&lt;&gt;"",INT(tsec!L30/3600)*10000+INT(MOD(tsec!L30,3600)/60)*100+MOD(tsec!L30,60),"")</f>
        <v>2255.1</v>
      </c>
      <c r="M30" s="115">
        <f>IF(tsec!M30&lt;&gt;"",tsec!M30,"")</f>
        <v>5</v>
      </c>
      <c r="N30" s="277">
        <f>IF(tsec!N30&lt;&gt;"",INT(tsec!N30/3600)*10000+INT(MOD(tsec!N30,3600)/60)*100+MOD(tsec!N30,60),"")</f>
        <v>2959.6</v>
      </c>
      <c r="O30" s="115">
        <f>IF(tsec!O30&lt;&gt;"",tsec!O30,"")</f>
        <v>5</v>
      </c>
      <c r="P30" s="277">
        <f>IF(tsec!P30&lt;&gt;"",INT(tsec!P30/3600)*10000+INT(MOD(tsec!P30,3600)/60)*100+MOD(tsec!P30,60),"")</f>
        <v>3516.7</v>
      </c>
      <c r="Q30" s="115">
        <f>IF(tsec!Q30&lt;&gt;"",tsec!Q30,"")</f>
        <v>5</v>
      </c>
      <c r="R30" s="277">
        <f>IF(tsec!R30&lt;&gt;"",INT(tsec!R30/3600)*10000+INT(MOD(tsec!R30,3600)/60)*100+MOD(tsec!R30,60),"")</f>
        <v>4054.7999999999997</v>
      </c>
      <c r="S30" s="115">
        <f>IF(tsec!S30&lt;&gt;"",tsec!S30,"")</f>
        <v>5</v>
      </c>
      <c r="T30" s="277">
        <f>IF(tsec!T30&lt;&gt;"",INT(tsec!T30/3600)*10000+INT(MOD(tsec!T30,3600)/60)*100+MOD(tsec!T30,60),"")</f>
        <v>4455</v>
      </c>
      <c r="U30" s="115">
        <f>IF(tsec!U30&lt;&gt;"",tsec!U30,"")</f>
        <v>5</v>
      </c>
      <c r="V30" s="277">
        <f>IF(tsec!V30&lt;&gt;"",INT(tsec!V30/3600)*10000+INT(MOD(tsec!V30,3600)/60)*100+MOD(tsec!V30,60),"")</f>
        <v>5031.3999999999996</v>
      </c>
      <c r="W30" s="115">
        <f>IF(tsec!W30&lt;&gt;"",tsec!W30,"")</f>
        <v>5</v>
      </c>
      <c r="X30" s="277">
        <f>IF(tsec!X30&lt;&gt;"",INT(tsec!X30/3600)*10000+INT(MOD(tsec!X30,3600)/60)*100+MOD(tsec!X30,60),"")</f>
        <v>5551.9</v>
      </c>
      <c r="Y30" s="115">
        <f>IF(tsec!Y30&lt;&gt;"",tsec!Y30,"")</f>
        <v>4</v>
      </c>
      <c r="Z30" s="277">
        <f>IF(tsec!Z30&lt;&gt;"",INT(tsec!Z30/3600)*10000+INT(MOD(tsec!Z30,3600)/60)*100+MOD(tsec!Z30,60),"")</f>
        <v>5944.5</v>
      </c>
      <c r="AA30" s="115">
        <f>IF(tsec!AA30&lt;&gt;"",tsec!AA30,"")</f>
        <v>4</v>
      </c>
      <c r="AB30" s="277">
        <f>IF(tsec!AB30&lt;&gt;"",INT(tsec!AB30/3600)*10000+INT(MOD(tsec!AB30,3600)/60)*100+MOD(tsec!AB30,60),"")</f>
        <v>10515.9</v>
      </c>
      <c r="AC30" s="115">
        <f>IF(tsec!AC30&lt;&gt;"",tsec!AC30,"")</f>
        <v>4</v>
      </c>
      <c r="AD30" s="277" t="str">
        <f>IF(tsec!AD30&lt;&gt;"",INT(tsec!AD30/3600)*10000+INT(MOD(tsec!AD30,3600)/60)*100+MOD(tsec!AD30,60),"")</f>
        <v/>
      </c>
      <c r="AE30" s="115" t="str">
        <f>IF(tsec!AE30&lt;&gt;"",tsec!AE30,"")</f>
        <v/>
      </c>
      <c r="AF30" s="277" t="str">
        <f>IF(tsec!AF30&lt;&gt;"",INT(tsec!AF30/3600)*10000+INT(MOD(tsec!AF30,3600)/60)*100+MOD(tsec!AF30,60),"")</f>
        <v/>
      </c>
      <c r="AG30" s="115" t="str">
        <f>IF(tsec!AG30&lt;&gt;"",tsec!AG30,"")</f>
        <v/>
      </c>
      <c r="AH30" s="277" t="str">
        <f>IF(tsec!AH30&lt;&gt;"",INT(tsec!AH30/3600)*10000+INT(MOD(tsec!AH30,3600)/60)*100+MOD(tsec!AH30,60),"")</f>
        <v/>
      </c>
      <c r="AI30" s="115" t="str">
        <f>IF(tsec!AI30&lt;&gt;"",tsec!AI30,"")</f>
        <v/>
      </c>
      <c r="AJ30" s="277" t="str">
        <f>IF(tsec!AJ30&lt;&gt;"",INT(tsec!AJ30/3600)*10000+INT(MOD(tsec!AJ30,3600)/60)*100+MOD(tsec!AJ30,60),"")</f>
        <v/>
      </c>
      <c r="AK30" s="115" t="str">
        <f>IF(tsec!AK30&lt;&gt;"",tsec!AK30,"")</f>
        <v/>
      </c>
      <c r="AL30" s="277" t="str">
        <f>IF(tsec!AL30&lt;&gt;"",INT(tsec!AL30/3600)*10000+INT(MOD(tsec!AL30,3600)/60)*100+MOD(tsec!AL30,60),"")</f>
        <v/>
      </c>
      <c r="AM30" s="115" t="str">
        <f>IF(tsec!AM30&lt;&gt;"",tsec!AM30,"")</f>
        <v/>
      </c>
      <c r="AN30" s="277" t="str">
        <f>IF(tsec!AN30&lt;&gt;"",INT(tsec!AN30/3600)*10000+INT(MOD(tsec!AN30,3600)/60)*100+MOD(tsec!AN30,60),"")</f>
        <v/>
      </c>
      <c r="AO30" s="115" t="str">
        <f>IF(tsec!AO30&lt;&gt;"",tsec!AO30,"")</f>
        <v/>
      </c>
      <c r="AP30" s="277" t="str">
        <f>IF(tsec!AP30&lt;&gt;"",INT(tsec!AP30/3600)*10000+INT(MOD(tsec!AP30,3600)/60)*100+MOD(tsec!AP30,60),"")</f>
        <v/>
      </c>
      <c r="AQ30" s="115" t="str">
        <f>IF(tsec!AQ30&lt;&gt;"",tsec!AQ30,"")</f>
        <v/>
      </c>
      <c r="AR30" s="277" t="str">
        <f>IF(tsec!AR30&lt;&gt;"",INT(tsec!AR30/3600)*10000+INT(MOD(tsec!AR30,3600)/60)*100+MOD(tsec!AR30,60),"")</f>
        <v/>
      </c>
      <c r="AS30" s="115" t="str">
        <f>IF(tsec!AS30&lt;&gt;"",tsec!AS30,"")</f>
        <v/>
      </c>
      <c r="AT30" s="277" t="str">
        <f>IF(tsec!AT30&lt;&gt;"",INT(tsec!AT30/3600)*10000+INT(MOD(tsec!AT30,3600)/60)*100+MOD(tsec!AT30,60),"")</f>
        <v/>
      </c>
      <c r="AU30" s="115" t="str">
        <f>IF(tsec!AU30&lt;&gt;"",tsec!AU30,"")</f>
        <v/>
      </c>
      <c r="AV30" s="277" t="str">
        <f>IF(tsec!AV30&lt;&gt;"",INT(tsec!AV30/3600)*10000+INT(MOD(tsec!AV30,3600)/60)*100+MOD(tsec!AV30,60),"")</f>
        <v/>
      </c>
      <c r="AW30" s="115" t="str">
        <f>IF(tsec!AW30&lt;&gt;"",tsec!AW30,"")</f>
        <v/>
      </c>
      <c r="AX30" s="277" t="str">
        <f>IF(tsec!AX30&lt;&gt;"",INT(tsec!AX30/3600)*10000+INT(MOD(tsec!AX30,3600)/60)*100+MOD(tsec!AX30,60),"")</f>
        <v/>
      </c>
      <c r="AY30" s="115" t="str">
        <f>IF(tsec!AY30&lt;&gt;"",tsec!AY30,"")</f>
        <v/>
      </c>
      <c r="AZ30" s="277" t="str">
        <f>IF(tsec!AZ30&lt;&gt;"",INT(tsec!AZ30/3600)*10000+INT(MOD(tsec!AZ30,3600)/60)*100+MOD(tsec!AZ30,60),"")</f>
        <v/>
      </c>
      <c r="BA30" s="115" t="str">
        <f>IF(tsec!BA30&lt;&gt;"",tsec!BA30,"")</f>
        <v/>
      </c>
      <c r="BB30" s="277" t="str">
        <f>IF(tsec!BB30&lt;&gt;"",INT(tsec!BB30/3600)*10000+INT(MOD(tsec!BB30,3600)/60)*100+MOD(tsec!BB30,60),"")</f>
        <v/>
      </c>
      <c r="BC30" s="115" t="str">
        <f>IF(tsec!BC30&lt;&gt;"",tsec!BC30,"")</f>
        <v/>
      </c>
      <c r="BD30" s="277" t="str">
        <f>IF(tsec!BD30&lt;&gt;"",INT(tsec!BD30/3600)*10000+INT(MOD(tsec!BD30,3600)/60)*100+MOD(tsec!BD30,60),"")</f>
        <v/>
      </c>
      <c r="BE30" s="115" t="str">
        <f>IF(tsec!BE30&lt;&gt;"",tsec!BE30,"")</f>
        <v/>
      </c>
      <c r="BF30" s="277" t="str">
        <f>IF(tsec!BF30&lt;&gt;"",INT(tsec!BF30/3600)*10000+INT(MOD(tsec!BF30,3600)/60)*100+MOD(tsec!BF30,60),"")</f>
        <v/>
      </c>
      <c r="BG30" s="115" t="str">
        <f>IF(tsec!BG30&lt;&gt;"",tsec!BG30,"")</f>
        <v/>
      </c>
      <c r="BH30" s="277" t="str">
        <f>IF(tsec!BH30&lt;&gt;"",INT(tsec!BH30/3600)*10000+INT(MOD(tsec!BH30,3600)/60)*100+MOD(tsec!BH30,60),"")</f>
        <v/>
      </c>
      <c r="BI30" s="115" t="str">
        <f>IF(tsec!BI30&lt;&gt;"",tsec!BI30,"")</f>
        <v/>
      </c>
      <c r="BJ30" s="277" t="str">
        <f>IF(tsec!BJ30&lt;&gt;"",INT(tsec!BJ30/3600)*10000+INT(MOD(tsec!BJ30,3600)/60)*100+MOD(tsec!BJ30,60),"")</f>
        <v/>
      </c>
      <c r="BK30" s="115" t="str">
        <f>IF(tsec!BK30&lt;&gt;"",tsec!BK30,"")</f>
        <v/>
      </c>
      <c r="BL30" s="277" t="str">
        <f>IF(tsec!BL30&lt;&gt;"",INT(tsec!BL30/3600)*10000+INT(MOD(tsec!BL30,3600)/60)*100+MOD(tsec!BL30,60),"")</f>
        <v/>
      </c>
      <c r="BM30" s="115" t="str">
        <f>IF(tsec!BM30&lt;&gt;"",tsec!BM30,"")</f>
        <v/>
      </c>
    </row>
    <row r="31" spans="1:65">
      <c r="A31" s="84">
        <f>IF(ent!E31&lt;&gt;"",ent!D31,"")</f>
        <v>30</v>
      </c>
      <c r="B31" s="84" t="str">
        <f>IF(ent!E31&lt;&gt;"",ent!E31,"")</f>
        <v>黒原 康仁</v>
      </c>
      <c r="C31" s="84" t="str">
        <f>IF(ent!E31&lt;&gt;"",ent!F31,"")</f>
        <v>松葉 謙介</v>
      </c>
      <c r="D31" s="84" t="str">
        <f>IF(ent!E31&lt;&gt;"",ent!G31,"")</f>
        <v>itzzYHリズミックスANスイフト</v>
      </c>
      <c r="E31" s="112" t="str">
        <f>IF(ent!E31&lt;&gt;"",ent!H31,"")</f>
        <v>JN-4</v>
      </c>
      <c r="F31" s="276">
        <f>IF(tsec!F31&lt;&gt;"",INT(tsec!F31/3600)*10000+INT(MOD(tsec!F31,3600)/60)*100+MOD(tsec!F31,60),"")</f>
        <v>516.5</v>
      </c>
      <c r="G31" s="86">
        <f>IF(tsec!G31&lt;&gt;"",tsec!G31,"")</f>
        <v>6</v>
      </c>
      <c r="H31" s="276">
        <f>IF(tsec!H31&lt;&gt;"",INT(tsec!H31/3600)*10000+INT(MOD(tsec!H31,3600)/60)*100+MOD(tsec!H31,60),"")</f>
        <v>1219.5999999999999</v>
      </c>
      <c r="I31" s="86">
        <f>IF(tsec!I31&lt;&gt;"",tsec!I31,"")</f>
        <v>4</v>
      </c>
      <c r="J31" s="276">
        <f>IF(tsec!J31&lt;&gt;"",INT(tsec!J31/3600)*10000+INT(MOD(tsec!J31,3600)/60)*100+MOD(tsec!J31,60),"")</f>
        <v>1732.9</v>
      </c>
      <c r="K31" s="86">
        <f>IF(tsec!K31&lt;&gt;"",tsec!K31,"")</f>
        <v>4</v>
      </c>
      <c r="L31" s="276">
        <f>IF(tsec!L31&lt;&gt;"",INT(tsec!L31/3600)*10000+INT(MOD(tsec!L31,3600)/60)*100+MOD(tsec!L31,60),"")</f>
        <v>2240.4</v>
      </c>
      <c r="M31" s="86">
        <f>IF(tsec!M31&lt;&gt;"",tsec!M31,"")</f>
        <v>4</v>
      </c>
      <c r="N31" s="276">
        <f>IF(tsec!N31&lt;&gt;"",INT(tsec!N31/3600)*10000+INT(MOD(tsec!N31,3600)/60)*100+MOD(tsec!N31,60),"")</f>
        <v>2936</v>
      </c>
      <c r="O31" s="86">
        <f>IF(tsec!O31&lt;&gt;"",tsec!O31,"")</f>
        <v>4</v>
      </c>
      <c r="P31" s="276">
        <f>IF(tsec!P31&lt;&gt;"",INT(tsec!P31/3600)*10000+INT(MOD(tsec!P31,3600)/60)*100+MOD(tsec!P31,60),"")</f>
        <v>3451.6</v>
      </c>
      <c r="Q31" s="86">
        <f>IF(tsec!Q31&lt;&gt;"",tsec!Q31,"")</f>
        <v>4</v>
      </c>
      <c r="R31" s="276">
        <f>IF(tsec!R31&lt;&gt;"",INT(tsec!R31/3600)*10000+INT(MOD(tsec!R31,3600)/60)*100+MOD(tsec!R31,60),"")</f>
        <v>4035.5</v>
      </c>
      <c r="S31" s="86">
        <f>IF(tsec!S31&lt;&gt;"",tsec!S31,"")</f>
        <v>4</v>
      </c>
      <c r="T31" s="276">
        <f>IF(tsec!T31&lt;&gt;"",INT(tsec!T31/3600)*10000+INT(MOD(tsec!T31,3600)/60)*100+MOD(tsec!T31,60),"")</f>
        <v>4443.7</v>
      </c>
      <c r="U31" s="86">
        <f>IF(tsec!U31&lt;&gt;"",tsec!U31,"")</f>
        <v>4</v>
      </c>
      <c r="V31" s="276">
        <f>IF(tsec!V31&lt;&gt;"",INT(tsec!V31/3600)*10000+INT(MOD(tsec!V31,3600)/60)*100+MOD(tsec!V31,60),"")</f>
        <v>5024</v>
      </c>
      <c r="W31" s="86">
        <f>IF(tsec!W31&lt;&gt;"",tsec!W31,"")</f>
        <v>4</v>
      </c>
      <c r="X31" s="276">
        <f>IF(tsec!X31&lt;&gt;"",INT(tsec!X31/3600)*10000+INT(MOD(tsec!X31,3600)/60)*100+MOD(tsec!X31,60),"")</f>
        <v>5603.2</v>
      </c>
      <c r="Y31" s="86">
        <f>IF(tsec!Y31&lt;&gt;"",tsec!Y31,"")</f>
        <v>5</v>
      </c>
      <c r="Z31" s="276">
        <f>IF(tsec!Z31&lt;&gt;"",INT(tsec!Z31/3600)*10000+INT(MOD(tsec!Z31,3600)/60)*100+MOD(tsec!Z31,60),"")</f>
        <v>10007.700000000001</v>
      </c>
      <c r="AA31" s="86">
        <f>IF(tsec!AA31&lt;&gt;"",tsec!AA31,"")</f>
        <v>5</v>
      </c>
      <c r="AB31" s="276">
        <f>IF(tsec!AB31&lt;&gt;"",INT(tsec!AB31/3600)*10000+INT(MOD(tsec!AB31,3600)/60)*100+MOD(tsec!AB31,60),"")</f>
        <v>10548.9</v>
      </c>
      <c r="AC31" s="86">
        <f>IF(tsec!AC31&lt;&gt;"",tsec!AC31,"")</f>
        <v>5</v>
      </c>
      <c r="AD31" s="276" t="str">
        <f>IF(tsec!AD31&lt;&gt;"",INT(tsec!AD31/3600)*10000+INT(MOD(tsec!AD31,3600)/60)*100+MOD(tsec!AD31,60),"")</f>
        <v/>
      </c>
      <c r="AE31" s="86" t="str">
        <f>IF(tsec!AE31&lt;&gt;"",tsec!AE31,"")</f>
        <v/>
      </c>
      <c r="AF31" s="276" t="str">
        <f>IF(tsec!AF31&lt;&gt;"",INT(tsec!AF31/3600)*10000+INT(MOD(tsec!AF31,3600)/60)*100+MOD(tsec!AF31,60),"")</f>
        <v/>
      </c>
      <c r="AG31" s="86" t="str">
        <f>IF(tsec!AG31&lt;&gt;"",tsec!AG31,"")</f>
        <v/>
      </c>
      <c r="AH31" s="276" t="str">
        <f>IF(tsec!AH31&lt;&gt;"",INT(tsec!AH31/3600)*10000+INT(MOD(tsec!AH31,3600)/60)*100+MOD(tsec!AH31,60),"")</f>
        <v/>
      </c>
      <c r="AI31" s="86" t="str">
        <f>IF(tsec!AI31&lt;&gt;"",tsec!AI31,"")</f>
        <v/>
      </c>
      <c r="AJ31" s="276" t="str">
        <f>IF(tsec!AJ31&lt;&gt;"",INT(tsec!AJ31/3600)*10000+INT(MOD(tsec!AJ31,3600)/60)*100+MOD(tsec!AJ31,60),"")</f>
        <v/>
      </c>
      <c r="AK31" s="86" t="str">
        <f>IF(tsec!AK31&lt;&gt;"",tsec!AK31,"")</f>
        <v/>
      </c>
      <c r="AL31" s="276" t="str">
        <f>IF(tsec!AL31&lt;&gt;"",INT(tsec!AL31/3600)*10000+INT(MOD(tsec!AL31,3600)/60)*100+MOD(tsec!AL31,60),"")</f>
        <v/>
      </c>
      <c r="AM31" s="86" t="str">
        <f>IF(tsec!AM31&lt;&gt;"",tsec!AM31,"")</f>
        <v/>
      </c>
      <c r="AN31" s="276" t="str">
        <f>IF(tsec!AN31&lt;&gt;"",INT(tsec!AN31/3600)*10000+INT(MOD(tsec!AN31,3600)/60)*100+MOD(tsec!AN31,60),"")</f>
        <v/>
      </c>
      <c r="AO31" s="86" t="str">
        <f>IF(tsec!AO31&lt;&gt;"",tsec!AO31,"")</f>
        <v/>
      </c>
      <c r="AP31" s="276" t="str">
        <f>IF(tsec!AP31&lt;&gt;"",INT(tsec!AP31/3600)*10000+INT(MOD(tsec!AP31,3600)/60)*100+MOD(tsec!AP31,60),"")</f>
        <v/>
      </c>
      <c r="AQ31" s="86" t="str">
        <f>IF(tsec!AQ31&lt;&gt;"",tsec!AQ31,"")</f>
        <v/>
      </c>
      <c r="AR31" s="276" t="str">
        <f>IF(tsec!AR31&lt;&gt;"",INT(tsec!AR31/3600)*10000+INT(MOD(tsec!AR31,3600)/60)*100+MOD(tsec!AR31,60),"")</f>
        <v/>
      </c>
      <c r="AS31" s="86" t="str">
        <f>IF(tsec!AS31&lt;&gt;"",tsec!AS31,"")</f>
        <v/>
      </c>
      <c r="AT31" s="276" t="str">
        <f>IF(tsec!AT31&lt;&gt;"",INT(tsec!AT31/3600)*10000+INT(MOD(tsec!AT31,3600)/60)*100+MOD(tsec!AT31,60),"")</f>
        <v/>
      </c>
      <c r="AU31" s="86" t="str">
        <f>IF(tsec!AU31&lt;&gt;"",tsec!AU31,"")</f>
        <v/>
      </c>
      <c r="AV31" s="276" t="str">
        <f>IF(tsec!AV31&lt;&gt;"",INT(tsec!AV31/3600)*10000+INT(MOD(tsec!AV31,3600)/60)*100+MOD(tsec!AV31,60),"")</f>
        <v/>
      </c>
      <c r="AW31" s="86" t="str">
        <f>IF(tsec!AW31&lt;&gt;"",tsec!AW31,"")</f>
        <v/>
      </c>
      <c r="AX31" s="276" t="str">
        <f>IF(tsec!AX31&lt;&gt;"",INT(tsec!AX31/3600)*10000+INT(MOD(tsec!AX31,3600)/60)*100+MOD(tsec!AX31,60),"")</f>
        <v/>
      </c>
      <c r="AY31" s="86" t="str">
        <f>IF(tsec!AY31&lt;&gt;"",tsec!AY31,"")</f>
        <v/>
      </c>
      <c r="AZ31" s="276" t="str">
        <f>IF(tsec!AZ31&lt;&gt;"",INT(tsec!AZ31/3600)*10000+INT(MOD(tsec!AZ31,3600)/60)*100+MOD(tsec!AZ31,60),"")</f>
        <v/>
      </c>
      <c r="BA31" s="86" t="str">
        <f>IF(tsec!BA31&lt;&gt;"",tsec!BA31,"")</f>
        <v/>
      </c>
      <c r="BB31" s="276" t="str">
        <f>IF(tsec!BB31&lt;&gt;"",INT(tsec!BB31/3600)*10000+INT(MOD(tsec!BB31,3600)/60)*100+MOD(tsec!BB31,60),"")</f>
        <v/>
      </c>
      <c r="BC31" s="86" t="str">
        <f>IF(tsec!BC31&lt;&gt;"",tsec!BC31,"")</f>
        <v/>
      </c>
      <c r="BD31" s="276" t="str">
        <f>IF(tsec!BD31&lt;&gt;"",INT(tsec!BD31/3600)*10000+INT(MOD(tsec!BD31,3600)/60)*100+MOD(tsec!BD31,60),"")</f>
        <v/>
      </c>
      <c r="BE31" s="86" t="str">
        <f>IF(tsec!BE31&lt;&gt;"",tsec!BE31,"")</f>
        <v/>
      </c>
      <c r="BF31" s="276" t="str">
        <f>IF(tsec!BF31&lt;&gt;"",INT(tsec!BF31/3600)*10000+INT(MOD(tsec!BF31,3600)/60)*100+MOD(tsec!BF31,60),"")</f>
        <v/>
      </c>
      <c r="BG31" s="86" t="str">
        <f>IF(tsec!BG31&lt;&gt;"",tsec!BG31,"")</f>
        <v/>
      </c>
      <c r="BH31" s="276" t="str">
        <f>IF(tsec!BH31&lt;&gt;"",INT(tsec!BH31/3600)*10000+INT(MOD(tsec!BH31,3600)/60)*100+MOD(tsec!BH31,60),"")</f>
        <v/>
      </c>
      <c r="BI31" s="86" t="str">
        <f>IF(tsec!BI31&lt;&gt;"",tsec!BI31,"")</f>
        <v/>
      </c>
      <c r="BJ31" s="276" t="str">
        <f>IF(tsec!BJ31&lt;&gt;"",INT(tsec!BJ31/3600)*10000+INT(MOD(tsec!BJ31,3600)/60)*100+MOD(tsec!BJ31,60),"")</f>
        <v/>
      </c>
      <c r="BK31" s="86" t="str">
        <f>IF(tsec!BK31&lt;&gt;"",tsec!BK31,"")</f>
        <v/>
      </c>
      <c r="BL31" s="276" t="str">
        <f>IF(tsec!BL31&lt;&gt;"",INT(tsec!BL31/3600)*10000+INT(MOD(tsec!BL31,3600)/60)*100+MOD(tsec!BL31,60),"")</f>
        <v/>
      </c>
      <c r="BM31" s="86" t="str">
        <f>IF(tsec!BM31&lt;&gt;"",tsec!BM31,"")</f>
        <v/>
      </c>
    </row>
    <row r="32" spans="1:65" s="290" customFormat="1">
      <c r="A32" s="286">
        <f>IF(ent!E32&lt;&gt;"",ent!D32,"")</f>
        <v>31</v>
      </c>
      <c r="B32" s="286" t="str">
        <f>IF(ent!E32&lt;&gt;"",ent!E32,"")</f>
        <v>奥村 大地</v>
      </c>
      <c r="C32" s="286" t="str">
        <f>IF(ent!E32&lt;&gt;"",ent!F32,"")</f>
        <v>山本 祐也</v>
      </c>
      <c r="D32" s="286" t="str">
        <f>IF(ent!E32&lt;&gt;"",ent!G32,"")</f>
        <v>クスコ･WM･IRS･ラッシュスイフト</v>
      </c>
      <c r="E32" s="287" t="str">
        <f>IF(ent!E32&lt;&gt;"",ent!H32,"")</f>
        <v>JN-4</v>
      </c>
      <c r="F32" s="288">
        <f>IF(tsec!F32&lt;&gt;"",INT(tsec!F32/3600)*10000+INT(MOD(tsec!F32,3600)/60)*100+MOD(tsec!F32,60),"")</f>
        <v>503.9</v>
      </c>
      <c r="G32" s="289">
        <f>IF(tsec!G32&lt;&gt;"",tsec!G32,"")</f>
        <v>3</v>
      </c>
      <c r="H32" s="288">
        <f>IF(tsec!H32&lt;&gt;"",INT(tsec!H32/3600)*10000+INT(MOD(tsec!H32,3600)/60)*100+MOD(tsec!H32,60),"")</f>
        <v>1200.5999999999999</v>
      </c>
      <c r="I32" s="289">
        <f>IF(tsec!I32&lt;&gt;"",tsec!I32,"")</f>
        <v>3</v>
      </c>
      <c r="J32" s="288">
        <f>IF(tsec!J32&lt;&gt;"",INT(tsec!J32/3600)*10000+INT(MOD(tsec!J32,3600)/60)*100+MOD(tsec!J32,60),"")</f>
        <v>1716.6</v>
      </c>
      <c r="K32" s="289">
        <f>IF(tsec!K32&lt;&gt;"",tsec!K32,"")</f>
        <v>3</v>
      </c>
      <c r="L32" s="288">
        <f>IF(tsec!L32&lt;&gt;"",INT(tsec!L32/3600)*10000+INT(MOD(tsec!L32,3600)/60)*100+MOD(tsec!L32,60),"")</f>
        <v>2223.8999999999996</v>
      </c>
      <c r="M32" s="289">
        <f>IF(tsec!M32&lt;&gt;"",tsec!M32,"")</f>
        <v>3</v>
      </c>
      <c r="N32" s="288">
        <f>IF(tsec!N32&lt;&gt;"",INT(tsec!N32/3600)*10000+INT(MOD(tsec!N32,3600)/60)*100+MOD(tsec!N32,60),"")</f>
        <v>2927.6</v>
      </c>
      <c r="O32" s="289">
        <f>IF(tsec!O32&lt;&gt;"",tsec!O32,"")</f>
        <v>3</v>
      </c>
      <c r="P32" s="288">
        <f>IF(tsec!P32&lt;&gt;"",INT(tsec!P32/3600)*10000+INT(MOD(tsec!P32,3600)/60)*100+MOD(tsec!P32,60),"")</f>
        <v>3443.8</v>
      </c>
      <c r="Q32" s="289">
        <f>IF(tsec!Q32&lt;&gt;"",tsec!Q32,"")</f>
        <v>3</v>
      </c>
      <c r="R32" s="288">
        <f>IF(tsec!R32&lt;&gt;"",INT(tsec!R32/3600)*10000+INT(MOD(tsec!R32,3600)/60)*100+MOD(tsec!R32,60),"")</f>
        <v>4033.5</v>
      </c>
      <c r="S32" s="289">
        <f>IF(tsec!S32&lt;&gt;"",tsec!S32,"")</f>
        <v>3</v>
      </c>
      <c r="T32" s="288">
        <f>IF(tsec!T32&lt;&gt;"",INT(tsec!T32/3600)*10000+INT(MOD(tsec!T32,3600)/60)*100+MOD(tsec!T32,60),"")</f>
        <v>4432.3999999999996</v>
      </c>
      <c r="U32" s="289">
        <f>IF(tsec!U32&lt;&gt;"",tsec!U32,"")</f>
        <v>3</v>
      </c>
      <c r="V32" s="288">
        <f>IF(tsec!V32&lt;&gt;"",INT(tsec!V32/3600)*10000+INT(MOD(tsec!V32,3600)/60)*100+MOD(tsec!V32,60),"")</f>
        <v>5005.3</v>
      </c>
      <c r="W32" s="289">
        <f>IF(tsec!W32&lt;&gt;"",tsec!W32,"")</f>
        <v>3</v>
      </c>
      <c r="X32" s="288">
        <f>IF(tsec!X32&lt;&gt;"",INT(tsec!X32/3600)*10000+INT(MOD(tsec!X32,3600)/60)*100+MOD(tsec!X32,60),"")</f>
        <v>5540</v>
      </c>
      <c r="Y32" s="289">
        <f>IF(tsec!Y32&lt;&gt;"",tsec!Y32,"")</f>
        <v>3</v>
      </c>
      <c r="Z32" s="288">
        <f>IF(tsec!Z32&lt;&gt;"",INT(tsec!Z32/3600)*10000+INT(MOD(tsec!Z32,3600)/60)*100+MOD(tsec!Z32,60),"")</f>
        <v>5939.5</v>
      </c>
      <c r="AA32" s="289">
        <f>IF(tsec!AA32&lt;&gt;"",tsec!AA32,"")</f>
        <v>3</v>
      </c>
      <c r="AB32" s="288">
        <f>IF(tsec!AB32&lt;&gt;"",INT(tsec!AB32/3600)*10000+INT(MOD(tsec!AB32,3600)/60)*100+MOD(tsec!AB32,60),"")</f>
        <v>10504.4</v>
      </c>
      <c r="AC32" s="289">
        <f>IF(tsec!AC32&lt;&gt;"",tsec!AC32,"")</f>
        <v>3</v>
      </c>
      <c r="AD32" s="288" t="str">
        <f>IF(tsec!AD32&lt;&gt;"",INT(tsec!AD32/3600)*10000+INT(MOD(tsec!AD32,3600)/60)*100+MOD(tsec!AD32,60),"")</f>
        <v/>
      </c>
      <c r="AE32" s="289" t="str">
        <f>IF(tsec!AE32&lt;&gt;"",tsec!AE32,"")</f>
        <v/>
      </c>
      <c r="AF32" s="288" t="str">
        <f>IF(tsec!AF32&lt;&gt;"",INT(tsec!AF32/3600)*10000+INT(MOD(tsec!AF32,3600)/60)*100+MOD(tsec!AF32,60),"")</f>
        <v/>
      </c>
      <c r="AG32" s="289" t="str">
        <f>IF(tsec!AG32&lt;&gt;"",tsec!AG32,"")</f>
        <v/>
      </c>
      <c r="AH32" s="288" t="str">
        <f>IF(tsec!AH32&lt;&gt;"",INT(tsec!AH32/3600)*10000+INT(MOD(tsec!AH32,3600)/60)*100+MOD(tsec!AH32,60),"")</f>
        <v/>
      </c>
      <c r="AI32" s="289" t="str">
        <f>IF(tsec!AI32&lt;&gt;"",tsec!AI32,"")</f>
        <v/>
      </c>
      <c r="AJ32" s="288" t="str">
        <f>IF(tsec!AJ32&lt;&gt;"",INT(tsec!AJ32/3600)*10000+INT(MOD(tsec!AJ32,3600)/60)*100+MOD(tsec!AJ32,60),"")</f>
        <v/>
      </c>
      <c r="AK32" s="289" t="str">
        <f>IF(tsec!AK32&lt;&gt;"",tsec!AK32,"")</f>
        <v/>
      </c>
      <c r="AL32" s="288" t="str">
        <f>IF(tsec!AL32&lt;&gt;"",INT(tsec!AL32/3600)*10000+INT(MOD(tsec!AL32,3600)/60)*100+MOD(tsec!AL32,60),"")</f>
        <v/>
      </c>
      <c r="AM32" s="289" t="str">
        <f>IF(tsec!AM32&lt;&gt;"",tsec!AM32,"")</f>
        <v/>
      </c>
      <c r="AN32" s="288" t="str">
        <f>IF(tsec!AN32&lt;&gt;"",INT(tsec!AN32/3600)*10000+INT(MOD(tsec!AN32,3600)/60)*100+MOD(tsec!AN32,60),"")</f>
        <v/>
      </c>
      <c r="AO32" s="289" t="str">
        <f>IF(tsec!AO32&lt;&gt;"",tsec!AO32,"")</f>
        <v/>
      </c>
      <c r="AP32" s="288" t="str">
        <f>IF(tsec!AP32&lt;&gt;"",INT(tsec!AP32/3600)*10000+INT(MOD(tsec!AP32,3600)/60)*100+MOD(tsec!AP32,60),"")</f>
        <v/>
      </c>
      <c r="AQ32" s="289" t="str">
        <f>IF(tsec!AQ32&lt;&gt;"",tsec!AQ32,"")</f>
        <v/>
      </c>
      <c r="AR32" s="288" t="str">
        <f>IF(tsec!AR32&lt;&gt;"",INT(tsec!AR32/3600)*10000+INT(MOD(tsec!AR32,3600)/60)*100+MOD(tsec!AR32,60),"")</f>
        <v/>
      </c>
      <c r="AS32" s="289" t="str">
        <f>IF(tsec!AS32&lt;&gt;"",tsec!AS32,"")</f>
        <v/>
      </c>
      <c r="AT32" s="288" t="str">
        <f>IF(tsec!AT32&lt;&gt;"",INT(tsec!AT32/3600)*10000+INT(MOD(tsec!AT32,3600)/60)*100+MOD(tsec!AT32,60),"")</f>
        <v/>
      </c>
      <c r="AU32" s="289" t="str">
        <f>IF(tsec!AU32&lt;&gt;"",tsec!AU32,"")</f>
        <v/>
      </c>
      <c r="AV32" s="288" t="str">
        <f>IF(tsec!AV32&lt;&gt;"",INT(tsec!AV32/3600)*10000+INT(MOD(tsec!AV32,3600)/60)*100+MOD(tsec!AV32,60),"")</f>
        <v/>
      </c>
      <c r="AW32" s="289" t="str">
        <f>IF(tsec!AW32&lt;&gt;"",tsec!AW32,"")</f>
        <v/>
      </c>
      <c r="AX32" s="288" t="str">
        <f>IF(tsec!AX32&lt;&gt;"",INT(tsec!AX32/3600)*10000+INT(MOD(tsec!AX32,3600)/60)*100+MOD(tsec!AX32,60),"")</f>
        <v/>
      </c>
      <c r="AY32" s="289" t="str">
        <f>IF(tsec!AY32&lt;&gt;"",tsec!AY32,"")</f>
        <v/>
      </c>
      <c r="AZ32" s="288" t="str">
        <f>IF(tsec!AZ32&lt;&gt;"",INT(tsec!AZ32/3600)*10000+INT(MOD(tsec!AZ32,3600)/60)*100+MOD(tsec!AZ32,60),"")</f>
        <v/>
      </c>
      <c r="BA32" s="289" t="str">
        <f>IF(tsec!BA32&lt;&gt;"",tsec!BA32,"")</f>
        <v/>
      </c>
      <c r="BB32" s="288" t="str">
        <f>IF(tsec!BB32&lt;&gt;"",INT(tsec!BB32/3600)*10000+INT(MOD(tsec!BB32,3600)/60)*100+MOD(tsec!BB32,60),"")</f>
        <v/>
      </c>
      <c r="BC32" s="289" t="str">
        <f>IF(tsec!BC32&lt;&gt;"",tsec!BC32,"")</f>
        <v/>
      </c>
      <c r="BD32" s="288" t="str">
        <f>IF(tsec!BD32&lt;&gt;"",INT(tsec!BD32/3600)*10000+INT(MOD(tsec!BD32,3600)/60)*100+MOD(tsec!BD32,60),"")</f>
        <v/>
      </c>
      <c r="BE32" s="289" t="str">
        <f>IF(tsec!BE32&lt;&gt;"",tsec!BE32,"")</f>
        <v/>
      </c>
      <c r="BF32" s="288" t="str">
        <f>IF(tsec!BF32&lt;&gt;"",INT(tsec!BF32/3600)*10000+INT(MOD(tsec!BF32,3600)/60)*100+MOD(tsec!BF32,60),"")</f>
        <v/>
      </c>
      <c r="BG32" s="289" t="str">
        <f>IF(tsec!BG32&lt;&gt;"",tsec!BG32,"")</f>
        <v/>
      </c>
      <c r="BH32" s="288" t="str">
        <f>IF(tsec!BH32&lt;&gt;"",INT(tsec!BH32/3600)*10000+INT(MOD(tsec!BH32,3600)/60)*100+MOD(tsec!BH32,60),"")</f>
        <v/>
      </c>
      <c r="BI32" s="289" t="str">
        <f>IF(tsec!BI32&lt;&gt;"",tsec!BI32,"")</f>
        <v/>
      </c>
      <c r="BJ32" s="288" t="str">
        <f>IF(tsec!BJ32&lt;&gt;"",INT(tsec!BJ32/3600)*10000+INT(MOD(tsec!BJ32,3600)/60)*100+MOD(tsec!BJ32,60),"")</f>
        <v/>
      </c>
      <c r="BK32" s="289" t="str">
        <f>IF(tsec!BK32&lt;&gt;"",tsec!BK32,"")</f>
        <v/>
      </c>
      <c r="BL32" s="288" t="str">
        <f>IF(tsec!BL32&lt;&gt;"",INT(tsec!BL32/3600)*10000+INT(MOD(tsec!BL32,3600)/60)*100+MOD(tsec!BL32,60),"")</f>
        <v/>
      </c>
      <c r="BM32" s="289" t="str">
        <f>IF(tsec!BM32&lt;&gt;"",tsec!BM32,"")</f>
        <v/>
      </c>
    </row>
    <row r="33" spans="1:65">
      <c r="A33" s="84">
        <f>IF(ent!E33&lt;&gt;"",ent!D33,"")</f>
        <v>32</v>
      </c>
      <c r="B33" s="84" t="str">
        <f>IF(ent!E33&lt;&gt;"",ent!E33,"")</f>
        <v>松倉 拓郎</v>
      </c>
      <c r="C33" s="84" t="str">
        <f>IF(ent!E33&lt;&gt;"",ent!F33,"")</f>
        <v>山田 真記子</v>
      </c>
      <c r="D33" s="84" t="str">
        <f>IF(ent!E33&lt;&gt;"",ent!G33,"")</f>
        <v>DL☆あらたや鹿ソニックLOVCAヤリス</v>
      </c>
      <c r="E33" s="112" t="str">
        <f>IF(ent!E33&lt;&gt;"",ent!H33,"")</f>
        <v>JN-5</v>
      </c>
      <c r="F33" s="276">
        <f>IF(tsec!F33&lt;&gt;"",INT(tsec!F33/3600)*10000+INT(MOD(tsec!F33,3600)/60)*100+MOD(tsec!F33,60),"")</f>
        <v>508.8</v>
      </c>
      <c r="G33" s="86">
        <f>IF(tsec!G33&lt;&gt;"",tsec!G33,"")</f>
        <v>1</v>
      </c>
      <c r="H33" s="276">
        <f>IF(tsec!H33&lt;&gt;"",INT(tsec!H33/3600)*10000+INT(MOD(tsec!H33,3600)/60)*100+MOD(tsec!H33,60),"")</f>
        <v>1226.3</v>
      </c>
      <c r="I33" s="86">
        <f>IF(tsec!I33&lt;&gt;"",tsec!I33,"")</f>
        <v>1</v>
      </c>
      <c r="J33" s="276">
        <f>IF(tsec!J33&lt;&gt;"",INT(tsec!J33/3600)*10000+INT(MOD(tsec!J33,3600)/60)*100+MOD(tsec!J33,60),"")</f>
        <v>1747.4</v>
      </c>
      <c r="K33" s="86">
        <f>IF(tsec!K33&lt;&gt;"",tsec!K33,"")</f>
        <v>1</v>
      </c>
      <c r="L33" s="276">
        <f>IF(tsec!L33&lt;&gt;"",INT(tsec!L33/3600)*10000+INT(MOD(tsec!L33,3600)/60)*100+MOD(tsec!L33,60),"")</f>
        <v>2254.5</v>
      </c>
      <c r="M33" s="86">
        <f>IF(tsec!M33&lt;&gt;"",tsec!M33,"")</f>
        <v>1</v>
      </c>
      <c r="N33" s="276">
        <f>IF(tsec!N33&lt;&gt;"",INT(tsec!N33/3600)*10000+INT(MOD(tsec!N33,3600)/60)*100+MOD(tsec!N33,60),"")</f>
        <v>3006.7</v>
      </c>
      <c r="O33" s="86">
        <f>IF(tsec!O33&lt;&gt;"",tsec!O33,"")</f>
        <v>1</v>
      </c>
      <c r="P33" s="276">
        <f>IF(tsec!P33&lt;&gt;"",INT(tsec!P33/3600)*10000+INT(MOD(tsec!P33,3600)/60)*100+MOD(tsec!P33,60),"")</f>
        <v>3525.2</v>
      </c>
      <c r="Q33" s="86">
        <f>IF(tsec!Q33&lt;&gt;"",tsec!Q33,"")</f>
        <v>1</v>
      </c>
      <c r="R33" s="276">
        <f>IF(tsec!R33&lt;&gt;"",INT(tsec!R33/3600)*10000+INT(MOD(tsec!R33,3600)/60)*100+MOD(tsec!R33,60),"")</f>
        <v>4050.7999999999997</v>
      </c>
      <c r="S33" s="86">
        <f>IF(tsec!S33&lt;&gt;"",tsec!S33,"")</f>
        <v>1</v>
      </c>
      <c r="T33" s="276">
        <f>IF(tsec!T33&lt;&gt;"",INT(tsec!T33/3600)*10000+INT(MOD(tsec!T33,3600)/60)*100+MOD(tsec!T33,60),"")</f>
        <v>4452.8999999999996</v>
      </c>
      <c r="U33" s="86">
        <f>IF(tsec!U33&lt;&gt;"",tsec!U33,"")</f>
        <v>1</v>
      </c>
      <c r="V33" s="276">
        <f>IF(tsec!V33&lt;&gt;"",INT(tsec!V33/3600)*10000+INT(MOD(tsec!V33,3600)/60)*100+MOD(tsec!V33,60),"")</f>
        <v>5021</v>
      </c>
      <c r="W33" s="86">
        <f>IF(tsec!W33&lt;&gt;"",tsec!W33,"")</f>
        <v>1</v>
      </c>
      <c r="X33" s="276">
        <f>IF(tsec!X33&lt;&gt;"",INT(tsec!X33/3600)*10000+INT(MOD(tsec!X33,3600)/60)*100+MOD(tsec!X33,60),"")</f>
        <v>5544.7999999999993</v>
      </c>
      <c r="Y33" s="86">
        <f>IF(tsec!Y33&lt;&gt;"",tsec!Y33,"")</f>
        <v>2</v>
      </c>
      <c r="Z33" s="276">
        <f>IF(tsec!Z33&lt;&gt;"",INT(tsec!Z33/3600)*10000+INT(MOD(tsec!Z33,3600)/60)*100+MOD(tsec!Z33,60),"")</f>
        <v>5944.6999999999989</v>
      </c>
      <c r="AA33" s="86">
        <f>IF(tsec!AA33&lt;&gt;"",tsec!AA33,"")</f>
        <v>2</v>
      </c>
      <c r="AB33" s="276">
        <f>IF(tsec!AB33&lt;&gt;"",INT(tsec!AB33/3600)*10000+INT(MOD(tsec!AB33,3600)/60)*100+MOD(tsec!AB33,60),"")</f>
        <v>10511</v>
      </c>
      <c r="AC33" s="86">
        <f>IF(tsec!AC33&lt;&gt;"",tsec!AC33,"")</f>
        <v>2</v>
      </c>
      <c r="AD33" s="276" t="str">
        <f>IF(tsec!AD33&lt;&gt;"",INT(tsec!AD33/3600)*10000+INT(MOD(tsec!AD33,3600)/60)*100+MOD(tsec!AD33,60),"")</f>
        <v/>
      </c>
      <c r="AE33" s="86" t="str">
        <f>IF(tsec!AE33&lt;&gt;"",tsec!AE33,"")</f>
        <v/>
      </c>
      <c r="AF33" s="276" t="str">
        <f>IF(tsec!AF33&lt;&gt;"",INT(tsec!AF33/3600)*10000+INT(MOD(tsec!AF33,3600)/60)*100+MOD(tsec!AF33,60),"")</f>
        <v/>
      </c>
      <c r="AG33" s="86" t="str">
        <f>IF(tsec!AG33&lt;&gt;"",tsec!AG33,"")</f>
        <v/>
      </c>
      <c r="AH33" s="276" t="str">
        <f>IF(tsec!AH33&lt;&gt;"",INT(tsec!AH33/3600)*10000+INT(MOD(tsec!AH33,3600)/60)*100+MOD(tsec!AH33,60),"")</f>
        <v/>
      </c>
      <c r="AI33" s="86" t="str">
        <f>IF(tsec!AI33&lt;&gt;"",tsec!AI33,"")</f>
        <v/>
      </c>
      <c r="AJ33" s="276" t="str">
        <f>IF(tsec!AJ33&lt;&gt;"",INT(tsec!AJ33/3600)*10000+INT(MOD(tsec!AJ33,3600)/60)*100+MOD(tsec!AJ33,60),"")</f>
        <v/>
      </c>
      <c r="AK33" s="86" t="str">
        <f>IF(tsec!AK33&lt;&gt;"",tsec!AK33,"")</f>
        <v/>
      </c>
      <c r="AL33" s="276" t="str">
        <f>IF(tsec!AL33&lt;&gt;"",INT(tsec!AL33/3600)*10000+INT(MOD(tsec!AL33,3600)/60)*100+MOD(tsec!AL33,60),"")</f>
        <v/>
      </c>
      <c r="AM33" s="86" t="str">
        <f>IF(tsec!AM33&lt;&gt;"",tsec!AM33,"")</f>
        <v/>
      </c>
      <c r="AN33" s="276" t="str">
        <f>IF(tsec!AN33&lt;&gt;"",INT(tsec!AN33/3600)*10000+INT(MOD(tsec!AN33,3600)/60)*100+MOD(tsec!AN33,60),"")</f>
        <v/>
      </c>
      <c r="AO33" s="86" t="str">
        <f>IF(tsec!AO33&lt;&gt;"",tsec!AO33,"")</f>
        <v/>
      </c>
      <c r="AP33" s="276" t="str">
        <f>IF(tsec!AP33&lt;&gt;"",INT(tsec!AP33/3600)*10000+INT(MOD(tsec!AP33,3600)/60)*100+MOD(tsec!AP33,60),"")</f>
        <v/>
      </c>
      <c r="AQ33" s="86" t="str">
        <f>IF(tsec!AQ33&lt;&gt;"",tsec!AQ33,"")</f>
        <v/>
      </c>
      <c r="AR33" s="276" t="str">
        <f>IF(tsec!AR33&lt;&gt;"",INT(tsec!AR33/3600)*10000+INT(MOD(tsec!AR33,3600)/60)*100+MOD(tsec!AR33,60),"")</f>
        <v/>
      </c>
      <c r="AS33" s="86" t="str">
        <f>IF(tsec!AS33&lt;&gt;"",tsec!AS33,"")</f>
        <v/>
      </c>
      <c r="AT33" s="276" t="str">
        <f>IF(tsec!AT33&lt;&gt;"",INT(tsec!AT33/3600)*10000+INT(MOD(tsec!AT33,3600)/60)*100+MOD(tsec!AT33,60),"")</f>
        <v/>
      </c>
      <c r="AU33" s="86" t="str">
        <f>IF(tsec!AU33&lt;&gt;"",tsec!AU33,"")</f>
        <v/>
      </c>
      <c r="AV33" s="276" t="str">
        <f>IF(tsec!AV33&lt;&gt;"",INT(tsec!AV33/3600)*10000+INT(MOD(tsec!AV33,3600)/60)*100+MOD(tsec!AV33,60),"")</f>
        <v/>
      </c>
      <c r="AW33" s="86" t="str">
        <f>IF(tsec!AW33&lt;&gt;"",tsec!AW33,"")</f>
        <v/>
      </c>
      <c r="AX33" s="276" t="str">
        <f>IF(tsec!AX33&lt;&gt;"",INT(tsec!AX33/3600)*10000+INT(MOD(tsec!AX33,3600)/60)*100+MOD(tsec!AX33,60),"")</f>
        <v/>
      </c>
      <c r="AY33" s="86" t="str">
        <f>IF(tsec!AY33&lt;&gt;"",tsec!AY33,"")</f>
        <v/>
      </c>
      <c r="AZ33" s="276" t="str">
        <f>IF(tsec!AZ33&lt;&gt;"",INT(tsec!AZ33/3600)*10000+INT(MOD(tsec!AZ33,3600)/60)*100+MOD(tsec!AZ33,60),"")</f>
        <v/>
      </c>
      <c r="BA33" s="86" t="str">
        <f>IF(tsec!BA33&lt;&gt;"",tsec!BA33,"")</f>
        <v/>
      </c>
      <c r="BB33" s="276" t="str">
        <f>IF(tsec!BB33&lt;&gt;"",INT(tsec!BB33/3600)*10000+INT(MOD(tsec!BB33,3600)/60)*100+MOD(tsec!BB33,60),"")</f>
        <v/>
      </c>
      <c r="BC33" s="86" t="str">
        <f>IF(tsec!BC33&lt;&gt;"",tsec!BC33,"")</f>
        <v/>
      </c>
      <c r="BD33" s="276" t="str">
        <f>IF(tsec!BD33&lt;&gt;"",INT(tsec!BD33/3600)*10000+INT(MOD(tsec!BD33,3600)/60)*100+MOD(tsec!BD33,60),"")</f>
        <v/>
      </c>
      <c r="BE33" s="86" t="str">
        <f>IF(tsec!BE33&lt;&gt;"",tsec!BE33,"")</f>
        <v/>
      </c>
      <c r="BF33" s="276" t="str">
        <f>IF(tsec!BF33&lt;&gt;"",INT(tsec!BF33/3600)*10000+INT(MOD(tsec!BF33,3600)/60)*100+MOD(tsec!BF33,60),"")</f>
        <v/>
      </c>
      <c r="BG33" s="86" t="str">
        <f>IF(tsec!BG33&lt;&gt;"",tsec!BG33,"")</f>
        <v/>
      </c>
      <c r="BH33" s="276" t="str">
        <f>IF(tsec!BH33&lt;&gt;"",INT(tsec!BH33/3600)*10000+INT(MOD(tsec!BH33,3600)/60)*100+MOD(tsec!BH33,60),"")</f>
        <v/>
      </c>
      <c r="BI33" s="86" t="str">
        <f>IF(tsec!BI33&lt;&gt;"",tsec!BI33,"")</f>
        <v/>
      </c>
      <c r="BJ33" s="276" t="str">
        <f>IF(tsec!BJ33&lt;&gt;"",INT(tsec!BJ33/3600)*10000+INT(MOD(tsec!BJ33,3600)/60)*100+MOD(tsec!BJ33,60),"")</f>
        <v/>
      </c>
      <c r="BK33" s="86" t="str">
        <f>IF(tsec!BK33&lt;&gt;"",tsec!BK33,"")</f>
        <v/>
      </c>
      <c r="BL33" s="276" t="str">
        <f>IF(tsec!BL33&lt;&gt;"",INT(tsec!BL33/3600)*10000+INT(MOD(tsec!BL33,3600)/60)*100+MOD(tsec!BL33,60),"")</f>
        <v/>
      </c>
      <c r="BM33" s="86" t="str">
        <f>IF(tsec!BM33&lt;&gt;"",tsec!BM33,"")</f>
        <v/>
      </c>
    </row>
    <row r="34" spans="1:65" s="278" customFormat="1">
      <c r="A34" s="113">
        <f>IF(ent!E34&lt;&gt;"",ent!D34,"")</f>
        <v>33</v>
      </c>
      <c r="B34" s="113" t="str">
        <f>IF(ent!E34&lt;&gt;"",ent!E34,"")</f>
        <v>大倉 聡</v>
      </c>
      <c r="C34" s="113" t="str">
        <f>IF(ent!E34&lt;&gt;"",ent!F34,"")</f>
        <v>豊田 耕司</v>
      </c>
      <c r="D34" s="113" t="str">
        <f>IF(ent!E34&lt;&gt;"",ent!G34,"")</f>
        <v>AISIN GR Yaris CVT</v>
      </c>
      <c r="E34" s="114" t="str">
        <f>IF(ent!E34&lt;&gt;"",ent!H34,"")</f>
        <v>JN-5</v>
      </c>
      <c r="F34" s="277">
        <f>IF(tsec!F34&lt;&gt;"",INT(tsec!F34/3600)*10000+INT(MOD(tsec!F34,3600)/60)*100+MOD(tsec!F34,60),"")</f>
        <v>510.5</v>
      </c>
      <c r="G34" s="115">
        <f>IF(tsec!G34&lt;&gt;"",tsec!G34,"")</f>
        <v>2</v>
      </c>
      <c r="H34" s="277">
        <f>IF(tsec!H34&lt;&gt;"",INT(tsec!H34/3600)*10000+INT(MOD(tsec!H34,3600)/60)*100+MOD(tsec!H34,60),"")</f>
        <v>1227</v>
      </c>
      <c r="I34" s="115">
        <f>IF(tsec!I34&lt;&gt;"",tsec!I34,"")</f>
        <v>2</v>
      </c>
      <c r="J34" s="277">
        <f>IF(tsec!J34&lt;&gt;"",INT(tsec!J34/3600)*10000+INT(MOD(tsec!J34,3600)/60)*100+MOD(tsec!J34,60),"")</f>
        <v>1749.6</v>
      </c>
      <c r="K34" s="115">
        <f>IF(tsec!K34&lt;&gt;"",tsec!K34,"")</f>
        <v>2</v>
      </c>
      <c r="L34" s="277">
        <f>IF(tsec!L34&lt;&gt;"",INT(tsec!L34/3600)*10000+INT(MOD(tsec!L34,3600)/60)*100+MOD(tsec!L34,60),"")</f>
        <v>2255.3000000000002</v>
      </c>
      <c r="M34" s="115">
        <f>IF(tsec!M34&lt;&gt;"",tsec!M34,"")</f>
        <v>2</v>
      </c>
      <c r="N34" s="277">
        <f>IF(tsec!N34&lt;&gt;"",INT(tsec!N34/3600)*10000+INT(MOD(tsec!N34,3600)/60)*100+MOD(tsec!N34,60),"")</f>
        <v>3007</v>
      </c>
      <c r="O34" s="115">
        <f>IF(tsec!O34&lt;&gt;"",tsec!O34,"")</f>
        <v>2</v>
      </c>
      <c r="P34" s="277">
        <f>IF(tsec!P34&lt;&gt;"",INT(tsec!P34/3600)*10000+INT(MOD(tsec!P34,3600)/60)*100+MOD(tsec!P34,60),"")</f>
        <v>3525.7</v>
      </c>
      <c r="Q34" s="115">
        <f>IF(tsec!Q34&lt;&gt;"",tsec!Q34,"")</f>
        <v>2</v>
      </c>
      <c r="R34" s="277">
        <f>IF(tsec!R34&lt;&gt;"",INT(tsec!R34/3600)*10000+INT(MOD(tsec!R34,3600)/60)*100+MOD(tsec!R34,60),"")</f>
        <v>4052.8999999999996</v>
      </c>
      <c r="S34" s="115">
        <f>IF(tsec!S34&lt;&gt;"",tsec!S34,"")</f>
        <v>2</v>
      </c>
      <c r="T34" s="277">
        <f>IF(tsec!T34&lt;&gt;"",INT(tsec!T34/3600)*10000+INT(MOD(tsec!T34,3600)/60)*100+MOD(tsec!T34,60),"")</f>
        <v>4453.2999999999993</v>
      </c>
      <c r="U34" s="115">
        <f>IF(tsec!U34&lt;&gt;"",tsec!U34,"")</f>
        <v>2</v>
      </c>
      <c r="V34" s="277">
        <f>IF(tsec!V34&lt;&gt;"",INT(tsec!V34/3600)*10000+INT(MOD(tsec!V34,3600)/60)*100+MOD(tsec!V34,60),"")</f>
        <v>5025.0999999999995</v>
      </c>
      <c r="W34" s="115">
        <f>IF(tsec!W34&lt;&gt;"",tsec!W34,"")</f>
        <v>2</v>
      </c>
      <c r="X34" s="277">
        <f>IF(tsec!X34&lt;&gt;"",INT(tsec!X34/3600)*10000+INT(MOD(tsec!X34,3600)/60)*100+MOD(tsec!X34,60),"")</f>
        <v>5540.6999999999989</v>
      </c>
      <c r="Y34" s="115">
        <f>IF(tsec!Y34&lt;&gt;"",tsec!Y34,"")</f>
        <v>1</v>
      </c>
      <c r="Z34" s="277">
        <f>IF(tsec!Z34&lt;&gt;"",INT(tsec!Z34/3600)*10000+INT(MOD(tsec!Z34,3600)/60)*100+MOD(tsec!Z34,60),"")</f>
        <v>5939.2999999999993</v>
      </c>
      <c r="AA34" s="115">
        <f>IF(tsec!AA34&lt;&gt;"",tsec!AA34,"")</f>
        <v>1</v>
      </c>
      <c r="AB34" s="277">
        <f>IF(tsec!AB34&lt;&gt;"",INT(tsec!AB34/3600)*10000+INT(MOD(tsec!AB34,3600)/60)*100+MOD(tsec!AB34,60),"")</f>
        <v>10507.9</v>
      </c>
      <c r="AC34" s="115">
        <f>IF(tsec!AC34&lt;&gt;"",tsec!AC34,"")</f>
        <v>1</v>
      </c>
      <c r="AD34" s="277" t="str">
        <f>IF(tsec!AD34&lt;&gt;"",INT(tsec!AD34/3600)*10000+INT(MOD(tsec!AD34,3600)/60)*100+MOD(tsec!AD34,60),"")</f>
        <v/>
      </c>
      <c r="AE34" s="115" t="str">
        <f>IF(tsec!AE34&lt;&gt;"",tsec!AE34,"")</f>
        <v/>
      </c>
      <c r="AF34" s="277" t="str">
        <f>IF(tsec!AF34&lt;&gt;"",INT(tsec!AF34/3600)*10000+INT(MOD(tsec!AF34,3600)/60)*100+MOD(tsec!AF34,60),"")</f>
        <v/>
      </c>
      <c r="AG34" s="115" t="str">
        <f>IF(tsec!AG34&lt;&gt;"",tsec!AG34,"")</f>
        <v/>
      </c>
      <c r="AH34" s="277" t="str">
        <f>IF(tsec!AH34&lt;&gt;"",INT(tsec!AH34/3600)*10000+INT(MOD(tsec!AH34,3600)/60)*100+MOD(tsec!AH34,60),"")</f>
        <v/>
      </c>
      <c r="AI34" s="115" t="str">
        <f>IF(tsec!AI34&lt;&gt;"",tsec!AI34,"")</f>
        <v/>
      </c>
      <c r="AJ34" s="277" t="str">
        <f>IF(tsec!AJ34&lt;&gt;"",INT(tsec!AJ34/3600)*10000+INT(MOD(tsec!AJ34,3600)/60)*100+MOD(tsec!AJ34,60),"")</f>
        <v/>
      </c>
      <c r="AK34" s="115" t="str">
        <f>IF(tsec!AK34&lt;&gt;"",tsec!AK34,"")</f>
        <v/>
      </c>
      <c r="AL34" s="277" t="str">
        <f>IF(tsec!AL34&lt;&gt;"",INT(tsec!AL34/3600)*10000+INT(MOD(tsec!AL34,3600)/60)*100+MOD(tsec!AL34,60),"")</f>
        <v/>
      </c>
      <c r="AM34" s="115" t="str">
        <f>IF(tsec!AM34&lt;&gt;"",tsec!AM34,"")</f>
        <v/>
      </c>
      <c r="AN34" s="277" t="str">
        <f>IF(tsec!AN34&lt;&gt;"",INT(tsec!AN34/3600)*10000+INT(MOD(tsec!AN34,3600)/60)*100+MOD(tsec!AN34,60),"")</f>
        <v/>
      </c>
      <c r="AO34" s="115" t="str">
        <f>IF(tsec!AO34&lt;&gt;"",tsec!AO34,"")</f>
        <v/>
      </c>
      <c r="AP34" s="277" t="str">
        <f>IF(tsec!AP34&lt;&gt;"",INT(tsec!AP34/3600)*10000+INT(MOD(tsec!AP34,3600)/60)*100+MOD(tsec!AP34,60),"")</f>
        <v/>
      </c>
      <c r="AQ34" s="115" t="str">
        <f>IF(tsec!AQ34&lt;&gt;"",tsec!AQ34,"")</f>
        <v/>
      </c>
      <c r="AR34" s="277" t="str">
        <f>IF(tsec!AR34&lt;&gt;"",INT(tsec!AR34/3600)*10000+INT(MOD(tsec!AR34,3600)/60)*100+MOD(tsec!AR34,60),"")</f>
        <v/>
      </c>
      <c r="AS34" s="115" t="str">
        <f>IF(tsec!AS34&lt;&gt;"",tsec!AS34,"")</f>
        <v/>
      </c>
      <c r="AT34" s="277" t="str">
        <f>IF(tsec!AT34&lt;&gt;"",INT(tsec!AT34/3600)*10000+INT(MOD(tsec!AT34,3600)/60)*100+MOD(tsec!AT34,60),"")</f>
        <v/>
      </c>
      <c r="AU34" s="115" t="str">
        <f>IF(tsec!AU34&lt;&gt;"",tsec!AU34,"")</f>
        <v/>
      </c>
      <c r="AV34" s="277" t="str">
        <f>IF(tsec!AV34&lt;&gt;"",INT(tsec!AV34/3600)*10000+INT(MOD(tsec!AV34,3600)/60)*100+MOD(tsec!AV34,60),"")</f>
        <v/>
      </c>
      <c r="AW34" s="115" t="str">
        <f>IF(tsec!AW34&lt;&gt;"",tsec!AW34,"")</f>
        <v/>
      </c>
      <c r="AX34" s="277" t="str">
        <f>IF(tsec!AX34&lt;&gt;"",INT(tsec!AX34/3600)*10000+INT(MOD(tsec!AX34,3600)/60)*100+MOD(tsec!AX34,60),"")</f>
        <v/>
      </c>
      <c r="AY34" s="115" t="str">
        <f>IF(tsec!AY34&lt;&gt;"",tsec!AY34,"")</f>
        <v/>
      </c>
      <c r="AZ34" s="277" t="str">
        <f>IF(tsec!AZ34&lt;&gt;"",INT(tsec!AZ34/3600)*10000+INT(MOD(tsec!AZ34,3600)/60)*100+MOD(tsec!AZ34,60),"")</f>
        <v/>
      </c>
      <c r="BA34" s="115" t="str">
        <f>IF(tsec!BA34&lt;&gt;"",tsec!BA34,"")</f>
        <v/>
      </c>
      <c r="BB34" s="277" t="str">
        <f>IF(tsec!BB34&lt;&gt;"",INT(tsec!BB34/3600)*10000+INT(MOD(tsec!BB34,3600)/60)*100+MOD(tsec!BB34,60),"")</f>
        <v/>
      </c>
      <c r="BC34" s="115" t="str">
        <f>IF(tsec!BC34&lt;&gt;"",tsec!BC34,"")</f>
        <v/>
      </c>
      <c r="BD34" s="277" t="str">
        <f>IF(tsec!BD34&lt;&gt;"",INT(tsec!BD34/3600)*10000+INT(MOD(tsec!BD34,3600)/60)*100+MOD(tsec!BD34,60),"")</f>
        <v/>
      </c>
      <c r="BE34" s="115" t="str">
        <f>IF(tsec!BE34&lt;&gt;"",tsec!BE34,"")</f>
        <v/>
      </c>
      <c r="BF34" s="277" t="str">
        <f>IF(tsec!BF34&lt;&gt;"",INT(tsec!BF34/3600)*10000+INT(MOD(tsec!BF34,3600)/60)*100+MOD(tsec!BF34,60),"")</f>
        <v/>
      </c>
      <c r="BG34" s="115" t="str">
        <f>IF(tsec!BG34&lt;&gt;"",tsec!BG34,"")</f>
        <v/>
      </c>
      <c r="BH34" s="277" t="str">
        <f>IF(tsec!BH34&lt;&gt;"",INT(tsec!BH34/3600)*10000+INT(MOD(tsec!BH34,3600)/60)*100+MOD(tsec!BH34,60),"")</f>
        <v/>
      </c>
      <c r="BI34" s="115" t="str">
        <f>IF(tsec!BI34&lt;&gt;"",tsec!BI34,"")</f>
        <v/>
      </c>
      <c r="BJ34" s="277" t="str">
        <f>IF(tsec!BJ34&lt;&gt;"",INT(tsec!BJ34/3600)*10000+INT(MOD(tsec!BJ34,3600)/60)*100+MOD(tsec!BJ34,60),"")</f>
        <v/>
      </c>
      <c r="BK34" s="115" t="str">
        <f>IF(tsec!BK34&lt;&gt;"",tsec!BK34,"")</f>
        <v/>
      </c>
      <c r="BL34" s="277" t="str">
        <f>IF(tsec!BL34&lt;&gt;"",INT(tsec!BL34/3600)*10000+INT(MOD(tsec!BL34,3600)/60)*100+MOD(tsec!BL34,60),"")</f>
        <v/>
      </c>
      <c r="BM34" s="115" t="str">
        <f>IF(tsec!BM34&lt;&gt;"",tsec!BM34,"")</f>
        <v/>
      </c>
    </row>
    <row r="35" spans="1:65">
      <c r="A35" s="84">
        <f>IF(ent!E35&lt;&gt;"",ent!D35,"")</f>
        <v>34</v>
      </c>
      <c r="B35" s="84" t="str">
        <f>IF(ent!E35&lt;&gt;"",ent!E35,"")</f>
        <v>小川 剛</v>
      </c>
      <c r="C35" s="84" t="str">
        <f>IF(ent!E35&lt;&gt;"",ent!F35,"")</f>
        <v>藤田 めぐみ</v>
      </c>
      <c r="D35" s="84" t="str">
        <f>IF(ent!E35&lt;&gt;"",ent!G35,"")</f>
        <v>itzz DL BRIDE AN ヤリス</v>
      </c>
      <c r="E35" s="112" t="str">
        <f>IF(ent!E35&lt;&gt;"",ent!H35,"")</f>
        <v>JN-5</v>
      </c>
      <c r="F35" s="276">
        <f>IF(tsec!F35&lt;&gt;"",INT(tsec!F35/3600)*10000+INT(MOD(tsec!F35,3600)/60)*100+MOD(tsec!F35,60),"")</f>
        <v>519</v>
      </c>
      <c r="G35" s="86">
        <f>IF(tsec!G35&lt;&gt;"",tsec!G35,"")</f>
        <v>4</v>
      </c>
      <c r="H35" s="276">
        <f>IF(tsec!H35&lt;&gt;"",INT(tsec!H35/3600)*10000+INT(MOD(tsec!H35,3600)/60)*100+MOD(tsec!H35,60),"")</f>
        <v>1243.8</v>
      </c>
      <c r="I35" s="86">
        <f>IF(tsec!I35&lt;&gt;"",tsec!I35,"")</f>
        <v>4</v>
      </c>
      <c r="J35" s="276">
        <f>IF(tsec!J35&lt;&gt;"",INT(tsec!J35/3600)*10000+INT(MOD(tsec!J35,3600)/60)*100+MOD(tsec!J35,60),"")</f>
        <v>1807.6</v>
      </c>
      <c r="K35" s="86">
        <f>IF(tsec!K35&lt;&gt;"",tsec!K35,"")</f>
        <v>4</v>
      </c>
      <c r="L35" s="276">
        <f>IF(tsec!L35&lt;&gt;"",INT(tsec!L35/3600)*10000+INT(MOD(tsec!L35,3600)/60)*100+MOD(tsec!L35,60),"")</f>
        <v>2320.6</v>
      </c>
      <c r="M35" s="86">
        <f>IF(tsec!M35&lt;&gt;"",tsec!M35,"")</f>
        <v>4</v>
      </c>
      <c r="N35" s="276">
        <f>IF(tsec!N35&lt;&gt;"",INT(tsec!N35/3600)*10000+INT(MOD(tsec!N35,3600)/60)*100+MOD(tsec!N35,60),"")</f>
        <v>3039</v>
      </c>
      <c r="O35" s="86">
        <f>IF(tsec!O35&lt;&gt;"",tsec!O35,"")</f>
        <v>4</v>
      </c>
      <c r="P35" s="276">
        <f>IF(tsec!P35&lt;&gt;"",INT(tsec!P35/3600)*10000+INT(MOD(tsec!P35,3600)/60)*100+MOD(tsec!P35,60),"")</f>
        <v>3601.5</v>
      </c>
      <c r="Q35" s="86">
        <f>IF(tsec!Q35&lt;&gt;"",tsec!Q35,"")</f>
        <v>4</v>
      </c>
      <c r="R35" s="276">
        <f>IF(tsec!R35&lt;&gt;"",INT(tsec!R35/3600)*10000+INT(MOD(tsec!R35,3600)/60)*100+MOD(tsec!R35,60),"")</f>
        <v>4140.2</v>
      </c>
      <c r="S35" s="86">
        <f>IF(tsec!S35&lt;&gt;"",tsec!S35,"")</f>
        <v>4</v>
      </c>
      <c r="T35" s="276">
        <f>IF(tsec!T35&lt;&gt;"",INT(tsec!T35/3600)*10000+INT(MOD(tsec!T35,3600)/60)*100+MOD(tsec!T35,60),"")</f>
        <v>4549.7</v>
      </c>
      <c r="U35" s="86">
        <f>IF(tsec!U35&lt;&gt;"",tsec!U35,"")</f>
        <v>4</v>
      </c>
      <c r="V35" s="276">
        <f>IF(tsec!V35&lt;&gt;"",INT(tsec!V35/3600)*10000+INT(MOD(tsec!V35,3600)/60)*100+MOD(tsec!V35,60),"")</f>
        <v>5136.1000000000004</v>
      </c>
      <c r="W35" s="86">
        <f>IF(tsec!W35&lt;&gt;"",tsec!W35,"")</f>
        <v>4</v>
      </c>
      <c r="X35" s="276">
        <f>IF(tsec!X35&lt;&gt;"",INT(tsec!X35/3600)*10000+INT(MOD(tsec!X35,3600)/60)*100+MOD(tsec!X35,60),"")</f>
        <v>5704.4</v>
      </c>
      <c r="Y35" s="86">
        <f>IF(tsec!Y35&lt;&gt;"",tsec!Y35,"")</f>
        <v>4</v>
      </c>
      <c r="Z35" s="276">
        <f>IF(tsec!Z35&lt;&gt;"",INT(tsec!Z35/3600)*10000+INT(MOD(tsec!Z35,3600)/60)*100+MOD(tsec!Z35,60),"")</f>
        <v>10110.5</v>
      </c>
      <c r="AA35" s="86">
        <f>IF(tsec!AA35&lt;&gt;"",tsec!AA35,"")</f>
        <v>4</v>
      </c>
      <c r="AB35" s="276">
        <f>IF(tsec!AB35&lt;&gt;"",INT(tsec!AB35/3600)*10000+INT(MOD(tsec!AB35,3600)/60)*100+MOD(tsec!AB35,60),"")</f>
        <v>10648.8</v>
      </c>
      <c r="AC35" s="86">
        <f>IF(tsec!AC35&lt;&gt;"",tsec!AC35,"")</f>
        <v>4</v>
      </c>
      <c r="AD35" s="276" t="str">
        <f>IF(tsec!AD35&lt;&gt;"",INT(tsec!AD35/3600)*10000+INT(MOD(tsec!AD35,3600)/60)*100+MOD(tsec!AD35,60),"")</f>
        <v/>
      </c>
      <c r="AE35" s="86" t="str">
        <f>IF(tsec!AE35&lt;&gt;"",tsec!AE35,"")</f>
        <v/>
      </c>
      <c r="AF35" s="276" t="str">
        <f>IF(tsec!AF35&lt;&gt;"",INT(tsec!AF35/3600)*10000+INT(MOD(tsec!AF35,3600)/60)*100+MOD(tsec!AF35,60),"")</f>
        <v/>
      </c>
      <c r="AG35" s="86" t="str">
        <f>IF(tsec!AG35&lt;&gt;"",tsec!AG35,"")</f>
        <v/>
      </c>
      <c r="AH35" s="276" t="str">
        <f>IF(tsec!AH35&lt;&gt;"",INT(tsec!AH35/3600)*10000+INT(MOD(tsec!AH35,3600)/60)*100+MOD(tsec!AH35,60),"")</f>
        <v/>
      </c>
      <c r="AI35" s="86" t="str">
        <f>IF(tsec!AI35&lt;&gt;"",tsec!AI35,"")</f>
        <v/>
      </c>
      <c r="AJ35" s="276" t="str">
        <f>IF(tsec!AJ35&lt;&gt;"",INT(tsec!AJ35/3600)*10000+INT(MOD(tsec!AJ35,3600)/60)*100+MOD(tsec!AJ35,60),"")</f>
        <v/>
      </c>
      <c r="AK35" s="86" t="str">
        <f>IF(tsec!AK35&lt;&gt;"",tsec!AK35,"")</f>
        <v/>
      </c>
      <c r="AL35" s="276" t="str">
        <f>IF(tsec!AL35&lt;&gt;"",INT(tsec!AL35/3600)*10000+INT(MOD(tsec!AL35,3600)/60)*100+MOD(tsec!AL35,60),"")</f>
        <v/>
      </c>
      <c r="AM35" s="86" t="str">
        <f>IF(tsec!AM35&lt;&gt;"",tsec!AM35,"")</f>
        <v/>
      </c>
      <c r="AN35" s="276" t="str">
        <f>IF(tsec!AN35&lt;&gt;"",INT(tsec!AN35/3600)*10000+INT(MOD(tsec!AN35,3600)/60)*100+MOD(tsec!AN35,60),"")</f>
        <v/>
      </c>
      <c r="AO35" s="86" t="str">
        <f>IF(tsec!AO35&lt;&gt;"",tsec!AO35,"")</f>
        <v/>
      </c>
      <c r="AP35" s="276" t="str">
        <f>IF(tsec!AP35&lt;&gt;"",INT(tsec!AP35/3600)*10000+INT(MOD(tsec!AP35,3600)/60)*100+MOD(tsec!AP35,60),"")</f>
        <v/>
      </c>
      <c r="AQ35" s="86" t="str">
        <f>IF(tsec!AQ35&lt;&gt;"",tsec!AQ35,"")</f>
        <v/>
      </c>
      <c r="AR35" s="276" t="str">
        <f>IF(tsec!AR35&lt;&gt;"",INT(tsec!AR35/3600)*10000+INT(MOD(tsec!AR35,3600)/60)*100+MOD(tsec!AR35,60),"")</f>
        <v/>
      </c>
      <c r="AS35" s="86" t="str">
        <f>IF(tsec!AS35&lt;&gt;"",tsec!AS35,"")</f>
        <v/>
      </c>
      <c r="AT35" s="276" t="str">
        <f>IF(tsec!AT35&lt;&gt;"",INT(tsec!AT35/3600)*10000+INT(MOD(tsec!AT35,3600)/60)*100+MOD(tsec!AT35,60),"")</f>
        <v/>
      </c>
      <c r="AU35" s="86" t="str">
        <f>IF(tsec!AU35&lt;&gt;"",tsec!AU35,"")</f>
        <v/>
      </c>
      <c r="AV35" s="276" t="str">
        <f>IF(tsec!AV35&lt;&gt;"",INT(tsec!AV35/3600)*10000+INT(MOD(tsec!AV35,3600)/60)*100+MOD(tsec!AV35,60),"")</f>
        <v/>
      </c>
      <c r="AW35" s="86" t="str">
        <f>IF(tsec!AW35&lt;&gt;"",tsec!AW35,"")</f>
        <v/>
      </c>
      <c r="AX35" s="276" t="str">
        <f>IF(tsec!AX35&lt;&gt;"",INT(tsec!AX35/3600)*10000+INT(MOD(tsec!AX35,3600)/60)*100+MOD(tsec!AX35,60),"")</f>
        <v/>
      </c>
      <c r="AY35" s="86" t="str">
        <f>IF(tsec!AY35&lt;&gt;"",tsec!AY35,"")</f>
        <v/>
      </c>
      <c r="AZ35" s="276" t="str">
        <f>IF(tsec!AZ35&lt;&gt;"",INT(tsec!AZ35/3600)*10000+INT(MOD(tsec!AZ35,3600)/60)*100+MOD(tsec!AZ35,60),"")</f>
        <v/>
      </c>
      <c r="BA35" s="86" t="str">
        <f>IF(tsec!BA35&lt;&gt;"",tsec!BA35,"")</f>
        <v/>
      </c>
      <c r="BB35" s="276" t="str">
        <f>IF(tsec!BB35&lt;&gt;"",INT(tsec!BB35/3600)*10000+INT(MOD(tsec!BB35,3600)/60)*100+MOD(tsec!BB35,60),"")</f>
        <v/>
      </c>
      <c r="BC35" s="86" t="str">
        <f>IF(tsec!BC35&lt;&gt;"",tsec!BC35,"")</f>
        <v/>
      </c>
      <c r="BD35" s="276" t="str">
        <f>IF(tsec!BD35&lt;&gt;"",INT(tsec!BD35/3600)*10000+INT(MOD(tsec!BD35,3600)/60)*100+MOD(tsec!BD35,60),"")</f>
        <v/>
      </c>
      <c r="BE35" s="86" t="str">
        <f>IF(tsec!BE35&lt;&gt;"",tsec!BE35,"")</f>
        <v/>
      </c>
      <c r="BF35" s="276" t="str">
        <f>IF(tsec!BF35&lt;&gt;"",INT(tsec!BF35/3600)*10000+INT(MOD(tsec!BF35,3600)/60)*100+MOD(tsec!BF35,60),"")</f>
        <v/>
      </c>
      <c r="BG35" s="86" t="str">
        <f>IF(tsec!BG35&lt;&gt;"",tsec!BG35,"")</f>
        <v/>
      </c>
      <c r="BH35" s="276" t="str">
        <f>IF(tsec!BH35&lt;&gt;"",INT(tsec!BH35/3600)*10000+INT(MOD(tsec!BH35,3600)/60)*100+MOD(tsec!BH35,60),"")</f>
        <v/>
      </c>
      <c r="BI35" s="86" t="str">
        <f>IF(tsec!BI35&lt;&gt;"",tsec!BI35,"")</f>
        <v/>
      </c>
      <c r="BJ35" s="276" t="str">
        <f>IF(tsec!BJ35&lt;&gt;"",INT(tsec!BJ35/3600)*10000+INT(MOD(tsec!BJ35,3600)/60)*100+MOD(tsec!BJ35,60),"")</f>
        <v/>
      </c>
      <c r="BK35" s="86" t="str">
        <f>IF(tsec!BK35&lt;&gt;"",tsec!BK35,"")</f>
        <v/>
      </c>
      <c r="BL35" s="276" t="str">
        <f>IF(tsec!BL35&lt;&gt;"",INT(tsec!BL35/3600)*10000+INT(MOD(tsec!BL35,3600)/60)*100+MOD(tsec!BL35,60),"")</f>
        <v/>
      </c>
      <c r="BM35" s="86" t="str">
        <f>IF(tsec!BM35&lt;&gt;"",tsec!BM35,"")</f>
        <v/>
      </c>
    </row>
    <row r="36" spans="1:65" s="278" customFormat="1">
      <c r="A36" s="113">
        <f>IF(ent!E36&lt;&gt;"",ent!D36,"")</f>
        <v>35</v>
      </c>
      <c r="B36" s="113" t="str">
        <f>IF(ent!E36&lt;&gt;"",ent!E36,"")</f>
        <v>鎌野 賢志</v>
      </c>
      <c r="C36" s="113" t="str">
        <f>IF(ent!E36&lt;&gt;"",ent!F36,"")</f>
        <v>蔭山 恵</v>
      </c>
      <c r="D36" s="113" t="str">
        <f>IF(ent!E36&lt;&gt;"",ent!G36,"")</f>
        <v>テイクスDLワコーズBRIGヤリス</v>
      </c>
      <c r="E36" s="114" t="str">
        <f>IF(ent!E36&lt;&gt;"",ent!H36,"")</f>
        <v>JN-5</v>
      </c>
      <c r="F36" s="277">
        <f>IF(tsec!F36&lt;&gt;"",INT(tsec!F36/3600)*10000+INT(MOD(tsec!F36,3600)/60)*100+MOD(tsec!F36,60),"")</f>
        <v>524.29999999999995</v>
      </c>
      <c r="G36" s="115">
        <f>IF(tsec!G36&lt;&gt;"",tsec!G36,"")</f>
        <v>6</v>
      </c>
      <c r="H36" s="277">
        <f>IF(tsec!H36&lt;&gt;"",INT(tsec!H36/3600)*10000+INT(MOD(tsec!H36,3600)/60)*100+MOD(tsec!H36,60),"")</f>
        <v>1254.0999999999999</v>
      </c>
      <c r="I36" s="115">
        <f>IF(tsec!I36&lt;&gt;"",tsec!I36,"")</f>
        <v>5</v>
      </c>
      <c r="J36" s="277">
        <f>IF(tsec!J36&lt;&gt;"",INT(tsec!J36/3600)*10000+INT(MOD(tsec!J36,3600)/60)*100+MOD(tsec!J36,60),"")</f>
        <v>1824.3999999999999</v>
      </c>
      <c r="K36" s="115">
        <f>IF(tsec!K36&lt;&gt;"",tsec!K36,"")</f>
        <v>5</v>
      </c>
      <c r="L36" s="277">
        <f>IF(tsec!L36&lt;&gt;"",INT(tsec!L36/3600)*10000+INT(MOD(tsec!L36,3600)/60)*100+MOD(tsec!L36,60),"")</f>
        <v>2342.3999999999996</v>
      </c>
      <c r="M36" s="115">
        <f>IF(tsec!M36&lt;&gt;"",tsec!M36,"")</f>
        <v>5</v>
      </c>
      <c r="N36" s="277">
        <f>IF(tsec!N36&lt;&gt;"",INT(tsec!N36/3600)*10000+INT(MOD(tsec!N36,3600)/60)*100+MOD(tsec!N36,60),"")</f>
        <v>3105.2</v>
      </c>
      <c r="O36" s="115">
        <f>IF(tsec!O36&lt;&gt;"",tsec!O36,"")</f>
        <v>5</v>
      </c>
      <c r="P36" s="277">
        <f>IF(tsec!P36&lt;&gt;"",INT(tsec!P36/3600)*10000+INT(MOD(tsec!P36,3600)/60)*100+MOD(tsec!P36,60),"")</f>
        <v>3633.7</v>
      </c>
      <c r="Q36" s="115">
        <f>IF(tsec!Q36&lt;&gt;"",tsec!Q36,"")</f>
        <v>5</v>
      </c>
      <c r="R36" s="277">
        <f>IF(tsec!R36&lt;&gt;"",INT(tsec!R36/3600)*10000+INT(MOD(tsec!R36,3600)/60)*100+MOD(tsec!R36,60),"")</f>
        <v>4227.7999999999993</v>
      </c>
      <c r="S36" s="115">
        <f>IF(tsec!S36&lt;&gt;"",tsec!S36,"")</f>
        <v>5</v>
      </c>
      <c r="T36" s="277">
        <f>IF(tsec!T36&lt;&gt;"",INT(tsec!T36/3600)*10000+INT(MOD(tsec!T36,3600)/60)*100+MOD(tsec!T36,60),"")</f>
        <v>4641.3999999999996</v>
      </c>
      <c r="U36" s="115">
        <f>IF(tsec!U36&lt;&gt;"",tsec!U36,"")</f>
        <v>5</v>
      </c>
      <c r="V36" s="277">
        <f>IF(tsec!V36&lt;&gt;"",INT(tsec!V36/3600)*10000+INT(MOD(tsec!V36,3600)/60)*100+MOD(tsec!V36,60),"")</f>
        <v>5236.8999999999996</v>
      </c>
      <c r="W36" s="115">
        <f>IF(tsec!W36&lt;&gt;"",tsec!W36,"")</f>
        <v>5</v>
      </c>
      <c r="X36" s="277">
        <f>IF(tsec!X36&lt;&gt;"",INT(tsec!X36/3600)*10000+INT(MOD(tsec!X36,3600)/60)*100+MOD(tsec!X36,60),"")</f>
        <v>5818.4</v>
      </c>
      <c r="Y36" s="115">
        <f>IF(tsec!Y36&lt;&gt;"",tsec!Y36,"")</f>
        <v>5</v>
      </c>
      <c r="Z36" s="277">
        <f>IF(tsec!Z36&lt;&gt;"",INT(tsec!Z36/3600)*10000+INT(MOD(tsec!Z36,3600)/60)*100+MOD(tsec!Z36,60),"")</f>
        <v>10234</v>
      </c>
      <c r="AA36" s="115">
        <f>IF(tsec!AA36&lt;&gt;"",tsec!AA36,"")</f>
        <v>5</v>
      </c>
      <c r="AB36" s="277">
        <f>IF(tsec!AB36&lt;&gt;"",INT(tsec!AB36/3600)*10000+INT(MOD(tsec!AB36,3600)/60)*100+MOD(tsec!AB36,60),"")</f>
        <v>10823.5</v>
      </c>
      <c r="AC36" s="115">
        <f>IF(tsec!AC36&lt;&gt;"",tsec!AC36,"")</f>
        <v>5</v>
      </c>
      <c r="AD36" s="277" t="str">
        <f>IF(tsec!AD36&lt;&gt;"",INT(tsec!AD36/3600)*10000+INT(MOD(tsec!AD36,3600)/60)*100+MOD(tsec!AD36,60),"")</f>
        <v/>
      </c>
      <c r="AE36" s="115" t="str">
        <f>IF(tsec!AE36&lt;&gt;"",tsec!AE36,"")</f>
        <v/>
      </c>
      <c r="AF36" s="277" t="str">
        <f>IF(tsec!AF36&lt;&gt;"",INT(tsec!AF36/3600)*10000+INT(MOD(tsec!AF36,3600)/60)*100+MOD(tsec!AF36,60),"")</f>
        <v/>
      </c>
      <c r="AG36" s="115" t="str">
        <f>IF(tsec!AG36&lt;&gt;"",tsec!AG36,"")</f>
        <v/>
      </c>
      <c r="AH36" s="277" t="str">
        <f>IF(tsec!AH36&lt;&gt;"",INT(tsec!AH36/3600)*10000+INT(MOD(tsec!AH36,3600)/60)*100+MOD(tsec!AH36,60),"")</f>
        <v/>
      </c>
      <c r="AI36" s="115" t="str">
        <f>IF(tsec!AI36&lt;&gt;"",tsec!AI36,"")</f>
        <v/>
      </c>
      <c r="AJ36" s="277" t="str">
        <f>IF(tsec!AJ36&lt;&gt;"",INT(tsec!AJ36/3600)*10000+INT(MOD(tsec!AJ36,3600)/60)*100+MOD(tsec!AJ36,60),"")</f>
        <v/>
      </c>
      <c r="AK36" s="115" t="str">
        <f>IF(tsec!AK36&lt;&gt;"",tsec!AK36,"")</f>
        <v/>
      </c>
      <c r="AL36" s="277" t="str">
        <f>IF(tsec!AL36&lt;&gt;"",INT(tsec!AL36/3600)*10000+INT(MOD(tsec!AL36,3600)/60)*100+MOD(tsec!AL36,60),"")</f>
        <v/>
      </c>
      <c r="AM36" s="115" t="str">
        <f>IF(tsec!AM36&lt;&gt;"",tsec!AM36,"")</f>
        <v/>
      </c>
      <c r="AN36" s="277" t="str">
        <f>IF(tsec!AN36&lt;&gt;"",INT(tsec!AN36/3600)*10000+INT(MOD(tsec!AN36,3600)/60)*100+MOD(tsec!AN36,60),"")</f>
        <v/>
      </c>
      <c r="AO36" s="115" t="str">
        <f>IF(tsec!AO36&lt;&gt;"",tsec!AO36,"")</f>
        <v/>
      </c>
      <c r="AP36" s="277" t="str">
        <f>IF(tsec!AP36&lt;&gt;"",INT(tsec!AP36/3600)*10000+INT(MOD(tsec!AP36,3600)/60)*100+MOD(tsec!AP36,60),"")</f>
        <v/>
      </c>
      <c r="AQ36" s="115" t="str">
        <f>IF(tsec!AQ36&lt;&gt;"",tsec!AQ36,"")</f>
        <v/>
      </c>
      <c r="AR36" s="277" t="str">
        <f>IF(tsec!AR36&lt;&gt;"",INT(tsec!AR36/3600)*10000+INT(MOD(tsec!AR36,3600)/60)*100+MOD(tsec!AR36,60),"")</f>
        <v/>
      </c>
      <c r="AS36" s="115" t="str">
        <f>IF(tsec!AS36&lt;&gt;"",tsec!AS36,"")</f>
        <v/>
      </c>
      <c r="AT36" s="277" t="str">
        <f>IF(tsec!AT36&lt;&gt;"",INT(tsec!AT36/3600)*10000+INT(MOD(tsec!AT36,3600)/60)*100+MOD(tsec!AT36,60),"")</f>
        <v/>
      </c>
      <c r="AU36" s="115" t="str">
        <f>IF(tsec!AU36&lt;&gt;"",tsec!AU36,"")</f>
        <v/>
      </c>
      <c r="AV36" s="277" t="str">
        <f>IF(tsec!AV36&lt;&gt;"",INT(tsec!AV36/3600)*10000+INT(MOD(tsec!AV36,3600)/60)*100+MOD(tsec!AV36,60),"")</f>
        <v/>
      </c>
      <c r="AW36" s="115" t="str">
        <f>IF(tsec!AW36&lt;&gt;"",tsec!AW36,"")</f>
        <v/>
      </c>
      <c r="AX36" s="277" t="str">
        <f>IF(tsec!AX36&lt;&gt;"",INT(tsec!AX36/3600)*10000+INT(MOD(tsec!AX36,3600)/60)*100+MOD(tsec!AX36,60),"")</f>
        <v/>
      </c>
      <c r="AY36" s="115" t="str">
        <f>IF(tsec!AY36&lt;&gt;"",tsec!AY36,"")</f>
        <v/>
      </c>
      <c r="AZ36" s="277" t="str">
        <f>IF(tsec!AZ36&lt;&gt;"",INT(tsec!AZ36/3600)*10000+INT(MOD(tsec!AZ36,3600)/60)*100+MOD(tsec!AZ36,60),"")</f>
        <v/>
      </c>
      <c r="BA36" s="115" t="str">
        <f>IF(tsec!BA36&lt;&gt;"",tsec!BA36,"")</f>
        <v/>
      </c>
      <c r="BB36" s="277" t="str">
        <f>IF(tsec!BB36&lt;&gt;"",INT(tsec!BB36/3600)*10000+INT(MOD(tsec!BB36,3600)/60)*100+MOD(tsec!BB36,60),"")</f>
        <v/>
      </c>
      <c r="BC36" s="115" t="str">
        <f>IF(tsec!BC36&lt;&gt;"",tsec!BC36,"")</f>
        <v/>
      </c>
      <c r="BD36" s="277" t="str">
        <f>IF(tsec!BD36&lt;&gt;"",INT(tsec!BD36/3600)*10000+INT(MOD(tsec!BD36,3600)/60)*100+MOD(tsec!BD36,60),"")</f>
        <v/>
      </c>
      <c r="BE36" s="115" t="str">
        <f>IF(tsec!BE36&lt;&gt;"",tsec!BE36,"")</f>
        <v/>
      </c>
      <c r="BF36" s="277" t="str">
        <f>IF(tsec!BF36&lt;&gt;"",INT(tsec!BF36/3600)*10000+INT(MOD(tsec!BF36,3600)/60)*100+MOD(tsec!BF36,60),"")</f>
        <v/>
      </c>
      <c r="BG36" s="115" t="str">
        <f>IF(tsec!BG36&lt;&gt;"",tsec!BG36,"")</f>
        <v/>
      </c>
      <c r="BH36" s="277" t="str">
        <f>IF(tsec!BH36&lt;&gt;"",INT(tsec!BH36/3600)*10000+INT(MOD(tsec!BH36,3600)/60)*100+MOD(tsec!BH36,60),"")</f>
        <v/>
      </c>
      <c r="BI36" s="115" t="str">
        <f>IF(tsec!BI36&lt;&gt;"",tsec!BI36,"")</f>
        <v/>
      </c>
      <c r="BJ36" s="277" t="str">
        <f>IF(tsec!BJ36&lt;&gt;"",INT(tsec!BJ36/3600)*10000+INT(MOD(tsec!BJ36,3600)/60)*100+MOD(tsec!BJ36,60),"")</f>
        <v/>
      </c>
      <c r="BK36" s="115" t="str">
        <f>IF(tsec!BK36&lt;&gt;"",tsec!BK36,"")</f>
        <v/>
      </c>
      <c r="BL36" s="277" t="str">
        <f>IF(tsec!BL36&lt;&gt;"",INT(tsec!BL36/3600)*10000+INT(MOD(tsec!BL36,3600)/60)*100+MOD(tsec!BL36,60),"")</f>
        <v/>
      </c>
      <c r="BM36" s="115" t="str">
        <f>IF(tsec!BM36&lt;&gt;"",tsec!BM36,"")</f>
        <v/>
      </c>
    </row>
    <row r="37" spans="1:65">
      <c r="A37" s="84">
        <f>IF(ent!E37&lt;&gt;"",ent!D37,"")</f>
        <v>36</v>
      </c>
      <c r="B37" s="84" t="str">
        <f>IF(ent!E37&lt;&gt;"",ent!E37,"")</f>
        <v>河本 拓哉</v>
      </c>
      <c r="C37" s="84" t="str">
        <f>IF(ent!E37&lt;&gt;"",ent!F37,"")</f>
        <v>有川 大輔</v>
      </c>
      <c r="D37" s="84" t="str">
        <f>IF(ent!E37&lt;&gt;"",ent!G37,"")</f>
        <v>DL･クスコ･WM･TWR･OTSデミオ</v>
      </c>
      <c r="E37" s="112" t="str">
        <f>IF(ent!E37&lt;&gt;"",ent!H37,"")</f>
        <v>JN-5</v>
      </c>
      <c r="F37" s="276">
        <f>IF(tsec!F37&lt;&gt;"",INT(tsec!F37/3600)*10000+INT(MOD(tsec!F37,3600)/60)*100+MOD(tsec!F37,60),"")</f>
        <v>512.9</v>
      </c>
      <c r="G37" s="86">
        <f>IF(tsec!G37&lt;&gt;"",tsec!G37,"")</f>
        <v>3</v>
      </c>
      <c r="H37" s="276">
        <f>IF(tsec!H37&lt;&gt;"",INT(tsec!H37/3600)*10000+INT(MOD(tsec!H37,3600)/60)*100+MOD(tsec!H37,60),"")</f>
        <v>1235.3</v>
      </c>
      <c r="I37" s="86">
        <f>IF(tsec!I37&lt;&gt;"",tsec!I37,"")</f>
        <v>3</v>
      </c>
      <c r="J37" s="276">
        <f>IF(tsec!J37&lt;&gt;"",INT(tsec!J37/3600)*10000+INT(MOD(tsec!J37,3600)/60)*100+MOD(tsec!J37,60),"")</f>
        <v>1756.9</v>
      </c>
      <c r="K37" s="86">
        <f>IF(tsec!K37&lt;&gt;"",tsec!K37,"")</f>
        <v>3</v>
      </c>
      <c r="L37" s="276">
        <f>IF(tsec!L37&lt;&gt;"",INT(tsec!L37/3600)*10000+INT(MOD(tsec!L37,3600)/60)*100+MOD(tsec!L37,60),"")</f>
        <v>2305.6999999999998</v>
      </c>
      <c r="M37" s="86">
        <f>IF(tsec!M37&lt;&gt;"",tsec!M37,"")</f>
        <v>3</v>
      </c>
      <c r="N37" s="276">
        <f>IF(tsec!N37&lt;&gt;"",INT(tsec!N37/3600)*10000+INT(MOD(tsec!N37,3600)/60)*100+MOD(tsec!N37,60),"")</f>
        <v>3022.7</v>
      </c>
      <c r="O37" s="86">
        <f>IF(tsec!O37&lt;&gt;"",tsec!O37,"")</f>
        <v>3</v>
      </c>
      <c r="P37" s="276">
        <f>IF(tsec!P37&lt;&gt;"",INT(tsec!P37/3600)*10000+INT(MOD(tsec!P37,3600)/60)*100+MOD(tsec!P37,60),"")</f>
        <v>3540.6</v>
      </c>
      <c r="Q37" s="86">
        <f>IF(tsec!Q37&lt;&gt;"",tsec!Q37,"")</f>
        <v>3</v>
      </c>
      <c r="R37" s="276">
        <f>IF(tsec!R37&lt;&gt;"",INT(tsec!R37/3600)*10000+INT(MOD(tsec!R37,3600)/60)*100+MOD(tsec!R37,60),"")</f>
        <v>4121.2</v>
      </c>
      <c r="S37" s="86">
        <f>IF(tsec!S37&lt;&gt;"",tsec!S37,"")</f>
        <v>3</v>
      </c>
      <c r="T37" s="276">
        <f>IF(tsec!T37&lt;&gt;"",INT(tsec!T37/3600)*10000+INT(MOD(tsec!T37,3600)/60)*100+MOD(tsec!T37,60),"")</f>
        <v>4533.2999999999993</v>
      </c>
      <c r="U37" s="86">
        <f>IF(tsec!U37&lt;&gt;"",tsec!U37,"")</f>
        <v>3</v>
      </c>
      <c r="V37" s="276">
        <f>IF(tsec!V37&lt;&gt;"",INT(tsec!V37/3600)*10000+INT(MOD(tsec!V37,3600)/60)*100+MOD(tsec!V37,60),"")</f>
        <v>5117.7999999999993</v>
      </c>
      <c r="W37" s="86">
        <f>IF(tsec!W37&lt;&gt;"",tsec!W37,"")</f>
        <v>3</v>
      </c>
      <c r="X37" s="276">
        <f>IF(tsec!X37&lt;&gt;"",INT(tsec!X37/3600)*10000+INT(MOD(tsec!X37,3600)/60)*100+MOD(tsec!X37,60),"")</f>
        <v>5644.7</v>
      </c>
      <c r="Y37" s="86">
        <f>IF(tsec!Y37&lt;&gt;"",tsec!Y37,"")</f>
        <v>3</v>
      </c>
      <c r="Z37" s="276">
        <f>IF(tsec!Z37&lt;&gt;"",INT(tsec!Z37/3600)*10000+INT(MOD(tsec!Z37,3600)/60)*100+MOD(tsec!Z37,60),"")</f>
        <v>10057.6</v>
      </c>
      <c r="AA37" s="86">
        <f>IF(tsec!AA37&lt;&gt;"",tsec!AA37,"")</f>
        <v>3</v>
      </c>
      <c r="AB37" s="276">
        <f>IF(tsec!AB37&lt;&gt;"",INT(tsec!AB37/3600)*10000+INT(MOD(tsec!AB37,3600)/60)*100+MOD(tsec!AB37,60),"")</f>
        <v>10634.1</v>
      </c>
      <c r="AC37" s="86">
        <f>IF(tsec!AC37&lt;&gt;"",tsec!AC37,"")</f>
        <v>3</v>
      </c>
      <c r="AD37" s="276" t="str">
        <f>IF(tsec!AD37&lt;&gt;"",INT(tsec!AD37/3600)*10000+INT(MOD(tsec!AD37,3600)/60)*100+MOD(tsec!AD37,60),"")</f>
        <v/>
      </c>
      <c r="AE37" s="86" t="str">
        <f>IF(tsec!AE37&lt;&gt;"",tsec!AE37,"")</f>
        <v/>
      </c>
      <c r="AF37" s="276" t="str">
        <f>IF(tsec!AF37&lt;&gt;"",INT(tsec!AF37/3600)*10000+INT(MOD(tsec!AF37,3600)/60)*100+MOD(tsec!AF37,60),"")</f>
        <v/>
      </c>
      <c r="AG37" s="86" t="str">
        <f>IF(tsec!AG37&lt;&gt;"",tsec!AG37,"")</f>
        <v/>
      </c>
      <c r="AH37" s="276" t="str">
        <f>IF(tsec!AH37&lt;&gt;"",INT(tsec!AH37/3600)*10000+INT(MOD(tsec!AH37,3600)/60)*100+MOD(tsec!AH37,60),"")</f>
        <v/>
      </c>
      <c r="AI37" s="86" t="str">
        <f>IF(tsec!AI37&lt;&gt;"",tsec!AI37,"")</f>
        <v/>
      </c>
      <c r="AJ37" s="276" t="str">
        <f>IF(tsec!AJ37&lt;&gt;"",INT(tsec!AJ37/3600)*10000+INT(MOD(tsec!AJ37,3600)/60)*100+MOD(tsec!AJ37,60),"")</f>
        <v/>
      </c>
      <c r="AK37" s="86" t="str">
        <f>IF(tsec!AK37&lt;&gt;"",tsec!AK37,"")</f>
        <v/>
      </c>
      <c r="AL37" s="276" t="str">
        <f>IF(tsec!AL37&lt;&gt;"",INT(tsec!AL37/3600)*10000+INT(MOD(tsec!AL37,3600)/60)*100+MOD(tsec!AL37,60),"")</f>
        <v/>
      </c>
      <c r="AM37" s="86" t="str">
        <f>IF(tsec!AM37&lt;&gt;"",tsec!AM37,"")</f>
        <v/>
      </c>
      <c r="AN37" s="276" t="str">
        <f>IF(tsec!AN37&lt;&gt;"",INT(tsec!AN37/3600)*10000+INT(MOD(tsec!AN37,3600)/60)*100+MOD(tsec!AN37,60),"")</f>
        <v/>
      </c>
      <c r="AO37" s="86" t="str">
        <f>IF(tsec!AO37&lt;&gt;"",tsec!AO37,"")</f>
        <v/>
      </c>
      <c r="AP37" s="276" t="str">
        <f>IF(tsec!AP37&lt;&gt;"",INT(tsec!AP37/3600)*10000+INT(MOD(tsec!AP37,3600)/60)*100+MOD(tsec!AP37,60),"")</f>
        <v/>
      </c>
      <c r="AQ37" s="86" t="str">
        <f>IF(tsec!AQ37&lt;&gt;"",tsec!AQ37,"")</f>
        <v/>
      </c>
      <c r="AR37" s="276" t="str">
        <f>IF(tsec!AR37&lt;&gt;"",INT(tsec!AR37/3600)*10000+INT(MOD(tsec!AR37,3600)/60)*100+MOD(tsec!AR37,60),"")</f>
        <v/>
      </c>
      <c r="AS37" s="86" t="str">
        <f>IF(tsec!AS37&lt;&gt;"",tsec!AS37,"")</f>
        <v/>
      </c>
      <c r="AT37" s="276" t="str">
        <f>IF(tsec!AT37&lt;&gt;"",INT(tsec!AT37/3600)*10000+INT(MOD(tsec!AT37,3600)/60)*100+MOD(tsec!AT37,60),"")</f>
        <v/>
      </c>
      <c r="AU37" s="86" t="str">
        <f>IF(tsec!AU37&lt;&gt;"",tsec!AU37,"")</f>
        <v/>
      </c>
      <c r="AV37" s="276" t="str">
        <f>IF(tsec!AV37&lt;&gt;"",INT(tsec!AV37/3600)*10000+INT(MOD(tsec!AV37,3600)/60)*100+MOD(tsec!AV37,60),"")</f>
        <v/>
      </c>
      <c r="AW37" s="86" t="str">
        <f>IF(tsec!AW37&lt;&gt;"",tsec!AW37,"")</f>
        <v/>
      </c>
      <c r="AX37" s="276" t="str">
        <f>IF(tsec!AX37&lt;&gt;"",INT(tsec!AX37/3600)*10000+INT(MOD(tsec!AX37,3600)/60)*100+MOD(tsec!AX37,60),"")</f>
        <v/>
      </c>
      <c r="AY37" s="86" t="str">
        <f>IF(tsec!AY37&lt;&gt;"",tsec!AY37,"")</f>
        <v/>
      </c>
      <c r="AZ37" s="276" t="str">
        <f>IF(tsec!AZ37&lt;&gt;"",INT(tsec!AZ37/3600)*10000+INT(MOD(tsec!AZ37,3600)/60)*100+MOD(tsec!AZ37,60),"")</f>
        <v/>
      </c>
      <c r="BA37" s="86" t="str">
        <f>IF(tsec!BA37&lt;&gt;"",tsec!BA37,"")</f>
        <v/>
      </c>
      <c r="BB37" s="276" t="str">
        <f>IF(tsec!BB37&lt;&gt;"",INT(tsec!BB37/3600)*10000+INT(MOD(tsec!BB37,3600)/60)*100+MOD(tsec!BB37,60),"")</f>
        <v/>
      </c>
      <c r="BC37" s="86" t="str">
        <f>IF(tsec!BC37&lt;&gt;"",tsec!BC37,"")</f>
        <v/>
      </c>
      <c r="BD37" s="276" t="str">
        <f>IF(tsec!BD37&lt;&gt;"",INT(tsec!BD37/3600)*10000+INT(MOD(tsec!BD37,3600)/60)*100+MOD(tsec!BD37,60),"")</f>
        <v/>
      </c>
      <c r="BE37" s="86" t="str">
        <f>IF(tsec!BE37&lt;&gt;"",tsec!BE37,"")</f>
        <v/>
      </c>
      <c r="BF37" s="276" t="str">
        <f>IF(tsec!BF37&lt;&gt;"",INT(tsec!BF37/3600)*10000+INT(MOD(tsec!BF37,3600)/60)*100+MOD(tsec!BF37,60),"")</f>
        <v/>
      </c>
      <c r="BG37" s="86" t="str">
        <f>IF(tsec!BG37&lt;&gt;"",tsec!BG37,"")</f>
        <v/>
      </c>
      <c r="BH37" s="276" t="str">
        <f>IF(tsec!BH37&lt;&gt;"",INT(tsec!BH37/3600)*10000+INT(MOD(tsec!BH37,3600)/60)*100+MOD(tsec!BH37,60),"")</f>
        <v/>
      </c>
      <c r="BI37" s="86" t="str">
        <f>IF(tsec!BI37&lt;&gt;"",tsec!BI37,"")</f>
        <v/>
      </c>
      <c r="BJ37" s="276" t="str">
        <f>IF(tsec!BJ37&lt;&gt;"",INT(tsec!BJ37/3600)*10000+INT(MOD(tsec!BJ37,3600)/60)*100+MOD(tsec!BJ37,60),"")</f>
        <v/>
      </c>
      <c r="BK37" s="86" t="str">
        <f>IF(tsec!BK37&lt;&gt;"",tsec!BK37,"")</f>
        <v/>
      </c>
      <c r="BL37" s="276" t="str">
        <f>IF(tsec!BL37&lt;&gt;"",INT(tsec!BL37/3600)*10000+INT(MOD(tsec!BL37,3600)/60)*100+MOD(tsec!BL37,60),"")</f>
        <v/>
      </c>
      <c r="BM37" s="86" t="str">
        <f>IF(tsec!BM37&lt;&gt;"",tsec!BM37,"")</f>
        <v/>
      </c>
    </row>
    <row r="38" spans="1:65" s="278" customFormat="1">
      <c r="A38" s="113">
        <f>IF(ent!E38&lt;&gt;"",ent!D38,"")</f>
        <v>37</v>
      </c>
      <c r="B38" s="113" t="str">
        <f>IF(ent!E38&lt;&gt;"",ent!E38,"")</f>
        <v>冨本 諒</v>
      </c>
      <c r="C38" s="113" t="str">
        <f>IF(ent!E38&lt;&gt;"",ent!F38,"")</f>
        <v>里中 謙太</v>
      </c>
      <c r="D38" s="113" t="str">
        <f>IF(ent!E38&lt;&gt;"",ent!G38,"")</f>
        <v>ARTAオートバックスヤリスCVT</v>
      </c>
      <c r="E38" s="114" t="str">
        <f>IF(ent!E38&lt;&gt;"",ent!H38,"")</f>
        <v>JN-5</v>
      </c>
      <c r="F38" s="277">
        <f>IF(tsec!F38&lt;&gt;"",INT(tsec!F38/3600)*10000+INT(MOD(tsec!F38,3600)/60)*100+MOD(tsec!F38,60),"")</f>
        <v>524.9</v>
      </c>
      <c r="G38" s="115">
        <f>IF(tsec!G38&lt;&gt;"",tsec!G38,"")</f>
        <v>7</v>
      </c>
      <c r="H38" s="277">
        <f>IF(tsec!H38&lt;&gt;"",INT(tsec!H38/3600)*10000+INT(MOD(tsec!H38,3600)/60)*100+MOD(tsec!H38,60),"")</f>
        <v>1304.8</v>
      </c>
      <c r="I38" s="115">
        <f>IF(tsec!I38&lt;&gt;"",tsec!I38,"")</f>
        <v>7</v>
      </c>
      <c r="J38" s="277">
        <f>IF(tsec!J38&lt;&gt;"",INT(tsec!J38/3600)*10000+INT(MOD(tsec!J38,3600)/60)*100+MOD(tsec!J38,60),"")</f>
        <v>1836</v>
      </c>
      <c r="K38" s="115">
        <f>IF(tsec!K38&lt;&gt;"",tsec!K38,"")</f>
        <v>6</v>
      </c>
      <c r="L38" s="277">
        <f>IF(tsec!L38&lt;&gt;"",INT(tsec!L38/3600)*10000+INT(MOD(tsec!L38,3600)/60)*100+MOD(tsec!L38,60),"")</f>
        <v>2355.6</v>
      </c>
      <c r="M38" s="115">
        <f>IF(tsec!M38&lt;&gt;"",tsec!M38,"")</f>
        <v>6</v>
      </c>
      <c r="N38" s="277">
        <f>IF(tsec!N38&lt;&gt;"",INT(tsec!N38/3600)*10000+INT(MOD(tsec!N38,3600)/60)*100+MOD(tsec!N38,60),"")</f>
        <v>3127.3</v>
      </c>
      <c r="O38" s="115">
        <f>IF(tsec!O38&lt;&gt;"",tsec!O38,"")</f>
        <v>6</v>
      </c>
      <c r="P38" s="277">
        <f>IF(tsec!P38&lt;&gt;"",INT(tsec!P38/3600)*10000+INT(MOD(tsec!P38,3600)/60)*100+MOD(tsec!P38,60),"")</f>
        <v>3658.4</v>
      </c>
      <c r="Q38" s="115">
        <f>IF(tsec!Q38&lt;&gt;"",tsec!Q38,"")</f>
        <v>6</v>
      </c>
      <c r="R38" s="277">
        <f>IF(tsec!R38&lt;&gt;"",INT(tsec!R38/3600)*10000+INT(MOD(tsec!R38,3600)/60)*100+MOD(tsec!R38,60),"")</f>
        <v>4250.6000000000004</v>
      </c>
      <c r="S38" s="115">
        <f>IF(tsec!S38&lt;&gt;"",tsec!S38,"")</f>
        <v>6</v>
      </c>
      <c r="T38" s="277">
        <f>IF(tsec!T38&lt;&gt;"",INT(tsec!T38/3600)*10000+INT(MOD(tsec!T38,3600)/60)*100+MOD(tsec!T38,60),"")</f>
        <v>4711.7000000000007</v>
      </c>
      <c r="U38" s="115">
        <f>IF(tsec!U38&lt;&gt;"",tsec!U38,"")</f>
        <v>6</v>
      </c>
      <c r="V38" s="277">
        <f>IF(tsec!V38&lt;&gt;"",INT(tsec!V38/3600)*10000+INT(MOD(tsec!V38,3600)/60)*100+MOD(tsec!V38,60),"")</f>
        <v>5300.2000000000007</v>
      </c>
      <c r="W38" s="115">
        <f>IF(tsec!W38&lt;&gt;"",tsec!W38,"")</f>
        <v>6</v>
      </c>
      <c r="X38" s="277">
        <f>IF(tsec!X38&lt;&gt;"",INT(tsec!X38/3600)*10000+INT(MOD(tsec!X38,3600)/60)*100+MOD(tsec!X38,60),"")</f>
        <v>5850.4000000000005</v>
      </c>
      <c r="Y38" s="115">
        <f>IF(tsec!Y38&lt;&gt;"",tsec!Y38,"")</f>
        <v>7</v>
      </c>
      <c r="Z38" s="277">
        <f>IF(tsec!Z38&lt;&gt;"",INT(tsec!Z38/3600)*10000+INT(MOD(tsec!Z38,3600)/60)*100+MOD(tsec!Z38,60),"")</f>
        <v>10311.700000000001</v>
      </c>
      <c r="AA38" s="115">
        <f>IF(tsec!AA38&lt;&gt;"",tsec!AA38,"")</f>
        <v>8</v>
      </c>
      <c r="AB38" s="277">
        <f>IF(tsec!AB38&lt;&gt;"",INT(tsec!AB38/3600)*10000+INT(MOD(tsec!AB38,3600)/60)*100+MOD(tsec!AB38,60),"")</f>
        <v>10914.1</v>
      </c>
      <c r="AC38" s="115">
        <f>IF(tsec!AC38&lt;&gt;"",tsec!AC38,"")</f>
        <v>8</v>
      </c>
      <c r="AD38" s="277" t="str">
        <f>IF(tsec!AD38&lt;&gt;"",INT(tsec!AD38/3600)*10000+INT(MOD(tsec!AD38,3600)/60)*100+MOD(tsec!AD38,60),"")</f>
        <v/>
      </c>
      <c r="AE38" s="115" t="str">
        <f>IF(tsec!AE38&lt;&gt;"",tsec!AE38,"")</f>
        <v/>
      </c>
      <c r="AF38" s="277" t="str">
        <f>IF(tsec!AF38&lt;&gt;"",INT(tsec!AF38/3600)*10000+INT(MOD(tsec!AF38,3600)/60)*100+MOD(tsec!AF38,60),"")</f>
        <v/>
      </c>
      <c r="AG38" s="115" t="str">
        <f>IF(tsec!AG38&lt;&gt;"",tsec!AG38,"")</f>
        <v/>
      </c>
      <c r="AH38" s="277" t="str">
        <f>IF(tsec!AH38&lt;&gt;"",INT(tsec!AH38/3600)*10000+INT(MOD(tsec!AH38,3600)/60)*100+MOD(tsec!AH38,60),"")</f>
        <v/>
      </c>
      <c r="AI38" s="115" t="str">
        <f>IF(tsec!AI38&lt;&gt;"",tsec!AI38,"")</f>
        <v/>
      </c>
      <c r="AJ38" s="277" t="str">
        <f>IF(tsec!AJ38&lt;&gt;"",INT(tsec!AJ38/3600)*10000+INT(MOD(tsec!AJ38,3600)/60)*100+MOD(tsec!AJ38,60),"")</f>
        <v/>
      </c>
      <c r="AK38" s="115" t="str">
        <f>IF(tsec!AK38&lt;&gt;"",tsec!AK38,"")</f>
        <v/>
      </c>
      <c r="AL38" s="277" t="str">
        <f>IF(tsec!AL38&lt;&gt;"",INT(tsec!AL38/3600)*10000+INT(MOD(tsec!AL38,3600)/60)*100+MOD(tsec!AL38,60),"")</f>
        <v/>
      </c>
      <c r="AM38" s="115" t="str">
        <f>IF(tsec!AM38&lt;&gt;"",tsec!AM38,"")</f>
        <v/>
      </c>
      <c r="AN38" s="277" t="str">
        <f>IF(tsec!AN38&lt;&gt;"",INT(tsec!AN38/3600)*10000+INT(MOD(tsec!AN38,3600)/60)*100+MOD(tsec!AN38,60),"")</f>
        <v/>
      </c>
      <c r="AO38" s="115" t="str">
        <f>IF(tsec!AO38&lt;&gt;"",tsec!AO38,"")</f>
        <v/>
      </c>
      <c r="AP38" s="277" t="str">
        <f>IF(tsec!AP38&lt;&gt;"",INT(tsec!AP38/3600)*10000+INT(MOD(tsec!AP38,3600)/60)*100+MOD(tsec!AP38,60),"")</f>
        <v/>
      </c>
      <c r="AQ38" s="115" t="str">
        <f>IF(tsec!AQ38&lt;&gt;"",tsec!AQ38,"")</f>
        <v/>
      </c>
      <c r="AR38" s="277" t="str">
        <f>IF(tsec!AR38&lt;&gt;"",INT(tsec!AR38/3600)*10000+INT(MOD(tsec!AR38,3600)/60)*100+MOD(tsec!AR38,60),"")</f>
        <v/>
      </c>
      <c r="AS38" s="115" t="str">
        <f>IF(tsec!AS38&lt;&gt;"",tsec!AS38,"")</f>
        <v/>
      </c>
      <c r="AT38" s="277" t="str">
        <f>IF(tsec!AT38&lt;&gt;"",INT(tsec!AT38/3600)*10000+INT(MOD(tsec!AT38,3600)/60)*100+MOD(tsec!AT38,60),"")</f>
        <v/>
      </c>
      <c r="AU38" s="115" t="str">
        <f>IF(tsec!AU38&lt;&gt;"",tsec!AU38,"")</f>
        <v/>
      </c>
      <c r="AV38" s="277" t="str">
        <f>IF(tsec!AV38&lt;&gt;"",INT(tsec!AV38/3600)*10000+INT(MOD(tsec!AV38,3600)/60)*100+MOD(tsec!AV38,60),"")</f>
        <v/>
      </c>
      <c r="AW38" s="115" t="str">
        <f>IF(tsec!AW38&lt;&gt;"",tsec!AW38,"")</f>
        <v/>
      </c>
      <c r="AX38" s="277" t="str">
        <f>IF(tsec!AX38&lt;&gt;"",INT(tsec!AX38/3600)*10000+INT(MOD(tsec!AX38,3600)/60)*100+MOD(tsec!AX38,60),"")</f>
        <v/>
      </c>
      <c r="AY38" s="115" t="str">
        <f>IF(tsec!AY38&lt;&gt;"",tsec!AY38,"")</f>
        <v/>
      </c>
      <c r="AZ38" s="277" t="str">
        <f>IF(tsec!AZ38&lt;&gt;"",INT(tsec!AZ38/3600)*10000+INT(MOD(tsec!AZ38,3600)/60)*100+MOD(tsec!AZ38,60),"")</f>
        <v/>
      </c>
      <c r="BA38" s="115" t="str">
        <f>IF(tsec!BA38&lt;&gt;"",tsec!BA38,"")</f>
        <v/>
      </c>
      <c r="BB38" s="277" t="str">
        <f>IF(tsec!BB38&lt;&gt;"",INT(tsec!BB38/3600)*10000+INT(MOD(tsec!BB38,3600)/60)*100+MOD(tsec!BB38,60),"")</f>
        <v/>
      </c>
      <c r="BC38" s="115" t="str">
        <f>IF(tsec!BC38&lt;&gt;"",tsec!BC38,"")</f>
        <v/>
      </c>
      <c r="BD38" s="277" t="str">
        <f>IF(tsec!BD38&lt;&gt;"",INT(tsec!BD38/3600)*10000+INT(MOD(tsec!BD38,3600)/60)*100+MOD(tsec!BD38,60),"")</f>
        <v/>
      </c>
      <c r="BE38" s="115" t="str">
        <f>IF(tsec!BE38&lt;&gt;"",tsec!BE38,"")</f>
        <v/>
      </c>
      <c r="BF38" s="277" t="str">
        <f>IF(tsec!BF38&lt;&gt;"",INT(tsec!BF38/3600)*10000+INT(MOD(tsec!BF38,3600)/60)*100+MOD(tsec!BF38,60),"")</f>
        <v/>
      </c>
      <c r="BG38" s="115" t="str">
        <f>IF(tsec!BG38&lt;&gt;"",tsec!BG38,"")</f>
        <v/>
      </c>
      <c r="BH38" s="277" t="str">
        <f>IF(tsec!BH38&lt;&gt;"",INT(tsec!BH38/3600)*10000+INT(MOD(tsec!BH38,3600)/60)*100+MOD(tsec!BH38,60),"")</f>
        <v/>
      </c>
      <c r="BI38" s="115" t="str">
        <f>IF(tsec!BI38&lt;&gt;"",tsec!BI38,"")</f>
        <v/>
      </c>
      <c r="BJ38" s="277" t="str">
        <f>IF(tsec!BJ38&lt;&gt;"",INT(tsec!BJ38/3600)*10000+INT(MOD(tsec!BJ38,3600)/60)*100+MOD(tsec!BJ38,60),"")</f>
        <v/>
      </c>
      <c r="BK38" s="115" t="str">
        <f>IF(tsec!BK38&lt;&gt;"",tsec!BK38,"")</f>
        <v/>
      </c>
      <c r="BL38" s="277" t="str">
        <f>IF(tsec!BL38&lt;&gt;"",INT(tsec!BL38/3600)*10000+INT(MOD(tsec!BL38,3600)/60)*100+MOD(tsec!BL38,60),"")</f>
        <v/>
      </c>
      <c r="BM38" s="115" t="str">
        <f>IF(tsec!BM38&lt;&gt;"",tsec!BM38,"")</f>
        <v/>
      </c>
    </row>
    <row r="39" spans="1:65">
      <c r="A39" s="84">
        <f>IF(ent!E39&lt;&gt;"",ent!D39,"")</f>
        <v>38</v>
      </c>
      <c r="B39" s="84" t="str">
        <f>IF(ent!E39&lt;&gt;"",ent!E39,"")</f>
        <v>鶴岡 雄次</v>
      </c>
      <c r="C39" s="84" t="str">
        <f>IF(ent!E39&lt;&gt;"",ent!F39,"")</f>
        <v>山岸 典将</v>
      </c>
      <c r="D39" s="84" t="str">
        <f>IF(ent!E39&lt;&gt;"",ent!G39,"")</f>
        <v>あずさ ヤリス</v>
      </c>
      <c r="E39" s="112" t="str">
        <f>IF(ent!E39&lt;&gt;"",ent!H39,"")</f>
        <v>JN-5</v>
      </c>
      <c r="F39" s="276">
        <f>IF(tsec!F39&lt;&gt;"",INT(tsec!F39/3600)*10000+INT(MOD(tsec!F39,3600)/60)*100+MOD(tsec!F39,60),"")</f>
        <v>543.6</v>
      </c>
      <c r="G39" s="86">
        <f>IF(tsec!G39&lt;&gt;"",tsec!G39,"")</f>
        <v>11</v>
      </c>
      <c r="H39" s="276">
        <f>IF(tsec!H39&lt;&gt;"",INT(tsec!H39/3600)*10000+INT(MOD(tsec!H39,3600)/60)*100+MOD(tsec!H39,60),"")</f>
        <v>1333.9</v>
      </c>
      <c r="I39" s="86">
        <f>IF(tsec!I39&lt;&gt;"",tsec!I39,"")</f>
        <v>13</v>
      </c>
      <c r="J39" s="276">
        <f>IF(tsec!J39&lt;&gt;"",INT(tsec!J39/3600)*10000+INT(MOD(tsec!J39,3600)/60)*100+MOD(tsec!J39,60),"")</f>
        <v>1922.8</v>
      </c>
      <c r="K39" s="86">
        <f>IF(tsec!K39&lt;&gt;"",tsec!K39,"")</f>
        <v>13</v>
      </c>
      <c r="L39" s="276">
        <f>IF(tsec!L39&lt;&gt;"",INT(tsec!L39/3600)*10000+INT(MOD(tsec!L39,3600)/60)*100+MOD(tsec!L39,60),"")</f>
        <v>2502.8000000000002</v>
      </c>
      <c r="M39" s="86">
        <f>IF(tsec!M39&lt;&gt;"",tsec!M39,"")</f>
        <v>13</v>
      </c>
      <c r="N39" s="276">
        <f>IF(tsec!N39&lt;&gt;"",INT(tsec!N39/3600)*10000+INT(MOD(tsec!N39,3600)/60)*100+MOD(tsec!N39,60),"")</f>
        <v>3259.1</v>
      </c>
      <c r="O39" s="86">
        <f>IF(tsec!O39&lt;&gt;"",tsec!O39,"")</f>
        <v>13</v>
      </c>
      <c r="P39" s="276">
        <f>IF(tsec!P39&lt;&gt;"",INT(tsec!P39/3600)*10000+INT(MOD(tsec!P39,3600)/60)*100+MOD(tsec!P39,60),"")</f>
        <v>3843.1</v>
      </c>
      <c r="Q39" s="86">
        <f>IF(tsec!Q39&lt;&gt;"",tsec!Q39,"")</f>
        <v>13</v>
      </c>
      <c r="R39" s="276">
        <f>IF(tsec!R39&lt;&gt;"",INT(tsec!R39/3600)*10000+INT(MOD(tsec!R39,3600)/60)*100+MOD(tsec!R39,60),"")</f>
        <v>4528.3999999999996</v>
      </c>
      <c r="S39" s="86">
        <f>IF(tsec!S39&lt;&gt;"",tsec!S39,"")</f>
        <v>13</v>
      </c>
      <c r="T39" s="276">
        <f>IF(tsec!T39&lt;&gt;"",INT(tsec!T39/3600)*10000+INT(MOD(tsec!T39,3600)/60)*100+MOD(tsec!T39,60),"")</f>
        <v>5015.5</v>
      </c>
      <c r="U39" s="86">
        <f>IF(tsec!U39&lt;&gt;"",tsec!U39,"")</f>
        <v>13</v>
      </c>
      <c r="V39" s="276">
        <f>IF(tsec!V39&lt;&gt;"",INT(tsec!V39/3600)*10000+INT(MOD(tsec!V39,3600)/60)*100+MOD(tsec!V39,60),"")</f>
        <v>5634.4</v>
      </c>
      <c r="W39" s="86">
        <f>IF(tsec!W39&lt;&gt;"",tsec!W39,"")</f>
        <v>13</v>
      </c>
      <c r="X39" s="276">
        <f>IF(tsec!X39&lt;&gt;"",INT(tsec!X39/3600)*10000+INT(MOD(tsec!X39,3600)/60)*100+MOD(tsec!X39,60),"")</f>
        <v>10242.299999999999</v>
      </c>
      <c r="Y39" s="86">
        <f>IF(tsec!Y39&lt;&gt;"",tsec!Y39,"")</f>
        <v>13</v>
      </c>
      <c r="Z39" s="276">
        <f>IF(tsec!Z39&lt;&gt;"",INT(tsec!Z39/3600)*10000+INT(MOD(tsec!Z39,3600)/60)*100+MOD(tsec!Z39,60),"")</f>
        <v>10732.5</v>
      </c>
      <c r="AA39" s="86">
        <f>IF(tsec!AA39&lt;&gt;"",tsec!AA39,"")</f>
        <v>13</v>
      </c>
      <c r="AB39" s="276">
        <f>IF(tsec!AB39&lt;&gt;"",INT(tsec!AB39/3600)*10000+INT(MOD(tsec!AB39,3600)/60)*100+MOD(tsec!AB39,60),"")</f>
        <v>11342.8</v>
      </c>
      <c r="AC39" s="86">
        <f>IF(tsec!AC39&lt;&gt;"",tsec!AC39,"")</f>
        <v>12</v>
      </c>
      <c r="AD39" s="276" t="str">
        <f>IF(tsec!AD39&lt;&gt;"",INT(tsec!AD39/3600)*10000+INT(MOD(tsec!AD39,3600)/60)*100+MOD(tsec!AD39,60),"")</f>
        <v/>
      </c>
      <c r="AE39" s="86" t="str">
        <f>IF(tsec!AE39&lt;&gt;"",tsec!AE39,"")</f>
        <v/>
      </c>
      <c r="AF39" s="276" t="str">
        <f>IF(tsec!AF39&lt;&gt;"",INT(tsec!AF39/3600)*10000+INT(MOD(tsec!AF39,3600)/60)*100+MOD(tsec!AF39,60),"")</f>
        <v/>
      </c>
      <c r="AG39" s="86" t="str">
        <f>IF(tsec!AG39&lt;&gt;"",tsec!AG39,"")</f>
        <v/>
      </c>
      <c r="AH39" s="276" t="str">
        <f>IF(tsec!AH39&lt;&gt;"",INT(tsec!AH39/3600)*10000+INT(MOD(tsec!AH39,3600)/60)*100+MOD(tsec!AH39,60),"")</f>
        <v/>
      </c>
      <c r="AI39" s="86" t="str">
        <f>IF(tsec!AI39&lt;&gt;"",tsec!AI39,"")</f>
        <v/>
      </c>
      <c r="AJ39" s="276" t="str">
        <f>IF(tsec!AJ39&lt;&gt;"",INT(tsec!AJ39/3600)*10000+INT(MOD(tsec!AJ39,3600)/60)*100+MOD(tsec!AJ39,60),"")</f>
        <v/>
      </c>
      <c r="AK39" s="86" t="str">
        <f>IF(tsec!AK39&lt;&gt;"",tsec!AK39,"")</f>
        <v/>
      </c>
      <c r="AL39" s="276" t="str">
        <f>IF(tsec!AL39&lt;&gt;"",INT(tsec!AL39/3600)*10000+INT(MOD(tsec!AL39,3600)/60)*100+MOD(tsec!AL39,60),"")</f>
        <v/>
      </c>
      <c r="AM39" s="86" t="str">
        <f>IF(tsec!AM39&lt;&gt;"",tsec!AM39,"")</f>
        <v/>
      </c>
      <c r="AN39" s="276" t="str">
        <f>IF(tsec!AN39&lt;&gt;"",INT(tsec!AN39/3600)*10000+INT(MOD(tsec!AN39,3600)/60)*100+MOD(tsec!AN39,60),"")</f>
        <v/>
      </c>
      <c r="AO39" s="86" t="str">
        <f>IF(tsec!AO39&lt;&gt;"",tsec!AO39,"")</f>
        <v/>
      </c>
      <c r="AP39" s="276" t="str">
        <f>IF(tsec!AP39&lt;&gt;"",INT(tsec!AP39/3600)*10000+INT(MOD(tsec!AP39,3600)/60)*100+MOD(tsec!AP39,60),"")</f>
        <v/>
      </c>
      <c r="AQ39" s="86" t="str">
        <f>IF(tsec!AQ39&lt;&gt;"",tsec!AQ39,"")</f>
        <v/>
      </c>
      <c r="AR39" s="276" t="str">
        <f>IF(tsec!AR39&lt;&gt;"",INT(tsec!AR39/3600)*10000+INT(MOD(tsec!AR39,3600)/60)*100+MOD(tsec!AR39,60),"")</f>
        <v/>
      </c>
      <c r="AS39" s="86" t="str">
        <f>IF(tsec!AS39&lt;&gt;"",tsec!AS39,"")</f>
        <v/>
      </c>
      <c r="AT39" s="276" t="str">
        <f>IF(tsec!AT39&lt;&gt;"",INT(tsec!AT39/3600)*10000+INT(MOD(tsec!AT39,3600)/60)*100+MOD(tsec!AT39,60),"")</f>
        <v/>
      </c>
      <c r="AU39" s="86" t="str">
        <f>IF(tsec!AU39&lt;&gt;"",tsec!AU39,"")</f>
        <v/>
      </c>
      <c r="AV39" s="276" t="str">
        <f>IF(tsec!AV39&lt;&gt;"",INT(tsec!AV39/3600)*10000+INT(MOD(tsec!AV39,3600)/60)*100+MOD(tsec!AV39,60),"")</f>
        <v/>
      </c>
      <c r="AW39" s="86" t="str">
        <f>IF(tsec!AW39&lt;&gt;"",tsec!AW39,"")</f>
        <v/>
      </c>
      <c r="AX39" s="276" t="str">
        <f>IF(tsec!AX39&lt;&gt;"",INT(tsec!AX39/3600)*10000+INT(MOD(tsec!AX39,3600)/60)*100+MOD(tsec!AX39,60),"")</f>
        <v/>
      </c>
      <c r="AY39" s="86" t="str">
        <f>IF(tsec!AY39&lt;&gt;"",tsec!AY39,"")</f>
        <v/>
      </c>
      <c r="AZ39" s="276" t="str">
        <f>IF(tsec!AZ39&lt;&gt;"",INT(tsec!AZ39/3600)*10000+INT(MOD(tsec!AZ39,3600)/60)*100+MOD(tsec!AZ39,60),"")</f>
        <v/>
      </c>
      <c r="BA39" s="86" t="str">
        <f>IF(tsec!BA39&lt;&gt;"",tsec!BA39,"")</f>
        <v/>
      </c>
      <c r="BB39" s="276" t="str">
        <f>IF(tsec!BB39&lt;&gt;"",INT(tsec!BB39/3600)*10000+INT(MOD(tsec!BB39,3600)/60)*100+MOD(tsec!BB39,60),"")</f>
        <v/>
      </c>
      <c r="BC39" s="86" t="str">
        <f>IF(tsec!BC39&lt;&gt;"",tsec!BC39,"")</f>
        <v/>
      </c>
      <c r="BD39" s="276" t="str">
        <f>IF(tsec!BD39&lt;&gt;"",INT(tsec!BD39/3600)*10000+INT(MOD(tsec!BD39,3600)/60)*100+MOD(tsec!BD39,60),"")</f>
        <v/>
      </c>
      <c r="BE39" s="86" t="str">
        <f>IF(tsec!BE39&lt;&gt;"",tsec!BE39,"")</f>
        <v/>
      </c>
      <c r="BF39" s="276" t="str">
        <f>IF(tsec!BF39&lt;&gt;"",INT(tsec!BF39/3600)*10000+INT(MOD(tsec!BF39,3600)/60)*100+MOD(tsec!BF39,60),"")</f>
        <v/>
      </c>
      <c r="BG39" s="86" t="str">
        <f>IF(tsec!BG39&lt;&gt;"",tsec!BG39,"")</f>
        <v/>
      </c>
      <c r="BH39" s="276" t="str">
        <f>IF(tsec!BH39&lt;&gt;"",INT(tsec!BH39/3600)*10000+INT(MOD(tsec!BH39,3600)/60)*100+MOD(tsec!BH39,60),"")</f>
        <v/>
      </c>
      <c r="BI39" s="86" t="str">
        <f>IF(tsec!BI39&lt;&gt;"",tsec!BI39,"")</f>
        <v/>
      </c>
      <c r="BJ39" s="276" t="str">
        <f>IF(tsec!BJ39&lt;&gt;"",INT(tsec!BJ39/3600)*10000+INT(MOD(tsec!BJ39,3600)/60)*100+MOD(tsec!BJ39,60),"")</f>
        <v/>
      </c>
      <c r="BK39" s="86" t="str">
        <f>IF(tsec!BK39&lt;&gt;"",tsec!BK39,"")</f>
        <v/>
      </c>
      <c r="BL39" s="276" t="str">
        <f>IF(tsec!BL39&lt;&gt;"",INT(tsec!BL39/3600)*10000+INT(MOD(tsec!BL39,3600)/60)*100+MOD(tsec!BL39,60),"")</f>
        <v/>
      </c>
      <c r="BM39" s="86" t="str">
        <f>IF(tsec!BM39&lt;&gt;"",tsec!BM39,"")</f>
        <v/>
      </c>
    </row>
    <row r="40" spans="1:65" s="278" customFormat="1">
      <c r="A40" s="113">
        <f>IF(ent!E40&lt;&gt;"",ent!D40,"")</f>
        <v>39</v>
      </c>
      <c r="B40" s="113" t="str">
        <f>IF(ent!E40&lt;&gt;"",ent!E40,"")</f>
        <v>島根 剛</v>
      </c>
      <c r="C40" s="113" t="str">
        <f>IF(ent!E40&lt;&gt;"",ent!F40,"")</f>
        <v>山崎 広喜</v>
      </c>
      <c r="D40" s="113" t="str">
        <f>IF(ent!E40&lt;&gt;"",ent!G40,"")</f>
        <v>ADVICS 新興 K1 YH ヤリス</v>
      </c>
      <c r="E40" s="114" t="str">
        <f>IF(ent!E40&lt;&gt;"",ent!H40,"")</f>
        <v>JN-5</v>
      </c>
      <c r="F40" s="277">
        <f>IF(tsec!F40&lt;&gt;"",INT(tsec!F40/3600)*10000+INT(MOD(tsec!F40,3600)/60)*100+MOD(tsec!F40,60),"")</f>
        <v>535.6</v>
      </c>
      <c r="G40" s="115">
        <f>IF(tsec!G40&lt;&gt;"",tsec!G40,"")</f>
        <v>10</v>
      </c>
      <c r="H40" s="277">
        <f>IF(tsec!H40&lt;&gt;"",INT(tsec!H40/3600)*10000+INT(MOD(tsec!H40,3600)/60)*100+MOD(tsec!H40,60),"")</f>
        <v>1328.8000000000002</v>
      </c>
      <c r="I40" s="115">
        <f>IF(tsec!I40&lt;&gt;"",tsec!I40,"")</f>
        <v>11</v>
      </c>
      <c r="J40" s="277">
        <f>IF(tsec!J40&lt;&gt;"",INT(tsec!J40/3600)*10000+INT(MOD(tsec!J40,3600)/60)*100+MOD(tsec!J40,60),"")</f>
        <v>1922.6</v>
      </c>
      <c r="K40" s="115">
        <f>IF(tsec!K40&lt;&gt;"",tsec!K40,"")</f>
        <v>12</v>
      </c>
      <c r="L40" s="277">
        <f>IF(tsec!L40&lt;&gt;"",INT(tsec!L40/3600)*10000+INT(MOD(tsec!L40,3600)/60)*100+MOD(tsec!L40,60),"")</f>
        <v>2457.1</v>
      </c>
      <c r="M40" s="115">
        <f>IF(tsec!M40&lt;&gt;"",tsec!M40,"")</f>
        <v>12</v>
      </c>
      <c r="N40" s="277">
        <f>IF(tsec!N40&lt;&gt;"",INT(tsec!N40/3600)*10000+INT(MOD(tsec!N40,3600)/60)*100+MOD(tsec!N40,60),"")</f>
        <v>3241.8999999999996</v>
      </c>
      <c r="O40" s="115">
        <f>IF(tsec!O40&lt;&gt;"",tsec!O40,"")</f>
        <v>12</v>
      </c>
      <c r="P40" s="277">
        <f>IF(tsec!P40&lt;&gt;"",INT(tsec!P40/3600)*10000+INT(MOD(tsec!P40,3600)/60)*100+MOD(tsec!P40,60),"")</f>
        <v>3826.8999999999996</v>
      </c>
      <c r="Q40" s="115">
        <f>IF(tsec!Q40&lt;&gt;"",tsec!Q40,"")</f>
        <v>12</v>
      </c>
      <c r="R40" s="277">
        <f>IF(tsec!R40&lt;&gt;"",INT(tsec!R40/3600)*10000+INT(MOD(tsec!R40,3600)/60)*100+MOD(tsec!R40,60),"")</f>
        <v>4432.8999999999996</v>
      </c>
      <c r="S40" s="115">
        <f>IF(tsec!S40&lt;&gt;"",tsec!S40,"")</f>
        <v>11</v>
      </c>
      <c r="T40" s="277">
        <f>IF(tsec!T40&lt;&gt;"",INT(tsec!T40/3600)*10000+INT(MOD(tsec!T40,3600)/60)*100+MOD(tsec!T40,60),"")</f>
        <v>4847.7999999999993</v>
      </c>
      <c r="U40" s="115">
        <f>IF(tsec!U40&lt;&gt;"",tsec!U40,"")</f>
        <v>11</v>
      </c>
      <c r="V40" s="277">
        <f>IF(tsec!V40&lt;&gt;"",INT(tsec!V40/3600)*10000+INT(MOD(tsec!V40,3600)/60)*100+MOD(tsec!V40,60),"")</f>
        <v>5450.9</v>
      </c>
      <c r="W40" s="115">
        <f>IF(tsec!W40&lt;&gt;"",tsec!W40,"")</f>
        <v>11</v>
      </c>
      <c r="X40" s="277">
        <f>IF(tsec!X40&lt;&gt;"",INT(tsec!X40/3600)*10000+INT(MOD(tsec!X40,3600)/60)*100+MOD(tsec!X40,60),"")</f>
        <v>10051.599999999999</v>
      </c>
      <c r="Y40" s="115">
        <f>IF(tsec!Y40&lt;&gt;"",tsec!Y40,"")</f>
        <v>12</v>
      </c>
      <c r="Z40" s="277">
        <f>IF(tsec!Z40&lt;&gt;"",INT(tsec!Z40/3600)*10000+INT(MOD(tsec!Z40,3600)/60)*100+MOD(tsec!Z40,60),"")</f>
        <v>10532.099999999999</v>
      </c>
      <c r="AA40" s="115">
        <f>IF(tsec!AA40&lt;&gt;"",tsec!AA40,"")</f>
        <v>12</v>
      </c>
      <c r="AB40" s="277">
        <f>IF(tsec!AB40&lt;&gt;"",INT(tsec!AB40/3600)*10000+INT(MOD(tsec!AB40,3600)/60)*100+MOD(tsec!AB40,60),"")</f>
        <v>11142.4</v>
      </c>
      <c r="AC40" s="115">
        <f>IF(tsec!AC40&lt;&gt;"",tsec!AC40,"")</f>
        <v>11</v>
      </c>
      <c r="AD40" s="277" t="str">
        <f>IF(tsec!AD40&lt;&gt;"",INT(tsec!AD40/3600)*10000+INT(MOD(tsec!AD40,3600)/60)*100+MOD(tsec!AD40,60),"")</f>
        <v/>
      </c>
      <c r="AE40" s="115" t="str">
        <f>IF(tsec!AE40&lt;&gt;"",tsec!AE40,"")</f>
        <v/>
      </c>
      <c r="AF40" s="277" t="str">
        <f>IF(tsec!AF40&lt;&gt;"",INT(tsec!AF40/3600)*10000+INT(MOD(tsec!AF40,3600)/60)*100+MOD(tsec!AF40,60),"")</f>
        <v/>
      </c>
      <c r="AG40" s="115" t="str">
        <f>IF(tsec!AG40&lt;&gt;"",tsec!AG40,"")</f>
        <v/>
      </c>
      <c r="AH40" s="277" t="str">
        <f>IF(tsec!AH40&lt;&gt;"",INT(tsec!AH40/3600)*10000+INT(MOD(tsec!AH40,3600)/60)*100+MOD(tsec!AH40,60),"")</f>
        <v/>
      </c>
      <c r="AI40" s="115" t="str">
        <f>IF(tsec!AI40&lt;&gt;"",tsec!AI40,"")</f>
        <v/>
      </c>
      <c r="AJ40" s="277" t="str">
        <f>IF(tsec!AJ40&lt;&gt;"",INT(tsec!AJ40/3600)*10000+INT(MOD(tsec!AJ40,3600)/60)*100+MOD(tsec!AJ40,60),"")</f>
        <v/>
      </c>
      <c r="AK40" s="115" t="str">
        <f>IF(tsec!AK40&lt;&gt;"",tsec!AK40,"")</f>
        <v/>
      </c>
      <c r="AL40" s="277" t="str">
        <f>IF(tsec!AL40&lt;&gt;"",INT(tsec!AL40/3600)*10000+INT(MOD(tsec!AL40,3600)/60)*100+MOD(tsec!AL40,60),"")</f>
        <v/>
      </c>
      <c r="AM40" s="115" t="str">
        <f>IF(tsec!AM40&lt;&gt;"",tsec!AM40,"")</f>
        <v/>
      </c>
      <c r="AN40" s="277" t="str">
        <f>IF(tsec!AN40&lt;&gt;"",INT(tsec!AN40/3600)*10000+INT(MOD(tsec!AN40,3600)/60)*100+MOD(tsec!AN40,60),"")</f>
        <v/>
      </c>
      <c r="AO40" s="115" t="str">
        <f>IF(tsec!AO40&lt;&gt;"",tsec!AO40,"")</f>
        <v/>
      </c>
      <c r="AP40" s="277" t="str">
        <f>IF(tsec!AP40&lt;&gt;"",INT(tsec!AP40/3600)*10000+INT(MOD(tsec!AP40,3600)/60)*100+MOD(tsec!AP40,60),"")</f>
        <v/>
      </c>
      <c r="AQ40" s="115" t="str">
        <f>IF(tsec!AQ40&lt;&gt;"",tsec!AQ40,"")</f>
        <v/>
      </c>
      <c r="AR40" s="277" t="str">
        <f>IF(tsec!AR40&lt;&gt;"",INT(tsec!AR40/3600)*10000+INT(MOD(tsec!AR40,3600)/60)*100+MOD(tsec!AR40,60),"")</f>
        <v/>
      </c>
      <c r="AS40" s="115" t="str">
        <f>IF(tsec!AS40&lt;&gt;"",tsec!AS40,"")</f>
        <v/>
      </c>
      <c r="AT40" s="277" t="str">
        <f>IF(tsec!AT40&lt;&gt;"",INT(tsec!AT40/3600)*10000+INT(MOD(tsec!AT40,3600)/60)*100+MOD(tsec!AT40,60),"")</f>
        <v/>
      </c>
      <c r="AU40" s="115" t="str">
        <f>IF(tsec!AU40&lt;&gt;"",tsec!AU40,"")</f>
        <v/>
      </c>
      <c r="AV40" s="277" t="str">
        <f>IF(tsec!AV40&lt;&gt;"",INT(tsec!AV40/3600)*10000+INT(MOD(tsec!AV40,3600)/60)*100+MOD(tsec!AV40,60),"")</f>
        <v/>
      </c>
      <c r="AW40" s="115" t="str">
        <f>IF(tsec!AW40&lt;&gt;"",tsec!AW40,"")</f>
        <v/>
      </c>
      <c r="AX40" s="277" t="str">
        <f>IF(tsec!AX40&lt;&gt;"",INT(tsec!AX40/3600)*10000+INT(MOD(tsec!AX40,3600)/60)*100+MOD(tsec!AX40,60),"")</f>
        <v/>
      </c>
      <c r="AY40" s="115" t="str">
        <f>IF(tsec!AY40&lt;&gt;"",tsec!AY40,"")</f>
        <v/>
      </c>
      <c r="AZ40" s="277" t="str">
        <f>IF(tsec!AZ40&lt;&gt;"",INT(tsec!AZ40/3600)*10000+INT(MOD(tsec!AZ40,3600)/60)*100+MOD(tsec!AZ40,60),"")</f>
        <v/>
      </c>
      <c r="BA40" s="115" t="str">
        <f>IF(tsec!BA40&lt;&gt;"",tsec!BA40,"")</f>
        <v/>
      </c>
      <c r="BB40" s="277" t="str">
        <f>IF(tsec!BB40&lt;&gt;"",INT(tsec!BB40/3600)*10000+INT(MOD(tsec!BB40,3600)/60)*100+MOD(tsec!BB40,60),"")</f>
        <v/>
      </c>
      <c r="BC40" s="115" t="str">
        <f>IF(tsec!BC40&lt;&gt;"",tsec!BC40,"")</f>
        <v/>
      </c>
      <c r="BD40" s="277" t="str">
        <f>IF(tsec!BD40&lt;&gt;"",INT(tsec!BD40/3600)*10000+INT(MOD(tsec!BD40,3600)/60)*100+MOD(tsec!BD40,60),"")</f>
        <v/>
      </c>
      <c r="BE40" s="115" t="str">
        <f>IF(tsec!BE40&lt;&gt;"",tsec!BE40,"")</f>
        <v/>
      </c>
      <c r="BF40" s="277" t="str">
        <f>IF(tsec!BF40&lt;&gt;"",INT(tsec!BF40/3600)*10000+INT(MOD(tsec!BF40,3600)/60)*100+MOD(tsec!BF40,60),"")</f>
        <v/>
      </c>
      <c r="BG40" s="115" t="str">
        <f>IF(tsec!BG40&lt;&gt;"",tsec!BG40,"")</f>
        <v/>
      </c>
      <c r="BH40" s="277" t="str">
        <f>IF(tsec!BH40&lt;&gt;"",INT(tsec!BH40/3600)*10000+INT(MOD(tsec!BH40,3600)/60)*100+MOD(tsec!BH40,60),"")</f>
        <v/>
      </c>
      <c r="BI40" s="115" t="str">
        <f>IF(tsec!BI40&lt;&gt;"",tsec!BI40,"")</f>
        <v/>
      </c>
      <c r="BJ40" s="277" t="str">
        <f>IF(tsec!BJ40&lt;&gt;"",INT(tsec!BJ40/3600)*10000+INT(MOD(tsec!BJ40,3600)/60)*100+MOD(tsec!BJ40,60),"")</f>
        <v/>
      </c>
      <c r="BK40" s="115" t="str">
        <f>IF(tsec!BK40&lt;&gt;"",tsec!BK40,"")</f>
        <v/>
      </c>
      <c r="BL40" s="277" t="str">
        <f>IF(tsec!BL40&lt;&gt;"",INT(tsec!BL40/3600)*10000+INT(MOD(tsec!BL40,3600)/60)*100+MOD(tsec!BL40,60),"")</f>
        <v/>
      </c>
      <c r="BM40" s="115" t="str">
        <f>IF(tsec!BM40&lt;&gt;"",tsec!BM40,"")</f>
        <v/>
      </c>
    </row>
    <row r="41" spans="1:65">
      <c r="A41" s="84">
        <f>IF(ent!E41&lt;&gt;"",ent!D41,"")</f>
        <v>40</v>
      </c>
      <c r="B41" s="84" t="str">
        <f>IF(ent!E41&lt;&gt;"",ent!E41,"")</f>
        <v>吉田 知史</v>
      </c>
      <c r="C41" s="84" t="str">
        <f>IF(ent!E41&lt;&gt;"",ent!F41,"")</f>
        <v>高田 幸治</v>
      </c>
      <c r="D41" s="84" t="str">
        <f>IF(ent!E41&lt;&gt;"",ent!G41,"")</f>
        <v>TOFたちばな運輸ヤリスCVT</v>
      </c>
      <c r="E41" s="112" t="str">
        <f>IF(ent!E41&lt;&gt;"",ent!H41,"")</f>
        <v>JN-5</v>
      </c>
      <c r="F41" s="276">
        <f>IF(tsec!F41&lt;&gt;"",INT(tsec!F41/3600)*10000+INT(MOD(tsec!F41,3600)/60)*100+MOD(tsec!F41,60),"")</f>
        <v>546.5</v>
      </c>
      <c r="G41" s="86">
        <f>IF(tsec!G41&lt;&gt;"",tsec!G41,"")</f>
        <v>14</v>
      </c>
      <c r="H41" s="276">
        <f>IF(tsec!H41&lt;&gt;"",INT(tsec!H41/3600)*10000+INT(MOD(tsec!H41,3600)/60)*100+MOD(tsec!H41,60),"")</f>
        <v>1349.9</v>
      </c>
      <c r="I41" s="86">
        <f>IF(tsec!I41&lt;&gt;"",tsec!I41,"")</f>
        <v>14</v>
      </c>
      <c r="J41" s="276">
        <f>IF(tsec!J41&lt;&gt;"",INT(tsec!J41/3600)*10000+INT(MOD(tsec!J41,3600)/60)*100+MOD(tsec!J41,60),"")</f>
        <v>1942.3</v>
      </c>
      <c r="K41" s="86">
        <f>IF(tsec!K41&lt;&gt;"",tsec!K41,"")</f>
        <v>14</v>
      </c>
      <c r="L41" s="276">
        <f>IF(tsec!L41&lt;&gt;"",INT(tsec!L41/3600)*10000+INT(MOD(tsec!L41,3600)/60)*100+MOD(tsec!L41,60),"")</f>
        <v>2520.1999999999998</v>
      </c>
      <c r="M41" s="86">
        <f>IF(tsec!M41&lt;&gt;"",tsec!M41,"")</f>
        <v>14</v>
      </c>
      <c r="N41" s="276">
        <f>IF(tsec!N41&lt;&gt;"",INT(tsec!N41/3600)*10000+INT(MOD(tsec!N41,3600)/60)*100+MOD(tsec!N41,60),"")</f>
        <v>3310.7</v>
      </c>
      <c r="O41" s="86">
        <f>IF(tsec!O41&lt;&gt;"",tsec!O41,"")</f>
        <v>14</v>
      </c>
      <c r="P41" s="276">
        <f>IF(tsec!P41&lt;&gt;"",INT(tsec!P41/3600)*10000+INT(MOD(tsec!P41,3600)/60)*100+MOD(tsec!P41,60),"")</f>
        <v>3902.7999999999997</v>
      </c>
      <c r="Q41" s="86">
        <f>IF(tsec!Q41&lt;&gt;"",tsec!Q41,"")</f>
        <v>14</v>
      </c>
      <c r="R41" s="276">
        <f>IF(tsec!R41&lt;&gt;"",INT(tsec!R41/3600)*10000+INT(MOD(tsec!R41,3600)/60)*100+MOD(tsec!R41,60),"")</f>
        <v>4535.2</v>
      </c>
      <c r="S41" s="86">
        <f>IF(tsec!S41&lt;&gt;"",tsec!S41,"")</f>
        <v>14</v>
      </c>
      <c r="T41" s="276">
        <f>IF(tsec!T41&lt;&gt;"",INT(tsec!T41/3600)*10000+INT(MOD(tsec!T41,3600)/60)*100+MOD(tsec!T41,60),"")</f>
        <v>5016.2</v>
      </c>
      <c r="U41" s="86">
        <f>IF(tsec!U41&lt;&gt;"",tsec!U41,"")</f>
        <v>14</v>
      </c>
      <c r="V41" s="276">
        <f>IF(tsec!V41&lt;&gt;"",INT(tsec!V41/3600)*10000+INT(MOD(tsec!V41,3600)/60)*100+MOD(tsec!V41,60),"")</f>
        <v>5644.2</v>
      </c>
      <c r="W41" s="86">
        <f>IF(tsec!W41&lt;&gt;"",tsec!W41,"")</f>
        <v>14</v>
      </c>
      <c r="X41" s="276">
        <f>IF(tsec!X41&lt;&gt;"",INT(tsec!X41/3600)*10000+INT(MOD(tsec!X41,3600)/60)*100+MOD(tsec!X41,60),"")</f>
        <v>10258.200000000001</v>
      </c>
      <c r="Y41" s="86">
        <f>IF(tsec!Y41&lt;&gt;"",tsec!Y41,"")</f>
        <v>14</v>
      </c>
      <c r="Z41" s="276">
        <f>IF(tsec!Z41&lt;&gt;"",INT(tsec!Z41/3600)*10000+INT(MOD(tsec!Z41,3600)/60)*100+MOD(tsec!Z41,60),"")</f>
        <v>10757.5</v>
      </c>
      <c r="AA41" s="86">
        <f>IF(tsec!AA41&lt;&gt;"",tsec!AA41,"")</f>
        <v>14</v>
      </c>
      <c r="AB41" s="276">
        <f>IF(tsec!AB41&lt;&gt;"",INT(tsec!AB41/3600)*10000+INT(MOD(tsec!AB41,3600)/60)*100+MOD(tsec!AB41,60),"")</f>
        <v>11407.8</v>
      </c>
      <c r="AC41" s="86">
        <f>IF(tsec!AC41&lt;&gt;"",tsec!AC41,"")</f>
        <v>13</v>
      </c>
      <c r="AD41" s="276" t="str">
        <f>IF(tsec!AD41&lt;&gt;"",INT(tsec!AD41/3600)*10000+INT(MOD(tsec!AD41,3600)/60)*100+MOD(tsec!AD41,60),"")</f>
        <v/>
      </c>
      <c r="AE41" s="86" t="str">
        <f>IF(tsec!AE41&lt;&gt;"",tsec!AE41,"")</f>
        <v/>
      </c>
      <c r="AF41" s="276" t="str">
        <f>IF(tsec!AF41&lt;&gt;"",INT(tsec!AF41/3600)*10000+INT(MOD(tsec!AF41,3600)/60)*100+MOD(tsec!AF41,60),"")</f>
        <v/>
      </c>
      <c r="AG41" s="86" t="str">
        <f>IF(tsec!AG41&lt;&gt;"",tsec!AG41,"")</f>
        <v/>
      </c>
      <c r="AH41" s="276" t="str">
        <f>IF(tsec!AH41&lt;&gt;"",INT(tsec!AH41/3600)*10000+INT(MOD(tsec!AH41,3600)/60)*100+MOD(tsec!AH41,60),"")</f>
        <v/>
      </c>
      <c r="AI41" s="86" t="str">
        <f>IF(tsec!AI41&lt;&gt;"",tsec!AI41,"")</f>
        <v/>
      </c>
      <c r="AJ41" s="276" t="str">
        <f>IF(tsec!AJ41&lt;&gt;"",INT(tsec!AJ41/3600)*10000+INT(MOD(tsec!AJ41,3600)/60)*100+MOD(tsec!AJ41,60),"")</f>
        <v/>
      </c>
      <c r="AK41" s="86" t="str">
        <f>IF(tsec!AK41&lt;&gt;"",tsec!AK41,"")</f>
        <v/>
      </c>
      <c r="AL41" s="276" t="str">
        <f>IF(tsec!AL41&lt;&gt;"",INT(tsec!AL41/3600)*10000+INT(MOD(tsec!AL41,3600)/60)*100+MOD(tsec!AL41,60),"")</f>
        <v/>
      </c>
      <c r="AM41" s="86" t="str">
        <f>IF(tsec!AM41&lt;&gt;"",tsec!AM41,"")</f>
        <v/>
      </c>
      <c r="AN41" s="276" t="str">
        <f>IF(tsec!AN41&lt;&gt;"",INT(tsec!AN41/3600)*10000+INT(MOD(tsec!AN41,3600)/60)*100+MOD(tsec!AN41,60),"")</f>
        <v/>
      </c>
      <c r="AO41" s="86" t="str">
        <f>IF(tsec!AO41&lt;&gt;"",tsec!AO41,"")</f>
        <v/>
      </c>
      <c r="AP41" s="276" t="str">
        <f>IF(tsec!AP41&lt;&gt;"",INT(tsec!AP41/3600)*10000+INT(MOD(tsec!AP41,3600)/60)*100+MOD(tsec!AP41,60),"")</f>
        <v/>
      </c>
      <c r="AQ41" s="86" t="str">
        <f>IF(tsec!AQ41&lt;&gt;"",tsec!AQ41,"")</f>
        <v/>
      </c>
      <c r="AR41" s="276" t="str">
        <f>IF(tsec!AR41&lt;&gt;"",INT(tsec!AR41/3600)*10000+INT(MOD(tsec!AR41,3600)/60)*100+MOD(tsec!AR41,60),"")</f>
        <v/>
      </c>
      <c r="AS41" s="86" t="str">
        <f>IF(tsec!AS41&lt;&gt;"",tsec!AS41,"")</f>
        <v/>
      </c>
      <c r="AT41" s="276" t="str">
        <f>IF(tsec!AT41&lt;&gt;"",INT(tsec!AT41/3600)*10000+INT(MOD(tsec!AT41,3600)/60)*100+MOD(tsec!AT41,60),"")</f>
        <v/>
      </c>
      <c r="AU41" s="86" t="str">
        <f>IF(tsec!AU41&lt;&gt;"",tsec!AU41,"")</f>
        <v/>
      </c>
      <c r="AV41" s="276" t="str">
        <f>IF(tsec!AV41&lt;&gt;"",INT(tsec!AV41/3600)*10000+INT(MOD(tsec!AV41,3600)/60)*100+MOD(tsec!AV41,60),"")</f>
        <v/>
      </c>
      <c r="AW41" s="86" t="str">
        <f>IF(tsec!AW41&lt;&gt;"",tsec!AW41,"")</f>
        <v/>
      </c>
      <c r="AX41" s="276" t="str">
        <f>IF(tsec!AX41&lt;&gt;"",INT(tsec!AX41/3600)*10000+INT(MOD(tsec!AX41,3600)/60)*100+MOD(tsec!AX41,60),"")</f>
        <v/>
      </c>
      <c r="AY41" s="86" t="str">
        <f>IF(tsec!AY41&lt;&gt;"",tsec!AY41,"")</f>
        <v/>
      </c>
      <c r="AZ41" s="276" t="str">
        <f>IF(tsec!AZ41&lt;&gt;"",INT(tsec!AZ41/3600)*10000+INT(MOD(tsec!AZ41,3600)/60)*100+MOD(tsec!AZ41,60),"")</f>
        <v/>
      </c>
      <c r="BA41" s="86" t="str">
        <f>IF(tsec!BA41&lt;&gt;"",tsec!BA41,"")</f>
        <v/>
      </c>
      <c r="BB41" s="276" t="str">
        <f>IF(tsec!BB41&lt;&gt;"",INT(tsec!BB41/3600)*10000+INT(MOD(tsec!BB41,3600)/60)*100+MOD(tsec!BB41,60),"")</f>
        <v/>
      </c>
      <c r="BC41" s="86" t="str">
        <f>IF(tsec!BC41&lt;&gt;"",tsec!BC41,"")</f>
        <v/>
      </c>
      <c r="BD41" s="276" t="str">
        <f>IF(tsec!BD41&lt;&gt;"",INT(tsec!BD41/3600)*10000+INT(MOD(tsec!BD41,3600)/60)*100+MOD(tsec!BD41,60),"")</f>
        <v/>
      </c>
      <c r="BE41" s="86" t="str">
        <f>IF(tsec!BE41&lt;&gt;"",tsec!BE41,"")</f>
        <v/>
      </c>
      <c r="BF41" s="276" t="str">
        <f>IF(tsec!BF41&lt;&gt;"",INT(tsec!BF41/3600)*10000+INT(MOD(tsec!BF41,3600)/60)*100+MOD(tsec!BF41,60),"")</f>
        <v/>
      </c>
      <c r="BG41" s="86" t="str">
        <f>IF(tsec!BG41&lt;&gt;"",tsec!BG41,"")</f>
        <v/>
      </c>
      <c r="BH41" s="276" t="str">
        <f>IF(tsec!BH41&lt;&gt;"",INT(tsec!BH41/3600)*10000+INT(MOD(tsec!BH41,3600)/60)*100+MOD(tsec!BH41,60),"")</f>
        <v/>
      </c>
      <c r="BI41" s="86" t="str">
        <f>IF(tsec!BI41&lt;&gt;"",tsec!BI41,"")</f>
        <v/>
      </c>
      <c r="BJ41" s="276" t="str">
        <f>IF(tsec!BJ41&lt;&gt;"",INT(tsec!BJ41/3600)*10000+INT(MOD(tsec!BJ41,3600)/60)*100+MOD(tsec!BJ41,60),"")</f>
        <v/>
      </c>
      <c r="BK41" s="86" t="str">
        <f>IF(tsec!BK41&lt;&gt;"",tsec!BK41,"")</f>
        <v/>
      </c>
      <c r="BL41" s="276" t="str">
        <f>IF(tsec!BL41&lt;&gt;"",INT(tsec!BL41/3600)*10000+INT(MOD(tsec!BL41,3600)/60)*100+MOD(tsec!BL41,60),"")</f>
        <v/>
      </c>
      <c r="BM41" s="86" t="str">
        <f>IF(tsec!BM41&lt;&gt;"",tsec!BM41,"")</f>
        <v/>
      </c>
    </row>
    <row r="42" spans="1:65" s="278" customFormat="1">
      <c r="A42" s="113">
        <f>IF(ent!E42&lt;&gt;"",ent!D42,"")</f>
        <v>41</v>
      </c>
      <c r="B42" s="113" t="str">
        <f>IF(ent!E42&lt;&gt;"",ent!E42,"")</f>
        <v>平川 真子</v>
      </c>
      <c r="C42" s="113" t="str">
        <f>IF(ent!E42&lt;&gt;"",ent!F42,"")</f>
        <v>佐々木 裕一</v>
      </c>
      <c r="D42" s="113" t="str">
        <f>IF(ent!E42&lt;&gt;"",ent!G42,"")</f>
        <v>TWR ヤリス BRIDE DL</v>
      </c>
      <c r="E42" s="114" t="str">
        <f>IF(ent!E42&lt;&gt;"",ent!H42,"")</f>
        <v>JN-5</v>
      </c>
      <c r="F42" s="277">
        <f>IF(tsec!F42&lt;&gt;"",INT(tsec!F42/3600)*10000+INT(MOD(tsec!F42,3600)/60)*100+MOD(tsec!F42,60),"")</f>
        <v>545.29999999999995</v>
      </c>
      <c r="G42" s="115">
        <f>IF(tsec!G42&lt;&gt;"",tsec!G42,"")</f>
        <v>13</v>
      </c>
      <c r="H42" s="277">
        <f>IF(tsec!H42&lt;&gt;"",INT(tsec!H42/3600)*10000+INT(MOD(tsec!H42,3600)/60)*100+MOD(tsec!H42,60),"")</f>
        <v>1329.6</v>
      </c>
      <c r="I42" s="115">
        <f>IF(tsec!I42&lt;&gt;"",tsec!I42,"")</f>
        <v>12</v>
      </c>
      <c r="J42" s="277">
        <f>IF(tsec!J42&lt;&gt;"",INT(tsec!J42/3600)*10000+INT(MOD(tsec!J42,3600)/60)*100+MOD(tsec!J42,60),"")</f>
        <v>1859.3</v>
      </c>
      <c r="K42" s="115">
        <f>IF(tsec!K42&lt;&gt;"",tsec!K42,"")</f>
        <v>8</v>
      </c>
      <c r="L42" s="277">
        <f>IF(tsec!L42&lt;&gt;"",INT(tsec!L42/3600)*10000+INT(MOD(tsec!L42,3600)/60)*100+MOD(tsec!L42,60),"")</f>
        <v>2429.6999999999998</v>
      </c>
      <c r="M42" s="115">
        <f>IF(tsec!M42&lt;&gt;"",tsec!M42,"")</f>
        <v>8</v>
      </c>
      <c r="N42" s="277">
        <f>IF(tsec!N42&lt;&gt;"",INT(tsec!N42/3600)*10000+INT(MOD(tsec!N42,3600)/60)*100+MOD(tsec!N42,60),"")</f>
        <v>3155.2999999999997</v>
      </c>
      <c r="O42" s="115">
        <f>IF(tsec!O42&lt;&gt;"",tsec!O42,"")</f>
        <v>8</v>
      </c>
      <c r="P42" s="277">
        <f>IF(tsec!P42&lt;&gt;"",INT(tsec!P42/3600)*10000+INT(MOD(tsec!P42,3600)/60)*100+MOD(tsec!P42,60),"")</f>
        <v>3722.7</v>
      </c>
      <c r="Q42" s="115">
        <f>IF(tsec!Q42&lt;&gt;"",tsec!Q42,"")</f>
        <v>8</v>
      </c>
      <c r="R42" s="277">
        <f>IF(tsec!R42&lt;&gt;"",INT(tsec!R42/3600)*10000+INT(MOD(tsec!R42,3600)/60)*100+MOD(tsec!R42,60),"")</f>
        <v>4318.6000000000004</v>
      </c>
      <c r="S42" s="115">
        <f>IF(tsec!S42&lt;&gt;"",tsec!S42,"")</f>
        <v>8</v>
      </c>
      <c r="T42" s="277">
        <f>IF(tsec!T42&lt;&gt;"",INT(tsec!T42/3600)*10000+INT(MOD(tsec!T42,3600)/60)*100+MOD(tsec!T42,60),"")</f>
        <v>4724.7</v>
      </c>
      <c r="U42" s="115">
        <f>IF(tsec!U42&lt;&gt;"",tsec!U42,"")</f>
        <v>8</v>
      </c>
      <c r="V42" s="277">
        <f>IF(tsec!V42&lt;&gt;"",INT(tsec!V42/3600)*10000+INT(MOD(tsec!V42,3600)/60)*100+MOD(tsec!V42,60),"")</f>
        <v>5306.4</v>
      </c>
      <c r="W42" s="115">
        <f>IF(tsec!W42&lt;&gt;"",tsec!W42,"")</f>
        <v>7</v>
      </c>
      <c r="X42" s="277">
        <f>IF(tsec!X42&lt;&gt;"",INT(tsec!X42/3600)*10000+INT(MOD(tsec!X42,3600)/60)*100+MOD(tsec!X42,60),"")</f>
        <v>5854.0999999999995</v>
      </c>
      <c r="Y42" s="115">
        <f>IF(tsec!Y42&lt;&gt;"",tsec!Y42,"")</f>
        <v>8</v>
      </c>
      <c r="Z42" s="277">
        <f>IF(tsec!Z42&lt;&gt;"",INT(tsec!Z42/3600)*10000+INT(MOD(tsec!Z42,3600)/60)*100+MOD(tsec!Z42,60),"")</f>
        <v>10302.9</v>
      </c>
      <c r="AA42" s="115">
        <f>IF(tsec!AA42&lt;&gt;"",tsec!AA42,"")</f>
        <v>7</v>
      </c>
      <c r="AB42" s="277">
        <f>IF(tsec!AB42&lt;&gt;"",INT(tsec!AB42/3600)*10000+INT(MOD(tsec!AB42,3600)/60)*100+MOD(tsec!AB42,60),"")</f>
        <v>10846.599999999999</v>
      </c>
      <c r="AC42" s="115">
        <f>IF(tsec!AC42&lt;&gt;"",tsec!AC42,"")</f>
        <v>6</v>
      </c>
      <c r="AD42" s="277" t="str">
        <f>IF(tsec!AD42&lt;&gt;"",INT(tsec!AD42/3600)*10000+INT(MOD(tsec!AD42,3600)/60)*100+MOD(tsec!AD42,60),"")</f>
        <v/>
      </c>
      <c r="AE42" s="115" t="str">
        <f>IF(tsec!AE42&lt;&gt;"",tsec!AE42,"")</f>
        <v/>
      </c>
      <c r="AF42" s="277" t="str">
        <f>IF(tsec!AF42&lt;&gt;"",INT(tsec!AF42/3600)*10000+INT(MOD(tsec!AF42,3600)/60)*100+MOD(tsec!AF42,60),"")</f>
        <v/>
      </c>
      <c r="AG42" s="115" t="str">
        <f>IF(tsec!AG42&lt;&gt;"",tsec!AG42,"")</f>
        <v/>
      </c>
      <c r="AH42" s="277" t="str">
        <f>IF(tsec!AH42&lt;&gt;"",INT(tsec!AH42/3600)*10000+INT(MOD(tsec!AH42,3600)/60)*100+MOD(tsec!AH42,60),"")</f>
        <v/>
      </c>
      <c r="AI42" s="115" t="str">
        <f>IF(tsec!AI42&lt;&gt;"",tsec!AI42,"")</f>
        <v/>
      </c>
      <c r="AJ42" s="277" t="str">
        <f>IF(tsec!AJ42&lt;&gt;"",INT(tsec!AJ42/3600)*10000+INT(MOD(tsec!AJ42,3600)/60)*100+MOD(tsec!AJ42,60),"")</f>
        <v/>
      </c>
      <c r="AK42" s="115" t="str">
        <f>IF(tsec!AK42&lt;&gt;"",tsec!AK42,"")</f>
        <v/>
      </c>
      <c r="AL42" s="277" t="str">
        <f>IF(tsec!AL42&lt;&gt;"",INT(tsec!AL42/3600)*10000+INT(MOD(tsec!AL42,3600)/60)*100+MOD(tsec!AL42,60),"")</f>
        <v/>
      </c>
      <c r="AM42" s="115" t="str">
        <f>IF(tsec!AM42&lt;&gt;"",tsec!AM42,"")</f>
        <v/>
      </c>
      <c r="AN42" s="277" t="str">
        <f>IF(tsec!AN42&lt;&gt;"",INT(tsec!AN42/3600)*10000+INT(MOD(tsec!AN42,3600)/60)*100+MOD(tsec!AN42,60),"")</f>
        <v/>
      </c>
      <c r="AO42" s="115" t="str">
        <f>IF(tsec!AO42&lt;&gt;"",tsec!AO42,"")</f>
        <v/>
      </c>
      <c r="AP42" s="277" t="str">
        <f>IF(tsec!AP42&lt;&gt;"",INT(tsec!AP42/3600)*10000+INT(MOD(tsec!AP42,3600)/60)*100+MOD(tsec!AP42,60),"")</f>
        <v/>
      </c>
      <c r="AQ42" s="115" t="str">
        <f>IF(tsec!AQ42&lt;&gt;"",tsec!AQ42,"")</f>
        <v/>
      </c>
      <c r="AR42" s="277" t="str">
        <f>IF(tsec!AR42&lt;&gt;"",INT(tsec!AR42/3600)*10000+INT(MOD(tsec!AR42,3600)/60)*100+MOD(tsec!AR42,60),"")</f>
        <v/>
      </c>
      <c r="AS42" s="115" t="str">
        <f>IF(tsec!AS42&lt;&gt;"",tsec!AS42,"")</f>
        <v/>
      </c>
      <c r="AT42" s="277" t="str">
        <f>IF(tsec!AT42&lt;&gt;"",INT(tsec!AT42/3600)*10000+INT(MOD(tsec!AT42,3600)/60)*100+MOD(tsec!AT42,60),"")</f>
        <v/>
      </c>
      <c r="AU42" s="115" t="str">
        <f>IF(tsec!AU42&lt;&gt;"",tsec!AU42,"")</f>
        <v/>
      </c>
      <c r="AV42" s="277" t="str">
        <f>IF(tsec!AV42&lt;&gt;"",INT(tsec!AV42/3600)*10000+INT(MOD(tsec!AV42,3600)/60)*100+MOD(tsec!AV42,60),"")</f>
        <v/>
      </c>
      <c r="AW42" s="115" t="str">
        <f>IF(tsec!AW42&lt;&gt;"",tsec!AW42,"")</f>
        <v/>
      </c>
      <c r="AX42" s="277" t="str">
        <f>IF(tsec!AX42&lt;&gt;"",INT(tsec!AX42/3600)*10000+INT(MOD(tsec!AX42,3600)/60)*100+MOD(tsec!AX42,60),"")</f>
        <v/>
      </c>
      <c r="AY42" s="115" t="str">
        <f>IF(tsec!AY42&lt;&gt;"",tsec!AY42,"")</f>
        <v/>
      </c>
      <c r="AZ42" s="277" t="str">
        <f>IF(tsec!AZ42&lt;&gt;"",INT(tsec!AZ42/3600)*10000+INT(MOD(tsec!AZ42,3600)/60)*100+MOD(tsec!AZ42,60),"")</f>
        <v/>
      </c>
      <c r="BA42" s="115" t="str">
        <f>IF(tsec!BA42&lt;&gt;"",tsec!BA42,"")</f>
        <v/>
      </c>
      <c r="BB42" s="277" t="str">
        <f>IF(tsec!BB42&lt;&gt;"",INT(tsec!BB42/3600)*10000+INT(MOD(tsec!BB42,3600)/60)*100+MOD(tsec!BB42,60),"")</f>
        <v/>
      </c>
      <c r="BC42" s="115" t="str">
        <f>IF(tsec!BC42&lt;&gt;"",tsec!BC42,"")</f>
        <v/>
      </c>
      <c r="BD42" s="277" t="str">
        <f>IF(tsec!BD42&lt;&gt;"",INT(tsec!BD42/3600)*10000+INT(MOD(tsec!BD42,3600)/60)*100+MOD(tsec!BD42,60),"")</f>
        <v/>
      </c>
      <c r="BE42" s="115" t="str">
        <f>IF(tsec!BE42&lt;&gt;"",tsec!BE42,"")</f>
        <v/>
      </c>
      <c r="BF42" s="277" t="str">
        <f>IF(tsec!BF42&lt;&gt;"",INT(tsec!BF42/3600)*10000+INT(MOD(tsec!BF42,3600)/60)*100+MOD(tsec!BF42,60),"")</f>
        <v/>
      </c>
      <c r="BG42" s="115" t="str">
        <f>IF(tsec!BG42&lt;&gt;"",tsec!BG42,"")</f>
        <v/>
      </c>
      <c r="BH42" s="277" t="str">
        <f>IF(tsec!BH42&lt;&gt;"",INT(tsec!BH42/3600)*10000+INT(MOD(tsec!BH42,3600)/60)*100+MOD(tsec!BH42,60),"")</f>
        <v/>
      </c>
      <c r="BI42" s="115" t="str">
        <f>IF(tsec!BI42&lt;&gt;"",tsec!BI42,"")</f>
        <v/>
      </c>
      <c r="BJ42" s="277" t="str">
        <f>IF(tsec!BJ42&lt;&gt;"",INT(tsec!BJ42/3600)*10000+INT(MOD(tsec!BJ42,3600)/60)*100+MOD(tsec!BJ42,60),"")</f>
        <v/>
      </c>
      <c r="BK42" s="115" t="str">
        <f>IF(tsec!BK42&lt;&gt;"",tsec!BK42,"")</f>
        <v/>
      </c>
      <c r="BL42" s="277" t="str">
        <f>IF(tsec!BL42&lt;&gt;"",INT(tsec!BL42/3600)*10000+INT(MOD(tsec!BL42,3600)/60)*100+MOD(tsec!BL42,60),"")</f>
        <v/>
      </c>
      <c r="BM42" s="115" t="str">
        <f>IF(tsec!BM42&lt;&gt;"",tsec!BM42,"")</f>
        <v/>
      </c>
    </row>
    <row r="43" spans="1:65">
      <c r="A43" s="84">
        <f>IF(ent!E43&lt;&gt;"",ent!D43,"")</f>
        <v>42</v>
      </c>
      <c r="B43" s="84" t="str">
        <f>IF(ent!E43&lt;&gt;"",ent!E43,"")</f>
        <v>本名 修也</v>
      </c>
      <c r="C43" s="84" t="str">
        <f>IF(ent!E43&lt;&gt;"",ent!F43,"")</f>
        <v>湊 比呂美</v>
      </c>
      <c r="D43" s="84" t="str">
        <f>IF(ent!E43&lt;&gt;"",ent!G43,"")</f>
        <v>AMAZEMENT∞DLヤリス</v>
      </c>
      <c r="E43" s="112" t="str">
        <f>IF(ent!E43&lt;&gt;"",ent!H43,"")</f>
        <v>JN-5</v>
      </c>
      <c r="F43" s="276">
        <f>IF(tsec!F43&lt;&gt;"",INT(tsec!F43/3600)*10000+INT(MOD(tsec!F43,3600)/60)*100+MOD(tsec!F43,60),"")</f>
        <v>532.1</v>
      </c>
      <c r="G43" s="86">
        <f>IF(tsec!G43&lt;&gt;"",tsec!G43,"")</f>
        <v>8</v>
      </c>
      <c r="H43" s="276">
        <f>IF(tsec!H43&lt;&gt;"",INT(tsec!H43/3600)*10000+INT(MOD(tsec!H43,3600)/60)*100+MOD(tsec!H43,60),"")</f>
        <v>1317.6</v>
      </c>
      <c r="I43" s="86">
        <f>IF(tsec!I43&lt;&gt;"",tsec!I43,"")</f>
        <v>8</v>
      </c>
      <c r="J43" s="276">
        <f>IF(tsec!J43&lt;&gt;"",INT(tsec!J43/3600)*10000+INT(MOD(tsec!J43,3600)/60)*100+MOD(tsec!J43,60),"")</f>
        <v>1906</v>
      </c>
      <c r="K43" s="86">
        <f>IF(tsec!K43&lt;&gt;"",tsec!K43,"")</f>
        <v>10</v>
      </c>
      <c r="L43" s="276">
        <f>IF(tsec!L43&lt;&gt;"",INT(tsec!L43/3600)*10000+INT(MOD(tsec!L43,3600)/60)*100+MOD(tsec!L43,60),"")</f>
        <v>2435.9</v>
      </c>
      <c r="M43" s="86">
        <f>IF(tsec!M43&lt;&gt;"",tsec!M43,"")</f>
        <v>10</v>
      </c>
      <c r="N43" s="276">
        <f>IF(tsec!N43&lt;&gt;"",INT(tsec!N43/3600)*10000+INT(MOD(tsec!N43,3600)/60)*100+MOD(tsec!N43,60),"")</f>
        <v>3221.4</v>
      </c>
      <c r="O43" s="86">
        <f>IF(tsec!O43&lt;&gt;"",tsec!O43,"")</f>
        <v>10</v>
      </c>
      <c r="P43" s="276">
        <f>IF(tsec!P43&lt;&gt;"",INT(tsec!P43/3600)*10000+INT(MOD(tsec!P43,3600)/60)*100+MOD(tsec!P43,60),"")</f>
        <v>3804.2</v>
      </c>
      <c r="Q43" s="86">
        <f>IF(tsec!Q43&lt;&gt;"",tsec!Q43,"")</f>
        <v>10</v>
      </c>
      <c r="R43" s="276">
        <f>IF(tsec!R43&lt;&gt;"",INT(tsec!R43/3600)*10000+INT(MOD(tsec!R43,3600)/60)*100+MOD(tsec!R43,60),"")</f>
        <v>4357.1000000000004</v>
      </c>
      <c r="S43" s="86">
        <f>IF(tsec!S43&lt;&gt;"",tsec!S43,"")</f>
        <v>10</v>
      </c>
      <c r="T43" s="276">
        <f>IF(tsec!T43&lt;&gt;"",INT(tsec!T43/3600)*10000+INT(MOD(tsec!T43,3600)/60)*100+MOD(tsec!T43,60),"")</f>
        <v>4818.6000000000004</v>
      </c>
      <c r="U43" s="86">
        <f>IF(tsec!U43&lt;&gt;"",tsec!U43,"")</f>
        <v>10</v>
      </c>
      <c r="V43" s="276">
        <f>IF(tsec!V43&lt;&gt;"",INT(tsec!V43/3600)*10000+INT(MOD(tsec!V43,3600)/60)*100+MOD(tsec!V43,60),"")</f>
        <v>5427.9</v>
      </c>
      <c r="W43" s="86">
        <f>IF(tsec!W43&lt;&gt;"",tsec!W43,"")</f>
        <v>10</v>
      </c>
      <c r="X43" s="276">
        <f>IF(tsec!X43&lt;&gt;"",INT(tsec!X43/3600)*10000+INT(MOD(tsec!X43,3600)/60)*100+MOD(tsec!X43,60),"")</f>
        <v>10029.200000000001</v>
      </c>
      <c r="Y43" s="86">
        <f>IF(tsec!Y43&lt;&gt;"",tsec!Y43,"")</f>
        <v>10</v>
      </c>
      <c r="Z43" s="276">
        <f>IF(tsec!Z43&lt;&gt;"",INT(tsec!Z43/3600)*10000+INT(MOD(tsec!Z43,3600)/60)*100+MOD(tsec!Z43,60),"")</f>
        <v>10506.5</v>
      </c>
      <c r="AA43" s="86">
        <f>IF(tsec!AA43&lt;&gt;"",tsec!AA43,"")</f>
        <v>10</v>
      </c>
      <c r="AB43" s="276">
        <f>IF(tsec!AB43&lt;&gt;"",INT(tsec!AB43/3600)*10000+INT(MOD(tsec!AB43,3600)/60)*100+MOD(tsec!AB43,60),"")</f>
        <v>11116.8</v>
      </c>
      <c r="AC43" s="86">
        <f>IF(tsec!AC43&lt;&gt;"",tsec!AC43,"")</f>
        <v>10</v>
      </c>
      <c r="AD43" s="276" t="str">
        <f>IF(tsec!AD43&lt;&gt;"",INT(tsec!AD43/3600)*10000+INT(MOD(tsec!AD43,3600)/60)*100+MOD(tsec!AD43,60),"")</f>
        <v/>
      </c>
      <c r="AE43" s="86" t="str">
        <f>IF(tsec!AE43&lt;&gt;"",tsec!AE43,"")</f>
        <v/>
      </c>
      <c r="AF43" s="276" t="str">
        <f>IF(tsec!AF43&lt;&gt;"",INT(tsec!AF43/3600)*10000+INT(MOD(tsec!AF43,3600)/60)*100+MOD(tsec!AF43,60),"")</f>
        <v/>
      </c>
      <c r="AG43" s="86" t="str">
        <f>IF(tsec!AG43&lt;&gt;"",tsec!AG43,"")</f>
        <v/>
      </c>
      <c r="AH43" s="276" t="str">
        <f>IF(tsec!AH43&lt;&gt;"",INT(tsec!AH43/3600)*10000+INT(MOD(tsec!AH43,3600)/60)*100+MOD(tsec!AH43,60),"")</f>
        <v/>
      </c>
      <c r="AI43" s="86" t="str">
        <f>IF(tsec!AI43&lt;&gt;"",tsec!AI43,"")</f>
        <v/>
      </c>
      <c r="AJ43" s="276" t="str">
        <f>IF(tsec!AJ43&lt;&gt;"",INT(tsec!AJ43/3600)*10000+INT(MOD(tsec!AJ43,3600)/60)*100+MOD(tsec!AJ43,60),"")</f>
        <v/>
      </c>
      <c r="AK43" s="86" t="str">
        <f>IF(tsec!AK43&lt;&gt;"",tsec!AK43,"")</f>
        <v/>
      </c>
      <c r="AL43" s="276" t="str">
        <f>IF(tsec!AL43&lt;&gt;"",INT(tsec!AL43/3600)*10000+INT(MOD(tsec!AL43,3600)/60)*100+MOD(tsec!AL43,60),"")</f>
        <v/>
      </c>
      <c r="AM43" s="86" t="str">
        <f>IF(tsec!AM43&lt;&gt;"",tsec!AM43,"")</f>
        <v/>
      </c>
      <c r="AN43" s="276" t="str">
        <f>IF(tsec!AN43&lt;&gt;"",INT(tsec!AN43/3600)*10000+INT(MOD(tsec!AN43,3600)/60)*100+MOD(tsec!AN43,60),"")</f>
        <v/>
      </c>
      <c r="AO43" s="86" t="str">
        <f>IF(tsec!AO43&lt;&gt;"",tsec!AO43,"")</f>
        <v/>
      </c>
      <c r="AP43" s="276" t="str">
        <f>IF(tsec!AP43&lt;&gt;"",INT(tsec!AP43/3600)*10000+INT(MOD(tsec!AP43,3600)/60)*100+MOD(tsec!AP43,60),"")</f>
        <v/>
      </c>
      <c r="AQ43" s="86" t="str">
        <f>IF(tsec!AQ43&lt;&gt;"",tsec!AQ43,"")</f>
        <v/>
      </c>
      <c r="AR43" s="276" t="str">
        <f>IF(tsec!AR43&lt;&gt;"",INT(tsec!AR43/3600)*10000+INT(MOD(tsec!AR43,3600)/60)*100+MOD(tsec!AR43,60),"")</f>
        <v/>
      </c>
      <c r="AS43" s="86" t="str">
        <f>IF(tsec!AS43&lt;&gt;"",tsec!AS43,"")</f>
        <v/>
      </c>
      <c r="AT43" s="276" t="str">
        <f>IF(tsec!AT43&lt;&gt;"",INT(tsec!AT43/3600)*10000+INT(MOD(tsec!AT43,3600)/60)*100+MOD(tsec!AT43,60),"")</f>
        <v/>
      </c>
      <c r="AU43" s="86" t="str">
        <f>IF(tsec!AU43&lt;&gt;"",tsec!AU43,"")</f>
        <v/>
      </c>
      <c r="AV43" s="276" t="str">
        <f>IF(tsec!AV43&lt;&gt;"",INT(tsec!AV43/3600)*10000+INT(MOD(tsec!AV43,3600)/60)*100+MOD(tsec!AV43,60),"")</f>
        <v/>
      </c>
      <c r="AW43" s="86" t="str">
        <f>IF(tsec!AW43&lt;&gt;"",tsec!AW43,"")</f>
        <v/>
      </c>
      <c r="AX43" s="276" t="str">
        <f>IF(tsec!AX43&lt;&gt;"",INT(tsec!AX43/3600)*10000+INT(MOD(tsec!AX43,3600)/60)*100+MOD(tsec!AX43,60),"")</f>
        <v/>
      </c>
      <c r="AY43" s="86" t="str">
        <f>IF(tsec!AY43&lt;&gt;"",tsec!AY43,"")</f>
        <v/>
      </c>
      <c r="AZ43" s="276" t="str">
        <f>IF(tsec!AZ43&lt;&gt;"",INT(tsec!AZ43/3600)*10000+INT(MOD(tsec!AZ43,3600)/60)*100+MOD(tsec!AZ43,60),"")</f>
        <v/>
      </c>
      <c r="BA43" s="86" t="str">
        <f>IF(tsec!BA43&lt;&gt;"",tsec!BA43,"")</f>
        <v/>
      </c>
      <c r="BB43" s="276" t="str">
        <f>IF(tsec!BB43&lt;&gt;"",INT(tsec!BB43/3600)*10000+INT(MOD(tsec!BB43,3600)/60)*100+MOD(tsec!BB43,60),"")</f>
        <v/>
      </c>
      <c r="BC43" s="86" t="str">
        <f>IF(tsec!BC43&lt;&gt;"",tsec!BC43,"")</f>
        <v/>
      </c>
      <c r="BD43" s="276" t="str">
        <f>IF(tsec!BD43&lt;&gt;"",INT(tsec!BD43/3600)*10000+INT(MOD(tsec!BD43,3600)/60)*100+MOD(tsec!BD43,60),"")</f>
        <v/>
      </c>
      <c r="BE43" s="86" t="str">
        <f>IF(tsec!BE43&lt;&gt;"",tsec!BE43,"")</f>
        <v/>
      </c>
      <c r="BF43" s="276" t="str">
        <f>IF(tsec!BF43&lt;&gt;"",INT(tsec!BF43/3600)*10000+INT(MOD(tsec!BF43,3600)/60)*100+MOD(tsec!BF43,60),"")</f>
        <v/>
      </c>
      <c r="BG43" s="86" t="str">
        <f>IF(tsec!BG43&lt;&gt;"",tsec!BG43,"")</f>
        <v/>
      </c>
      <c r="BH43" s="276" t="str">
        <f>IF(tsec!BH43&lt;&gt;"",INT(tsec!BH43/3600)*10000+INT(MOD(tsec!BH43,3600)/60)*100+MOD(tsec!BH43,60),"")</f>
        <v/>
      </c>
      <c r="BI43" s="86" t="str">
        <f>IF(tsec!BI43&lt;&gt;"",tsec!BI43,"")</f>
        <v/>
      </c>
      <c r="BJ43" s="276" t="str">
        <f>IF(tsec!BJ43&lt;&gt;"",INT(tsec!BJ43/3600)*10000+INT(MOD(tsec!BJ43,3600)/60)*100+MOD(tsec!BJ43,60),"")</f>
        <v/>
      </c>
      <c r="BK43" s="86" t="str">
        <f>IF(tsec!BK43&lt;&gt;"",tsec!BK43,"")</f>
        <v/>
      </c>
      <c r="BL43" s="276" t="str">
        <f>IF(tsec!BL43&lt;&gt;"",INT(tsec!BL43/3600)*10000+INT(MOD(tsec!BL43,3600)/60)*100+MOD(tsec!BL43,60),"")</f>
        <v/>
      </c>
      <c r="BM43" s="86" t="str">
        <f>IF(tsec!BM43&lt;&gt;"",tsec!BM43,"")</f>
        <v/>
      </c>
    </row>
    <row r="44" spans="1:65" s="278" customFormat="1">
      <c r="A44" s="113">
        <f>IF(ent!E44&lt;&gt;"",ent!D44,"")</f>
        <v>43</v>
      </c>
      <c r="B44" s="113" t="str">
        <f>IF(ent!E44&lt;&gt;"",ent!E44,"")</f>
        <v>Rina Ito</v>
      </c>
      <c r="C44" s="113" t="str">
        <f>IF(ent!E44&lt;&gt;"",ent!F44,"")</f>
        <v>松浦 俊朗</v>
      </c>
      <c r="D44" s="113" t="str">
        <f>IF(ent!E44&lt;&gt;"",ent!G44,"")</f>
        <v>エムスポーツデミオ</v>
      </c>
      <c r="E44" s="114" t="str">
        <f>IF(ent!E44&lt;&gt;"",ent!H44,"")</f>
        <v>JN-5</v>
      </c>
      <c r="F44" s="277">
        <f>IF(tsec!F44&lt;&gt;"",INT(tsec!F44/3600)*10000+INT(MOD(tsec!F44,3600)/60)*100+MOD(tsec!F44,60),"")</f>
        <v>533.70000000000005</v>
      </c>
      <c r="G44" s="115">
        <f>IF(tsec!G44&lt;&gt;"",tsec!G44,"")</f>
        <v>9</v>
      </c>
      <c r="H44" s="277">
        <f>IF(tsec!H44&lt;&gt;"",INT(tsec!H44/3600)*10000+INT(MOD(tsec!H44,3600)/60)*100+MOD(tsec!H44,60),"")</f>
        <v>1318.1</v>
      </c>
      <c r="I44" s="115">
        <f>IF(tsec!I44&lt;&gt;"",tsec!I44,"")</f>
        <v>9</v>
      </c>
      <c r="J44" s="277">
        <f>IF(tsec!J44&lt;&gt;"",INT(tsec!J44/3600)*10000+INT(MOD(tsec!J44,3600)/60)*100+MOD(tsec!J44,60),"")</f>
        <v>1904.9</v>
      </c>
      <c r="K44" s="115">
        <f>IF(tsec!K44&lt;&gt;"",tsec!K44,"")</f>
        <v>9</v>
      </c>
      <c r="L44" s="277">
        <f>IF(tsec!L44&lt;&gt;"",INT(tsec!L44/3600)*10000+INT(MOD(tsec!L44,3600)/60)*100+MOD(tsec!L44,60),"")</f>
        <v>2433.9</v>
      </c>
      <c r="M44" s="115">
        <f>IF(tsec!M44&lt;&gt;"",tsec!M44,"")</f>
        <v>9</v>
      </c>
      <c r="N44" s="277">
        <f>IF(tsec!N44&lt;&gt;"",INT(tsec!N44/3600)*10000+INT(MOD(tsec!N44,3600)/60)*100+MOD(tsec!N44,60),"")</f>
        <v>3209.1000000000004</v>
      </c>
      <c r="O44" s="115">
        <f>IF(tsec!O44&lt;&gt;"",tsec!O44,"")</f>
        <v>9</v>
      </c>
      <c r="P44" s="277">
        <f>IF(tsec!P44&lt;&gt;"",INT(tsec!P44/3600)*10000+INT(MOD(tsec!P44,3600)/60)*100+MOD(tsec!P44,60),"")</f>
        <v>3747.4</v>
      </c>
      <c r="Q44" s="115">
        <f>IF(tsec!Q44&lt;&gt;"",tsec!Q44,"")</f>
        <v>9</v>
      </c>
      <c r="R44" s="277">
        <f>IF(tsec!R44&lt;&gt;"",INT(tsec!R44/3600)*10000+INT(MOD(tsec!R44,3600)/60)*100+MOD(tsec!R44,60),"")</f>
        <v>4353.6000000000004</v>
      </c>
      <c r="S44" s="115">
        <f>IF(tsec!S44&lt;&gt;"",tsec!S44,"")</f>
        <v>9</v>
      </c>
      <c r="T44" s="277">
        <f>IF(tsec!T44&lt;&gt;"",INT(tsec!T44/3600)*10000+INT(MOD(tsec!T44,3600)/60)*100+MOD(tsec!T44,60),"")</f>
        <v>4808.4000000000005</v>
      </c>
      <c r="U44" s="115">
        <f>IF(tsec!U44&lt;&gt;"",tsec!U44,"")</f>
        <v>9</v>
      </c>
      <c r="V44" s="277">
        <f>IF(tsec!V44&lt;&gt;"",INT(tsec!V44/3600)*10000+INT(MOD(tsec!V44,3600)/60)*100+MOD(tsec!V44,60),"")</f>
        <v>5410.6</v>
      </c>
      <c r="W44" s="115">
        <f>IF(tsec!W44&lt;&gt;"",tsec!W44,"")</f>
        <v>9</v>
      </c>
      <c r="X44" s="277">
        <f>IF(tsec!X44&lt;&gt;"",INT(tsec!X44/3600)*10000+INT(MOD(tsec!X44,3600)/60)*100+MOD(tsec!X44,60),"")</f>
        <v>10006.1</v>
      </c>
      <c r="Y44" s="115">
        <f>IF(tsec!Y44&lt;&gt;"",tsec!Y44,"")</f>
        <v>9</v>
      </c>
      <c r="Z44" s="277">
        <f>IF(tsec!Z44&lt;&gt;"",INT(tsec!Z44/3600)*10000+INT(MOD(tsec!Z44,3600)/60)*100+MOD(tsec!Z44,60),"")</f>
        <v>10436.299999999999</v>
      </c>
      <c r="AA44" s="115">
        <f>IF(tsec!AA44&lt;&gt;"",tsec!AA44,"")</f>
        <v>9</v>
      </c>
      <c r="AB44" s="277">
        <f>IF(tsec!AB44&lt;&gt;"",INT(tsec!AB44/3600)*10000+INT(MOD(tsec!AB44,3600)/60)*100+MOD(tsec!AB44,60),"")</f>
        <v>11041.8</v>
      </c>
      <c r="AC44" s="115">
        <f>IF(tsec!AC44&lt;&gt;"",tsec!AC44,"")</f>
        <v>9</v>
      </c>
      <c r="AD44" s="277" t="str">
        <f>IF(tsec!AD44&lt;&gt;"",INT(tsec!AD44/3600)*10000+INT(MOD(tsec!AD44,3600)/60)*100+MOD(tsec!AD44,60),"")</f>
        <v/>
      </c>
      <c r="AE44" s="115" t="str">
        <f>IF(tsec!AE44&lt;&gt;"",tsec!AE44,"")</f>
        <v/>
      </c>
      <c r="AF44" s="277" t="str">
        <f>IF(tsec!AF44&lt;&gt;"",INT(tsec!AF44/3600)*10000+INT(MOD(tsec!AF44,3600)/60)*100+MOD(tsec!AF44,60),"")</f>
        <v/>
      </c>
      <c r="AG44" s="115" t="str">
        <f>IF(tsec!AG44&lt;&gt;"",tsec!AG44,"")</f>
        <v/>
      </c>
      <c r="AH44" s="277" t="str">
        <f>IF(tsec!AH44&lt;&gt;"",INT(tsec!AH44/3600)*10000+INT(MOD(tsec!AH44,3600)/60)*100+MOD(tsec!AH44,60),"")</f>
        <v/>
      </c>
      <c r="AI44" s="115" t="str">
        <f>IF(tsec!AI44&lt;&gt;"",tsec!AI44,"")</f>
        <v/>
      </c>
      <c r="AJ44" s="277" t="str">
        <f>IF(tsec!AJ44&lt;&gt;"",INT(tsec!AJ44/3600)*10000+INT(MOD(tsec!AJ44,3600)/60)*100+MOD(tsec!AJ44,60),"")</f>
        <v/>
      </c>
      <c r="AK44" s="115" t="str">
        <f>IF(tsec!AK44&lt;&gt;"",tsec!AK44,"")</f>
        <v/>
      </c>
      <c r="AL44" s="277" t="str">
        <f>IF(tsec!AL44&lt;&gt;"",INT(tsec!AL44/3600)*10000+INT(MOD(tsec!AL44,3600)/60)*100+MOD(tsec!AL44,60),"")</f>
        <v/>
      </c>
      <c r="AM44" s="115" t="str">
        <f>IF(tsec!AM44&lt;&gt;"",tsec!AM44,"")</f>
        <v/>
      </c>
      <c r="AN44" s="277" t="str">
        <f>IF(tsec!AN44&lt;&gt;"",INT(tsec!AN44/3600)*10000+INT(MOD(tsec!AN44,3600)/60)*100+MOD(tsec!AN44,60),"")</f>
        <v/>
      </c>
      <c r="AO44" s="115" t="str">
        <f>IF(tsec!AO44&lt;&gt;"",tsec!AO44,"")</f>
        <v/>
      </c>
      <c r="AP44" s="277" t="str">
        <f>IF(tsec!AP44&lt;&gt;"",INT(tsec!AP44/3600)*10000+INT(MOD(tsec!AP44,3600)/60)*100+MOD(tsec!AP44,60),"")</f>
        <v/>
      </c>
      <c r="AQ44" s="115" t="str">
        <f>IF(tsec!AQ44&lt;&gt;"",tsec!AQ44,"")</f>
        <v/>
      </c>
      <c r="AR44" s="277" t="str">
        <f>IF(tsec!AR44&lt;&gt;"",INT(tsec!AR44/3600)*10000+INT(MOD(tsec!AR44,3600)/60)*100+MOD(tsec!AR44,60),"")</f>
        <v/>
      </c>
      <c r="AS44" s="115" t="str">
        <f>IF(tsec!AS44&lt;&gt;"",tsec!AS44,"")</f>
        <v/>
      </c>
      <c r="AT44" s="277" t="str">
        <f>IF(tsec!AT44&lt;&gt;"",INT(tsec!AT44/3600)*10000+INT(MOD(tsec!AT44,3600)/60)*100+MOD(tsec!AT44,60),"")</f>
        <v/>
      </c>
      <c r="AU44" s="115" t="str">
        <f>IF(tsec!AU44&lt;&gt;"",tsec!AU44,"")</f>
        <v/>
      </c>
      <c r="AV44" s="277" t="str">
        <f>IF(tsec!AV44&lt;&gt;"",INT(tsec!AV44/3600)*10000+INT(MOD(tsec!AV44,3600)/60)*100+MOD(tsec!AV44,60),"")</f>
        <v/>
      </c>
      <c r="AW44" s="115" t="str">
        <f>IF(tsec!AW44&lt;&gt;"",tsec!AW44,"")</f>
        <v/>
      </c>
      <c r="AX44" s="277" t="str">
        <f>IF(tsec!AX44&lt;&gt;"",INT(tsec!AX44/3600)*10000+INT(MOD(tsec!AX44,3600)/60)*100+MOD(tsec!AX44,60),"")</f>
        <v/>
      </c>
      <c r="AY44" s="115" t="str">
        <f>IF(tsec!AY44&lt;&gt;"",tsec!AY44,"")</f>
        <v/>
      </c>
      <c r="AZ44" s="277" t="str">
        <f>IF(tsec!AZ44&lt;&gt;"",INT(tsec!AZ44/3600)*10000+INT(MOD(tsec!AZ44,3600)/60)*100+MOD(tsec!AZ44,60),"")</f>
        <v/>
      </c>
      <c r="BA44" s="115" t="str">
        <f>IF(tsec!BA44&lt;&gt;"",tsec!BA44,"")</f>
        <v/>
      </c>
      <c r="BB44" s="277" t="str">
        <f>IF(tsec!BB44&lt;&gt;"",INT(tsec!BB44/3600)*10000+INT(MOD(tsec!BB44,3600)/60)*100+MOD(tsec!BB44,60),"")</f>
        <v/>
      </c>
      <c r="BC44" s="115" t="str">
        <f>IF(tsec!BC44&lt;&gt;"",tsec!BC44,"")</f>
        <v/>
      </c>
      <c r="BD44" s="277" t="str">
        <f>IF(tsec!BD44&lt;&gt;"",INT(tsec!BD44/3600)*10000+INT(MOD(tsec!BD44,3600)/60)*100+MOD(tsec!BD44,60),"")</f>
        <v/>
      </c>
      <c r="BE44" s="115" t="str">
        <f>IF(tsec!BE44&lt;&gt;"",tsec!BE44,"")</f>
        <v/>
      </c>
      <c r="BF44" s="277" t="str">
        <f>IF(tsec!BF44&lt;&gt;"",INT(tsec!BF44/3600)*10000+INT(MOD(tsec!BF44,3600)/60)*100+MOD(tsec!BF44,60),"")</f>
        <v/>
      </c>
      <c r="BG44" s="115" t="str">
        <f>IF(tsec!BG44&lt;&gt;"",tsec!BG44,"")</f>
        <v/>
      </c>
      <c r="BH44" s="277" t="str">
        <f>IF(tsec!BH44&lt;&gt;"",INT(tsec!BH44/3600)*10000+INT(MOD(tsec!BH44,3600)/60)*100+MOD(tsec!BH44,60),"")</f>
        <v/>
      </c>
      <c r="BI44" s="115" t="str">
        <f>IF(tsec!BI44&lt;&gt;"",tsec!BI44,"")</f>
        <v/>
      </c>
      <c r="BJ44" s="277" t="str">
        <f>IF(tsec!BJ44&lt;&gt;"",INT(tsec!BJ44/3600)*10000+INT(MOD(tsec!BJ44,3600)/60)*100+MOD(tsec!BJ44,60),"")</f>
        <v/>
      </c>
      <c r="BK44" s="115" t="str">
        <f>IF(tsec!BK44&lt;&gt;"",tsec!BK44,"")</f>
        <v/>
      </c>
      <c r="BL44" s="277" t="str">
        <f>IF(tsec!BL44&lt;&gt;"",INT(tsec!BL44/3600)*10000+INT(MOD(tsec!BL44,3600)/60)*100+MOD(tsec!BL44,60),"")</f>
        <v/>
      </c>
      <c r="BM44" s="115" t="str">
        <f>IF(tsec!BM44&lt;&gt;"",tsec!BM44,"")</f>
        <v/>
      </c>
    </row>
    <row r="45" spans="1:65">
      <c r="A45" s="84">
        <f>IF(ent!E45&lt;&gt;"",ent!D45,"")</f>
        <v>44</v>
      </c>
      <c r="B45" s="84" t="str">
        <f>IF(ent!E45&lt;&gt;"",ent!E45,"")</f>
        <v>石黒 一暢</v>
      </c>
      <c r="C45" s="84" t="str">
        <f>IF(ent!E45&lt;&gt;"",ent!F45,"")</f>
        <v>田中 直哉</v>
      </c>
      <c r="D45" s="84" t="str">
        <f>IF(ent!E45&lt;&gt;"",ent!G45,"")</f>
        <v>カヤバ WedsSportヤリス</v>
      </c>
      <c r="E45" s="112" t="str">
        <f>IF(ent!E45&lt;&gt;"",ent!H45,"")</f>
        <v>JN-5</v>
      </c>
      <c r="F45" s="276">
        <f>IF(tsec!F45&lt;&gt;"",INT(tsec!F45/3600)*10000+INT(MOD(tsec!F45,3600)/60)*100+MOD(tsec!F45,60),"")</f>
        <v>522.6</v>
      </c>
      <c r="G45" s="86">
        <f>IF(tsec!G45&lt;&gt;"",tsec!G45,"")</f>
        <v>5</v>
      </c>
      <c r="H45" s="276">
        <f>IF(tsec!H45&lt;&gt;"",INT(tsec!H45/3600)*10000+INT(MOD(tsec!H45,3600)/60)*100+MOD(tsec!H45,60),"")</f>
        <v>1255.9000000000001</v>
      </c>
      <c r="I45" s="86">
        <f>IF(tsec!I45&lt;&gt;"",tsec!I45,"")</f>
        <v>6</v>
      </c>
      <c r="J45" s="276">
        <f>IF(tsec!J45&lt;&gt;"",INT(tsec!J45/3600)*10000+INT(MOD(tsec!J45,3600)/60)*100+MOD(tsec!J45,60),"")</f>
        <v>1838</v>
      </c>
      <c r="K45" s="86">
        <f>IF(tsec!K45&lt;&gt;"",tsec!K45,"")</f>
        <v>7</v>
      </c>
      <c r="L45" s="276">
        <f>IF(tsec!L45&lt;&gt;"",INT(tsec!L45/3600)*10000+INT(MOD(tsec!L45,3600)/60)*100+MOD(tsec!L45,60),"")</f>
        <v>2403.3000000000002</v>
      </c>
      <c r="M45" s="86">
        <f>IF(tsec!M45&lt;&gt;"",tsec!M45,"")</f>
        <v>7</v>
      </c>
      <c r="N45" s="276">
        <f>IF(tsec!N45&lt;&gt;"",INT(tsec!N45/3600)*10000+INT(MOD(tsec!N45,3600)/60)*100+MOD(tsec!N45,60),"")</f>
        <v>3134.3</v>
      </c>
      <c r="O45" s="86">
        <f>IF(tsec!O45&lt;&gt;"",tsec!O45,"")</f>
        <v>7</v>
      </c>
      <c r="P45" s="276">
        <f>IF(tsec!P45&lt;&gt;"",INT(tsec!P45/3600)*10000+INT(MOD(tsec!P45,3600)/60)*100+MOD(tsec!P45,60),"")</f>
        <v>3710.8</v>
      </c>
      <c r="Q45" s="86">
        <f>IF(tsec!Q45&lt;&gt;"",tsec!Q45,"")</f>
        <v>7</v>
      </c>
      <c r="R45" s="276">
        <f>IF(tsec!R45&lt;&gt;"",INT(tsec!R45/3600)*10000+INT(MOD(tsec!R45,3600)/60)*100+MOD(tsec!R45,60),"")</f>
        <v>4300.8999999999996</v>
      </c>
      <c r="S45" s="86">
        <f>IF(tsec!S45&lt;&gt;"",tsec!S45,"")</f>
        <v>7</v>
      </c>
      <c r="T45" s="276">
        <f>IF(tsec!T45&lt;&gt;"",INT(tsec!T45/3600)*10000+INT(MOD(tsec!T45,3600)/60)*100+MOD(tsec!T45,60),"")</f>
        <v>4714.8999999999996</v>
      </c>
      <c r="U45" s="86">
        <f>IF(tsec!U45&lt;&gt;"",tsec!U45,"")</f>
        <v>7</v>
      </c>
      <c r="V45" s="276">
        <f>IF(tsec!V45&lt;&gt;"",INT(tsec!V45/3600)*10000+INT(MOD(tsec!V45,3600)/60)*100+MOD(tsec!V45,60),"")</f>
        <v>5310.5</v>
      </c>
      <c r="W45" s="86">
        <f>IF(tsec!W45&lt;&gt;"",tsec!W45,"")</f>
        <v>8</v>
      </c>
      <c r="X45" s="276">
        <f>IF(tsec!X45&lt;&gt;"",INT(tsec!X45/3600)*10000+INT(MOD(tsec!X45,3600)/60)*100+MOD(tsec!X45,60),"")</f>
        <v>5849.4</v>
      </c>
      <c r="Y45" s="86">
        <f>IF(tsec!Y45&lt;&gt;"",tsec!Y45,"")</f>
        <v>6</v>
      </c>
      <c r="Z45" s="276">
        <f>IF(tsec!Z45&lt;&gt;"",INT(tsec!Z45/3600)*10000+INT(MOD(tsec!Z45,3600)/60)*100+MOD(tsec!Z45,60),"")</f>
        <v>10301.299999999999</v>
      </c>
      <c r="AA45" s="86">
        <f>IF(tsec!AA45&lt;&gt;"",tsec!AA45,"")</f>
        <v>6</v>
      </c>
      <c r="AB45" s="276">
        <f>IF(tsec!AB45&lt;&gt;"",INT(tsec!AB45/3600)*10000+INT(MOD(tsec!AB45,3600)/60)*100+MOD(tsec!AB45,60),"")</f>
        <v>10851.8</v>
      </c>
      <c r="AC45" s="86">
        <f>IF(tsec!AC45&lt;&gt;"",tsec!AC45,"")</f>
        <v>7</v>
      </c>
      <c r="AD45" s="276" t="str">
        <f>IF(tsec!AD45&lt;&gt;"",INT(tsec!AD45/3600)*10000+INT(MOD(tsec!AD45,3600)/60)*100+MOD(tsec!AD45,60),"")</f>
        <v/>
      </c>
      <c r="AE45" s="86" t="str">
        <f>IF(tsec!AE45&lt;&gt;"",tsec!AE45,"")</f>
        <v/>
      </c>
      <c r="AF45" s="276" t="str">
        <f>IF(tsec!AF45&lt;&gt;"",INT(tsec!AF45/3600)*10000+INT(MOD(tsec!AF45,3600)/60)*100+MOD(tsec!AF45,60),"")</f>
        <v/>
      </c>
      <c r="AG45" s="86" t="str">
        <f>IF(tsec!AG45&lt;&gt;"",tsec!AG45,"")</f>
        <v/>
      </c>
      <c r="AH45" s="276" t="str">
        <f>IF(tsec!AH45&lt;&gt;"",INT(tsec!AH45/3600)*10000+INT(MOD(tsec!AH45,3600)/60)*100+MOD(tsec!AH45,60),"")</f>
        <v/>
      </c>
      <c r="AI45" s="86" t="str">
        <f>IF(tsec!AI45&lt;&gt;"",tsec!AI45,"")</f>
        <v/>
      </c>
      <c r="AJ45" s="276" t="str">
        <f>IF(tsec!AJ45&lt;&gt;"",INT(tsec!AJ45/3600)*10000+INT(MOD(tsec!AJ45,3600)/60)*100+MOD(tsec!AJ45,60),"")</f>
        <v/>
      </c>
      <c r="AK45" s="86" t="str">
        <f>IF(tsec!AK45&lt;&gt;"",tsec!AK45,"")</f>
        <v/>
      </c>
      <c r="AL45" s="276" t="str">
        <f>IF(tsec!AL45&lt;&gt;"",INT(tsec!AL45/3600)*10000+INT(MOD(tsec!AL45,3600)/60)*100+MOD(tsec!AL45,60),"")</f>
        <v/>
      </c>
      <c r="AM45" s="86" t="str">
        <f>IF(tsec!AM45&lt;&gt;"",tsec!AM45,"")</f>
        <v/>
      </c>
      <c r="AN45" s="276" t="str">
        <f>IF(tsec!AN45&lt;&gt;"",INT(tsec!AN45/3600)*10000+INT(MOD(tsec!AN45,3600)/60)*100+MOD(tsec!AN45,60),"")</f>
        <v/>
      </c>
      <c r="AO45" s="86" t="str">
        <f>IF(tsec!AO45&lt;&gt;"",tsec!AO45,"")</f>
        <v/>
      </c>
      <c r="AP45" s="276" t="str">
        <f>IF(tsec!AP45&lt;&gt;"",INT(tsec!AP45/3600)*10000+INT(MOD(tsec!AP45,3600)/60)*100+MOD(tsec!AP45,60),"")</f>
        <v/>
      </c>
      <c r="AQ45" s="86" t="str">
        <f>IF(tsec!AQ45&lt;&gt;"",tsec!AQ45,"")</f>
        <v/>
      </c>
      <c r="AR45" s="276" t="str">
        <f>IF(tsec!AR45&lt;&gt;"",INT(tsec!AR45/3600)*10000+INT(MOD(tsec!AR45,3600)/60)*100+MOD(tsec!AR45,60),"")</f>
        <v/>
      </c>
      <c r="AS45" s="86" t="str">
        <f>IF(tsec!AS45&lt;&gt;"",tsec!AS45,"")</f>
        <v/>
      </c>
      <c r="AT45" s="276" t="str">
        <f>IF(tsec!AT45&lt;&gt;"",INT(tsec!AT45/3600)*10000+INT(MOD(tsec!AT45,3600)/60)*100+MOD(tsec!AT45,60),"")</f>
        <v/>
      </c>
      <c r="AU45" s="86" t="str">
        <f>IF(tsec!AU45&lt;&gt;"",tsec!AU45,"")</f>
        <v/>
      </c>
      <c r="AV45" s="276" t="str">
        <f>IF(tsec!AV45&lt;&gt;"",INT(tsec!AV45/3600)*10000+INT(MOD(tsec!AV45,3600)/60)*100+MOD(tsec!AV45,60),"")</f>
        <v/>
      </c>
      <c r="AW45" s="86" t="str">
        <f>IF(tsec!AW45&lt;&gt;"",tsec!AW45,"")</f>
        <v/>
      </c>
      <c r="AX45" s="276" t="str">
        <f>IF(tsec!AX45&lt;&gt;"",INT(tsec!AX45/3600)*10000+INT(MOD(tsec!AX45,3600)/60)*100+MOD(tsec!AX45,60),"")</f>
        <v/>
      </c>
      <c r="AY45" s="86" t="str">
        <f>IF(tsec!AY45&lt;&gt;"",tsec!AY45,"")</f>
        <v/>
      </c>
      <c r="AZ45" s="276" t="str">
        <f>IF(tsec!AZ45&lt;&gt;"",INT(tsec!AZ45/3600)*10000+INT(MOD(tsec!AZ45,3600)/60)*100+MOD(tsec!AZ45,60),"")</f>
        <v/>
      </c>
      <c r="BA45" s="86" t="str">
        <f>IF(tsec!BA45&lt;&gt;"",tsec!BA45,"")</f>
        <v/>
      </c>
      <c r="BB45" s="276" t="str">
        <f>IF(tsec!BB45&lt;&gt;"",INT(tsec!BB45/3600)*10000+INT(MOD(tsec!BB45,3600)/60)*100+MOD(tsec!BB45,60),"")</f>
        <v/>
      </c>
      <c r="BC45" s="86" t="str">
        <f>IF(tsec!BC45&lt;&gt;"",tsec!BC45,"")</f>
        <v/>
      </c>
      <c r="BD45" s="276" t="str">
        <f>IF(tsec!BD45&lt;&gt;"",INT(tsec!BD45/3600)*10000+INT(MOD(tsec!BD45,3600)/60)*100+MOD(tsec!BD45,60),"")</f>
        <v/>
      </c>
      <c r="BE45" s="86" t="str">
        <f>IF(tsec!BE45&lt;&gt;"",tsec!BE45,"")</f>
        <v/>
      </c>
      <c r="BF45" s="276" t="str">
        <f>IF(tsec!BF45&lt;&gt;"",INT(tsec!BF45/3600)*10000+INT(MOD(tsec!BF45,3600)/60)*100+MOD(tsec!BF45,60),"")</f>
        <v/>
      </c>
      <c r="BG45" s="86" t="str">
        <f>IF(tsec!BG45&lt;&gt;"",tsec!BG45,"")</f>
        <v/>
      </c>
      <c r="BH45" s="276" t="str">
        <f>IF(tsec!BH45&lt;&gt;"",INT(tsec!BH45/3600)*10000+INT(MOD(tsec!BH45,3600)/60)*100+MOD(tsec!BH45,60),"")</f>
        <v/>
      </c>
      <c r="BI45" s="86" t="str">
        <f>IF(tsec!BI45&lt;&gt;"",tsec!BI45,"")</f>
        <v/>
      </c>
      <c r="BJ45" s="276" t="str">
        <f>IF(tsec!BJ45&lt;&gt;"",INT(tsec!BJ45/3600)*10000+INT(MOD(tsec!BJ45,3600)/60)*100+MOD(tsec!BJ45,60),"")</f>
        <v/>
      </c>
      <c r="BK45" s="86" t="str">
        <f>IF(tsec!BK45&lt;&gt;"",tsec!BK45,"")</f>
        <v/>
      </c>
      <c r="BL45" s="276" t="str">
        <f>IF(tsec!BL45&lt;&gt;"",INT(tsec!BL45/3600)*10000+INT(MOD(tsec!BL45,3600)/60)*100+MOD(tsec!BL45,60),"")</f>
        <v/>
      </c>
      <c r="BM45" s="86" t="str">
        <f>IF(tsec!BM45&lt;&gt;"",tsec!BM45,"")</f>
        <v/>
      </c>
    </row>
    <row r="46" spans="1:65" s="278" customFormat="1">
      <c r="A46" s="113">
        <f>IF(ent!E46&lt;&gt;"",ent!D46,"")</f>
        <v>45</v>
      </c>
      <c r="B46" s="113" t="str">
        <f>IF(ent!E46&lt;&gt;"",ent!E46,"")</f>
        <v>いりえもん</v>
      </c>
      <c r="C46" s="113" t="str">
        <f>IF(ent!E46&lt;&gt;"",ent!F46,"")</f>
        <v>萌抜 浩史</v>
      </c>
      <c r="D46" s="113" t="str">
        <f>IF(ent!E46&lt;&gt;"",ent!G46,"")</f>
        <v>まかいの牧場 サンウロコデミオ</v>
      </c>
      <c r="E46" s="114" t="str">
        <f>IF(ent!E46&lt;&gt;"",ent!H46,"")</f>
        <v>JN-5</v>
      </c>
      <c r="F46" s="277" t="str">
        <f>IF(tsec!F46&lt;&gt;"",INT(tsec!F46/3600)*10000+INT(MOD(tsec!F46,3600)/60)*100+MOD(tsec!F46,60),"")</f>
        <v/>
      </c>
      <c r="G46" s="115" t="str">
        <f>IF(tsec!G46&lt;&gt;"",tsec!G46,"")</f>
        <v/>
      </c>
      <c r="H46" s="277" t="str">
        <f>IF(tsec!H46&lt;&gt;"",INT(tsec!H46/3600)*10000+INT(MOD(tsec!H46,3600)/60)*100+MOD(tsec!H46,60),"")</f>
        <v/>
      </c>
      <c r="I46" s="115" t="str">
        <f>IF(tsec!I46&lt;&gt;"",tsec!I46,"")</f>
        <v/>
      </c>
      <c r="J46" s="277" t="str">
        <f>IF(tsec!J46&lt;&gt;"",INT(tsec!J46/3600)*10000+INT(MOD(tsec!J46,3600)/60)*100+MOD(tsec!J46,60),"")</f>
        <v/>
      </c>
      <c r="K46" s="115" t="str">
        <f>IF(tsec!K46&lt;&gt;"",tsec!K46,"")</f>
        <v/>
      </c>
      <c r="L46" s="277" t="str">
        <f>IF(tsec!L46&lt;&gt;"",INT(tsec!L46/3600)*10000+INT(MOD(tsec!L46,3600)/60)*100+MOD(tsec!L46,60),"")</f>
        <v/>
      </c>
      <c r="M46" s="115" t="str">
        <f>IF(tsec!M46&lt;&gt;"",tsec!M46,"")</f>
        <v/>
      </c>
      <c r="N46" s="277" t="str">
        <f>IF(tsec!N46&lt;&gt;"",INT(tsec!N46/3600)*10000+INT(MOD(tsec!N46,3600)/60)*100+MOD(tsec!N46,60),"")</f>
        <v/>
      </c>
      <c r="O46" s="115" t="str">
        <f>IF(tsec!O46&lt;&gt;"",tsec!O46,"")</f>
        <v/>
      </c>
      <c r="P46" s="277" t="str">
        <f>IF(tsec!P46&lt;&gt;"",INT(tsec!P46/3600)*10000+INT(MOD(tsec!P46,3600)/60)*100+MOD(tsec!P46,60),"")</f>
        <v/>
      </c>
      <c r="Q46" s="115" t="str">
        <f>IF(tsec!Q46&lt;&gt;"",tsec!Q46,"")</f>
        <v/>
      </c>
      <c r="R46" s="277" t="str">
        <f>IF(tsec!R46&lt;&gt;"",INT(tsec!R46/3600)*10000+INT(MOD(tsec!R46,3600)/60)*100+MOD(tsec!R46,60),"")</f>
        <v/>
      </c>
      <c r="S46" s="115" t="str">
        <f>IF(tsec!S46&lt;&gt;"",tsec!S46,"")</f>
        <v/>
      </c>
      <c r="T46" s="277" t="str">
        <f>IF(tsec!T46&lt;&gt;"",INT(tsec!T46/3600)*10000+INT(MOD(tsec!T46,3600)/60)*100+MOD(tsec!T46,60),"")</f>
        <v/>
      </c>
      <c r="U46" s="115" t="str">
        <f>IF(tsec!U46&lt;&gt;"",tsec!U46,"")</f>
        <v/>
      </c>
      <c r="V46" s="277" t="str">
        <f>IF(tsec!V46&lt;&gt;"",INT(tsec!V46/3600)*10000+INT(MOD(tsec!V46,3600)/60)*100+MOD(tsec!V46,60),"")</f>
        <v/>
      </c>
      <c r="W46" s="115" t="str">
        <f>IF(tsec!W46&lt;&gt;"",tsec!W46,"")</f>
        <v/>
      </c>
      <c r="X46" s="277" t="str">
        <f>IF(tsec!X46&lt;&gt;"",INT(tsec!X46/3600)*10000+INT(MOD(tsec!X46,3600)/60)*100+MOD(tsec!X46,60),"")</f>
        <v/>
      </c>
      <c r="Y46" s="115" t="str">
        <f>IF(tsec!Y46&lt;&gt;"",tsec!Y46,"")</f>
        <v/>
      </c>
      <c r="Z46" s="277" t="str">
        <f>IF(tsec!Z46&lt;&gt;"",INT(tsec!Z46/3600)*10000+INT(MOD(tsec!Z46,3600)/60)*100+MOD(tsec!Z46,60),"")</f>
        <v/>
      </c>
      <c r="AA46" s="115" t="str">
        <f>IF(tsec!AA46&lt;&gt;"",tsec!AA46,"")</f>
        <v/>
      </c>
      <c r="AB46" s="277" t="str">
        <f>IF(tsec!AB46&lt;&gt;"",INT(tsec!AB46/3600)*10000+INT(MOD(tsec!AB46,3600)/60)*100+MOD(tsec!AB46,60),"")</f>
        <v/>
      </c>
      <c r="AC46" s="115" t="str">
        <f>IF(tsec!AC46&lt;&gt;"",tsec!AC46,"")</f>
        <v/>
      </c>
      <c r="AD46" s="277" t="str">
        <f>IF(tsec!AD46&lt;&gt;"",INT(tsec!AD46/3600)*10000+INT(MOD(tsec!AD46,3600)/60)*100+MOD(tsec!AD46,60),"")</f>
        <v/>
      </c>
      <c r="AE46" s="115" t="str">
        <f>IF(tsec!AE46&lt;&gt;"",tsec!AE46,"")</f>
        <v/>
      </c>
      <c r="AF46" s="277" t="str">
        <f>IF(tsec!AF46&lt;&gt;"",INT(tsec!AF46/3600)*10000+INT(MOD(tsec!AF46,3600)/60)*100+MOD(tsec!AF46,60),"")</f>
        <v/>
      </c>
      <c r="AG46" s="115" t="str">
        <f>IF(tsec!AG46&lt;&gt;"",tsec!AG46,"")</f>
        <v/>
      </c>
      <c r="AH46" s="277" t="str">
        <f>IF(tsec!AH46&lt;&gt;"",INT(tsec!AH46/3600)*10000+INT(MOD(tsec!AH46,3600)/60)*100+MOD(tsec!AH46,60),"")</f>
        <v/>
      </c>
      <c r="AI46" s="115" t="str">
        <f>IF(tsec!AI46&lt;&gt;"",tsec!AI46,"")</f>
        <v/>
      </c>
      <c r="AJ46" s="277" t="str">
        <f>IF(tsec!AJ46&lt;&gt;"",INT(tsec!AJ46/3600)*10000+INT(MOD(tsec!AJ46,3600)/60)*100+MOD(tsec!AJ46,60),"")</f>
        <v/>
      </c>
      <c r="AK46" s="115" t="str">
        <f>IF(tsec!AK46&lt;&gt;"",tsec!AK46,"")</f>
        <v/>
      </c>
      <c r="AL46" s="277" t="str">
        <f>IF(tsec!AL46&lt;&gt;"",INT(tsec!AL46/3600)*10000+INT(MOD(tsec!AL46,3600)/60)*100+MOD(tsec!AL46,60),"")</f>
        <v/>
      </c>
      <c r="AM46" s="115" t="str">
        <f>IF(tsec!AM46&lt;&gt;"",tsec!AM46,"")</f>
        <v/>
      </c>
      <c r="AN46" s="277" t="str">
        <f>IF(tsec!AN46&lt;&gt;"",INT(tsec!AN46/3600)*10000+INT(MOD(tsec!AN46,3600)/60)*100+MOD(tsec!AN46,60),"")</f>
        <v/>
      </c>
      <c r="AO46" s="115" t="str">
        <f>IF(tsec!AO46&lt;&gt;"",tsec!AO46,"")</f>
        <v/>
      </c>
      <c r="AP46" s="277" t="str">
        <f>IF(tsec!AP46&lt;&gt;"",INT(tsec!AP46/3600)*10000+INT(MOD(tsec!AP46,3600)/60)*100+MOD(tsec!AP46,60),"")</f>
        <v/>
      </c>
      <c r="AQ46" s="115" t="str">
        <f>IF(tsec!AQ46&lt;&gt;"",tsec!AQ46,"")</f>
        <v/>
      </c>
      <c r="AR46" s="277" t="str">
        <f>IF(tsec!AR46&lt;&gt;"",INT(tsec!AR46/3600)*10000+INT(MOD(tsec!AR46,3600)/60)*100+MOD(tsec!AR46,60),"")</f>
        <v/>
      </c>
      <c r="AS46" s="115" t="str">
        <f>IF(tsec!AS46&lt;&gt;"",tsec!AS46,"")</f>
        <v/>
      </c>
      <c r="AT46" s="277" t="str">
        <f>IF(tsec!AT46&lt;&gt;"",INT(tsec!AT46/3600)*10000+INT(MOD(tsec!AT46,3600)/60)*100+MOD(tsec!AT46,60),"")</f>
        <v/>
      </c>
      <c r="AU46" s="115" t="str">
        <f>IF(tsec!AU46&lt;&gt;"",tsec!AU46,"")</f>
        <v/>
      </c>
      <c r="AV46" s="277" t="str">
        <f>IF(tsec!AV46&lt;&gt;"",INT(tsec!AV46/3600)*10000+INT(MOD(tsec!AV46,3600)/60)*100+MOD(tsec!AV46,60),"")</f>
        <v/>
      </c>
      <c r="AW46" s="115" t="str">
        <f>IF(tsec!AW46&lt;&gt;"",tsec!AW46,"")</f>
        <v/>
      </c>
      <c r="AX46" s="277" t="str">
        <f>IF(tsec!AX46&lt;&gt;"",INT(tsec!AX46/3600)*10000+INT(MOD(tsec!AX46,3600)/60)*100+MOD(tsec!AX46,60),"")</f>
        <v/>
      </c>
      <c r="AY46" s="115" t="str">
        <f>IF(tsec!AY46&lt;&gt;"",tsec!AY46,"")</f>
        <v/>
      </c>
      <c r="AZ46" s="277" t="str">
        <f>IF(tsec!AZ46&lt;&gt;"",INT(tsec!AZ46/3600)*10000+INT(MOD(tsec!AZ46,3600)/60)*100+MOD(tsec!AZ46,60),"")</f>
        <v/>
      </c>
      <c r="BA46" s="115" t="str">
        <f>IF(tsec!BA46&lt;&gt;"",tsec!BA46,"")</f>
        <v/>
      </c>
      <c r="BB46" s="277" t="str">
        <f>IF(tsec!BB46&lt;&gt;"",INT(tsec!BB46/3600)*10000+INT(MOD(tsec!BB46,3600)/60)*100+MOD(tsec!BB46,60),"")</f>
        <v/>
      </c>
      <c r="BC46" s="115" t="str">
        <f>IF(tsec!BC46&lt;&gt;"",tsec!BC46,"")</f>
        <v/>
      </c>
      <c r="BD46" s="277" t="str">
        <f>IF(tsec!BD46&lt;&gt;"",INT(tsec!BD46/3600)*10000+INT(MOD(tsec!BD46,3600)/60)*100+MOD(tsec!BD46,60),"")</f>
        <v/>
      </c>
      <c r="BE46" s="115" t="str">
        <f>IF(tsec!BE46&lt;&gt;"",tsec!BE46,"")</f>
        <v/>
      </c>
      <c r="BF46" s="277" t="str">
        <f>IF(tsec!BF46&lt;&gt;"",INT(tsec!BF46/3600)*10000+INT(MOD(tsec!BF46,3600)/60)*100+MOD(tsec!BF46,60),"")</f>
        <v/>
      </c>
      <c r="BG46" s="115" t="str">
        <f>IF(tsec!BG46&lt;&gt;"",tsec!BG46,"")</f>
        <v/>
      </c>
      <c r="BH46" s="277" t="str">
        <f>IF(tsec!BH46&lt;&gt;"",INT(tsec!BH46/3600)*10000+INT(MOD(tsec!BH46,3600)/60)*100+MOD(tsec!BH46,60),"")</f>
        <v/>
      </c>
      <c r="BI46" s="115" t="str">
        <f>IF(tsec!BI46&lt;&gt;"",tsec!BI46,"")</f>
        <v/>
      </c>
      <c r="BJ46" s="277" t="str">
        <f>IF(tsec!BJ46&lt;&gt;"",INT(tsec!BJ46/3600)*10000+INT(MOD(tsec!BJ46,3600)/60)*100+MOD(tsec!BJ46,60),"")</f>
        <v/>
      </c>
      <c r="BK46" s="115" t="str">
        <f>IF(tsec!BK46&lt;&gt;"",tsec!BK46,"")</f>
        <v/>
      </c>
      <c r="BL46" s="277" t="str">
        <f>IF(tsec!BL46&lt;&gt;"",INT(tsec!BL46/3600)*10000+INT(MOD(tsec!BL46,3600)/60)*100+MOD(tsec!BL46,60),"")</f>
        <v/>
      </c>
      <c r="BM46" s="115" t="str">
        <f>IF(tsec!BM46&lt;&gt;"",tsec!BM46,"")</f>
        <v/>
      </c>
    </row>
    <row r="47" spans="1:65">
      <c r="A47" s="84">
        <f>IF(ent!E47&lt;&gt;"",ent!D47,"")</f>
        <v>46</v>
      </c>
      <c r="B47" s="84" t="str">
        <f>IF(ent!E47&lt;&gt;"",ent!E47,"")</f>
        <v>新井 理之</v>
      </c>
      <c r="C47" s="84" t="str">
        <f>IF(ent!E47&lt;&gt;"",ent!F47,"")</f>
        <v>田巻 明宏</v>
      </c>
      <c r="D47" s="84" t="str">
        <f>IF(ent!E47&lt;&gt;"",ent!G47,"")</f>
        <v>NRS マーチ ニスモ</v>
      </c>
      <c r="E47" s="112" t="str">
        <f>IF(ent!E47&lt;&gt;"",ent!H47,"")</f>
        <v>JN-5</v>
      </c>
      <c r="F47" s="276">
        <f>IF(tsec!F47&lt;&gt;"",INT(tsec!F47/3600)*10000+INT(MOD(tsec!F47,3600)/60)*100+MOD(tsec!F47,60),"")</f>
        <v>550</v>
      </c>
      <c r="G47" s="86">
        <f>IF(tsec!G47&lt;&gt;"",tsec!G47,"")</f>
        <v>15</v>
      </c>
      <c r="H47" s="276" t="str">
        <f>IF(tsec!H47&lt;&gt;"",INT(tsec!H47/3600)*10000+INT(MOD(tsec!H47,3600)/60)*100+MOD(tsec!H47,60),"")</f>
        <v/>
      </c>
      <c r="I47" s="86" t="str">
        <f>IF(tsec!I47&lt;&gt;"",tsec!I47,"")</f>
        <v/>
      </c>
      <c r="J47" s="276" t="str">
        <f>IF(tsec!J47&lt;&gt;"",INT(tsec!J47/3600)*10000+INT(MOD(tsec!J47,3600)/60)*100+MOD(tsec!J47,60),"")</f>
        <v/>
      </c>
      <c r="K47" s="86" t="str">
        <f>IF(tsec!K47&lt;&gt;"",tsec!K47,"")</f>
        <v/>
      </c>
      <c r="L47" s="276" t="str">
        <f>IF(tsec!L47&lt;&gt;"",INT(tsec!L47/3600)*10000+INT(MOD(tsec!L47,3600)/60)*100+MOD(tsec!L47,60),"")</f>
        <v/>
      </c>
      <c r="M47" s="86" t="str">
        <f>IF(tsec!M47&lt;&gt;"",tsec!M47,"")</f>
        <v/>
      </c>
      <c r="N47" s="276" t="str">
        <f>IF(tsec!N47&lt;&gt;"",INT(tsec!N47/3600)*10000+INT(MOD(tsec!N47,3600)/60)*100+MOD(tsec!N47,60),"")</f>
        <v/>
      </c>
      <c r="O47" s="86" t="str">
        <f>IF(tsec!O47&lt;&gt;"",tsec!O47,"")</f>
        <v/>
      </c>
      <c r="P47" s="276" t="str">
        <f>IF(tsec!P47&lt;&gt;"",INT(tsec!P47/3600)*10000+INT(MOD(tsec!P47,3600)/60)*100+MOD(tsec!P47,60),"")</f>
        <v/>
      </c>
      <c r="Q47" s="86" t="str">
        <f>IF(tsec!Q47&lt;&gt;"",tsec!Q47,"")</f>
        <v/>
      </c>
      <c r="R47" s="276" t="str">
        <f>IF(tsec!R47&lt;&gt;"",INT(tsec!R47/3600)*10000+INT(MOD(tsec!R47,3600)/60)*100+MOD(tsec!R47,60),"")</f>
        <v/>
      </c>
      <c r="S47" s="86" t="str">
        <f>IF(tsec!S47&lt;&gt;"",tsec!S47,"")</f>
        <v/>
      </c>
      <c r="T47" s="276" t="str">
        <f>IF(tsec!T47&lt;&gt;"",INT(tsec!T47/3600)*10000+INT(MOD(tsec!T47,3600)/60)*100+MOD(tsec!T47,60),"")</f>
        <v/>
      </c>
      <c r="U47" s="86" t="str">
        <f>IF(tsec!U47&lt;&gt;"",tsec!U47,"")</f>
        <v/>
      </c>
      <c r="V47" s="276" t="str">
        <f>IF(tsec!V47&lt;&gt;"",INT(tsec!V47/3600)*10000+INT(MOD(tsec!V47,3600)/60)*100+MOD(tsec!V47,60),"")</f>
        <v/>
      </c>
      <c r="W47" s="86" t="str">
        <f>IF(tsec!W47&lt;&gt;"",tsec!W47,"")</f>
        <v/>
      </c>
      <c r="X47" s="276" t="str">
        <f>IF(tsec!X47&lt;&gt;"",INT(tsec!X47/3600)*10000+INT(MOD(tsec!X47,3600)/60)*100+MOD(tsec!X47,60),"")</f>
        <v/>
      </c>
      <c r="Y47" s="86" t="str">
        <f>IF(tsec!Y47&lt;&gt;"",tsec!Y47,"")</f>
        <v/>
      </c>
      <c r="Z47" s="276" t="str">
        <f>IF(tsec!Z47&lt;&gt;"",INT(tsec!Z47/3600)*10000+INT(MOD(tsec!Z47,3600)/60)*100+MOD(tsec!Z47,60),"")</f>
        <v/>
      </c>
      <c r="AA47" s="86" t="str">
        <f>IF(tsec!AA47&lt;&gt;"",tsec!AA47,"")</f>
        <v/>
      </c>
      <c r="AB47" s="276" t="str">
        <f>IF(tsec!AB47&lt;&gt;"",INT(tsec!AB47/3600)*10000+INT(MOD(tsec!AB47,3600)/60)*100+MOD(tsec!AB47,60),"")</f>
        <v/>
      </c>
      <c r="AC47" s="86" t="str">
        <f>IF(tsec!AC47&lt;&gt;"",tsec!AC47,"")</f>
        <v/>
      </c>
      <c r="AD47" s="276" t="str">
        <f>IF(tsec!AD47&lt;&gt;"",INT(tsec!AD47/3600)*10000+INT(MOD(tsec!AD47,3600)/60)*100+MOD(tsec!AD47,60),"")</f>
        <v/>
      </c>
      <c r="AE47" s="86" t="str">
        <f>IF(tsec!AE47&lt;&gt;"",tsec!AE47,"")</f>
        <v/>
      </c>
      <c r="AF47" s="276" t="str">
        <f>IF(tsec!AF47&lt;&gt;"",INT(tsec!AF47/3600)*10000+INT(MOD(tsec!AF47,3600)/60)*100+MOD(tsec!AF47,60),"")</f>
        <v/>
      </c>
      <c r="AG47" s="86" t="str">
        <f>IF(tsec!AG47&lt;&gt;"",tsec!AG47,"")</f>
        <v/>
      </c>
      <c r="AH47" s="276" t="str">
        <f>IF(tsec!AH47&lt;&gt;"",INT(tsec!AH47/3600)*10000+INT(MOD(tsec!AH47,3600)/60)*100+MOD(tsec!AH47,60),"")</f>
        <v/>
      </c>
      <c r="AI47" s="86" t="str">
        <f>IF(tsec!AI47&lt;&gt;"",tsec!AI47,"")</f>
        <v/>
      </c>
      <c r="AJ47" s="276" t="str">
        <f>IF(tsec!AJ47&lt;&gt;"",INT(tsec!AJ47/3600)*10000+INT(MOD(tsec!AJ47,3600)/60)*100+MOD(tsec!AJ47,60),"")</f>
        <v/>
      </c>
      <c r="AK47" s="86" t="str">
        <f>IF(tsec!AK47&lt;&gt;"",tsec!AK47,"")</f>
        <v/>
      </c>
      <c r="AL47" s="276" t="str">
        <f>IF(tsec!AL47&lt;&gt;"",INT(tsec!AL47/3600)*10000+INT(MOD(tsec!AL47,3600)/60)*100+MOD(tsec!AL47,60),"")</f>
        <v/>
      </c>
      <c r="AM47" s="86" t="str">
        <f>IF(tsec!AM47&lt;&gt;"",tsec!AM47,"")</f>
        <v/>
      </c>
      <c r="AN47" s="276" t="str">
        <f>IF(tsec!AN47&lt;&gt;"",INT(tsec!AN47/3600)*10000+INT(MOD(tsec!AN47,3600)/60)*100+MOD(tsec!AN47,60),"")</f>
        <v/>
      </c>
      <c r="AO47" s="86" t="str">
        <f>IF(tsec!AO47&lt;&gt;"",tsec!AO47,"")</f>
        <v/>
      </c>
      <c r="AP47" s="276" t="str">
        <f>IF(tsec!AP47&lt;&gt;"",INT(tsec!AP47/3600)*10000+INT(MOD(tsec!AP47,3600)/60)*100+MOD(tsec!AP47,60),"")</f>
        <v/>
      </c>
      <c r="AQ47" s="86" t="str">
        <f>IF(tsec!AQ47&lt;&gt;"",tsec!AQ47,"")</f>
        <v/>
      </c>
      <c r="AR47" s="276" t="str">
        <f>IF(tsec!AR47&lt;&gt;"",INT(tsec!AR47/3600)*10000+INT(MOD(tsec!AR47,3600)/60)*100+MOD(tsec!AR47,60),"")</f>
        <v/>
      </c>
      <c r="AS47" s="86" t="str">
        <f>IF(tsec!AS47&lt;&gt;"",tsec!AS47,"")</f>
        <v/>
      </c>
      <c r="AT47" s="276" t="str">
        <f>IF(tsec!AT47&lt;&gt;"",INT(tsec!AT47/3600)*10000+INT(MOD(tsec!AT47,3600)/60)*100+MOD(tsec!AT47,60),"")</f>
        <v/>
      </c>
      <c r="AU47" s="86" t="str">
        <f>IF(tsec!AU47&lt;&gt;"",tsec!AU47,"")</f>
        <v/>
      </c>
      <c r="AV47" s="276" t="str">
        <f>IF(tsec!AV47&lt;&gt;"",INT(tsec!AV47/3600)*10000+INT(MOD(tsec!AV47,3600)/60)*100+MOD(tsec!AV47,60),"")</f>
        <v/>
      </c>
      <c r="AW47" s="86" t="str">
        <f>IF(tsec!AW47&lt;&gt;"",tsec!AW47,"")</f>
        <v/>
      </c>
      <c r="AX47" s="276" t="str">
        <f>IF(tsec!AX47&lt;&gt;"",INT(tsec!AX47/3600)*10000+INT(MOD(tsec!AX47,3600)/60)*100+MOD(tsec!AX47,60),"")</f>
        <v/>
      </c>
      <c r="AY47" s="86" t="str">
        <f>IF(tsec!AY47&lt;&gt;"",tsec!AY47,"")</f>
        <v/>
      </c>
      <c r="AZ47" s="276" t="str">
        <f>IF(tsec!AZ47&lt;&gt;"",INT(tsec!AZ47/3600)*10000+INT(MOD(tsec!AZ47,3600)/60)*100+MOD(tsec!AZ47,60),"")</f>
        <v/>
      </c>
      <c r="BA47" s="86" t="str">
        <f>IF(tsec!BA47&lt;&gt;"",tsec!BA47,"")</f>
        <v/>
      </c>
      <c r="BB47" s="276" t="str">
        <f>IF(tsec!BB47&lt;&gt;"",INT(tsec!BB47/3600)*10000+INT(MOD(tsec!BB47,3600)/60)*100+MOD(tsec!BB47,60),"")</f>
        <v/>
      </c>
      <c r="BC47" s="86" t="str">
        <f>IF(tsec!BC47&lt;&gt;"",tsec!BC47,"")</f>
        <v/>
      </c>
      <c r="BD47" s="276" t="str">
        <f>IF(tsec!BD47&lt;&gt;"",INT(tsec!BD47/3600)*10000+INT(MOD(tsec!BD47,3600)/60)*100+MOD(tsec!BD47,60),"")</f>
        <v/>
      </c>
      <c r="BE47" s="86" t="str">
        <f>IF(tsec!BE47&lt;&gt;"",tsec!BE47,"")</f>
        <v/>
      </c>
      <c r="BF47" s="276" t="str">
        <f>IF(tsec!BF47&lt;&gt;"",INT(tsec!BF47/3600)*10000+INT(MOD(tsec!BF47,3600)/60)*100+MOD(tsec!BF47,60),"")</f>
        <v/>
      </c>
      <c r="BG47" s="86" t="str">
        <f>IF(tsec!BG47&lt;&gt;"",tsec!BG47,"")</f>
        <v/>
      </c>
      <c r="BH47" s="276" t="str">
        <f>IF(tsec!BH47&lt;&gt;"",INT(tsec!BH47/3600)*10000+INT(MOD(tsec!BH47,3600)/60)*100+MOD(tsec!BH47,60),"")</f>
        <v/>
      </c>
      <c r="BI47" s="86" t="str">
        <f>IF(tsec!BI47&lt;&gt;"",tsec!BI47,"")</f>
        <v/>
      </c>
      <c r="BJ47" s="276" t="str">
        <f>IF(tsec!BJ47&lt;&gt;"",INT(tsec!BJ47/3600)*10000+INT(MOD(tsec!BJ47,3600)/60)*100+MOD(tsec!BJ47,60),"")</f>
        <v/>
      </c>
      <c r="BK47" s="86" t="str">
        <f>IF(tsec!BK47&lt;&gt;"",tsec!BK47,"")</f>
        <v/>
      </c>
      <c r="BL47" s="276" t="str">
        <f>IF(tsec!BL47&lt;&gt;"",INT(tsec!BL47/3600)*10000+INT(MOD(tsec!BL47,3600)/60)*100+MOD(tsec!BL47,60),"")</f>
        <v/>
      </c>
      <c r="BM47" s="86" t="str">
        <f>IF(tsec!BM47&lt;&gt;"",tsec!BM47,"")</f>
        <v/>
      </c>
    </row>
    <row r="48" spans="1:65" s="290" customFormat="1">
      <c r="A48" s="286">
        <f>IF(ent!E48&lt;&gt;"",ent!D48,"")</f>
        <v>47</v>
      </c>
      <c r="B48" s="286" t="str">
        <f>IF(ent!E48&lt;&gt;"",ent!E48,"")</f>
        <v>清水 宏保</v>
      </c>
      <c r="C48" s="286" t="str">
        <f>IF(ent!E48&lt;&gt;"",ent!F48,"")</f>
        <v>美野 友紀</v>
      </c>
      <c r="D48" s="286" t="str">
        <f>IF(ent!E48&lt;&gt;"",ent!G48,"")</f>
        <v>エムリットヤリス</v>
      </c>
      <c r="E48" s="287" t="str">
        <f>IF(ent!E48&lt;&gt;"",ent!H48,"")</f>
        <v>JN-5</v>
      </c>
      <c r="F48" s="288">
        <f>IF(tsec!F48&lt;&gt;"",INT(tsec!F48/3600)*10000+INT(MOD(tsec!F48,3600)/60)*100+MOD(tsec!F48,60),"")</f>
        <v>543.79999999999995</v>
      </c>
      <c r="G48" s="289">
        <f>IF(tsec!G48&lt;&gt;"",tsec!G48,"")</f>
        <v>12</v>
      </c>
      <c r="H48" s="288">
        <f>IF(tsec!H48&lt;&gt;"",INT(tsec!H48/3600)*10000+INT(MOD(tsec!H48,3600)/60)*100+MOD(tsec!H48,60),"")</f>
        <v>1328.1</v>
      </c>
      <c r="I48" s="289">
        <f>IF(tsec!I48&lt;&gt;"",tsec!I48,"")</f>
        <v>10</v>
      </c>
      <c r="J48" s="288">
        <f>IF(tsec!J48&lt;&gt;"",INT(tsec!J48/3600)*10000+INT(MOD(tsec!J48,3600)/60)*100+MOD(tsec!J48,60),"")</f>
        <v>1917.8999999999999</v>
      </c>
      <c r="K48" s="289">
        <f>IF(tsec!K48&lt;&gt;"",tsec!K48,"")</f>
        <v>11</v>
      </c>
      <c r="L48" s="288">
        <f>IF(tsec!L48&lt;&gt;"",INT(tsec!L48/3600)*10000+INT(MOD(tsec!L48,3600)/60)*100+MOD(tsec!L48,60),"")</f>
        <v>2450.6</v>
      </c>
      <c r="M48" s="289">
        <f>IF(tsec!M48&lt;&gt;"",tsec!M48,"")</f>
        <v>11</v>
      </c>
      <c r="N48" s="288">
        <f>IF(tsec!N48&lt;&gt;"",INT(tsec!N48/3600)*10000+INT(MOD(tsec!N48,3600)/60)*100+MOD(tsec!N48,60),"")</f>
        <v>3229.1</v>
      </c>
      <c r="O48" s="289">
        <f>IF(tsec!O48&lt;&gt;"",tsec!O48,"")</f>
        <v>11</v>
      </c>
      <c r="P48" s="288">
        <f>IF(tsec!P48&lt;&gt;"",INT(tsec!P48/3600)*10000+INT(MOD(tsec!P48,3600)/60)*100+MOD(tsec!P48,60),"")</f>
        <v>3818.6</v>
      </c>
      <c r="Q48" s="289">
        <f>IF(tsec!Q48&lt;&gt;"",tsec!Q48,"")</f>
        <v>11</v>
      </c>
      <c r="R48" s="288">
        <f>IF(tsec!R48&lt;&gt;"",INT(tsec!R48/3600)*10000+INT(MOD(tsec!R48,3600)/60)*100+MOD(tsec!R48,60),"")</f>
        <v>4435.3</v>
      </c>
      <c r="S48" s="289">
        <f>IF(tsec!S48&lt;&gt;"",tsec!S48,"")</f>
        <v>12</v>
      </c>
      <c r="T48" s="288">
        <f>IF(tsec!T48&lt;&gt;"",INT(tsec!T48/3600)*10000+INT(MOD(tsec!T48,3600)/60)*100+MOD(tsec!T48,60),"")</f>
        <v>4855.1000000000004</v>
      </c>
      <c r="U48" s="289">
        <f>IF(tsec!U48&lt;&gt;"",tsec!U48,"")</f>
        <v>12</v>
      </c>
      <c r="V48" s="288">
        <f>IF(tsec!V48&lt;&gt;"",INT(tsec!V48/3600)*10000+INT(MOD(tsec!V48,3600)/60)*100+MOD(tsec!V48,60),"")</f>
        <v>5459.4000000000005</v>
      </c>
      <c r="W48" s="289">
        <f>IF(tsec!W48&lt;&gt;"",tsec!W48,"")</f>
        <v>12</v>
      </c>
      <c r="X48" s="288">
        <f>IF(tsec!X48&lt;&gt;"",INT(tsec!X48/3600)*10000+INT(MOD(tsec!X48,3600)/60)*100+MOD(tsec!X48,60),"")</f>
        <v>10043.6</v>
      </c>
      <c r="Y48" s="289">
        <f>IF(tsec!Y48&lt;&gt;"",tsec!Y48,"")</f>
        <v>11</v>
      </c>
      <c r="Z48" s="288">
        <f>IF(tsec!Z48&lt;&gt;"",INT(tsec!Z48/3600)*10000+INT(MOD(tsec!Z48,3600)/60)*100+MOD(tsec!Z48,60),"")</f>
        <v>10522</v>
      </c>
      <c r="AA48" s="289">
        <f>IF(tsec!AA48&lt;&gt;"",tsec!AA48,"")</f>
        <v>11</v>
      </c>
      <c r="AB48" s="288" t="str">
        <f>IF(tsec!AB48&lt;&gt;"",INT(tsec!AB48/3600)*10000+INT(MOD(tsec!AB48,3600)/60)*100+MOD(tsec!AB48,60),"")</f>
        <v/>
      </c>
      <c r="AC48" s="289" t="str">
        <f>IF(tsec!AC48&lt;&gt;"",tsec!AC48,"")</f>
        <v/>
      </c>
      <c r="AD48" s="288" t="str">
        <f>IF(tsec!AD48&lt;&gt;"",INT(tsec!AD48/3600)*10000+INT(MOD(tsec!AD48,3600)/60)*100+MOD(tsec!AD48,60),"")</f>
        <v/>
      </c>
      <c r="AE48" s="289" t="str">
        <f>IF(tsec!AE48&lt;&gt;"",tsec!AE48,"")</f>
        <v/>
      </c>
      <c r="AF48" s="288" t="str">
        <f>IF(tsec!AF48&lt;&gt;"",INT(tsec!AF48/3600)*10000+INT(MOD(tsec!AF48,3600)/60)*100+MOD(tsec!AF48,60),"")</f>
        <v/>
      </c>
      <c r="AG48" s="289" t="str">
        <f>IF(tsec!AG48&lt;&gt;"",tsec!AG48,"")</f>
        <v/>
      </c>
      <c r="AH48" s="288" t="str">
        <f>IF(tsec!AH48&lt;&gt;"",INT(tsec!AH48/3600)*10000+INT(MOD(tsec!AH48,3600)/60)*100+MOD(tsec!AH48,60),"")</f>
        <v/>
      </c>
      <c r="AI48" s="289" t="str">
        <f>IF(tsec!AI48&lt;&gt;"",tsec!AI48,"")</f>
        <v/>
      </c>
      <c r="AJ48" s="288" t="str">
        <f>IF(tsec!AJ48&lt;&gt;"",INT(tsec!AJ48/3600)*10000+INT(MOD(tsec!AJ48,3600)/60)*100+MOD(tsec!AJ48,60),"")</f>
        <v/>
      </c>
      <c r="AK48" s="289" t="str">
        <f>IF(tsec!AK48&lt;&gt;"",tsec!AK48,"")</f>
        <v/>
      </c>
      <c r="AL48" s="288" t="str">
        <f>IF(tsec!AL48&lt;&gt;"",INT(tsec!AL48/3600)*10000+INT(MOD(tsec!AL48,3600)/60)*100+MOD(tsec!AL48,60),"")</f>
        <v/>
      </c>
      <c r="AM48" s="289" t="str">
        <f>IF(tsec!AM48&lt;&gt;"",tsec!AM48,"")</f>
        <v/>
      </c>
      <c r="AN48" s="288" t="str">
        <f>IF(tsec!AN48&lt;&gt;"",INT(tsec!AN48/3600)*10000+INT(MOD(tsec!AN48,3600)/60)*100+MOD(tsec!AN48,60),"")</f>
        <v/>
      </c>
      <c r="AO48" s="289" t="str">
        <f>IF(tsec!AO48&lt;&gt;"",tsec!AO48,"")</f>
        <v/>
      </c>
      <c r="AP48" s="288" t="str">
        <f>IF(tsec!AP48&lt;&gt;"",INT(tsec!AP48/3600)*10000+INT(MOD(tsec!AP48,3600)/60)*100+MOD(tsec!AP48,60),"")</f>
        <v/>
      </c>
      <c r="AQ48" s="289" t="str">
        <f>IF(tsec!AQ48&lt;&gt;"",tsec!AQ48,"")</f>
        <v/>
      </c>
      <c r="AR48" s="288" t="str">
        <f>IF(tsec!AR48&lt;&gt;"",INT(tsec!AR48/3600)*10000+INT(MOD(tsec!AR48,3600)/60)*100+MOD(tsec!AR48,60),"")</f>
        <v/>
      </c>
      <c r="AS48" s="289" t="str">
        <f>IF(tsec!AS48&lt;&gt;"",tsec!AS48,"")</f>
        <v/>
      </c>
      <c r="AT48" s="288" t="str">
        <f>IF(tsec!AT48&lt;&gt;"",INT(tsec!AT48/3600)*10000+INT(MOD(tsec!AT48,3600)/60)*100+MOD(tsec!AT48,60),"")</f>
        <v/>
      </c>
      <c r="AU48" s="289" t="str">
        <f>IF(tsec!AU48&lt;&gt;"",tsec!AU48,"")</f>
        <v/>
      </c>
      <c r="AV48" s="288" t="str">
        <f>IF(tsec!AV48&lt;&gt;"",INT(tsec!AV48/3600)*10000+INT(MOD(tsec!AV48,3600)/60)*100+MOD(tsec!AV48,60),"")</f>
        <v/>
      </c>
      <c r="AW48" s="289" t="str">
        <f>IF(tsec!AW48&lt;&gt;"",tsec!AW48,"")</f>
        <v/>
      </c>
      <c r="AX48" s="288" t="str">
        <f>IF(tsec!AX48&lt;&gt;"",INT(tsec!AX48/3600)*10000+INT(MOD(tsec!AX48,3600)/60)*100+MOD(tsec!AX48,60),"")</f>
        <v/>
      </c>
      <c r="AY48" s="289" t="str">
        <f>IF(tsec!AY48&lt;&gt;"",tsec!AY48,"")</f>
        <v/>
      </c>
      <c r="AZ48" s="288" t="str">
        <f>IF(tsec!AZ48&lt;&gt;"",INT(tsec!AZ48/3600)*10000+INT(MOD(tsec!AZ48,3600)/60)*100+MOD(tsec!AZ48,60),"")</f>
        <v/>
      </c>
      <c r="BA48" s="289" t="str">
        <f>IF(tsec!BA48&lt;&gt;"",tsec!BA48,"")</f>
        <v/>
      </c>
      <c r="BB48" s="288" t="str">
        <f>IF(tsec!BB48&lt;&gt;"",INT(tsec!BB48/3600)*10000+INT(MOD(tsec!BB48,3600)/60)*100+MOD(tsec!BB48,60),"")</f>
        <v/>
      </c>
      <c r="BC48" s="289" t="str">
        <f>IF(tsec!BC48&lt;&gt;"",tsec!BC48,"")</f>
        <v/>
      </c>
      <c r="BD48" s="288" t="str">
        <f>IF(tsec!BD48&lt;&gt;"",INT(tsec!BD48/3600)*10000+INT(MOD(tsec!BD48,3600)/60)*100+MOD(tsec!BD48,60),"")</f>
        <v/>
      </c>
      <c r="BE48" s="289" t="str">
        <f>IF(tsec!BE48&lt;&gt;"",tsec!BE48,"")</f>
        <v/>
      </c>
      <c r="BF48" s="288" t="str">
        <f>IF(tsec!BF48&lt;&gt;"",INT(tsec!BF48/3600)*10000+INT(MOD(tsec!BF48,3600)/60)*100+MOD(tsec!BF48,60),"")</f>
        <v/>
      </c>
      <c r="BG48" s="289" t="str">
        <f>IF(tsec!BG48&lt;&gt;"",tsec!BG48,"")</f>
        <v/>
      </c>
      <c r="BH48" s="288" t="str">
        <f>IF(tsec!BH48&lt;&gt;"",INT(tsec!BH48/3600)*10000+INT(MOD(tsec!BH48,3600)/60)*100+MOD(tsec!BH48,60),"")</f>
        <v/>
      </c>
      <c r="BI48" s="289" t="str">
        <f>IF(tsec!BI48&lt;&gt;"",tsec!BI48,"")</f>
        <v/>
      </c>
      <c r="BJ48" s="288" t="str">
        <f>IF(tsec!BJ48&lt;&gt;"",INT(tsec!BJ48/3600)*10000+INT(MOD(tsec!BJ48,3600)/60)*100+MOD(tsec!BJ48,60),"")</f>
        <v/>
      </c>
      <c r="BK48" s="289" t="str">
        <f>IF(tsec!BK48&lt;&gt;"",tsec!BK48,"")</f>
        <v/>
      </c>
      <c r="BL48" s="288" t="str">
        <f>IF(tsec!BL48&lt;&gt;"",INT(tsec!BL48/3600)*10000+INT(MOD(tsec!BL48,3600)/60)*100+MOD(tsec!BL48,60),"")</f>
        <v/>
      </c>
      <c r="BM48" s="289" t="str">
        <f>IF(tsec!BM48&lt;&gt;"",tsec!BM48,"")</f>
        <v/>
      </c>
    </row>
    <row r="49" spans="1:65">
      <c r="A49" s="84">
        <f>IF(ent!E49&lt;&gt;"",ent!D49,"")</f>
        <v>48</v>
      </c>
      <c r="B49" s="84" t="str">
        <f>IF(ent!E49&lt;&gt;"",ent!E49,"")</f>
        <v>天野 智之</v>
      </c>
      <c r="C49" s="84" t="str">
        <f>IF(ent!E49&lt;&gt;"",ent!F49,"")</f>
        <v>井上 裕紀子</v>
      </c>
      <c r="D49" s="84" t="str">
        <f>IF(ent!E49&lt;&gt;"",ent!G49,"")</f>
        <v>豊田自動織機･DLアクアGR SPORT</v>
      </c>
      <c r="E49" s="112" t="str">
        <f>IF(ent!E49&lt;&gt;"",ent!H49,"")</f>
        <v>JN-6</v>
      </c>
      <c r="F49" s="276">
        <f>IF(tsec!F49&lt;&gt;"",INT(tsec!F49/3600)*10000+INT(MOD(tsec!F49,3600)/60)*100+MOD(tsec!F49,60),"")</f>
        <v>512.5</v>
      </c>
      <c r="G49" s="86">
        <f>IF(tsec!G49&lt;&gt;"",tsec!G49,"")</f>
        <v>1</v>
      </c>
      <c r="H49" s="276">
        <f>IF(tsec!H49&lt;&gt;"",INT(tsec!H49/3600)*10000+INT(MOD(tsec!H49,3600)/60)*100+MOD(tsec!H49,60),"")</f>
        <v>1247.2</v>
      </c>
      <c r="I49" s="86">
        <f>IF(tsec!I49&lt;&gt;"",tsec!I49,"")</f>
        <v>1</v>
      </c>
      <c r="J49" s="276">
        <f>IF(tsec!J49&lt;&gt;"",INT(tsec!J49/3600)*10000+INT(MOD(tsec!J49,3600)/60)*100+MOD(tsec!J49,60),"")</f>
        <v>1816.4</v>
      </c>
      <c r="K49" s="86">
        <f>IF(tsec!K49&lt;&gt;"",tsec!K49,"")</f>
        <v>1</v>
      </c>
      <c r="L49" s="276">
        <f>IF(tsec!L49&lt;&gt;"",INT(tsec!L49/3600)*10000+INT(MOD(tsec!L49,3600)/60)*100+MOD(tsec!L49,60),"")</f>
        <v>2325</v>
      </c>
      <c r="M49" s="86">
        <f>IF(tsec!M49&lt;&gt;"",tsec!M49,"")</f>
        <v>1</v>
      </c>
      <c r="N49" s="276">
        <f>IF(tsec!N49&lt;&gt;"",INT(tsec!N49/3600)*10000+INT(MOD(tsec!N49,3600)/60)*100+MOD(tsec!N49,60),"")</f>
        <v>3055.6</v>
      </c>
      <c r="O49" s="86">
        <f>IF(tsec!O49&lt;&gt;"",tsec!O49,"")</f>
        <v>1</v>
      </c>
      <c r="P49" s="276">
        <f>IF(tsec!P49&lt;&gt;"",INT(tsec!P49/3600)*10000+INT(MOD(tsec!P49,3600)/60)*100+MOD(tsec!P49,60),"")</f>
        <v>3624.5</v>
      </c>
      <c r="Q49" s="86">
        <f>IF(tsec!Q49&lt;&gt;"",tsec!Q49,"")</f>
        <v>1</v>
      </c>
      <c r="R49" s="276">
        <f>IF(tsec!R49&lt;&gt;"",INT(tsec!R49/3600)*10000+INT(MOD(tsec!R49,3600)/60)*100+MOD(tsec!R49,60),"")</f>
        <v>4210.5</v>
      </c>
      <c r="S49" s="86">
        <f>IF(tsec!S49&lt;&gt;"",tsec!S49,"")</f>
        <v>1</v>
      </c>
      <c r="T49" s="276">
        <f>IF(tsec!T49&lt;&gt;"",INT(tsec!T49/3600)*10000+INT(MOD(tsec!T49,3600)/60)*100+MOD(tsec!T49,60),"")</f>
        <v>4610.2</v>
      </c>
      <c r="U49" s="86">
        <f>IF(tsec!U49&lt;&gt;"",tsec!U49,"")</f>
        <v>1</v>
      </c>
      <c r="V49" s="276">
        <f>IF(tsec!V49&lt;&gt;"",INT(tsec!V49/3600)*10000+INT(MOD(tsec!V49,3600)/60)*100+MOD(tsec!V49,60),"")</f>
        <v>5150.3999999999996</v>
      </c>
      <c r="W49" s="86">
        <f>IF(tsec!W49&lt;&gt;"",tsec!W49,"")</f>
        <v>1</v>
      </c>
      <c r="X49" s="276">
        <f>IF(tsec!X49&lt;&gt;"",INT(tsec!X49/3600)*10000+INT(MOD(tsec!X49,3600)/60)*100+MOD(tsec!X49,60),"")</f>
        <v>5720.0999999999995</v>
      </c>
      <c r="Y49" s="86">
        <f>IF(tsec!Y49&lt;&gt;"",tsec!Y49,"")</f>
        <v>1</v>
      </c>
      <c r="Z49" s="276">
        <f>IF(tsec!Z49&lt;&gt;"",INT(tsec!Z49/3600)*10000+INT(MOD(tsec!Z49,3600)/60)*100+MOD(tsec!Z49,60),"")</f>
        <v>10124.199999999999</v>
      </c>
      <c r="AA49" s="86">
        <f>IF(tsec!AA49&lt;&gt;"",tsec!AA49,"")</f>
        <v>1</v>
      </c>
      <c r="AB49" s="276">
        <f>IF(tsec!AB49&lt;&gt;"",INT(tsec!AB49/3600)*10000+INT(MOD(tsec!AB49,3600)/60)*100+MOD(tsec!AB49,60),"")</f>
        <v>10707.599999999999</v>
      </c>
      <c r="AC49" s="86">
        <f>IF(tsec!AC49&lt;&gt;"",tsec!AC49,"")</f>
        <v>1</v>
      </c>
      <c r="AD49" s="276" t="str">
        <f>IF(tsec!AD49&lt;&gt;"",INT(tsec!AD49/3600)*10000+INT(MOD(tsec!AD49,3600)/60)*100+MOD(tsec!AD49,60),"")</f>
        <v/>
      </c>
      <c r="AE49" s="86" t="str">
        <f>IF(tsec!AE49&lt;&gt;"",tsec!AE49,"")</f>
        <v/>
      </c>
      <c r="AF49" s="276" t="str">
        <f>IF(tsec!AF49&lt;&gt;"",INT(tsec!AF49/3600)*10000+INT(MOD(tsec!AF49,3600)/60)*100+MOD(tsec!AF49,60),"")</f>
        <v/>
      </c>
      <c r="AG49" s="86" t="str">
        <f>IF(tsec!AG49&lt;&gt;"",tsec!AG49,"")</f>
        <v/>
      </c>
      <c r="AH49" s="276" t="str">
        <f>IF(tsec!AH49&lt;&gt;"",INT(tsec!AH49/3600)*10000+INT(MOD(tsec!AH49,3600)/60)*100+MOD(tsec!AH49,60),"")</f>
        <v/>
      </c>
      <c r="AI49" s="86" t="str">
        <f>IF(tsec!AI49&lt;&gt;"",tsec!AI49,"")</f>
        <v/>
      </c>
      <c r="AJ49" s="276" t="str">
        <f>IF(tsec!AJ49&lt;&gt;"",INT(tsec!AJ49/3600)*10000+INT(MOD(tsec!AJ49,3600)/60)*100+MOD(tsec!AJ49,60),"")</f>
        <v/>
      </c>
      <c r="AK49" s="86" t="str">
        <f>IF(tsec!AK49&lt;&gt;"",tsec!AK49,"")</f>
        <v/>
      </c>
      <c r="AL49" s="276" t="str">
        <f>IF(tsec!AL49&lt;&gt;"",INT(tsec!AL49/3600)*10000+INT(MOD(tsec!AL49,3600)/60)*100+MOD(tsec!AL49,60),"")</f>
        <v/>
      </c>
      <c r="AM49" s="86" t="str">
        <f>IF(tsec!AM49&lt;&gt;"",tsec!AM49,"")</f>
        <v/>
      </c>
      <c r="AN49" s="276" t="str">
        <f>IF(tsec!AN49&lt;&gt;"",INT(tsec!AN49/3600)*10000+INT(MOD(tsec!AN49,3600)/60)*100+MOD(tsec!AN49,60),"")</f>
        <v/>
      </c>
      <c r="AO49" s="86" t="str">
        <f>IF(tsec!AO49&lt;&gt;"",tsec!AO49,"")</f>
        <v/>
      </c>
      <c r="AP49" s="276" t="str">
        <f>IF(tsec!AP49&lt;&gt;"",INT(tsec!AP49/3600)*10000+INT(MOD(tsec!AP49,3600)/60)*100+MOD(tsec!AP49,60),"")</f>
        <v/>
      </c>
      <c r="AQ49" s="86" t="str">
        <f>IF(tsec!AQ49&lt;&gt;"",tsec!AQ49,"")</f>
        <v/>
      </c>
      <c r="AR49" s="276" t="str">
        <f>IF(tsec!AR49&lt;&gt;"",INT(tsec!AR49/3600)*10000+INT(MOD(tsec!AR49,3600)/60)*100+MOD(tsec!AR49,60),"")</f>
        <v/>
      </c>
      <c r="AS49" s="86" t="str">
        <f>IF(tsec!AS49&lt;&gt;"",tsec!AS49,"")</f>
        <v/>
      </c>
      <c r="AT49" s="276" t="str">
        <f>IF(tsec!AT49&lt;&gt;"",INT(tsec!AT49/3600)*10000+INT(MOD(tsec!AT49,3600)/60)*100+MOD(tsec!AT49,60),"")</f>
        <v/>
      </c>
      <c r="AU49" s="86" t="str">
        <f>IF(tsec!AU49&lt;&gt;"",tsec!AU49,"")</f>
        <v/>
      </c>
      <c r="AV49" s="276" t="str">
        <f>IF(tsec!AV49&lt;&gt;"",INT(tsec!AV49/3600)*10000+INT(MOD(tsec!AV49,3600)/60)*100+MOD(tsec!AV49,60),"")</f>
        <v/>
      </c>
      <c r="AW49" s="86" t="str">
        <f>IF(tsec!AW49&lt;&gt;"",tsec!AW49,"")</f>
        <v/>
      </c>
      <c r="AX49" s="276" t="str">
        <f>IF(tsec!AX49&lt;&gt;"",INT(tsec!AX49/3600)*10000+INT(MOD(tsec!AX49,3600)/60)*100+MOD(tsec!AX49,60),"")</f>
        <v/>
      </c>
      <c r="AY49" s="86" t="str">
        <f>IF(tsec!AY49&lt;&gt;"",tsec!AY49,"")</f>
        <v/>
      </c>
      <c r="AZ49" s="276" t="str">
        <f>IF(tsec!AZ49&lt;&gt;"",INT(tsec!AZ49/3600)*10000+INT(MOD(tsec!AZ49,3600)/60)*100+MOD(tsec!AZ49,60),"")</f>
        <v/>
      </c>
      <c r="BA49" s="86" t="str">
        <f>IF(tsec!BA49&lt;&gt;"",tsec!BA49,"")</f>
        <v/>
      </c>
      <c r="BB49" s="276" t="str">
        <f>IF(tsec!BB49&lt;&gt;"",INT(tsec!BB49/3600)*10000+INT(MOD(tsec!BB49,3600)/60)*100+MOD(tsec!BB49,60),"")</f>
        <v/>
      </c>
      <c r="BC49" s="86" t="str">
        <f>IF(tsec!BC49&lt;&gt;"",tsec!BC49,"")</f>
        <v/>
      </c>
      <c r="BD49" s="276" t="str">
        <f>IF(tsec!BD49&lt;&gt;"",INT(tsec!BD49/3600)*10000+INT(MOD(tsec!BD49,3600)/60)*100+MOD(tsec!BD49,60),"")</f>
        <v/>
      </c>
      <c r="BE49" s="86" t="str">
        <f>IF(tsec!BE49&lt;&gt;"",tsec!BE49,"")</f>
        <v/>
      </c>
      <c r="BF49" s="276" t="str">
        <f>IF(tsec!BF49&lt;&gt;"",INT(tsec!BF49/3600)*10000+INT(MOD(tsec!BF49,3600)/60)*100+MOD(tsec!BF49,60),"")</f>
        <v/>
      </c>
      <c r="BG49" s="86" t="str">
        <f>IF(tsec!BG49&lt;&gt;"",tsec!BG49,"")</f>
        <v/>
      </c>
      <c r="BH49" s="276" t="str">
        <f>IF(tsec!BH49&lt;&gt;"",INT(tsec!BH49/3600)*10000+INT(MOD(tsec!BH49,3600)/60)*100+MOD(tsec!BH49,60),"")</f>
        <v/>
      </c>
      <c r="BI49" s="86" t="str">
        <f>IF(tsec!BI49&lt;&gt;"",tsec!BI49,"")</f>
        <v/>
      </c>
      <c r="BJ49" s="276" t="str">
        <f>IF(tsec!BJ49&lt;&gt;"",INT(tsec!BJ49/3600)*10000+INT(MOD(tsec!BJ49,3600)/60)*100+MOD(tsec!BJ49,60),"")</f>
        <v/>
      </c>
      <c r="BK49" s="86" t="str">
        <f>IF(tsec!BK49&lt;&gt;"",tsec!BK49,"")</f>
        <v/>
      </c>
      <c r="BL49" s="276" t="str">
        <f>IF(tsec!BL49&lt;&gt;"",INT(tsec!BL49/3600)*10000+INT(MOD(tsec!BL49,3600)/60)*100+MOD(tsec!BL49,60),"")</f>
        <v/>
      </c>
      <c r="BM49" s="86" t="str">
        <f>IF(tsec!BM49&lt;&gt;"",tsec!BM49,"")</f>
        <v/>
      </c>
    </row>
    <row r="50" spans="1:65" s="278" customFormat="1">
      <c r="A50" s="113">
        <f>IF(ent!E50&lt;&gt;"",ent!D50,"")</f>
        <v>49</v>
      </c>
      <c r="B50" s="113" t="str">
        <f>IF(ent!E50&lt;&gt;"",ent!E50,"")</f>
        <v>海老原 孝敬</v>
      </c>
      <c r="C50" s="113" t="str">
        <f>IF(ent!E50&lt;&gt;"",ent!F50,"")</f>
        <v>河西 晴雄</v>
      </c>
      <c r="D50" s="113" t="str">
        <f>IF(ent!E50&lt;&gt;"",ent!G50,"")</f>
        <v>スマッシュ DL itzz フィット</v>
      </c>
      <c r="E50" s="114" t="str">
        <f>IF(ent!E50&lt;&gt;"",ent!H50,"")</f>
        <v>JN-6</v>
      </c>
      <c r="F50" s="277">
        <f>IF(tsec!F50&lt;&gt;"",INT(tsec!F50/3600)*10000+INT(MOD(tsec!F50,3600)/60)*100+MOD(tsec!F50,60),"")</f>
        <v>528.1</v>
      </c>
      <c r="G50" s="115">
        <f>IF(tsec!G50&lt;&gt;"",tsec!G50,"")</f>
        <v>3</v>
      </c>
      <c r="H50" s="277">
        <f>IF(tsec!H50&lt;&gt;"",INT(tsec!H50/3600)*10000+INT(MOD(tsec!H50,3600)/60)*100+MOD(tsec!H50,60),"")</f>
        <v>1307.5999999999999</v>
      </c>
      <c r="I50" s="115">
        <f>IF(tsec!I50&lt;&gt;"",tsec!I50,"")</f>
        <v>2</v>
      </c>
      <c r="J50" s="277">
        <f>IF(tsec!J50&lt;&gt;"",INT(tsec!J50/3600)*10000+INT(MOD(tsec!J50,3600)/60)*100+MOD(tsec!J50,60),"")</f>
        <v>1849.2</v>
      </c>
      <c r="K50" s="115">
        <f>IF(tsec!K50&lt;&gt;"",tsec!K50,"")</f>
        <v>2</v>
      </c>
      <c r="L50" s="277">
        <f>IF(tsec!L50&lt;&gt;"",INT(tsec!L50/3600)*10000+INT(MOD(tsec!L50,3600)/60)*100+MOD(tsec!L50,60),"")</f>
        <v>2407.4</v>
      </c>
      <c r="M50" s="115">
        <f>IF(tsec!M50&lt;&gt;"",tsec!M50,"")</f>
        <v>2</v>
      </c>
      <c r="N50" s="277">
        <f>IF(tsec!N50&lt;&gt;"",INT(tsec!N50/3600)*10000+INT(MOD(tsec!N50,3600)/60)*100+MOD(tsec!N50,60),"")</f>
        <v>3140.4</v>
      </c>
      <c r="O50" s="115">
        <f>IF(tsec!O50&lt;&gt;"",tsec!O50,"")</f>
        <v>2</v>
      </c>
      <c r="P50" s="277">
        <f>IF(tsec!P50&lt;&gt;"",INT(tsec!P50/3600)*10000+INT(MOD(tsec!P50,3600)/60)*100+MOD(tsec!P50,60),"")</f>
        <v>3717.7</v>
      </c>
      <c r="Q50" s="115">
        <f>IF(tsec!Q50&lt;&gt;"",tsec!Q50,"")</f>
        <v>2</v>
      </c>
      <c r="R50" s="277">
        <f>IF(tsec!R50&lt;&gt;"",INT(tsec!R50/3600)*10000+INT(MOD(tsec!R50,3600)/60)*100+MOD(tsec!R50,60),"")</f>
        <v>4254.8999999999996</v>
      </c>
      <c r="S50" s="115">
        <f>IF(tsec!S50&lt;&gt;"",tsec!S50,"")</f>
        <v>2</v>
      </c>
      <c r="T50" s="277">
        <f>IF(tsec!T50&lt;&gt;"",INT(tsec!T50/3600)*10000+INT(MOD(tsec!T50,3600)/60)*100+MOD(tsec!T50,60),"")</f>
        <v>4657</v>
      </c>
      <c r="U50" s="115">
        <f>IF(tsec!U50&lt;&gt;"",tsec!U50,"")</f>
        <v>2</v>
      </c>
      <c r="V50" s="277">
        <f>IF(tsec!V50&lt;&gt;"",INT(tsec!V50/3600)*10000+INT(MOD(tsec!V50,3600)/60)*100+MOD(tsec!V50,60),"")</f>
        <v>5245.5</v>
      </c>
      <c r="W50" s="115">
        <f>IF(tsec!W50&lt;&gt;"",tsec!W50,"")</f>
        <v>2</v>
      </c>
      <c r="X50" s="277">
        <f>IF(tsec!X50&lt;&gt;"",INT(tsec!X50/3600)*10000+INT(MOD(tsec!X50,3600)/60)*100+MOD(tsec!X50,60),"")</f>
        <v>5819.0999999999995</v>
      </c>
      <c r="Y50" s="115">
        <f>IF(tsec!Y50&lt;&gt;"",tsec!Y50,"")</f>
        <v>2</v>
      </c>
      <c r="Z50" s="277">
        <f>IF(tsec!Z50&lt;&gt;"",INT(tsec!Z50/3600)*10000+INT(MOD(tsec!Z50,3600)/60)*100+MOD(tsec!Z50,60),"")</f>
        <v>10224.5</v>
      </c>
      <c r="AA50" s="115">
        <f>IF(tsec!AA50&lt;&gt;"",tsec!AA50,"")</f>
        <v>2</v>
      </c>
      <c r="AB50" s="277">
        <f>IF(tsec!AB50&lt;&gt;"",INT(tsec!AB50/3600)*10000+INT(MOD(tsec!AB50,3600)/60)*100+MOD(tsec!AB50,60),"")</f>
        <v>10813.4</v>
      </c>
      <c r="AC50" s="115">
        <f>IF(tsec!AC50&lt;&gt;"",tsec!AC50,"")</f>
        <v>2</v>
      </c>
      <c r="AD50" s="277" t="str">
        <f>IF(tsec!AD50&lt;&gt;"",INT(tsec!AD50/3600)*10000+INT(MOD(tsec!AD50,3600)/60)*100+MOD(tsec!AD50,60),"")</f>
        <v/>
      </c>
      <c r="AE50" s="115" t="str">
        <f>IF(tsec!AE50&lt;&gt;"",tsec!AE50,"")</f>
        <v/>
      </c>
      <c r="AF50" s="277" t="str">
        <f>IF(tsec!AF50&lt;&gt;"",INT(tsec!AF50/3600)*10000+INT(MOD(tsec!AF50,3600)/60)*100+MOD(tsec!AF50,60),"")</f>
        <v/>
      </c>
      <c r="AG50" s="115" t="str">
        <f>IF(tsec!AG50&lt;&gt;"",tsec!AG50,"")</f>
        <v/>
      </c>
      <c r="AH50" s="277" t="str">
        <f>IF(tsec!AH50&lt;&gt;"",INT(tsec!AH50/3600)*10000+INT(MOD(tsec!AH50,3600)/60)*100+MOD(tsec!AH50,60),"")</f>
        <v/>
      </c>
      <c r="AI50" s="115" t="str">
        <f>IF(tsec!AI50&lt;&gt;"",tsec!AI50,"")</f>
        <v/>
      </c>
      <c r="AJ50" s="277" t="str">
        <f>IF(tsec!AJ50&lt;&gt;"",INT(tsec!AJ50/3600)*10000+INT(MOD(tsec!AJ50,3600)/60)*100+MOD(tsec!AJ50,60),"")</f>
        <v/>
      </c>
      <c r="AK50" s="115" t="str">
        <f>IF(tsec!AK50&lt;&gt;"",tsec!AK50,"")</f>
        <v/>
      </c>
      <c r="AL50" s="277" t="str">
        <f>IF(tsec!AL50&lt;&gt;"",INT(tsec!AL50/3600)*10000+INT(MOD(tsec!AL50,3600)/60)*100+MOD(tsec!AL50,60),"")</f>
        <v/>
      </c>
      <c r="AM50" s="115" t="str">
        <f>IF(tsec!AM50&lt;&gt;"",tsec!AM50,"")</f>
        <v/>
      </c>
      <c r="AN50" s="277" t="str">
        <f>IF(tsec!AN50&lt;&gt;"",INT(tsec!AN50/3600)*10000+INT(MOD(tsec!AN50,3600)/60)*100+MOD(tsec!AN50,60),"")</f>
        <v/>
      </c>
      <c r="AO50" s="115" t="str">
        <f>IF(tsec!AO50&lt;&gt;"",tsec!AO50,"")</f>
        <v/>
      </c>
      <c r="AP50" s="277" t="str">
        <f>IF(tsec!AP50&lt;&gt;"",INT(tsec!AP50/3600)*10000+INT(MOD(tsec!AP50,3600)/60)*100+MOD(tsec!AP50,60),"")</f>
        <v/>
      </c>
      <c r="AQ50" s="115" t="str">
        <f>IF(tsec!AQ50&lt;&gt;"",tsec!AQ50,"")</f>
        <v/>
      </c>
      <c r="AR50" s="277" t="str">
        <f>IF(tsec!AR50&lt;&gt;"",INT(tsec!AR50/3600)*10000+INT(MOD(tsec!AR50,3600)/60)*100+MOD(tsec!AR50,60),"")</f>
        <v/>
      </c>
      <c r="AS50" s="115" t="str">
        <f>IF(tsec!AS50&lt;&gt;"",tsec!AS50,"")</f>
        <v/>
      </c>
      <c r="AT50" s="277" t="str">
        <f>IF(tsec!AT50&lt;&gt;"",INT(tsec!AT50/3600)*10000+INT(MOD(tsec!AT50,3600)/60)*100+MOD(tsec!AT50,60),"")</f>
        <v/>
      </c>
      <c r="AU50" s="115" t="str">
        <f>IF(tsec!AU50&lt;&gt;"",tsec!AU50,"")</f>
        <v/>
      </c>
      <c r="AV50" s="277" t="str">
        <f>IF(tsec!AV50&lt;&gt;"",INT(tsec!AV50/3600)*10000+INT(MOD(tsec!AV50,3600)/60)*100+MOD(tsec!AV50,60),"")</f>
        <v/>
      </c>
      <c r="AW50" s="115" t="str">
        <f>IF(tsec!AW50&lt;&gt;"",tsec!AW50,"")</f>
        <v/>
      </c>
      <c r="AX50" s="277" t="str">
        <f>IF(tsec!AX50&lt;&gt;"",INT(tsec!AX50/3600)*10000+INT(MOD(tsec!AX50,3600)/60)*100+MOD(tsec!AX50,60),"")</f>
        <v/>
      </c>
      <c r="AY50" s="115" t="str">
        <f>IF(tsec!AY50&lt;&gt;"",tsec!AY50,"")</f>
        <v/>
      </c>
      <c r="AZ50" s="277" t="str">
        <f>IF(tsec!AZ50&lt;&gt;"",INT(tsec!AZ50/3600)*10000+INT(MOD(tsec!AZ50,3600)/60)*100+MOD(tsec!AZ50,60),"")</f>
        <v/>
      </c>
      <c r="BA50" s="115" t="str">
        <f>IF(tsec!BA50&lt;&gt;"",tsec!BA50,"")</f>
        <v/>
      </c>
      <c r="BB50" s="277" t="str">
        <f>IF(tsec!BB50&lt;&gt;"",INT(tsec!BB50/3600)*10000+INT(MOD(tsec!BB50,3600)/60)*100+MOD(tsec!BB50,60),"")</f>
        <v/>
      </c>
      <c r="BC50" s="115" t="str">
        <f>IF(tsec!BC50&lt;&gt;"",tsec!BC50,"")</f>
        <v/>
      </c>
      <c r="BD50" s="277" t="str">
        <f>IF(tsec!BD50&lt;&gt;"",INT(tsec!BD50/3600)*10000+INT(MOD(tsec!BD50,3600)/60)*100+MOD(tsec!BD50,60),"")</f>
        <v/>
      </c>
      <c r="BE50" s="115" t="str">
        <f>IF(tsec!BE50&lt;&gt;"",tsec!BE50,"")</f>
        <v/>
      </c>
      <c r="BF50" s="277" t="str">
        <f>IF(tsec!BF50&lt;&gt;"",INT(tsec!BF50/3600)*10000+INT(MOD(tsec!BF50,3600)/60)*100+MOD(tsec!BF50,60),"")</f>
        <v/>
      </c>
      <c r="BG50" s="115" t="str">
        <f>IF(tsec!BG50&lt;&gt;"",tsec!BG50,"")</f>
        <v/>
      </c>
      <c r="BH50" s="277" t="str">
        <f>IF(tsec!BH50&lt;&gt;"",INT(tsec!BH50/3600)*10000+INT(MOD(tsec!BH50,3600)/60)*100+MOD(tsec!BH50,60),"")</f>
        <v/>
      </c>
      <c r="BI50" s="115" t="str">
        <f>IF(tsec!BI50&lt;&gt;"",tsec!BI50,"")</f>
        <v/>
      </c>
      <c r="BJ50" s="277" t="str">
        <f>IF(tsec!BJ50&lt;&gt;"",INT(tsec!BJ50/3600)*10000+INT(MOD(tsec!BJ50,3600)/60)*100+MOD(tsec!BJ50,60),"")</f>
        <v/>
      </c>
      <c r="BK50" s="115" t="str">
        <f>IF(tsec!BK50&lt;&gt;"",tsec!BK50,"")</f>
        <v/>
      </c>
      <c r="BL50" s="277" t="str">
        <f>IF(tsec!BL50&lt;&gt;"",INT(tsec!BL50/3600)*10000+INT(MOD(tsec!BL50,3600)/60)*100+MOD(tsec!BL50,60),"")</f>
        <v/>
      </c>
      <c r="BM50" s="115" t="str">
        <f>IF(tsec!BM50&lt;&gt;"",tsec!BM50,"")</f>
        <v/>
      </c>
    </row>
    <row r="51" spans="1:65">
      <c r="A51" s="84">
        <f>IF(ent!E51&lt;&gt;"",ent!D51,"")</f>
        <v>50</v>
      </c>
      <c r="B51" s="84" t="str">
        <f>IF(ent!E51&lt;&gt;"",ent!E51,"")</f>
        <v>中西 昌人</v>
      </c>
      <c r="C51" s="84" t="str">
        <f>IF(ent!E51&lt;&gt;"",ent!F51,"")</f>
        <v>山村 浩三</v>
      </c>
      <c r="D51" s="84" t="str">
        <f>IF(ent!E51&lt;&gt;"",ent!G51,"")</f>
        <v>YH･WM･KYB･ORマクゼスCR－Z</v>
      </c>
      <c r="E51" s="112" t="str">
        <f>IF(ent!E51&lt;&gt;"",ent!H51,"")</f>
        <v>JN-6</v>
      </c>
      <c r="F51" s="276">
        <f>IF(tsec!F51&lt;&gt;"",INT(tsec!F51/3600)*10000+INT(MOD(tsec!F51,3600)/60)*100+MOD(tsec!F51,60),"")</f>
        <v>547.1</v>
      </c>
      <c r="G51" s="86">
        <f>IF(tsec!G51&lt;&gt;"",tsec!G51,"")</f>
        <v>6</v>
      </c>
      <c r="H51" s="276">
        <f>IF(tsec!H51&lt;&gt;"",INT(tsec!H51/3600)*10000+INT(MOD(tsec!H51,3600)/60)*100+MOD(tsec!H51,60),"")</f>
        <v>1357.4</v>
      </c>
      <c r="I51" s="86">
        <f>IF(tsec!I51&lt;&gt;"",tsec!I51,"")</f>
        <v>5</v>
      </c>
      <c r="J51" s="276">
        <f>IF(tsec!J51&lt;&gt;"",INT(tsec!J51/3600)*10000+INT(MOD(tsec!J51,3600)/60)*100+MOD(tsec!J51,60),"")</f>
        <v>1953.6999999999998</v>
      </c>
      <c r="K51" s="86">
        <f>IF(tsec!K51&lt;&gt;"",tsec!K51,"")</f>
        <v>5</v>
      </c>
      <c r="L51" s="276">
        <f>IF(tsec!L51&lt;&gt;"",INT(tsec!L51/3600)*10000+INT(MOD(tsec!L51,3600)/60)*100+MOD(tsec!L51,60),"")</f>
        <v>2533.5</v>
      </c>
      <c r="M51" s="86">
        <f>IF(tsec!M51&lt;&gt;"",tsec!M51,"")</f>
        <v>5</v>
      </c>
      <c r="N51" s="276">
        <f>IF(tsec!N51&lt;&gt;"",INT(tsec!N51/3600)*10000+INT(MOD(tsec!N51,3600)/60)*100+MOD(tsec!N51,60),"")</f>
        <v>3343.7</v>
      </c>
      <c r="O51" s="86">
        <f>IF(tsec!O51&lt;&gt;"",tsec!O51,"")</f>
        <v>5</v>
      </c>
      <c r="P51" s="276">
        <f>IF(tsec!P51&lt;&gt;"",INT(tsec!P51/3600)*10000+INT(MOD(tsec!P51,3600)/60)*100+MOD(tsec!P51,60),"")</f>
        <v>3938.7999999999997</v>
      </c>
      <c r="Q51" s="86">
        <f>IF(tsec!Q51&lt;&gt;"",tsec!Q51,"")</f>
        <v>5</v>
      </c>
      <c r="R51" s="276">
        <f>IF(tsec!R51&lt;&gt;"",INT(tsec!R51/3600)*10000+INT(MOD(tsec!R51,3600)/60)*100+MOD(tsec!R51,60),"")</f>
        <v>4543.2</v>
      </c>
      <c r="S51" s="86">
        <f>IF(tsec!S51&lt;&gt;"",tsec!S51,"")</f>
        <v>4</v>
      </c>
      <c r="T51" s="276">
        <f>IF(tsec!T51&lt;&gt;"",INT(tsec!T51/3600)*10000+INT(MOD(tsec!T51,3600)/60)*100+MOD(tsec!T51,60),"")</f>
        <v>5011.3999999999996</v>
      </c>
      <c r="U51" s="86">
        <f>IF(tsec!U51&lt;&gt;"",tsec!U51,"")</f>
        <v>5</v>
      </c>
      <c r="V51" s="276">
        <f>IF(tsec!V51&lt;&gt;"",INT(tsec!V51/3600)*10000+INT(MOD(tsec!V51,3600)/60)*100+MOD(tsec!V51,60),"")</f>
        <v>5630.0999999999995</v>
      </c>
      <c r="W51" s="86">
        <f>IF(tsec!W51&lt;&gt;"",tsec!W51,"")</f>
        <v>5</v>
      </c>
      <c r="X51" s="276">
        <f>IF(tsec!X51&lt;&gt;"",INT(tsec!X51/3600)*10000+INT(MOD(tsec!X51,3600)/60)*100+MOD(tsec!X51,60),"")</f>
        <v>10234.4</v>
      </c>
      <c r="Y51" s="86">
        <f>IF(tsec!Y51&lt;&gt;"",tsec!Y51,"")</f>
        <v>5</v>
      </c>
      <c r="Z51" s="276">
        <f>IF(tsec!Z51&lt;&gt;"",INT(tsec!Z51/3600)*10000+INT(MOD(tsec!Z51,3600)/60)*100+MOD(tsec!Z51,60),"")</f>
        <v>10738.599999999999</v>
      </c>
      <c r="AA51" s="86">
        <f>IF(tsec!AA51&lt;&gt;"",tsec!AA51,"")</f>
        <v>5</v>
      </c>
      <c r="AB51" s="276">
        <f>IF(tsec!AB51&lt;&gt;"",INT(tsec!AB51/3600)*10000+INT(MOD(tsec!AB51,3600)/60)*100+MOD(tsec!AB51,60),"")</f>
        <v>11348.9</v>
      </c>
      <c r="AC51" s="86">
        <f>IF(tsec!AC51&lt;&gt;"",tsec!AC51,"")</f>
        <v>5</v>
      </c>
      <c r="AD51" s="276" t="str">
        <f>IF(tsec!AD51&lt;&gt;"",INT(tsec!AD51/3600)*10000+INT(MOD(tsec!AD51,3600)/60)*100+MOD(tsec!AD51,60),"")</f>
        <v/>
      </c>
      <c r="AE51" s="86" t="str">
        <f>IF(tsec!AE51&lt;&gt;"",tsec!AE51,"")</f>
        <v/>
      </c>
      <c r="AF51" s="276" t="str">
        <f>IF(tsec!AF51&lt;&gt;"",INT(tsec!AF51/3600)*10000+INT(MOD(tsec!AF51,3600)/60)*100+MOD(tsec!AF51,60),"")</f>
        <v/>
      </c>
      <c r="AG51" s="86" t="str">
        <f>IF(tsec!AG51&lt;&gt;"",tsec!AG51,"")</f>
        <v/>
      </c>
      <c r="AH51" s="276" t="str">
        <f>IF(tsec!AH51&lt;&gt;"",INT(tsec!AH51/3600)*10000+INT(MOD(tsec!AH51,3600)/60)*100+MOD(tsec!AH51,60),"")</f>
        <v/>
      </c>
      <c r="AI51" s="86" t="str">
        <f>IF(tsec!AI51&lt;&gt;"",tsec!AI51,"")</f>
        <v/>
      </c>
      <c r="AJ51" s="276" t="str">
        <f>IF(tsec!AJ51&lt;&gt;"",INT(tsec!AJ51/3600)*10000+INT(MOD(tsec!AJ51,3600)/60)*100+MOD(tsec!AJ51,60),"")</f>
        <v/>
      </c>
      <c r="AK51" s="86" t="str">
        <f>IF(tsec!AK51&lt;&gt;"",tsec!AK51,"")</f>
        <v/>
      </c>
      <c r="AL51" s="276" t="str">
        <f>IF(tsec!AL51&lt;&gt;"",INT(tsec!AL51/3600)*10000+INT(MOD(tsec!AL51,3600)/60)*100+MOD(tsec!AL51,60),"")</f>
        <v/>
      </c>
      <c r="AM51" s="86" t="str">
        <f>IF(tsec!AM51&lt;&gt;"",tsec!AM51,"")</f>
        <v/>
      </c>
      <c r="AN51" s="276" t="str">
        <f>IF(tsec!AN51&lt;&gt;"",INT(tsec!AN51/3600)*10000+INT(MOD(tsec!AN51,3600)/60)*100+MOD(tsec!AN51,60),"")</f>
        <v/>
      </c>
      <c r="AO51" s="86" t="str">
        <f>IF(tsec!AO51&lt;&gt;"",tsec!AO51,"")</f>
        <v/>
      </c>
      <c r="AP51" s="276" t="str">
        <f>IF(tsec!AP51&lt;&gt;"",INT(tsec!AP51/3600)*10000+INT(MOD(tsec!AP51,3600)/60)*100+MOD(tsec!AP51,60),"")</f>
        <v/>
      </c>
      <c r="AQ51" s="86" t="str">
        <f>IF(tsec!AQ51&lt;&gt;"",tsec!AQ51,"")</f>
        <v/>
      </c>
      <c r="AR51" s="276" t="str">
        <f>IF(tsec!AR51&lt;&gt;"",INT(tsec!AR51/3600)*10000+INT(MOD(tsec!AR51,3600)/60)*100+MOD(tsec!AR51,60),"")</f>
        <v/>
      </c>
      <c r="AS51" s="86" t="str">
        <f>IF(tsec!AS51&lt;&gt;"",tsec!AS51,"")</f>
        <v/>
      </c>
      <c r="AT51" s="276" t="str">
        <f>IF(tsec!AT51&lt;&gt;"",INT(tsec!AT51/3600)*10000+INT(MOD(tsec!AT51,3600)/60)*100+MOD(tsec!AT51,60),"")</f>
        <v/>
      </c>
      <c r="AU51" s="86" t="str">
        <f>IF(tsec!AU51&lt;&gt;"",tsec!AU51,"")</f>
        <v/>
      </c>
      <c r="AV51" s="276" t="str">
        <f>IF(tsec!AV51&lt;&gt;"",INT(tsec!AV51/3600)*10000+INT(MOD(tsec!AV51,3600)/60)*100+MOD(tsec!AV51,60),"")</f>
        <v/>
      </c>
      <c r="AW51" s="86" t="str">
        <f>IF(tsec!AW51&lt;&gt;"",tsec!AW51,"")</f>
        <v/>
      </c>
      <c r="AX51" s="276" t="str">
        <f>IF(tsec!AX51&lt;&gt;"",INT(tsec!AX51/3600)*10000+INT(MOD(tsec!AX51,3600)/60)*100+MOD(tsec!AX51,60),"")</f>
        <v/>
      </c>
      <c r="AY51" s="86" t="str">
        <f>IF(tsec!AY51&lt;&gt;"",tsec!AY51,"")</f>
        <v/>
      </c>
      <c r="AZ51" s="276" t="str">
        <f>IF(tsec!AZ51&lt;&gt;"",INT(tsec!AZ51/3600)*10000+INT(MOD(tsec!AZ51,3600)/60)*100+MOD(tsec!AZ51,60),"")</f>
        <v/>
      </c>
      <c r="BA51" s="86" t="str">
        <f>IF(tsec!BA51&lt;&gt;"",tsec!BA51,"")</f>
        <v/>
      </c>
      <c r="BB51" s="276" t="str">
        <f>IF(tsec!BB51&lt;&gt;"",INT(tsec!BB51/3600)*10000+INT(MOD(tsec!BB51,3600)/60)*100+MOD(tsec!BB51,60),"")</f>
        <v/>
      </c>
      <c r="BC51" s="86" t="str">
        <f>IF(tsec!BC51&lt;&gt;"",tsec!BC51,"")</f>
        <v/>
      </c>
      <c r="BD51" s="276" t="str">
        <f>IF(tsec!BD51&lt;&gt;"",INT(tsec!BD51/3600)*10000+INT(MOD(tsec!BD51,3600)/60)*100+MOD(tsec!BD51,60),"")</f>
        <v/>
      </c>
      <c r="BE51" s="86" t="str">
        <f>IF(tsec!BE51&lt;&gt;"",tsec!BE51,"")</f>
        <v/>
      </c>
      <c r="BF51" s="276" t="str">
        <f>IF(tsec!BF51&lt;&gt;"",INT(tsec!BF51/3600)*10000+INT(MOD(tsec!BF51,3600)/60)*100+MOD(tsec!BF51,60),"")</f>
        <v/>
      </c>
      <c r="BG51" s="86" t="str">
        <f>IF(tsec!BG51&lt;&gt;"",tsec!BG51,"")</f>
        <v/>
      </c>
      <c r="BH51" s="276" t="str">
        <f>IF(tsec!BH51&lt;&gt;"",INT(tsec!BH51/3600)*10000+INT(MOD(tsec!BH51,3600)/60)*100+MOD(tsec!BH51,60),"")</f>
        <v/>
      </c>
      <c r="BI51" s="86" t="str">
        <f>IF(tsec!BI51&lt;&gt;"",tsec!BI51,"")</f>
        <v/>
      </c>
      <c r="BJ51" s="276" t="str">
        <f>IF(tsec!BJ51&lt;&gt;"",INT(tsec!BJ51/3600)*10000+INT(MOD(tsec!BJ51,3600)/60)*100+MOD(tsec!BJ51,60),"")</f>
        <v/>
      </c>
      <c r="BK51" s="86" t="str">
        <f>IF(tsec!BK51&lt;&gt;"",tsec!BK51,"")</f>
        <v/>
      </c>
      <c r="BL51" s="276" t="str">
        <f>IF(tsec!BL51&lt;&gt;"",INT(tsec!BL51/3600)*10000+INT(MOD(tsec!BL51,3600)/60)*100+MOD(tsec!BL51,60),"")</f>
        <v/>
      </c>
      <c r="BM51" s="86" t="str">
        <f>IF(tsec!BM51&lt;&gt;"",tsec!BM51,"")</f>
        <v/>
      </c>
    </row>
    <row r="52" spans="1:65" s="278" customFormat="1">
      <c r="A52" s="113">
        <f>IF(ent!E52&lt;&gt;"",ent!D52,"")</f>
        <v>51</v>
      </c>
      <c r="B52" s="113" t="str">
        <f>IF(ent!E52&lt;&gt;"",ent!E52,"")</f>
        <v>清水 和夫</v>
      </c>
      <c r="C52" s="113" t="str">
        <f>IF(ent!E52&lt;&gt;"",ent!F52,"")</f>
        <v>山本 磨美</v>
      </c>
      <c r="D52" s="113" t="str">
        <f>IF(ent!E52&lt;&gt;"",ent!G52,"")</f>
        <v>SYE YARIS HEV</v>
      </c>
      <c r="E52" s="114" t="str">
        <f>IF(ent!E52&lt;&gt;"",ent!H52,"")</f>
        <v>JN-6</v>
      </c>
      <c r="F52" s="277">
        <f>IF(tsec!F52&lt;&gt;"",INT(tsec!F52/3600)*10000+INT(MOD(tsec!F52,3600)/60)*100+MOD(tsec!F52,60),"")</f>
        <v>524.1</v>
      </c>
      <c r="G52" s="115">
        <f>IF(tsec!G52&lt;&gt;"",tsec!G52,"")</f>
        <v>2</v>
      </c>
      <c r="H52" s="277">
        <f>IF(tsec!H52&lt;&gt;"",INT(tsec!H52/3600)*10000+INT(MOD(tsec!H52,3600)/60)*100+MOD(tsec!H52,60),"")</f>
        <v>1312.9</v>
      </c>
      <c r="I52" s="115">
        <f>IF(tsec!I52&lt;&gt;"",tsec!I52,"")</f>
        <v>3</v>
      </c>
      <c r="J52" s="277">
        <f>IF(tsec!J52&lt;&gt;"",INT(tsec!J52/3600)*10000+INT(MOD(tsec!J52,3600)/60)*100+MOD(tsec!J52,60),"")</f>
        <v>1855.5</v>
      </c>
      <c r="K52" s="115">
        <f>IF(tsec!K52&lt;&gt;"",tsec!K52,"")</f>
        <v>3</v>
      </c>
      <c r="L52" s="277">
        <f>IF(tsec!L52&lt;&gt;"",INT(tsec!L52/3600)*10000+INT(MOD(tsec!L52,3600)/60)*100+MOD(tsec!L52,60),"")</f>
        <v>2425.4</v>
      </c>
      <c r="M52" s="115">
        <f>IF(tsec!M52&lt;&gt;"",tsec!M52,"")</f>
        <v>3</v>
      </c>
      <c r="N52" s="277">
        <f>IF(tsec!N52&lt;&gt;"",INT(tsec!N52/3600)*10000+INT(MOD(tsec!N52,3600)/60)*100+MOD(tsec!N52,60),"")</f>
        <v>3216.8</v>
      </c>
      <c r="O52" s="115">
        <f>IF(tsec!O52&lt;&gt;"",tsec!O52,"")</f>
        <v>3</v>
      </c>
      <c r="P52" s="277">
        <f>IF(tsec!P52&lt;&gt;"",INT(tsec!P52/3600)*10000+INT(MOD(tsec!P52,3600)/60)*100+MOD(tsec!P52,60),"")</f>
        <v>3802.8</v>
      </c>
      <c r="Q52" s="115">
        <f>IF(tsec!Q52&lt;&gt;"",tsec!Q52,"")</f>
        <v>3</v>
      </c>
      <c r="R52" s="277">
        <f>IF(tsec!R52&lt;&gt;"",INT(tsec!R52/3600)*10000+INT(MOD(tsec!R52,3600)/60)*100+MOD(tsec!R52,60),"")</f>
        <v>4357.7000000000007</v>
      </c>
      <c r="S52" s="115">
        <f>IF(tsec!S52&lt;&gt;"",tsec!S52,"")</f>
        <v>3</v>
      </c>
      <c r="T52" s="277">
        <f>IF(tsec!T52&lt;&gt;"",INT(tsec!T52/3600)*10000+INT(MOD(tsec!T52,3600)/60)*100+MOD(tsec!T52,60),"")</f>
        <v>4805.5</v>
      </c>
      <c r="U52" s="115">
        <f>IF(tsec!U52&lt;&gt;"",tsec!U52,"")</f>
        <v>3</v>
      </c>
      <c r="V52" s="277">
        <f>IF(tsec!V52&lt;&gt;"",INT(tsec!V52/3600)*10000+INT(MOD(tsec!V52,3600)/60)*100+MOD(tsec!V52,60),"")</f>
        <v>5401.1</v>
      </c>
      <c r="W52" s="115">
        <f>IF(tsec!W52&lt;&gt;"",tsec!W52,"")</f>
        <v>3</v>
      </c>
      <c r="X52" s="277">
        <f>IF(tsec!X52&lt;&gt;"",INT(tsec!X52/3600)*10000+INT(MOD(tsec!X52,3600)/60)*100+MOD(tsec!X52,60),"")</f>
        <v>5949.4000000000005</v>
      </c>
      <c r="Y52" s="115">
        <f>IF(tsec!Y52&lt;&gt;"",tsec!Y52,"")</f>
        <v>3</v>
      </c>
      <c r="Z52" s="277">
        <f>IF(tsec!Z52&lt;&gt;"",INT(tsec!Z52/3600)*10000+INT(MOD(tsec!Z52,3600)/60)*100+MOD(tsec!Z52,60),"")</f>
        <v>10412.6</v>
      </c>
      <c r="AA52" s="115">
        <f>IF(tsec!AA52&lt;&gt;"",tsec!AA52,"")</f>
        <v>3</v>
      </c>
      <c r="AB52" s="277">
        <f>IF(tsec!AB52&lt;&gt;"",INT(tsec!AB52/3600)*10000+INT(MOD(tsec!AB52,3600)/60)*100+MOD(tsec!AB52,60),"")</f>
        <v>11005.6</v>
      </c>
      <c r="AC52" s="115">
        <f>IF(tsec!AC52&lt;&gt;"",tsec!AC52,"")</f>
        <v>3</v>
      </c>
      <c r="AD52" s="277" t="str">
        <f>IF(tsec!AD52&lt;&gt;"",INT(tsec!AD52/3600)*10000+INT(MOD(tsec!AD52,3600)/60)*100+MOD(tsec!AD52,60),"")</f>
        <v/>
      </c>
      <c r="AE52" s="115" t="str">
        <f>IF(tsec!AE52&lt;&gt;"",tsec!AE52,"")</f>
        <v/>
      </c>
      <c r="AF52" s="277" t="str">
        <f>IF(tsec!AF52&lt;&gt;"",INT(tsec!AF52/3600)*10000+INT(MOD(tsec!AF52,3600)/60)*100+MOD(tsec!AF52,60),"")</f>
        <v/>
      </c>
      <c r="AG52" s="115" t="str">
        <f>IF(tsec!AG52&lt;&gt;"",tsec!AG52,"")</f>
        <v/>
      </c>
      <c r="AH52" s="277" t="str">
        <f>IF(tsec!AH52&lt;&gt;"",INT(tsec!AH52/3600)*10000+INT(MOD(tsec!AH52,3600)/60)*100+MOD(tsec!AH52,60),"")</f>
        <v/>
      </c>
      <c r="AI52" s="115" t="str">
        <f>IF(tsec!AI52&lt;&gt;"",tsec!AI52,"")</f>
        <v/>
      </c>
      <c r="AJ52" s="277" t="str">
        <f>IF(tsec!AJ52&lt;&gt;"",INT(tsec!AJ52/3600)*10000+INT(MOD(tsec!AJ52,3600)/60)*100+MOD(tsec!AJ52,60),"")</f>
        <v/>
      </c>
      <c r="AK52" s="115" t="str">
        <f>IF(tsec!AK52&lt;&gt;"",tsec!AK52,"")</f>
        <v/>
      </c>
      <c r="AL52" s="277" t="str">
        <f>IF(tsec!AL52&lt;&gt;"",INT(tsec!AL52/3600)*10000+INT(MOD(tsec!AL52,3600)/60)*100+MOD(tsec!AL52,60),"")</f>
        <v/>
      </c>
      <c r="AM52" s="115" t="str">
        <f>IF(tsec!AM52&lt;&gt;"",tsec!AM52,"")</f>
        <v/>
      </c>
      <c r="AN52" s="277" t="str">
        <f>IF(tsec!AN52&lt;&gt;"",INT(tsec!AN52/3600)*10000+INT(MOD(tsec!AN52,3600)/60)*100+MOD(tsec!AN52,60),"")</f>
        <v/>
      </c>
      <c r="AO52" s="115" t="str">
        <f>IF(tsec!AO52&lt;&gt;"",tsec!AO52,"")</f>
        <v/>
      </c>
      <c r="AP52" s="277" t="str">
        <f>IF(tsec!AP52&lt;&gt;"",INT(tsec!AP52/3600)*10000+INT(MOD(tsec!AP52,3600)/60)*100+MOD(tsec!AP52,60),"")</f>
        <v/>
      </c>
      <c r="AQ52" s="115" t="str">
        <f>IF(tsec!AQ52&lt;&gt;"",tsec!AQ52,"")</f>
        <v/>
      </c>
      <c r="AR52" s="277" t="str">
        <f>IF(tsec!AR52&lt;&gt;"",INT(tsec!AR52/3600)*10000+INT(MOD(tsec!AR52,3600)/60)*100+MOD(tsec!AR52,60),"")</f>
        <v/>
      </c>
      <c r="AS52" s="115" t="str">
        <f>IF(tsec!AS52&lt;&gt;"",tsec!AS52,"")</f>
        <v/>
      </c>
      <c r="AT52" s="277" t="str">
        <f>IF(tsec!AT52&lt;&gt;"",INT(tsec!AT52/3600)*10000+INT(MOD(tsec!AT52,3600)/60)*100+MOD(tsec!AT52,60),"")</f>
        <v/>
      </c>
      <c r="AU52" s="115" t="str">
        <f>IF(tsec!AU52&lt;&gt;"",tsec!AU52,"")</f>
        <v/>
      </c>
      <c r="AV52" s="277" t="str">
        <f>IF(tsec!AV52&lt;&gt;"",INT(tsec!AV52/3600)*10000+INT(MOD(tsec!AV52,3600)/60)*100+MOD(tsec!AV52,60),"")</f>
        <v/>
      </c>
      <c r="AW52" s="115" t="str">
        <f>IF(tsec!AW52&lt;&gt;"",tsec!AW52,"")</f>
        <v/>
      </c>
      <c r="AX52" s="277" t="str">
        <f>IF(tsec!AX52&lt;&gt;"",INT(tsec!AX52/3600)*10000+INT(MOD(tsec!AX52,3600)/60)*100+MOD(tsec!AX52,60),"")</f>
        <v/>
      </c>
      <c r="AY52" s="115" t="str">
        <f>IF(tsec!AY52&lt;&gt;"",tsec!AY52,"")</f>
        <v/>
      </c>
      <c r="AZ52" s="277" t="str">
        <f>IF(tsec!AZ52&lt;&gt;"",INT(tsec!AZ52/3600)*10000+INT(MOD(tsec!AZ52,3600)/60)*100+MOD(tsec!AZ52,60),"")</f>
        <v/>
      </c>
      <c r="BA52" s="115" t="str">
        <f>IF(tsec!BA52&lt;&gt;"",tsec!BA52,"")</f>
        <v/>
      </c>
      <c r="BB52" s="277" t="str">
        <f>IF(tsec!BB52&lt;&gt;"",INT(tsec!BB52/3600)*10000+INT(MOD(tsec!BB52,3600)/60)*100+MOD(tsec!BB52,60),"")</f>
        <v/>
      </c>
      <c r="BC52" s="115" t="str">
        <f>IF(tsec!BC52&lt;&gt;"",tsec!BC52,"")</f>
        <v/>
      </c>
      <c r="BD52" s="277" t="str">
        <f>IF(tsec!BD52&lt;&gt;"",INT(tsec!BD52/3600)*10000+INT(MOD(tsec!BD52,3600)/60)*100+MOD(tsec!BD52,60),"")</f>
        <v/>
      </c>
      <c r="BE52" s="115" t="str">
        <f>IF(tsec!BE52&lt;&gt;"",tsec!BE52,"")</f>
        <v/>
      </c>
      <c r="BF52" s="277" t="str">
        <f>IF(tsec!BF52&lt;&gt;"",INT(tsec!BF52/3600)*10000+INT(MOD(tsec!BF52,3600)/60)*100+MOD(tsec!BF52,60),"")</f>
        <v/>
      </c>
      <c r="BG52" s="115" t="str">
        <f>IF(tsec!BG52&lt;&gt;"",tsec!BG52,"")</f>
        <v/>
      </c>
      <c r="BH52" s="277" t="str">
        <f>IF(tsec!BH52&lt;&gt;"",INT(tsec!BH52/3600)*10000+INT(MOD(tsec!BH52,3600)/60)*100+MOD(tsec!BH52,60),"")</f>
        <v/>
      </c>
      <c r="BI52" s="115" t="str">
        <f>IF(tsec!BI52&lt;&gt;"",tsec!BI52,"")</f>
        <v/>
      </c>
      <c r="BJ52" s="277" t="str">
        <f>IF(tsec!BJ52&lt;&gt;"",INT(tsec!BJ52/3600)*10000+INT(MOD(tsec!BJ52,3600)/60)*100+MOD(tsec!BJ52,60),"")</f>
        <v/>
      </c>
      <c r="BK52" s="115" t="str">
        <f>IF(tsec!BK52&lt;&gt;"",tsec!BK52,"")</f>
        <v/>
      </c>
      <c r="BL52" s="277" t="str">
        <f>IF(tsec!BL52&lt;&gt;"",INT(tsec!BL52/3600)*10000+INT(MOD(tsec!BL52,3600)/60)*100+MOD(tsec!BL52,60),"")</f>
        <v/>
      </c>
      <c r="BM52" s="115" t="str">
        <f>IF(tsec!BM52&lt;&gt;"",tsec!BM52,"")</f>
        <v/>
      </c>
    </row>
    <row r="53" spans="1:65">
      <c r="A53" s="84">
        <f>IF(ent!E53&lt;&gt;"",ent!D53,"")</f>
        <v>52</v>
      </c>
      <c r="B53" s="84" t="str">
        <f>IF(ent!E53&lt;&gt;"",ent!E53,"")</f>
        <v>鷲尾 俊一</v>
      </c>
      <c r="C53" s="84" t="str">
        <f>IF(ent!E53&lt;&gt;"",ent!F53,"")</f>
        <v>鈴木 隆司</v>
      </c>
      <c r="D53" s="84" t="str">
        <f>IF(ent!E53&lt;&gt;"",ent!G53,"")</f>
        <v>ダンロップワコーイッツアストラルCRZ</v>
      </c>
      <c r="E53" s="112" t="str">
        <f>IF(ent!E53&lt;&gt;"",ent!H53,"")</f>
        <v>JN-6</v>
      </c>
      <c r="F53" s="276">
        <f>IF(tsec!F53&lt;&gt;"",INT(tsec!F53/3600)*10000+INT(MOD(tsec!F53,3600)/60)*100+MOD(tsec!F53,60),"")</f>
        <v>541.1</v>
      </c>
      <c r="G53" s="86">
        <f>IF(tsec!G53&lt;&gt;"",tsec!G53,"")</f>
        <v>5</v>
      </c>
      <c r="H53" s="276">
        <f>IF(tsec!H53&lt;&gt;"",INT(tsec!H53/3600)*10000+INT(MOD(tsec!H53,3600)/60)*100+MOD(tsec!H53,60),"")</f>
        <v>1347.2</v>
      </c>
      <c r="I53" s="86">
        <f>IF(tsec!I53&lt;&gt;"",tsec!I53,"")</f>
        <v>4</v>
      </c>
      <c r="J53" s="276">
        <f>IF(tsec!J53&lt;&gt;"",INT(tsec!J53/3600)*10000+INT(MOD(tsec!J53,3600)/60)*100+MOD(tsec!J53,60),"")</f>
        <v>1942.6</v>
      </c>
      <c r="K53" s="86">
        <f>IF(tsec!K53&lt;&gt;"",tsec!K53,"")</f>
        <v>4</v>
      </c>
      <c r="L53" s="276">
        <f>IF(tsec!L53&lt;&gt;"",INT(tsec!L53/3600)*10000+INT(MOD(tsec!L53,3600)/60)*100+MOD(tsec!L53,60),"")</f>
        <v>2530</v>
      </c>
      <c r="M53" s="86">
        <f>IF(tsec!M53&lt;&gt;"",tsec!M53,"")</f>
        <v>4</v>
      </c>
      <c r="N53" s="276">
        <f>IF(tsec!N53&lt;&gt;"",INT(tsec!N53/3600)*10000+INT(MOD(tsec!N53,3600)/60)*100+MOD(tsec!N53,60),"")</f>
        <v>3339.5</v>
      </c>
      <c r="O53" s="86">
        <f>IF(tsec!O53&lt;&gt;"",tsec!O53,"")</f>
        <v>4</v>
      </c>
      <c r="P53" s="276">
        <f>IF(tsec!P53&lt;&gt;"",INT(tsec!P53/3600)*10000+INT(MOD(tsec!P53,3600)/60)*100+MOD(tsec!P53,60),"")</f>
        <v>3938.4</v>
      </c>
      <c r="Q53" s="86">
        <f>IF(tsec!Q53&lt;&gt;"",tsec!Q53,"")</f>
        <v>4</v>
      </c>
      <c r="R53" s="276">
        <f>IF(tsec!R53&lt;&gt;"",INT(tsec!R53/3600)*10000+INT(MOD(tsec!R53,3600)/60)*100+MOD(tsec!R53,60),"")</f>
        <v>4550.2</v>
      </c>
      <c r="S53" s="86">
        <f>IF(tsec!S53&lt;&gt;"",tsec!S53,"")</f>
        <v>6</v>
      </c>
      <c r="T53" s="276">
        <f>IF(tsec!T53&lt;&gt;"",INT(tsec!T53/3600)*10000+INT(MOD(tsec!T53,3600)/60)*100+MOD(tsec!T53,60),"")</f>
        <v>5031.7</v>
      </c>
      <c r="U53" s="86">
        <f>IF(tsec!U53&lt;&gt;"",tsec!U53,"")</f>
        <v>6</v>
      </c>
      <c r="V53" s="276">
        <f>IF(tsec!V53&lt;&gt;"",INT(tsec!V53/3600)*10000+INT(MOD(tsec!V53,3600)/60)*100+MOD(tsec!V53,60),"")</f>
        <v>5700.7999999999993</v>
      </c>
      <c r="W53" s="86">
        <f>IF(tsec!W53&lt;&gt;"",tsec!W53,"")</f>
        <v>6</v>
      </c>
      <c r="X53" s="276">
        <f>IF(tsec!X53&lt;&gt;"",INT(tsec!X53/3600)*10000+INT(MOD(tsec!X53,3600)/60)*100+MOD(tsec!X53,60),"")</f>
        <v>10316.4</v>
      </c>
      <c r="Y53" s="86">
        <f>IF(tsec!Y53&lt;&gt;"",tsec!Y53,"")</f>
        <v>6</v>
      </c>
      <c r="Z53" s="276">
        <f>IF(tsec!Z53&lt;&gt;"",INT(tsec!Z53/3600)*10000+INT(MOD(tsec!Z53,3600)/60)*100+MOD(tsec!Z53,60),"")</f>
        <v>10816.2</v>
      </c>
      <c r="AA53" s="86">
        <f>IF(tsec!AA53&lt;&gt;"",tsec!AA53,"")</f>
        <v>6</v>
      </c>
      <c r="AB53" s="276">
        <f>IF(tsec!AB53&lt;&gt;"",INT(tsec!AB53/3600)*10000+INT(MOD(tsec!AB53,3600)/60)*100+MOD(tsec!AB53,60),"")</f>
        <v>11426.5</v>
      </c>
      <c r="AC53" s="86">
        <f>IF(tsec!AC53&lt;&gt;"",tsec!AC53,"")</f>
        <v>6</v>
      </c>
      <c r="AD53" s="276" t="str">
        <f>IF(tsec!AD53&lt;&gt;"",INT(tsec!AD53/3600)*10000+INT(MOD(tsec!AD53,3600)/60)*100+MOD(tsec!AD53,60),"")</f>
        <v/>
      </c>
      <c r="AE53" s="86" t="str">
        <f>IF(tsec!AE53&lt;&gt;"",tsec!AE53,"")</f>
        <v/>
      </c>
      <c r="AF53" s="276" t="str">
        <f>IF(tsec!AF53&lt;&gt;"",INT(tsec!AF53/3600)*10000+INT(MOD(tsec!AF53,3600)/60)*100+MOD(tsec!AF53,60),"")</f>
        <v/>
      </c>
      <c r="AG53" s="86" t="str">
        <f>IF(tsec!AG53&lt;&gt;"",tsec!AG53,"")</f>
        <v/>
      </c>
      <c r="AH53" s="276" t="str">
        <f>IF(tsec!AH53&lt;&gt;"",INT(tsec!AH53/3600)*10000+INT(MOD(tsec!AH53,3600)/60)*100+MOD(tsec!AH53,60),"")</f>
        <v/>
      </c>
      <c r="AI53" s="86" t="str">
        <f>IF(tsec!AI53&lt;&gt;"",tsec!AI53,"")</f>
        <v/>
      </c>
      <c r="AJ53" s="276" t="str">
        <f>IF(tsec!AJ53&lt;&gt;"",INT(tsec!AJ53/3600)*10000+INT(MOD(tsec!AJ53,3600)/60)*100+MOD(tsec!AJ53,60),"")</f>
        <v/>
      </c>
      <c r="AK53" s="86" t="str">
        <f>IF(tsec!AK53&lt;&gt;"",tsec!AK53,"")</f>
        <v/>
      </c>
      <c r="AL53" s="276" t="str">
        <f>IF(tsec!AL53&lt;&gt;"",INT(tsec!AL53/3600)*10000+INT(MOD(tsec!AL53,3600)/60)*100+MOD(tsec!AL53,60),"")</f>
        <v/>
      </c>
      <c r="AM53" s="86" t="str">
        <f>IF(tsec!AM53&lt;&gt;"",tsec!AM53,"")</f>
        <v/>
      </c>
      <c r="AN53" s="276" t="str">
        <f>IF(tsec!AN53&lt;&gt;"",INT(tsec!AN53/3600)*10000+INT(MOD(tsec!AN53,3600)/60)*100+MOD(tsec!AN53,60),"")</f>
        <v/>
      </c>
      <c r="AO53" s="86" t="str">
        <f>IF(tsec!AO53&lt;&gt;"",tsec!AO53,"")</f>
        <v/>
      </c>
      <c r="AP53" s="276" t="str">
        <f>IF(tsec!AP53&lt;&gt;"",INT(tsec!AP53/3600)*10000+INT(MOD(tsec!AP53,3600)/60)*100+MOD(tsec!AP53,60),"")</f>
        <v/>
      </c>
      <c r="AQ53" s="86" t="str">
        <f>IF(tsec!AQ53&lt;&gt;"",tsec!AQ53,"")</f>
        <v/>
      </c>
      <c r="AR53" s="276" t="str">
        <f>IF(tsec!AR53&lt;&gt;"",INT(tsec!AR53/3600)*10000+INT(MOD(tsec!AR53,3600)/60)*100+MOD(tsec!AR53,60),"")</f>
        <v/>
      </c>
      <c r="AS53" s="86" t="str">
        <f>IF(tsec!AS53&lt;&gt;"",tsec!AS53,"")</f>
        <v/>
      </c>
      <c r="AT53" s="276" t="str">
        <f>IF(tsec!AT53&lt;&gt;"",INT(tsec!AT53/3600)*10000+INT(MOD(tsec!AT53,3600)/60)*100+MOD(tsec!AT53,60),"")</f>
        <v/>
      </c>
      <c r="AU53" s="86" t="str">
        <f>IF(tsec!AU53&lt;&gt;"",tsec!AU53,"")</f>
        <v/>
      </c>
      <c r="AV53" s="276" t="str">
        <f>IF(tsec!AV53&lt;&gt;"",INT(tsec!AV53/3600)*10000+INT(MOD(tsec!AV53,3600)/60)*100+MOD(tsec!AV53,60),"")</f>
        <v/>
      </c>
      <c r="AW53" s="86" t="str">
        <f>IF(tsec!AW53&lt;&gt;"",tsec!AW53,"")</f>
        <v/>
      </c>
      <c r="AX53" s="276" t="str">
        <f>IF(tsec!AX53&lt;&gt;"",INT(tsec!AX53/3600)*10000+INT(MOD(tsec!AX53,3600)/60)*100+MOD(tsec!AX53,60),"")</f>
        <v/>
      </c>
      <c r="AY53" s="86" t="str">
        <f>IF(tsec!AY53&lt;&gt;"",tsec!AY53,"")</f>
        <v/>
      </c>
      <c r="AZ53" s="276" t="str">
        <f>IF(tsec!AZ53&lt;&gt;"",INT(tsec!AZ53/3600)*10000+INT(MOD(tsec!AZ53,3600)/60)*100+MOD(tsec!AZ53,60),"")</f>
        <v/>
      </c>
      <c r="BA53" s="86" t="str">
        <f>IF(tsec!BA53&lt;&gt;"",tsec!BA53,"")</f>
        <v/>
      </c>
      <c r="BB53" s="276" t="str">
        <f>IF(tsec!BB53&lt;&gt;"",INT(tsec!BB53/3600)*10000+INT(MOD(tsec!BB53,3600)/60)*100+MOD(tsec!BB53,60),"")</f>
        <v/>
      </c>
      <c r="BC53" s="86" t="str">
        <f>IF(tsec!BC53&lt;&gt;"",tsec!BC53,"")</f>
        <v/>
      </c>
      <c r="BD53" s="276" t="str">
        <f>IF(tsec!BD53&lt;&gt;"",INT(tsec!BD53/3600)*10000+INT(MOD(tsec!BD53,3600)/60)*100+MOD(tsec!BD53,60),"")</f>
        <v/>
      </c>
      <c r="BE53" s="86" t="str">
        <f>IF(tsec!BE53&lt;&gt;"",tsec!BE53,"")</f>
        <v/>
      </c>
      <c r="BF53" s="276" t="str">
        <f>IF(tsec!BF53&lt;&gt;"",INT(tsec!BF53/3600)*10000+INT(MOD(tsec!BF53,3600)/60)*100+MOD(tsec!BF53,60),"")</f>
        <v/>
      </c>
      <c r="BG53" s="86" t="str">
        <f>IF(tsec!BG53&lt;&gt;"",tsec!BG53,"")</f>
        <v/>
      </c>
      <c r="BH53" s="276" t="str">
        <f>IF(tsec!BH53&lt;&gt;"",INT(tsec!BH53/3600)*10000+INT(MOD(tsec!BH53,3600)/60)*100+MOD(tsec!BH53,60),"")</f>
        <v/>
      </c>
      <c r="BI53" s="86" t="str">
        <f>IF(tsec!BI53&lt;&gt;"",tsec!BI53,"")</f>
        <v/>
      </c>
      <c r="BJ53" s="276" t="str">
        <f>IF(tsec!BJ53&lt;&gt;"",INT(tsec!BJ53/3600)*10000+INT(MOD(tsec!BJ53,3600)/60)*100+MOD(tsec!BJ53,60),"")</f>
        <v/>
      </c>
      <c r="BK53" s="86" t="str">
        <f>IF(tsec!BK53&lt;&gt;"",tsec!BK53,"")</f>
        <v/>
      </c>
      <c r="BL53" s="276" t="str">
        <f>IF(tsec!BL53&lt;&gt;"",INT(tsec!BL53/3600)*10000+INT(MOD(tsec!BL53,3600)/60)*100+MOD(tsec!BL53,60),"")</f>
        <v/>
      </c>
      <c r="BM53" s="86" t="str">
        <f>IF(tsec!BM53&lt;&gt;"",tsec!BM53,"")</f>
        <v/>
      </c>
    </row>
    <row r="54" spans="1:65" s="278" customFormat="1">
      <c r="A54" s="113">
        <f>IF(ent!E54&lt;&gt;"",ent!D54,"")</f>
        <v>53</v>
      </c>
      <c r="B54" s="113" t="str">
        <f>IF(ent!E54&lt;&gt;"",ent!E54,"")</f>
        <v>福島 賢大郞</v>
      </c>
      <c r="C54" s="113" t="str">
        <f>IF(ent!E54&lt;&gt;"",ent!F54,"")</f>
        <v>新井 正和</v>
      </c>
      <c r="D54" s="113" t="str">
        <f>IF(ent!E54&lt;&gt;"",ent!G54,"")</f>
        <v>SMaSH クスコ DL WM Gアクア</v>
      </c>
      <c r="E54" s="114" t="str">
        <f>IF(ent!E54&lt;&gt;"",ent!H54,"")</f>
        <v>JN-6</v>
      </c>
      <c r="F54" s="277">
        <f>IF(tsec!F54&lt;&gt;"",INT(tsec!F54/3600)*10000+INT(MOD(tsec!F54,3600)/60)*100+MOD(tsec!F54,60),"")</f>
        <v>550.5</v>
      </c>
      <c r="G54" s="115">
        <f>IF(tsec!G54&lt;&gt;"",tsec!G54,"")</f>
        <v>8</v>
      </c>
      <c r="H54" s="277">
        <f>IF(tsec!H54&lt;&gt;"",INT(tsec!H54/3600)*10000+INT(MOD(tsec!H54,3600)/60)*100+MOD(tsec!H54,60),"")</f>
        <v>1432.9</v>
      </c>
      <c r="I54" s="115">
        <f>IF(tsec!I54&lt;&gt;"",tsec!I54,"")</f>
        <v>8</v>
      </c>
      <c r="J54" s="277">
        <f>IF(tsec!J54&lt;&gt;"",INT(tsec!J54/3600)*10000+INT(MOD(tsec!J54,3600)/60)*100+MOD(tsec!J54,60),"")</f>
        <v>2054.6999999999998</v>
      </c>
      <c r="K54" s="115">
        <f>IF(tsec!K54&lt;&gt;"",tsec!K54,"")</f>
        <v>9</v>
      </c>
      <c r="L54" s="277">
        <f>IF(tsec!L54&lt;&gt;"",INT(tsec!L54/3600)*10000+INT(MOD(tsec!L54,3600)/60)*100+MOD(tsec!L54,60),"")</f>
        <v>2648.7</v>
      </c>
      <c r="M54" s="115">
        <f>IF(tsec!M54&lt;&gt;"",tsec!M54,"")</f>
        <v>9</v>
      </c>
      <c r="N54" s="277">
        <f>IF(tsec!N54&lt;&gt;"",INT(tsec!N54/3600)*10000+INT(MOD(tsec!N54,3600)/60)*100+MOD(tsec!N54,60),"")</f>
        <v>3523.1</v>
      </c>
      <c r="O54" s="115">
        <f>IF(tsec!O54&lt;&gt;"",tsec!O54,"")</f>
        <v>7</v>
      </c>
      <c r="P54" s="277">
        <f>IF(tsec!P54&lt;&gt;"",INT(tsec!P54/3600)*10000+INT(MOD(tsec!P54,3600)/60)*100+MOD(tsec!P54,60),"")</f>
        <v>4130.3</v>
      </c>
      <c r="Q54" s="115">
        <f>IF(tsec!Q54&lt;&gt;"",tsec!Q54,"")</f>
        <v>7</v>
      </c>
      <c r="R54" s="277">
        <f>IF(tsec!R54&lt;&gt;"",INT(tsec!R54/3600)*10000+INT(MOD(tsec!R54,3600)/60)*100+MOD(tsec!R54,60),"")</f>
        <v>4731.6000000000004</v>
      </c>
      <c r="S54" s="115">
        <f>IF(tsec!S54&lt;&gt;"",tsec!S54,"")</f>
        <v>7</v>
      </c>
      <c r="T54" s="277">
        <f>IF(tsec!T54&lt;&gt;"",INT(tsec!T54/3600)*10000+INT(MOD(tsec!T54,3600)/60)*100+MOD(tsec!T54,60),"")</f>
        <v>5151.2000000000007</v>
      </c>
      <c r="U54" s="115">
        <f>IF(tsec!U54&lt;&gt;"",tsec!U54,"")</f>
        <v>7</v>
      </c>
      <c r="V54" s="277">
        <f>IF(tsec!V54&lt;&gt;"",INT(tsec!V54/3600)*10000+INT(MOD(tsec!V54,3600)/60)*100+MOD(tsec!V54,60),"")</f>
        <v>5809</v>
      </c>
      <c r="W54" s="115">
        <f>IF(tsec!W54&lt;&gt;"",tsec!W54,"")</f>
        <v>7</v>
      </c>
      <c r="X54" s="277">
        <f>IF(tsec!X54&lt;&gt;"",INT(tsec!X54/3600)*10000+INT(MOD(tsec!X54,3600)/60)*100+MOD(tsec!X54,60),"")</f>
        <v>10420.799999999999</v>
      </c>
      <c r="Y54" s="115">
        <f>IF(tsec!Y54&lt;&gt;"",tsec!Y54,"")</f>
        <v>7</v>
      </c>
      <c r="Z54" s="277">
        <f>IF(tsec!Z54&lt;&gt;"",INT(tsec!Z54/3600)*10000+INT(MOD(tsec!Z54,3600)/60)*100+MOD(tsec!Z54,60),"")</f>
        <v>10911.2</v>
      </c>
      <c r="AA54" s="115">
        <f>IF(tsec!AA54&lt;&gt;"",tsec!AA54,"")</f>
        <v>7</v>
      </c>
      <c r="AB54" s="277">
        <f>IF(tsec!AB54&lt;&gt;"",INT(tsec!AB54/3600)*10000+INT(MOD(tsec!AB54,3600)/60)*100+MOD(tsec!AB54,60),"")</f>
        <v>11521.5</v>
      </c>
      <c r="AC54" s="115">
        <f>IF(tsec!AC54&lt;&gt;"",tsec!AC54,"")</f>
        <v>7</v>
      </c>
      <c r="AD54" s="277" t="str">
        <f>IF(tsec!AD54&lt;&gt;"",INT(tsec!AD54/3600)*10000+INT(MOD(tsec!AD54,3600)/60)*100+MOD(tsec!AD54,60),"")</f>
        <v/>
      </c>
      <c r="AE54" s="115" t="str">
        <f>IF(tsec!AE54&lt;&gt;"",tsec!AE54,"")</f>
        <v/>
      </c>
      <c r="AF54" s="277" t="str">
        <f>IF(tsec!AF54&lt;&gt;"",INT(tsec!AF54/3600)*10000+INT(MOD(tsec!AF54,3600)/60)*100+MOD(tsec!AF54,60),"")</f>
        <v/>
      </c>
      <c r="AG54" s="115" t="str">
        <f>IF(tsec!AG54&lt;&gt;"",tsec!AG54,"")</f>
        <v/>
      </c>
      <c r="AH54" s="277" t="str">
        <f>IF(tsec!AH54&lt;&gt;"",INT(tsec!AH54/3600)*10000+INT(MOD(tsec!AH54,3600)/60)*100+MOD(tsec!AH54,60),"")</f>
        <v/>
      </c>
      <c r="AI54" s="115" t="str">
        <f>IF(tsec!AI54&lt;&gt;"",tsec!AI54,"")</f>
        <v/>
      </c>
      <c r="AJ54" s="277" t="str">
        <f>IF(tsec!AJ54&lt;&gt;"",INT(tsec!AJ54/3600)*10000+INT(MOD(tsec!AJ54,3600)/60)*100+MOD(tsec!AJ54,60),"")</f>
        <v/>
      </c>
      <c r="AK54" s="115" t="str">
        <f>IF(tsec!AK54&lt;&gt;"",tsec!AK54,"")</f>
        <v/>
      </c>
      <c r="AL54" s="277" t="str">
        <f>IF(tsec!AL54&lt;&gt;"",INT(tsec!AL54/3600)*10000+INT(MOD(tsec!AL54,3600)/60)*100+MOD(tsec!AL54,60),"")</f>
        <v/>
      </c>
      <c r="AM54" s="115" t="str">
        <f>IF(tsec!AM54&lt;&gt;"",tsec!AM54,"")</f>
        <v/>
      </c>
      <c r="AN54" s="277" t="str">
        <f>IF(tsec!AN54&lt;&gt;"",INT(tsec!AN54/3600)*10000+INT(MOD(tsec!AN54,3600)/60)*100+MOD(tsec!AN54,60),"")</f>
        <v/>
      </c>
      <c r="AO54" s="115" t="str">
        <f>IF(tsec!AO54&lt;&gt;"",tsec!AO54,"")</f>
        <v/>
      </c>
      <c r="AP54" s="277" t="str">
        <f>IF(tsec!AP54&lt;&gt;"",INT(tsec!AP54/3600)*10000+INT(MOD(tsec!AP54,3600)/60)*100+MOD(tsec!AP54,60),"")</f>
        <v/>
      </c>
      <c r="AQ54" s="115" t="str">
        <f>IF(tsec!AQ54&lt;&gt;"",tsec!AQ54,"")</f>
        <v/>
      </c>
      <c r="AR54" s="277" t="str">
        <f>IF(tsec!AR54&lt;&gt;"",INT(tsec!AR54/3600)*10000+INT(MOD(tsec!AR54,3600)/60)*100+MOD(tsec!AR54,60),"")</f>
        <v/>
      </c>
      <c r="AS54" s="115" t="str">
        <f>IF(tsec!AS54&lt;&gt;"",tsec!AS54,"")</f>
        <v/>
      </c>
      <c r="AT54" s="277" t="str">
        <f>IF(tsec!AT54&lt;&gt;"",INT(tsec!AT54/3600)*10000+INT(MOD(tsec!AT54,3600)/60)*100+MOD(tsec!AT54,60),"")</f>
        <v/>
      </c>
      <c r="AU54" s="115" t="str">
        <f>IF(tsec!AU54&lt;&gt;"",tsec!AU54,"")</f>
        <v/>
      </c>
      <c r="AV54" s="277" t="str">
        <f>IF(tsec!AV54&lt;&gt;"",INT(tsec!AV54/3600)*10000+INT(MOD(tsec!AV54,3600)/60)*100+MOD(tsec!AV54,60),"")</f>
        <v/>
      </c>
      <c r="AW54" s="115" t="str">
        <f>IF(tsec!AW54&lt;&gt;"",tsec!AW54,"")</f>
        <v/>
      </c>
      <c r="AX54" s="277" t="str">
        <f>IF(tsec!AX54&lt;&gt;"",INT(tsec!AX54/3600)*10000+INT(MOD(tsec!AX54,3600)/60)*100+MOD(tsec!AX54,60),"")</f>
        <v/>
      </c>
      <c r="AY54" s="115" t="str">
        <f>IF(tsec!AY54&lt;&gt;"",tsec!AY54,"")</f>
        <v/>
      </c>
      <c r="AZ54" s="277" t="str">
        <f>IF(tsec!AZ54&lt;&gt;"",INT(tsec!AZ54/3600)*10000+INT(MOD(tsec!AZ54,3600)/60)*100+MOD(tsec!AZ54,60),"")</f>
        <v/>
      </c>
      <c r="BA54" s="115" t="str">
        <f>IF(tsec!BA54&lt;&gt;"",tsec!BA54,"")</f>
        <v/>
      </c>
      <c r="BB54" s="277" t="str">
        <f>IF(tsec!BB54&lt;&gt;"",INT(tsec!BB54/3600)*10000+INT(MOD(tsec!BB54,3600)/60)*100+MOD(tsec!BB54,60),"")</f>
        <v/>
      </c>
      <c r="BC54" s="115" t="str">
        <f>IF(tsec!BC54&lt;&gt;"",tsec!BC54,"")</f>
        <v/>
      </c>
      <c r="BD54" s="277" t="str">
        <f>IF(tsec!BD54&lt;&gt;"",INT(tsec!BD54/3600)*10000+INT(MOD(tsec!BD54,3600)/60)*100+MOD(tsec!BD54,60),"")</f>
        <v/>
      </c>
      <c r="BE54" s="115" t="str">
        <f>IF(tsec!BE54&lt;&gt;"",tsec!BE54,"")</f>
        <v/>
      </c>
      <c r="BF54" s="277" t="str">
        <f>IF(tsec!BF54&lt;&gt;"",INT(tsec!BF54/3600)*10000+INT(MOD(tsec!BF54,3600)/60)*100+MOD(tsec!BF54,60),"")</f>
        <v/>
      </c>
      <c r="BG54" s="115" t="str">
        <f>IF(tsec!BG54&lt;&gt;"",tsec!BG54,"")</f>
        <v/>
      </c>
      <c r="BH54" s="277" t="str">
        <f>IF(tsec!BH54&lt;&gt;"",INT(tsec!BH54/3600)*10000+INT(MOD(tsec!BH54,3600)/60)*100+MOD(tsec!BH54,60),"")</f>
        <v/>
      </c>
      <c r="BI54" s="115" t="str">
        <f>IF(tsec!BI54&lt;&gt;"",tsec!BI54,"")</f>
        <v/>
      </c>
      <c r="BJ54" s="277" t="str">
        <f>IF(tsec!BJ54&lt;&gt;"",INT(tsec!BJ54/3600)*10000+INT(MOD(tsec!BJ54,3600)/60)*100+MOD(tsec!BJ54,60),"")</f>
        <v/>
      </c>
      <c r="BK54" s="115" t="str">
        <f>IF(tsec!BK54&lt;&gt;"",tsec!BK54,"")</f>
        <v/>
      </c>
      <c r="BL54" s="277" t="str">
        <f>IF(tsec!BL54&lt;&gt;"",INT(tsec!BL54/3600)*10000+INT(MOD(tsec!BL54,3600)/60)*100+MOD(tsec!BL54,60),"")</f>
        <v/>
      </c>
      <c r="BM54" s="115" t="str">
        <f>IF(tsec!BM54&lt;&gt;"",tsec!BM54,"")</f>
        <v/>
      </c>
    </row>
    <row r="55" spans="1:65">
      <c r="A55" s="84">
        <f>IF(ent!E55&lt;&gt;"",ent!D55,"")</f>
        <v>54</v>
      </c>
      <c r="B55" s="84" t="str">
        <f>IF(ent!E55&lt;&gt;"",ent!E55,"")</f>
        <v>奥田 道裕</v>
      </c>
      <c r="C55" s="84" t="str">
        <f>IF(ent!E55&lt;&gt;"",ent!F55,"")</f>
        <v>阿部 琢哉</v>
      </c>
      <c r="D55" s="84" t="str">
        <f>IF(ent!E55&lt;&gt;"",ent!G55,"")</f>
        <v>ディクセル ヤリス ハイブリッド</v>
      </c>
      <c r="E55" s="112" t="str">
        <f>IF(ent!E55&lt;&gt;"",ent!H55,"")</f>
        <v>JN-6</v>
      </c>
      <c r="F55" s="276">
        <f>IF(tsec!F55&lt;&gt;"",INT(tsec!F55/3600)*10000+INT(MOD(tsec!F55,3600)/60)*100+MOD(tsec!F55,60),"")</f>
        <v>552.29999999999995</v>
      </c>
      <c r="G55" s="86">
        <f>IF(tsec!G55&lt;&gt;"",tsec!G55,"")</f>
        <v>9</v>
      </c>
      <c r="H55" s="276">
        <f>IF(tsec!H55&lt;&gt;"",INT(tsec!H55/3600)*10000+INT(MOD(tsec!H55,3600)/60)*100+MOD(tsec!H55,60),"")</f>
        <v>1434.1</v>
      </c>
      <c r="I55" s="86">
        <f>IF(tsec!I55&lt;&gt;"",tsec!I55,"")</f>
        <v>9</v>
      </c>
      <c r="J55" s="276">
        <f>IF(tsec!J55&lt;&gt;"",INT(tsec!J55/3600)*10000+INT(MOD(tsec!J55,3600)/60)*100+MOD(tsec!J55,60),"")</f>
        <v>2049.6</v>
      </c>
      <c r="K55" s="86">
        <f>IF(tsec!K55&lt;&gt;"",tsec!K55,"")</f>
        <v>8</v>
      </c>
      <c r="L55" s="276">
        <f>IF(tsec!L55&lt;&gt;"",INT(tsec!L55/3600)*10000+INT(MOD(tsec!L55,3600)/60)*100+MOD(tsec!L55,60),"")</f>
        <v>2644.8999999999996</v>
      </c>
      <c r="M55" s="86">
        <f>IF(tsec!M55&lt;&gt;"",tsec!M55,"")</f>
        <v>8</v>
      </c>
      <c r="N55" s="276">
        <f>IF(tsec!N55&lt;&gt;"",INT(tsec!N55/3600)*10000+INT(MOD(tsec!N55,3600)/60)*100+MOD(tsec!N55,60),"")</f>
        <v>3526.7</v>
      </c>
      <c r="O55" s="86">
        <f>IF(tsec!O55&lt;&gt;"",tsec!O55,"")</f>
        <v>8</v>
      </c>
      <c r="P55" s="276">
        <f>IF(tsec!P55&lt;&gt;"",INT(tsec!P55/3600)*10000+INT(MOD(tsec!P55,3600)/60)*100+MOD(tsec!P55,60),"")</f>
        <v>4140.1000000000004</v>
      </c>
      <c r="Q55" s="86">
        <f>IF(tsec!Q55&lt;&gt;"",tsec!Q55,"")</f>
        <v>8</v>
      </c>
      <c r="R55" s="276">
        <f>IF(tsec!R55&lt;&gt;"",INT(tsec!R55/3600)*10000+INT(MOD(tsec!R55,3600)/60)*100+MOD(tsec!R55,60),"")</f>
        <v>4806.3</v>
      </c>
      <c r="S55" s="86">
        <f>IF(tsec!S55&lt;&gt;"",tsec!S55,"")</f>
        <v>8</v>
      </c>
      <c r="T55" s="276">
        <f>IF(tsec!T55&lt;&gt;"",INT(tsec!T55/3600)*10000+INT(MOD(tsec!T55,3600)/60)*100+MOD(tsec!T55,60),"")</f>
        <v>5250.2000000000007</v>
      </c>
      <c r="U55" s="86">
        <f>IF(tsec!U55&lt;&gt;"",tsec!U55,"")</f>
        <v>8</v>
      </c>
      <c r="V55" s="276">
        <f>IF(tsec!V55&lt;&gt;"",INT(tsec!V55/3600)*10000+INT(MOD(tsec!V55,3600)/60)*100+MOD(tsec!V55,60),"")</f>
        <v>5907.2000000000007</v>
      </c>
      <c r="W55" s="86">
        <f>IF(tsec!W55&lt;&gt;"",tsec!W55,"")</f>
        <v>8</v>
      </c>
      <c r="X55" s="276">
        <f>IF(tsec!X55&lt;&gt;"",INT(tsec!X55/3600)*10000+INT(MOD(tsec!X55,3600)/60)*100+MOD(tsec!X55,60),"")</f>
        <v>10521.5</v>
      </c>
      <c r="Y55" s="86">
        <f>IF(tsec!Y55&lt;&gt;"",tsec!Y55,"")</f>
        <v>8</v>
      </c>
      <c r="Z55" s="276">
        <f>IF(tsec!Z55&lt;&gt;"",INT(tsec!Z55/3600)*10000+INT(MOD(tsec!Z55,3600)/60)*100+MOD(tsec!Z55,60),"")</f>
        <v>11022.2</v>
      </c>
      <c r="AA55" s="86">
        <f>IF(tsec!AA55&lt;&gt;"",tsec!AA55,"")</f>
        <v>8</v>
      </c>
      <c r="AB55" s="276">
        <f>IF(tsec!AB55&lt;&gt;"",INT(tsec!AB55/3600)*10000+INT(MOD(tsec!AB55,3600)/60)*100+MOD(tsec!AB55,60),"")</f>
        <v>11632.5</v>
      </c>
      <c r="AC55" s="86">
        <f>IF(tsec!AC55&lt;&gt;"",tsec!AC55,"")</f>
        <v>8</v>
      </c>
      <c r="AD55" s="276" t="str">
        <f>IF(tsec!AD55&lt;&gt;"",INT(tsec!AD55/3600)*10000+INT(MOD(tsec!AD55,3600)/60)*100+MOD(tsec!AD55,60),"")</f>
        <v/>
      </c>
      <c r="AE55" s="86" t="str">
        <f>IF(tsec!AE55&lt;&gt;"",tsec!AE55,"")</f>
        <v/>
      </c>
      <c r="AF55" s="276" t="str">
        <f>IF(tsec!AF55&lt;&gt;"",INT(tsec!AF55/3600)*10000+INT(MOD(tsec!AF55,3600)/60)*100+MOD(tsec!AF55,60),"")</f>
        <v/>
      </c>
      <c r="AG55" s="86" t="str">
        <f>IF(tsec!AG55&lt;&gt;"",tsec!AG55,"")</f>
        <v/>
      </c>
      <c r="AH55" s="276" t="str">
        <f>IF(tsec!AH55&lt;&gt;"",INT(tsec!AH55/3600)*10000+INT(MOD(tsec!AH55,3600)/60)*100+MOD(tsec!AH55,60),"")</f>
        <v/>
      </c>
      <c r="AI55" s="86" t="str">
        <f>IF(tsec!AI55&lt;&gt;"",tsec!AI55,"")</f>
        <v/>
      </c>
      <c r="AJ55" s="276" t="str">
        <f>IF(tsec!AJ55&lt;&gt;"",INT(tsec!AJ55/3600)*10000+INT(MOD(tsec!AJ55,3600)/60)*100+MOD(tsec!AJ55,60),"")</f>
        <v/>
      </c>
      <c r="AK55" s="86" t="str">
        <f>IF(tsec!AK55&lt;&gt;"",tsec!AK55,"")</f>
        <v/>
      </c>
      <c r="AL55" s="276" t="str">
        <f>IF(tsec!AL55&lt;&gt;"",INT(tsec!AL55/3600)*10000+INT(MOD(tsec!AL55,3600)/60)*100+MOD(tsec!AL55,60),"")</f>
        <v/>
      </c>
      <c r="AM55" s="86" t="str">
        <f>IF(tsec!AM55&lt;&gt;"",tsec!AM55,"")</f>
        <v/>
      </c>
      <c r="AN55" s="276" t="str">
        <f>IF(tsec!AN55&lt;&gt;"",INT(tsec!AN55/3600)*10000+INT(MOD(tsec!AN55,3600)/60)*100+MOD(tsec!AN55,60),"")</f>
        <v/>
      </c>
      <c r="AO55" s="86" t="str">
        <f>IF(tsec!AO55&lt;&gt;"",tsec!AO55,"")</f>
        <v/>
      </c>
      <c r="AP55" s="276" t="str">
        <f>IF(tsec!AP55&lt;&gt;"",INT(tsec!AP55/3600)*10000+INT(MOD(tsec!AP55,3600)/60)*100+MOD(tsec!AP55,60),"")</f>
        <v/>
      </c>
      <c r="AQ55" s="86" t="str">
        <f>IF(tsec!AQ55&lt;&gt;"",tsec!AQ55,"")</f>
        <v/>
      </c>
      <c r="AR55" s="276" t="str">
        <f>IF(tsec!AR55&lt;&gt;"",INT(tsec!AR55/3600)*10000+INT(MOD(tsec!AR55,3600)/60)*100+MOD(tsec!AR55,60),"")</f>
        <v/>
      </c>
      <c r="AS55" s="86" t="str">
        <f>IF(tsec!AS55&lt;&gt;"",tsec!AS55,"")</f>
        <v/>
      </c>
      <c r="AT55" s="276" t="str">
        <f>IF(tsec!AT55&lt;&gt;"",INT(tsec!AT55/3600)*10000+INT(MOD(tsec!AT55,3600)/60)*100+MOD(tsec!AT55,60),"")</f>
        <v/>
      </c>
      <c r="AU55" s="86" t="str">
        <f>IF(tsec!AU55&lt;&gt;"",tsec!AU55,"")</f>
        <v/>
      </c>
      <c r="AV55" s="276" t="str">
        <f>IF(tsec!AV55&lt;&gt;"",INT(tsec!AV55/3600)*10000+INT(MOD(tsec!AV55,3600)/60)*100+MOD(tsec!AV55,60),"")</f>
        <v/>
      </c>
      <c r="AW55" s="86" t="str">
        <f>IF(tsec!AW55&lt;&gt;"",tsec!AW55,"")</f>
        <v/>
      </c>
      <c r="AX55" s="276" t="str">
        <f>IF(tsec!AX55&lt;&gt;"",INT(tsec!AX55/3600)*10000+INT(MOD(tsec!AX55,3600)/60)*100+MOD(tsec!AX55,60),"")</f>
        <v/>
      </c>
      <c r="AY55" s="86" t="str">
        <f>IF(tsec!AY55&lt;&gt;"",tsec!AY55,"")</f>
        <v/>
      </c>
      <c r="AZ55" s="276" t="str">
        <f>IF(tsec!AZ55&lt;&gt;"",INT(tsec!AZ55/3600)*10000+INT(MOD(tsec!AZ55,3600)/60)*100+MOD(tsec!AZ55,60),"")</f>
        <v/>
      </c>
      <c r="BA55" s="86" t="str">
        <f>IF(tsec!BA55&lt;&gt;"",tsec!BA55,"")</f>
        <v/>
      </c>
      <c r="BB55" s="276" t="str">
        <f>IF(tsec!BB55&lt;&gt;"",INT(tsec!BB55/3600)*10000+INT(MOD(tsec!BB55,3600)/60)*100+MOD(tsec!BB55,60),"")</f>
        <v/>
      </c>
      <c r="BC55" s="86" t="str">
        <f>IF(tsec!BC55&lt;&gt;"",tsec!BC55,"")</f>
        <v/>
      </c>
      <c r="BD55" s="276" t="str">
        <f>IF(tsec!BD55&lt;&gt;"",INT(tsec!BD55/3600)*10000+INT(MOD(tsec!BD55,3600)/60)*100+MOD(tsec!BD55,60),"")</f>
        <v/>
      </c>
      <c r="BE55" s="86" t="str">
        <f>IF(tsec!BE55&lt;&gt;"",tsec!BE55,"")</f>
        <v/>
      </c>
      <c r="BF55" s="276" t="str">
        <f>IF(tsec!BF55&lt;&gt;"",INT(tsec!BF55/3600)*10000+INT(MOD(tsec!BF55,3600)/60)*100+MOD(tsec!BF55,60),"")</f>
        <v/>
      </c>
      <c r="BG55" s="86" t="str">
        <f>IF(tsec!BG55&lt;&gt;"",tsec!BG55,"")</f>
        <v/>
      </c>
      <c r="BH55" s="276" t="str">
        <f>IF(tsec!BH55&lt;&gt;"",INT(tsec!BH55/3600)*10000+INT(MOD(tsec!BH55,3600)/60)*100+MOD(tsec!BH55,60),"")</f>
        <v/>
      </c>
      <c r="BI55" s="86" t="str">
        <f>IF(tsec!BI55&lt;&gt;"",tsec!BI55,"")</f>
        <v/>
      </c>
      <c r="BJ55" s="276" t="str">
        <f>IF(tsec!BJ55&lt;&gt;"",INT(tsec!BJ55/3600)*10000+INT(MOD(tsec!BJ55,3600)/60)*100+MOD(tsec!BJ55,60),"")</f>
        <v/>
      </c>
      <c r="BK55" s="86" t="str">
        <f>IF(tsec!BK55&lt;&gt;"",tsec!BK55,"")</f>
        <v/>
      </c>
      <c r="BL55" s="276" t="str">
        <f>IF(tsec!BL55&lt;&gt;"",INT(tsec!BL55/3600)*10000+INT(MOD(tsec!BL55,3600)/60)*100+MOD(tsec!BL55,60),"")</f>
        <v/>
      </c>
      <c r="BM55" s="86" t="str">
        <f>IF(tsec!BM55&lt;&gt;"",tsec!BM55,"")</f>
        <v/>
      </c>
    </row>
    <row r="56" spans="1:65" s="278" customFormat="1">
      <c r="A56" s="113">
        <f>IF(ent!E56&lt;&gt;"",ent!D56,"")</f>
        <v>55</v>
      </c>
      <c r="B56" s="113" t="str">
        <f>IF(ent!E56&lt;&gt;"",ent!E56,"")</f>
        <v>吉原 將大</v>
      </c>
      <c r="C56" s="113" t="str">
        <f>IF(ent!E56&lt;&gt;"",ent!F56,"")</f>
        <v>小藤 桂一</v>
      </c>
      <c r="D56" s="113" t="str">
        <f>IF(ent!E56&lt;&gt;"",ent!G56,"")</f>
        <v>カヤバ DUNLOP UPG アクア</v>
      </c>
      <c r="E56" s="114" t="str">
        <f>IF(ent!E56&lt;&gt;"",ent!H56,"")</f>
        <v>JN-6</v>
      </c>
      <c r="F56" s="277">
        <f>IF(tsec!F56&lt;&gt;"",INT(tsec!F56/3600)*10000+INT(MOD(tsec!F56,3600)/60)*100+MOD(tsec!F56,60),"")</f>
        <v>540.4</v>
      </c>
      <c r="G56" s="115">
        <f>IF(tsec!G56&lt;&gt;"",tsec!G56,"")</f>
        <v>4</v>
      </c>
      <c r="H56" s="277">
        <f>IF(tsec!H56&lt;&gt;"",INT(tsec!H56/3600)*10000+INT(MOD(tsec!H56,3600)/60)*100+MOD(tsec!H56,60),"")</f>
        <v>1405.8</v>
      </c>
      <c r="I56" s="115">
        <f>IF(tsec!I56&lt;&gt;"",tsec!I56,"")</f>
        <v>6</v>
      </c>
      <c r="J56" s="277">
        <f>IF(tsec!J56&lt;&gt;"",INT(tsec!J56/3600)*10000+INT(MOD(tsec!J56,3600)/60)*100+MOD(tsec!J56,60),"")</f>
        <v>2003.3</v>
      </c>
      <c r="K56" s="115">
        <f>IF(tsec!K56&lt;&gt;"",tsec!K56,"")</f>
        <v>6</v>
      </c>
      <c r="L56" s="277">
        <f>IF(tsec!L56&lt;&gt;"",INT(tsec!L56/3600)*10000+INT(MOD(tsec!L56,3600)/60)*100+MOD(tsec!L56,60),"")</f>
        <v>2534.9</v>
      </c>
      <c r="M56" s="115">
        <f>IF(tsec!M56&lt;&gt;"",tsec!M56,"")</f>
        <v>6</v>
      </c>
      <c r="N56" s="277">
        <f>IF(tsec!N56&lt;&gt;"",INT(tsec!N56/3600)*10000+INT(MOD(tsec!N56,3600)/60)*100+MOD(tsec!N56,60),"")</f>
        <v>3353.9</v>
      </c>
      <c r="O56" s="115">
        <f>IF(tsec!O56&lt;&gt;"",tsec!O56,"")</f>
        <v>6</v>
      </c>
      <c r="P56" s="277">
        <f>IF(tsec!P56&lt;&gt;"",INT(tsec!P56/3600)*10000+INT(MOD(tsec!P56,3600)/60)*100+MOD(tsec!P56,60),"")</f>
        <v>3948.5</v>
      </c>
      <c r="Q56" s="115">
        <f>IF(tsec!Q56&lt;&gt;"",tsec!Q56,"")</f>
        <v>6</v>
      </c>
      <c r="R56" s="277">
        <f>IF(tsec!R56&lt;&gt;"",INT(tsec!R56/3600)*10000+INT(MOD(tsec!R56,3600)/60)*100+MOD(tsec!R56,60),"")</f>
        <v>4549.7</v>
      </c>
      <c r="S56" s="115">
        <f>IF(tsec!S56&lt;&gt;"",tsec!S56,"")</f>
        <v>5</v>
      </c>
      <c r="T56" s="277">
        <f>IF(tsec!T56&lt;&gt;"",INT(tsec!T56/3600)*10000+INT(MOD(tsec!T56,3600)/60)*100+MOD(tsec!T56,60),"")</f>
        <v>5010.1000000000004</v>
      </c>
      <c r="U56" s="115">
        <f>IF(tsec!U56&lt;&gt;"",tsec!U56,"")</f>
        <v>4</v>
      </c>
      <c r="V56" s="277">
        <f>IF(tsec!V56&lt;&gt;"",INT(tsec!V56/3600)*10000+INT(MOD(tsec!V56,3600)/60)*100+MOD(tsec!V56,60),"")</f>
        <v>5610.6</v>
      </c>
      <c r="W56" s="115">
        <f>IF(tsec!W56&lt;&gt;"",tsec!W56,"")</f>
        <v>4</v>
      </c>
      <c r="X56" s="277">
        <f>IF(tsec!X56&lt;&gt;"",INT(tsec!X56/3600)*10000+INT(MOD(tsec!X56,3600)/60)*100+MOD(tsec!X56,60),"")</f>
        <v>10203.6</v>
      </c>
      <c r="Y56" s="115">
        <f>IF(tsec!Y56&lt;&gt;"",tsec!Y56,"")</f>
        <v>4</v>
      </c>
      <c r="Z56" s="277">
        <f>IF(tsec!Z56&lt;&gt;"",INT(tsec!Z56/3600)*10000+INT(MOD(tsec!Z56,3600)/60)*100+MOD(tsec!Z56,60),"")</f>
        <v>10650.5</v>
      </c>
      <c r="AA56" s="115">
        <f>IF(tsec!AA56&lt;&gt;"",tsec!AA56,"")</f>
        <v>4</v>
      </c>
      <c r="AB56" s="277">
        <f>IF(tsec!AB56&lt;&gt;"",INT(tsec!AB56/3600)*10000+INT(MOD(tsec!AB56,3600)/60)*100+MOD(tsec!AB56,60),"")</f>
        <v>11300.8</v>
      </c>
      <c r="AC56" s="115">
        <f>IF(tsec!AC56&lt;&gt;"",tsec!AC56,"")</f>
        <v>4</v>
      </c>
      <c r="AD56" s="277" t="str">
        <f>IF(tsec!AD56&lt;&gt;"",INT(tsec!AD56/3600)*10000+INT(MOD(tsec!AD56,3600)/60)*100+MOD(tsec!AD56,60),"")</f>
        <v/>
      </c>
      <c r="AE56" s="115" t="str">
        <f>IF(tsec!AE56&lt;&gt;"",tsec!AE56,"")</f>
        <v/>
      </c>
      <c r="AF56" s="277" t="str">
        <f>IF(tsec!AF56&lt;&gt;"",INT(tsec!AF56/3600)*10000+INT(MOD(tsec!AF56,3600)/60)*100+MOD(tsec!AF56,60),"")</f>
        <v/>
      </c>
      <c r="AG56" s="115" t="str">
        <f>IF(tsec!AG56&lt;&gt;"",tsec!AG56,"")</f>
        <v/>
      </c>
      <c r="AH56" s="277" t="str">
        <f>IF(tsec!AH56&lt;&gt;"",INT(tsec!AH56/3600)*10000+INT(MOD(tsec!AH56,3600)/60)*100+MOD(tsec!AH56,60),"")</f>
        <v/>
      </c>
      <c r="AI56" s="115" t="str">
        <f>IF(tsec!AI56&lt;&gt;"",tsec!AI56,"")</f>
        <v/>
      </c>
      <c r="AJ56" s="277" t="str">
        <f>IF(tsec!AJ56&lt;&gt;"",INT(tsec!AJ56/3600)*10000+INT(MOD(tsec!AJ56,3600)/60)*100+MOD(tsec!AJ56,60),"")</f>
        <v/>
      </c>
      <c r="AK56" s="115" t="str">
        <f>IF(tsec!AK56&lt;&gt;"",tsec!AK56,"")</f>
        <v/>
      </c>
      <c r="AL56" s="277" t="str">
        <f>IF(tsec!AL56&lt;&gt;"",INT(tsec!AL56/3600)*10000+INT(MOD(tsec!AL56,3600)/60)*100+MOD(tsec!AL56,60),"")</f>
        <v/>
      </c>
      <c r="AM56" s="115" t="str">
        <f>IF(tsec!AM56&lt;&gt;"",tsec!AM56,"")</f>
        <v/>
      </c>
      <c r="AN56" s="277" t="str">
        <f>IF(tsec!AN56&lt;&gt;"",INT(tsec!AN56/3600)*10000+INT(MOD(tsec!AN56,3600)/60)*100+MOD(tsec!AN56,60),"")</f>
        <v/>
      </c>
      <c r="AO56" s="115" t="str">
        <f>IF(tsec!AO56&lt;&gt;"",tsec!AO56,"")</f>
        <v/>
      </c>
      <c r="AP56" s="277" t="str">
        <f>IF(tsec!AP56&lt;&gt;"",INT(tsec!AP56/3600)*10000+INT(MOD(tsec!AP56,3600)/60)*100+MOD(tsec!AP56,60),"")</f>
        <v/>
      </c>
      <c r="AQ56" s="115" t="str">
        <f>IF(tsec!AQ56&lt;&gt;"",tsec!AQ56,"")</f>
        <v/>
      </c>
      <c r="AR56" s="277" t="str">
        <f>IF(tsec!AR56&lt;&gt;"",INT(tsec!AR56/3600)*10000+INT(MOD(tsec!AR56,3600)/60)*100+MOD(tsec!AR56,60),"")</f>
        <v/>
      </c>
      <c r="AS56" s="115" t="str">
        <f>IF(tsec!AS56&lt;&gt;"",tsec!AS56,"")</f>
        <v/>
      </c>
      <c r="AT56" s="277" t="str">
        <f>IF(tsec!AT56&lt;&gt;"",INT(tsec!AT56/3600)*10000+INT(MOD(tsec!AT56,3600)/60)*100+MOD(tsec!AT56,60),"")</f>
        <v/>
      </c>
      <c r="AU56" s="115" t="str">
        <f>IF(tsec!AU56&lt;&gt;"",tsec!AU56,"")</f>
        <v/>
      </c>
      <c r="AV56" s="277" t="str">
        <f>IF(tsec!AV56&lt;&gt;"",INT(tsec!AV56/3600)*10000+INT(MOD(tsec!AV56,3600)/60)*100+MOD(tsec!AV56,60),"")</f>
        <v/>
      </c>
      <c r="AW56" s="115" t="str">
        <f>IF(tsec!AW56&lt;&gt;"",tsec!AW56,"")</f>
        <v/>
      </c>
      <c r="AX56" s="277" t="str">
        <f>IF(tsec!AX56&lt;&gt;"",INT(tsec!AX56/3600)*10000+INT(MOD(tsec!AX56,3600)/60)*100+MOD(tsec!AX56,60),"")</f>
        <v/>
      </c>
      <c r="AY56" s="115" t="str">
        <f>IF(tsec!AY56&lt;&gt;"",tsec!AY56,"")</f>
        <v/>
      </c>
      <c r="AZ56" s="277" t="str">
        <f>IF(tsec!AZ56&lt;&gt;"",INT(tsec!AZ56/3600)*10000+INT(MOD(tsec!AZ56,3600)/60)*100+MOD(tsec!AZ56,60),"")</f>
        <v/>
      </c>
      <c r="BA56" s="115" t="str">
        <f>IF(tsec!BA56&lt;&gt;"",tsec!BA56,"")</f>
        <v/>
      </c>
      <c r="BB56" s="277" t="str">
        <f>IF(tsec!BB56&lt;&gt;"",INT(tsec!BB56/3600)*10000+INT(MOD(tsec!BB56,3600)/60)*100+MOD(tsec!BB56,60),"")</f>
        <v/>
      </c>
      <c r="BC56" s="115" t="str">
        <f>IF(tsec!BC56&lt;&gt;"",tsec!BC56,"")</f>
        <v/>
      </c>
      <c r="BD56" s="277" t="str">
        <f>IF(tsec!BD56&lt;&gt;"",INT(tsec!BD56/3600)*10000+INT(MOD(tsec!BD56,3600)/60)*100+MOD(tsec!BD56,60),"")</f>
        <v/>
      </c>
      <c r="BE56" s="115" t="str">
        <f>IF(tsec!BE56&lt;&gt;"",tsec!BE56,"")</f>
        <v/>
      </c>
      <c r="BF56" s="277" t="str">
        <f>IF(tsec!BF56&lt;&gt;"",INT(tsec!BF56/3600)*10000+INT(MOD(tsec!BF56,3600)/60)*100+MOD(tsec!BF56,60),"")</f>
        <v/>
      </c>
      <c r="BG56" s="115" t="str">
        <f>IF(tsec!BG56&lt;&gt;"",tsec!BG56,"")</f>
        <v/>
      </c>
      <c r="BH56" s="277" t="str">
        <f>IF(tsec!BH56&lt;&gt;"",INT(tsec!BH56/3600)*10000+INT(MOD(tsec!BH56,3600)/60)*100+MOD(tsec!BH56,60),"")</f>
        <v/>
      </c>
      <c r="BI56" s="115" t="str">
        <f>IF(tsec!BI56&lt;&gt;"",tsec!BI56,"")</f>
        <v/>
      </c>
      <c r="BJ56" s="277" t="str">
        <f>IF(tsec!BJ56&lt;&gt;"",INT(tsec!BJ56/3600)*10000+INT(MOD(tsec!BJ56,3600)/60)*100+MOD(tsec!BJ56,60),"")</f>
        <v/>
      </c>
      <c r="BK56" s="115" t="str">
        <f>IF(tsec!BK56&lt;&gt;"",tsec!BK56,"")</f>
        <v/>
      </c>
      <c r="BL56" s="277" t="str">
        <f>IF(tsec!BL56&lt;&gt;"",INT(tsec!BL56/3600)*10000+INT(MOD(tsec!BL56,3600)/60)*100+MOD(tsec!BL56,60),"")</f>
        <v/>
      </c>
      <c r="BM56" s="115" t="str">
        <f>IF(tsec!BM56&lt;&gt;"",tsec!BM56,"")</f>
        <v/>
      </c>
    </row>
    <row r="57" spans="1:65" s="80" customFormat="1">
      <c r="A57" s="89">
        <f>IF(ent!E57&lt;&gt;"",ent!D57,"")</f>
        <v>56</v>
      </c>
      <c r="B57" s="89" t="str">
        <f>IF(ent!E57&lt;&gt;"",ent!E57,"")</f>
        <v>洪 銘蔚</v>
      </c>
      <c r="C57" s="89" t="str">
        <f>IF(ent!E57&lt;&gt;"",ent!F57,"")</f>
        <v>坂井 智幸</v>
      </c>
      <c r="D57" s="89" t="str">
        <f>IF(ent!E57&lt;&gt;"",ent!G57,"")</f>
        <v>G－EYES.LD.CVTアクア.DL</v>
      </c>
      <c r="E57" s="116" t="str">
        <f>IF(ent!E57&lt;&gt;"",ent!H57,"")</f>
        <v>JN-6</v>
      </c>
      <c r="F57" s="117">
        <f>IF(tsec!F57&lt;&gt;"",INT(tsec!F57/3600)*10000+INT(MOD(tsec!F57,3600)/60)*100+MOD(tsec!F57,60),"")</f>
        <v>549.70000000000005</v>
      </c>
      <c r="G57" s="91">
        <f>IF(tsec!G57&lt;&gt;"",tsec!G57,"")</f>
        <v>7</v>
      </c>
      <c r="H57" s="117">
        <f>IF(tsec!H57&lt;&gt;"",INT(tsec!H57/3600)*10000+INT(MOD(tsec!H57,3600)/60)*100+MOD(tsec!H57,60),"")</f>
        <v>1432.4</v>
      </c>
      <c r="I57" s="91">
        <f>IF(tsec!I57&lt;&gt;"",tsec!I57,"")</f>
        <v>7</v>
      </c>
      <c r="J57" s="117">
        <f>IF(tsec!J57&lt;&gt;"",INT(tsec!J57/3600)*10000+INT(MOD(tsec!J57,3600)/60)*100+MOD(tsec!J57,60),"")</f>
        <v>2040.6000000000001</v>
      </c>
      <c r="K57" s="91">
        <f>IF(tsec!K57&lt;&gt;"",tsec!K57,"")</f>
        <v>7</v>
      </c>
      <c r="L57" s="117">
        <f>IF(tsec!L57&lt;&gt;"",INT(tsec!L57/3600)*10000+INT(MOD(tsec!L57,3600)/60)*100+MOD(tsec!L57,60),"")</f>
        <v>2629.8</v>
      </c>
      <c r="M57" s="91">
        <f>IF(tsec!M57&lt;&gt;"",tsec!M57,"")</f>
        <v>7</v>
      </c>
      <c r="N57" s="117">
        <f>IF(tsec!N57&lt;&gt;"",INT(tsec!N57/3600)*10000+INT(MOD(tsec!N57,3600)/60)*100+MOD(tsec!N57,60),"")</f>
        <v>3657.6000000000004</v>
      </c>
      <c r="O57" s="91">
        <f>IF(tsec!O57&lt;&gt;"",tsec!O57,"")</f>
        <v>9</v>
      </c>
      <c r="P57" s="117">
        <f>IF(tsec!P57&lt;&gt;"",INT(tsec!P57/3600)*10000+INT(MOD(tsec!P57,3600)/60)*100+MOD(tsec!P57,60),"")</f>
        <v>4305.3</v>
      </c>
      <c r="Q57" s="91">
        <f>IF(tsec!Q57&lt;&gt;"",tsec!Q57,"")</f>
        <v>9</v>
      </c>
      <c r="R57" s="117">
        <f>IF(tsec!R57&lt;&gt;"",INT(tsec!R57/3600)*10000+INT(MOD(tsec!R57,3600)/60)*100+MOD(tsec!R57,60),"")</f>
        <v>4925.2000000000007</v>
      </c>
      <c r="S57" s="91">
        <f>IF(tsec!S57&lt;&gt;"",tsec!S57,"")</f>
        <v>9</v>
      </c>
      <c r="T57" s="117">
        <f>IF(tsec!T57&lt;&gt;"",INT(tsec!T57/3600)*10000+INT(MOD(tsec!T57,3600)/60)*100+MOD(tsec!T57,60),"")</f>
        <v>5359.1</v>
      </c>
      <c r="U57" s="91">
        <f>IF(tsec!U57&lt;&gt;"",tsec!U57,"")</f>
        <v>9</v>
      </c>
      <c r="V57" s="117">
        <f>IF(tsec!V57&lt;&gt;"",INT(tsec!V57/3600)*10000+INT(MOD(tsec!V57,3600)/60)*100+MOD(tsec!V57,60),"")</f>
        <v>10014.299999999999</v>
      </c>
      <c r="W57" s="91">
        <f>IF(tsec!W57&lt;&gt;"",tsec!W57,"")</f>
        <v>9</v>
      </c>
      <c r="X57" s="117">
        <f>IF(tsec!X57&lt;&gt;"",INT(tsec!X57/3600)*10000+INT(MOD(tsec!X57,3600)/60)*100+MOD(tsec!X57,60),"")</f>
        <v>10631.4</v>
      </c>
      <c r="Y57" s="91">
        <f>IF(tsec!Y57&lt;&gt;"",tsec!Y57,"")</f>
        <v>9</v>
      </c>
      <c r="Z57" s="117">
        <f>IF(tsec!Z57&lt;&gt;"",INT(tsec!Z57/3600)*10000+INT(MOD(tsec!Z57,3600)/60)*100+MOD(tsec!Z57,60),"")</f>
        <v>11116.6</v>
      </c>
      <c r="AA57" s="91">
        <f>IF(tsec!AA57&lt;&gt;"",tsec!AA57,"")</f>
        <v>9</v>
      </c>
      <c r="AB57" s="117">
        <f>IF(tsec!AB57&lt;&gt;"",INT(tsec!AB57/3600)*10000+INT(MOD(tsec!AB57,3600)/60)*100+MOD(tsec!AB57,60),"")</f>
        <v>11726.900000000001</v>
      </c>
      <c r="AC57" s="91">
        <f>IF(tsec!AC57&lt;&gt;"",tsec!AC57,"")</f>
        <v>9</v>
      </c>
      <c r="AD57" s="117" t="str">
        <f>IF(tsec!AD57&lt;&gt;"",INT(tsec!AD57/3600)*10000+INT(MOD(tsec!AD57,3600)/60)*100+MOD(tsec!AD57,60),"")</f>
        <v/>
      </c>
      <c r="AE57" s="91" t="str">
        <f>IF(tsec!AE57&lt;&gt;"",tsec!AE57,"")</f>
        <v/>
      </c>
      <c r="AF57" s="117" t="str">
        <f>IF(tsec!AF57&lt;&gt;"",INT(tsec!AF57/3600)*10000+INT(MOD(tsec!AF57,3600)/60)*100+MOD(tsec!AF57,60),"")</f>
        <v/>
      </c>
      <c r="AG57" s="91" t="str">
        <f>IF(tsec!AG57&lt;&gt;"",tsec!AG57,"")</f>
        <v/>
      </c>
      <c r="AH57" s="117" t="str">
        <f>IF(tsec!AH57&lt;&gt;"",INT(tsec!AH57/3600)*10000+INT(MOD(tsec!AH57,3600)/60)*100+MOD(tsec!AH57,60),"")</f>
        <v/>
      </c>
      <c r="AI57" s="91" t="str">
        <f>IF(tsec!AI57&lt;&gt;"",tsec!AI57,"")</f>
        <v/>
      </c>
      <c r="AJ57" s="117" t="str">
        <f>IF(tsec!AJ57&lt;&gt;"",INT(tsec!AJ57/3600)*10000+INT(MOD(tsec!AJ57,3600)/60)*100+MOD(tsec!AJ57,60),"")</f>
        <v/>
      </c>
      <c r="AK57" s="91" t="str">
        <f>IF(tsec!AK57&lt;&gt;"",tsec!AK57,"")</f>
        <v/>
      </c>
      <c r="AL57" s="117" t="str">
        <f>IF(tsec!AL57&lt;&gt;"",INT(tsec!AL57/3600)*10000+INT(MOD(tsec!AL57,3600)/60)*100+MOD(tsec!AL57,60),"")</f>
        <v/>
      </c>
      <c r="AM57" s="91" t="str">
        <f>IF(tsec!AM57&lt;&gt;"",tsec!AM57,"")</f>
        <v/>
      </c>
      <c r="AN57" s="117" t="str">
        <f>IF(tsec!AN57&lt;&gt;"",INT(tsec!AN57/3600)*10000+INT(MOD(tsec!AN57,3600)/60)*100+MOD(tsec!AN57,60),"")</f>
        <v/>
      </c>
      <c r="AO57" s="91" t="str">
        <f>IF(tsec!AO57&lt;&gt;"",tsec!AO57,"")</f>
        <v/>
      </c>
      <c r="AP57" s="117" t="str">
        <f>IF(tsec!AP57&lt;&gt;"",INT(tsec!AP57/3600)*10000+INT(MOD(tsec!AP57,3600)/60)*100+MOD(tsec!AP57,60),"")</f>
        <v/>
      </c>
      <c r="AQ57" s="91" t="str">
        <f>IF(tsec!AQ57&lt;&gt;"",tsec!AQ57,"")</f>
        <v/>
      </c>
      <c r="AR57" s="117" t="str">
        <f>IF(tsec!AR57&lt;&gt;"",INT(tsec!AR57/3600)*10000+INT(MOD(tsec!AR57,3600)/60)*100+MOD(tsec!AR57,60),"")</f>
        <v/>
      </c>
      <c r="AS57" s="91" t="str">
        <f>IF(tsec!AS57&lt;&gt;"",tsec!AS57,"")</f>
        <v/>
      </c>
      <c r="AT57" s="117" t="str">
        <f>IF(tsec!AT57&lt;&gt;"",INT(tsec!AT57/3600)*10000+INT(MOD(tsec!AT57,3600)/60)*100+MOD(tsec!AT57,60),"")</f>
        <v/>
      </c>
      <c r="AU57" s="91" t="str">
        <f>IF(tsec!AU57&lt;&gt;"",tsec!AU57,"")</f>
        <v/>
      </c>
      <c r="AV57" s="117" t="str">
        <f>IF(tsec!AV57&lt;&gt;"",INT(tsec!AV57/3600)*10000+INT(MOD(tsec!AV57,3600)/60)*100+MOD(tsec!AV57,60),"")</f>
        <v/>
      </c>
      <c r="AW57" s="91" t="str">
        <f>IF(tsec!AW57&lt;&gt;"",tsec!AW57,"")</f>
        <v/>
      </c>
      <c r="AX57" s="117" t="str">
        <f>IF(tsec!AX57&lt;&gt;"",INT(tsec!AX57/3600)*10000+INT(MOD(tsec!AX57,3600)/60)*100+MOD(tsec!AX57,60),"")</f>
        <v/>
      </c>
      <c r="AY57" s="91" t="str">
        <f>IF(tsec!AY57&lt;&gt;"",tsec!AY57,"")</f>
        <v/>
      </c>
      <c r="AZ57" s="117" t="str">
        <f>IF(tsec!AZ57&lt;&gt;"",INT(tsec!AZ57/3600)*10000+INT(MOD(tsec!AZ57,3600)/60)*100+MOD(tsec!AZ57,60),"")</f>
        <v/>
      </c>
      <c r="BA57" s="91" t="str">
        <f>IF(tsec!BA57&lt;&gt;"",tsec!BA57,"")</f>
        <v/>
      </c>
      <c r="BB57" s="117" t="str">
        <f>IF(tsec!BB57&lt;&gt;"",INT(tsec!BB57/3600)*10000+INT(MOD(tsec!BB57,3600)/60)*100+MOD(tsec!BB57,60),"")</f>
        <v/>
      </c>
      <c r="BC57" s="91" t="str">
        <f>IF(tsec!BC57&lt;&gt;"",tsec!BC57,"")</f>
        <v/>
      </c>
      <c r="BD57" s="117" t="str">
        <f>IF(tsec!BD57&lt;&gt;"",INT(tsec!BD57/3600)*10000+INT(MOD(tsec!BD57,3600)/60)*100+MOD(tsec!BD57,60),"")</f>
        <v/>
      </c>
      <c r="BE57" s="91" t="str">
        <f>IF(tsec!BE57&lt;&gt;"",tsec!BE57,"")</f>
        <v/>
      </c>
      <c r="BF57" s="117" t="str">
        <f>IF(tsec!BF57&lt;&gt;"",INT(tsec!BF57/3600)*10000+INT(MOD(tsec!BF57,3600)/60)*100+MOD(tsec!BF57,60),"")</f>
        <v/>
      </c>
      <c r="BG57" s="91" t="str">
        <f>IF(tsec!BG57&lt;&gt;"",tsec!BG57,"")</f>
        <v/>
      </c>
      <c r="BH57" s="117" t="str">
        <f>IF(tsec!BH57&lt;&gt;"",INT(tsec!BH57/3600)*10000+INT(MOD(tsec!BH57,3600)/60)*100+MOD(tsec!BH57,60),"")</f>
        <v/>
      </c>
      <c r="BI57" s="91" t="str">
        <f>IF(tsec!BI57&lt;&gt;"",tsec!BI57,"")</f>
        <v/>
      </c>
      <c r="BJ57" s="117" t="str">
        <f>IF(tsec!BJ57&lt;&gt;"",INT(tsec!BJ57/3600)*10000+INT(MOD(tsec!BJ57,3600)/60)*100+MOD(tsec!BJ57,60),"")</f>
        <v/>
      </c>
      <c r="BK57" s="91" t="str">
        <f>IF(tsec!BK57&lt;&gt;"",tsec!BK57,"")</f>
        <v/>
      </c>
      <c r="BL57" s="117" t="str">
        <f>IF(tsec!BL57&lt;&gt;"",INT(tsec!BL57/3600)*10000+INT(MOD(tsec!BL57,3600)/60)*100+MOD(tsec!BL57,60),"")</f>
        <v/>
      </c>
      <c r="BM57" s="91" t="str">
        <f>IF(tsec!BM57&lt;&gt;"",tsec!BM57,"")</f>
        <v/>
      </c>
    </row>
    <row r="58" spans="1:65" s="278" customFormat="1">
      <c r="A58" s="113">
        <f>IF(ent!E58&lt;&gt;"",ent!D58,"")</f>
        <v>57</v>
      </c>
      <c r="B58" s="113" t="str">
        <f>IF(ent!E58&lt;&gt;"",ent!E58,"")</f>
        <v>上原 利宏</v>
      </c>
      <c r="C58" s="113" t="str">
        <f>IF(ent!E58&lt;&gt;"",ent!F58,"")</f>
        <v>佐瀬 拓野</v>
      </c>
      <c r="D58" s="113" t="str">
        <f>IF(ent!E58&lt;&gt;"",ent!G58,"")</f>
        <v>三菱ランサーエボリューションしち</v>
      </c>
      <c r="E58" s="114" t="str">
        <f>IF(ent!E58&lt;&gt;"",ent!H58,"")</f>
        <v>OP-2</v>
      </c>
      <c r="F58" s="277" t="str">
        <f>IF(tsec!F58&lt;&gt;"",INT(tsec!F58/3600)*10000+INT(MOD(tsec!F58,3600)/60)*100+MOD(tsec!F58,60),"")</f>
        <v/>
      </c>
      <c r="G58" s="115" t="str">
        <f>IF(tsec!G58&lt;&gt;"",tsec!G58,"")</f>
        <v/>
      </c>
      <c r="H58" s="277" t="str">
        <f>IF(tsec!H58&lt;&gt;"",INT(tsec!H58/3600)*10000+INT(MOD(tsec!H58,3600)/60)*100+MOD(tsec!H58,60),"")</f>
        <v/>
      </c>
      <c r="I58" s="115" t="str">
        <f>IF(tsec!I58&lt;&gt;"",tsec!I58,"")</f>
        <v/>
      </c>
      <c r="J58" s="277" t="str">
        <f>IF(tsec!J58&lt;&gt;"",INT(tsec!J58/3600)*10000+INT(MOD(tsec!J58,3600)/60)*100+MOD(tsec!J58,60),"")</f>
        <v/>
      </c>
      <c r="K58" s="115" t="str">
        <f>IF(tsec!K58&lt;&gt;"",tsec!K58,"")</f>
        <v/>
      </c>
      <c r="L58" s="277" t="str">
        <f>IF(tsec!L58&lt;&gt;"",INT(tsec!L58/3600)*10000+INT(MOD(tsec!L58,3600)/60)*100+MOD(tsec!L58,60),"")</f>
        <v/>
      </c>
      <c r="M58" s="115" t="str">
        <f>IF(tsec!M58&lt;&gt;"",tsec!M58,"")</f>
        <v/>
      </c>
      <c r="N58" s="277" t="str">
        <f>IF(tsec!N58&lt;&gt;"",INT(tsec!N58/3600)*10000+INT(MOD(tsec!N58,3600)/60)*100+MOD(tsec!N58,60),"")</f>
        <v/>
      </c>
      <c r="O58" s="115" t="str">
        <f>IF(tsec!O58&lt;&gt;"",tsec!O58,"")</f>
        <v/>
      </c>
      <c r="P58" s="277" t="str">
        <f>IF(tsec!P58&lt;&gt;"",INT(tsec!P58/3600)*10000+INT(MOD(tsec!P58,3600)/60)*100+MOD(tsec!P58,60),"")</f>
        <v/>
      </c>
      <c r="Q58" s="115" t="str">
        <f>IF(tsec!Q58&lt;&gt;"",tsec!Q58,"")</f>
        <v/>
      </c>
      <c r="R58" s="277" t="str">
        <f>IF(tsec!R58&lt;&gt;"",INT(tsec!R58/3600)*10000+INT(MOD(tsec!R58,3600)/60)*100+MOD(tsec!R58,60),"")</f>
        <v/>
      </c>
      <c r="S58" s="115" t="str">
        <f>IF(tsec!S58&lt;&gt;"",tsec!S58,"")</f>
        <v/>
      </c>
      <c r="T58" s="277" t="str">
        <f>IF(tsec!T58&lt;&gt;"",INT(tsec!T58/3600)*10000+INT(MOD(tsec!T58,3600)/60)*100+MOD(tsec!T58,60),"")</f>
        <v/>
      </c>
      <c r="U58" s="115" t="str">
        <f>IF(tsec!U58&lt;&gt;"",tsec!U58,"")</f>
        <v/>
      </c>
      <c r="V58" s="277" t="str">
        <f>IF(tsec!V58&lt;&gt;"",INT(tsec!V58/3600)*10000+INT(MOD(tsec!V58,3600)/60)*100+MOD(tsec!V58,60),"")</f>
        <v/>
      </c>
      <c r="W58" s="115" t="str">
        <f>IF(tsec!W58&lt;&gt;"",tsec!W58,"")</f>
        <v/>
      </c>
      <c r="X58" s="277" t="str">
        <f>IF(tsec!X58&lt;&gt;"",INT(tsec!X58/3600)*10000+INT(MOD(tsec!X58,3600)/60)*100+MOD(tsec!X58,60),"")</f>
        <v/>
      </c>
      <c r="Y58" s="115" t="str">
        <f>IF(tsec!Y58&lt;&gt;"",tsec!Y58,"")</f>
        <v/>
      </c>
      <c r="Z58" s="277" t="str">
        <f>IF(tsec!Z58&lt;&gt;"",INT(tsec!Z58/3600)*10000+INT(MOD(tsec!Z58,3600)/60)*100+MOD(tsec!Z58,60),"")</f>
        <v/>
      </c>
      <c r="AA58" s="115" t="str">
        <f>IF(tsec!AA58&lt;&gt;"",tsec!AA58,"")</f>
        <v/>
      </c>
      <c r="AB58" s="277" t="str">
        <f>IF(tsec!AB58&lt;&gt;"",INT(tsec!AB58/3600)*10000+INT(MOD(tsec!AB58,3600)/60)*100+MOD(tsec!AB58,60),"")</f>
        <v/>
      </c>
      <c r="AC58" s="115" t="str">
        <f>IF(tsec!AC58&lt;&gt;"",tsec!AC58,"")</f>
        <v/>
      </c>
      <c r="AD58" s="277" t="str">
        <f>IF(tsec!AD58&lt;&gt;"",INT(tsec!AD58/3600)*10000+INT(MOD(tsec!AD58,3600)/60)*100+MOD(tsec!AD58,60),"")</f>
        <v/>
      </c>
      <c r="AE58" s="115" t="str">
        <f>IF(tsec!AE58&lt;&gt;"",tsec!AE58,"")</f>
        <v/>
      </c>
      <c r="AF58" s="277" t="str">
        <f>IF(tsec!AF58&lt;&gt;"",INT(tsec!AF58/3600)*10000+INT(MOD(tsec!AF58,3600)/60)*100+MOD(tsec!AF58,60),"")</f>
        <v/>
      </c>
      <c r="AG58" s="115" t="str">
        <f>IF(tsec!AG58&lt;&gt;"",tsec!AG58,"")</f>
        <v/>
      </c>
      <c r="AH58" s="277" t="str">
        <f>IF(tsec!AH58&lt;&gt;"",INT(tsec!AH58/3600)*10000+INT(MOD(tsec!AH58,3600)/60)*100+MOD(tsec!AH58,60),"")</f>
        <v/>
      </c>
      <c r="AI58" s="115" t="str">
        <f>IF(tsec!AI58&lt;&gt;"",tsec!AI58,"")</f>
        <v/>
      </c>
      <c r="AJ58" s="277" t="str">
        <f>IF(tsec!AJ58&lt;&gt;"",INT(tsec!AJ58/3600)*10000+INT(MOD(tsec!AJ58,3600)/60)*100+MOD(tsec!AJ58,60),"")</f>
        <v/>
      </c>
      <c r="AK58" s="115" t="str">
        <f>IF(tsec!AK58&lt;&gt;"",tsec!AK58,"")</f>
        <v/>
      </c>
      <c r="AL58" s="277" t="str">
        <f>IF(tsec!AL58&lt;&gt;"",INT(tsec!AL58/3600)*10000+INT(MOD(tsec!AL58,3600)/60)*100+MOD(tsec!AL58,60),"")</f>
        <v/>
      </c>
      <c r="AM58" s="115" t="str">
        <f>IF(tsec!AM58&lt;&gt;"",tsec!AM58,"")</f>
        <v/>
      </c>
      <c r="AN58" s="277" t="str">
        <f>IF(tsec!AN58&lt;&gt;"",INT(tsec!AN58/3600)*10000+INT(MOD(tsec!AN58,3600)/60)*100+MOD(tsec!AN58,60),"")</f>
        <v/>
      </c>
      <c r="AO58" s="115" t="str">
        <f>IF(tsec!AO58&lt;&gt;"",tsec!AO58,"")</f>
        <v/>
      </c>
      <c r="AP58" s="277" t="str">
        <f>IF(tsec!AP58&lt;&gt;"",INT(tsec!AP58/3600)*10000+INT(MOD(tsec!AP58,3600)/60)*100+MOD(tsec!AP58,60),"")</f>
        <v/>
      </c>
      <c r="AQ58" s="115" t="str">
        <f>IF(tsec!AQ58&lt;&gt;"",tsec!AQ58,"")</f>
        <v/>
      </c>
      <c r="AR58" s="277" t="str">
        <f>IF(tsec!AR58&lt;&gt;"",INT(tsec!AR58/3600)*10000+INT(MOD(tsec!AR58,3600)/60)*100+MOD(tsec!AR58,60),"")</f>
        <v/>
      </c>
      <c r="AS58" s="115" t="str">
        <f>IF(tsec!AS58&lt;&gt;"",tsec!AS58,"")</f>
        <v/>
      </c>
      <c r="AT58" s="277" t="str">
        <f>IF(tsec!AT58&lt;&gt;"",INT(tsec!AT58/3600)*10000+INT(MOD(tsec!AT58,3600)/60)*100+MOD(tsec!AT58,60),"")</f>
        <v/>
      </c>
      <c r="AU58" s="115" t="str">
        <f>IF(tsec!AU58&lt;&gt;"",tsec!AU58,"")</f>
        <v/>
      </c>
      <c r="AV58" s="277" t="str">
        <f>IF(tsec!AV58&lt;&gt;"",INT(tsec!AV58/3600)*10000+INT(MOD(tsec!AV58,3600)/60)*100+MOD(tsec!AV58,60),"")</f>
        <v/>
      </c>
      <c r="AW58" s="115" t="str">
        <f>IF(tsec!AW58&lt;&gt;"",tsec!AW58,"")</f>
        <v/>
      </c>
      <c r="AX58" s="277" t="str">
        <f>IF(tsec!AX58&lt;&gt;"",INT(tsec!AX58/3600)*10000+INT(MOD(tsec!AX58,3600)/60)*100+MOD(tsec!AX58,60),"")</f>
        <v/>
      </c>
      <c r="AY58" s="115" t="str">
        <f>IF(tsec!AY58&lt;&gt;"",tsec!AY58,"")</f>
        <v/>
      </c>
      <c r="AZ58" s="277" t="str">
        <f>IF(tsec!AZ58&lt;&gt;"",INT(tsec!AZ58/3600)*10000+INT(MOD(tsec!AZ58,3600)/60)*100+MOD(tsec!AZ58,60),"")</f>
        <v/>
      </c>
      <c r="BA58" s="115" t="str">
        <f>IF(tsec!BA58&lt;&gt;"",tsec!BA58,"")</f>
        <v/>
      </c>
      <c r="BB58" s="277" t="str">
        <f>IF(tsec!BB58&lt;&gt;"",INT(tsec!BB58/3600)*10000+INT(MOD(tsec!BB58,3600)/60)*100+MOD(tsec!BB58,60),"")</f>
        <v/>
      </c>
      <c r="BC58" s="115" t="str">
        <f>IF(tsec!BC58&lt;&gt;"",tsec!BC58,"")</f>
        <v/>
      </c>
      <c r="BD58" s="277" t="str">
        <f>IF(tsec!BD58&lt;&gt;"",INT(tsec!BD58/3600)*10000+INT(MOD(tsec!BD58,3600)/60)*100+MOD(tsec!BD58,60),"")</f>
        <v/>
      </c>
      <c r="BE58" s="115" t="str">
        <f>IF(tsec!BE58&lt;&gt;"",tsec!BE58,"")</f>
        <v/>
      </c>
      <c r="BF58" s="277" t="str">
        <f>IF(tsec!BF58&lt;&gt;"",INT(tsec!BF58/3600)*10000+INT(MOD(tsec!BF58,3600)/60)*100+MOD(tsec!BF58,60),"")</f>
        <v/>
      </c>
      <c r="BG58" s="115" t="str">
        <f>IF(tsec!BG58&lt;&gt;"",tsec!BG58,"")</f>
        <v/>
      </c>
      <c r="BH58" s="277" t="str">
        <f>IF(tsec!BH58&lt;&gt;"",INT(tsec!BH58/3600)*10000+INT(MOD(tsec!BH58,3600)/60)*100+MOD(tsec!BH58,60),"")</f>
        <v/>
      </c>
      <c r="BI58" s="115" t="str">
        <f>IF(tsec!BI58&lt;&gt;"",tsec!BI58,"")</f>
        <v/>
      </c>
      <c r="BJ58" s="277" t="str">
        <f>IF(tsec!BJ58&lt;&gt;"",INT(tsec!BJ58/3600)*10000+INT(MOD(tsec!BJ58,3600)/60)*100+MOD(tsec!BJ58,60),"")</f>
        <v/>
      </c>
      <c r="BK58" s="115" t="str">
        <f>IF(tsec!BK58&lt;&gt;"",tsec!BK58,"")</f>
        <v/>
      </c>
      <c r="BL58" s="277" t="str">
        <f>IF(tsec!BL58&lt;&gt;"",INT(tsec!BL58/3600)*10000+INT(MOD(tsec!BL58,3600)/60)*100+MOD(tsec!BL58,60),"")</f>
        <v/>
      </c>
      <c r="BM58" s="115" t="str">
        <f>IF(tsec!BM58&lt;&gt;"",tsec!BM58,"")</f>
        <v/>
      </c>
    </row>
    <row r="59" spans="1:65">
      <c r="A59" s="84">
        <f>IF(ent!E59&lt;&gt;"",ent!D59,"")</f>
        <v>58</v>
      </c>
      <c r="B59" s="84" t="str">
        <f>IF(ent!E59&lt;&gt;"",ent!E59,"")</f>
        <v>濱井 義郎</v>
      </c>
      <c r="C59" s="84" t="str">
        <f>IF(ent!E59&lt;&gt;"",ent!F59,"")</f>
        <v>田辺 紘一</v>
      </c>
      <c r="D59" s="84" t="str">
        <f>IF(ent!E59&lt;&gt;"",ent!G59,"")</f>
        <v>Rasch Lancer EvoⅧ YH</v>
      </c>
      <c r="E59" s="112" t="str">
        <f>IF(ent!E59&lt;&gt;"",ent!H59,"")</f>
        <v>OP-2</v>
      </c>
      <c r="F59" s="276">
        <f>IF(tsec!F59&lt;&gt;"",INT(tsec!F59/3600)*10000+INT(MOD(tsec!F59,3600)/60)*100+MOD(tsec!F59,60),"")</f>
        <v>516.29999999999995</v>
      </c>
      <c r="G59" s="86">
        <f>IF(tsec!G59&lt;&gt;"",tsec!G59,"")</f>
        <v>1</v>
      </c>
      <c r="H59" s="276">
        <f>IF(tsec!H59&lt;&gt;"",INT(tsec!H59/3600)*10000+INT(MOD(tsec!H59,3600)/60)*100+MOD(tsec!H59,60),"")</f>
        <v>1208.5</v>
      </c>
      <c r="I59" s="86">
        <f>IF(tsec!I59&lt;&gt;"",tsec!I59,"")</f>
        <v>1</v>
      </c>
      <c r="J59" s="276">
        <f>IF(tsec!J59&lt;&gt;"",INT(tsec!J59/3600)*10000+INT(MOD(tsec!J59,3600)/60)*100+MOD(tsec!J59,60),"")</f>
        <v>1715.6</v>
      </c>
      <c r="K59" s="86">
        <f>IF(tsec!K59&lt;&gt;"",tsec!K59,"")</f>
        <v>1</v>
      </c>
      <c r="L59" s="276">
        <f>IF(tsec!L59&lt;&gt;"",INT(tsec!L59/3600)*10000+INT(MOD(tsec!L59,3600)/60)*100+MOD(tsec!L59,60),"")</f>
        <v>2223.1</v>
      </c>
      <c r="M59" s="86">
        <f>IF(tsec!M59&lt;&gt;"",tsec!M59,"")</f>
        <v>1</v>
      </c>
      <c r="N59" s="276">
        <f>IF(tsec!N59&lt;&gt;"",INT(tsec!N59/3600)*10000+INT(MOD(tsec!N59,3600)/60)*100+MOD(tsec!N59,60),"")</f>
        <v>2909.3999999999996</v>
      </c>
      <c r="O59" s="86">
        <f>IF(tsec!O59&lt;&gt;"",tsec!O59,"")</f>
        <v>1</v>
      </c>
      <c r="P59" s="276">
        <f>IF(tsec!P59&lt;&gt;"",INT(tsec!P59/3600)*10000+INT(MOD(tsec!P59,3600)/60)*100+MOD(tsec!P59,60),"")</f>
        <v>3418.7</v>
      </c>
      <c r="Q59" s="86">
        <f>IF(tsec!Q59&lt;&gt;"",tsec!Q59,"")</f>
        <v>1</v>
      </c>
      <c r="R59" s="276">
        <f>IF(tsec!R59&lt;&gt;"",INT(tsec!R59/3600)*10000+INT(MOD(tsec!R59,3600)/60)*100+MOD(tsec!R59,60),"")</f>
        <v>3954.7</v>
      </c>
      <c r="S59" s="86">
        <f>IF(tsec!S59&lt;&gt;"",tsec!S59,"")</f>
        <v>1</v>
      </c>
      <c r="T59" s="276">
        <f>IF(tsec!T59&lt;&gt;"",INT(tsec!T59/3600)*10000+INT(MOD(tsec!T59,3600)/60)*100+MOD(tsec!T59,60),"")</f>
        <v>4408.6000000000004</v>
      </c>
      <c r="U59" s="86">
        <f>IF(tsec!U59&lt;&gt;"",tsec!U59,"")</f>
        <v>1</v>
      </c>
      <c r="V59" s="276">
        <f>IF(tsec!V59&lt;&gt;"",INT(tsec!V59/3600)*10000+INT(MOD(tsec!V59,3600)/60)*100+MOD(tsec!V59,60),"")</f>
        <v>4934.7</v>
      </c>
      <c r="W59" s="86">
        <f>IF(tsec!W59&lt;&gt;"",tsec!W59,"")</f>
        <v>1</v>
      </c>
      <c r="X59" s="276">
        <f>IF(tsec!X59&lt;&gt;"",INT(tsec!X59/3600)*10000+INT(MOD(tsec!X59,3600)/60)*100+MOD(tsec!X59,60),"")</f>
        <v>5504.4</v>
      </c>
      <c r="Y59" s="86">
        <f>IF(tsec!Y59&lt;&gt;"",tsec!Y59,"")</f>
        <v>1</v>
      </c>
      <c r="Z59" s="276">
        <f>IF(tsec!Z59&lt;&gt;"",INT(tsec!Z59/3600)*10000+INT(MOD(tsec!Z59,3600)/60)*100+MOD(tsec!Z59,60),"")</f>
        <v>5919.5999999999995</v>
      </c>
      <c r="AA59" s="86">
        <f>IF(tsec!AA59&lt;&gt;"",tsec!AA59,"")</f>
        <v>1</v>
      </c>
      <c r="AB59" s="276">
        <f>IF(tsec!AB59&lt;&gt;"",INT(tsec!AB59/3600)*10000+INT(MOD(tsec!AB59,3600)/60)*100+MOD(tsec!AB59,60),"")</f>
        <v>10529.9</v>
      </c>
      <c r="AC59" s="86">
        <f>IF(tsec!AC59&lt;&gt;"",tsec!AC59,"")</f>
        <v>1</v>
      </c>
      <c r="AD59" s="276" t="str">
        <f>IF(tsec!AD59&lt;&gt;"",INT(tsec!AD59/3600)*10000+INT(MOD(tsec!AD59,3600)/60)*100+MOD(tsec!AD59,60),"")</f>
        <v/>
      </c>
      <c r="AE59" s="86" t="str">
        <f>IF(tsec!AE59&lt;&gt;"",tsec!AE59,"")</f>
        <v/>
      </c>
      <c r="AF59" s="276" t="str">
        <f>IF(tsec!AF59&lt;&gt;"",INT(tsec!AF59/3600)*10000+INT(MOD(tsec!AF59,3600)/60)*100+MOD(tsec!AF59,60),"")</f>
        <v/>
      </c>
      <c r="AG59" s="86" t="str">
        <f>IF(tsec!AG59&lt;&gt;"",tsec!AG59,"")</f>
        <v/>
      </c>
      <c r="AH59" s="276" t="str">
        <f>IF(tsec!AH59&lt;&gt;"",INT(tsec!AH59/3600)*10000+INT(MOD(tsec!AH59,3600)/60)*100+MOD(tsec!AH59,60),"")</f>
        <v/>
      </c>
      <c r="AI59" s="86" t="str">
        <f>IF(tsec!AI59&lt;&gt;"",tsec!AI59,"")</f>
        <v/>
      </c>
      <c r="AJ59" s="276" t="str">
        <f>IF(tsec!AJ59&lt;&gt;"",INT(tsec!AJ59/3600)*10000+INT(MOD(tsec!AJ59,3600)/60)*100+MOD(tsec!AJ59,60),"")</f>
        <v/>
      </c>
      <c r="AK59" s="86" t="str">
        <f>IF(tsec!AK59&lt;&gt;"",tsec!AK59,"")</f>
        <v/>
      </c>
      <c r="AL59" s="276" t="str">
        <f>IF(tsec!AL59&lt;&gt;"",INT(tsec!AL59/3600)*10000+INT(MOD(tsec!AL59,3600)/60)*100+MOD(tsec!AL59,60),"")</f>
        <v/>
      </c>
      <c r="AM59" s="86" t="str">
        <f>IF(tsec!AM59&lt;&gt;"",tsec!AM59,"")</f>
        <v/>
      </c>
      <c r="AN59" s="276" t="str">
        <f>IF(tsec!AN59&lt;&gt;"",INT(tsec!AN59/3600)*10000+INT(MOD(tsec!AN59,3600)/60)*100+MOD(tsec!AN59,60),"")</f>
        <v/>
      </c>
      <c r="AO59" s="86" t="str">
        <f>IF(tsec!AO59&lt;&gt;"",tsec!AO59,"")</f>
        <v/>
      </c>
      <c r="AP59" s="276" t="str">
        <f>IF(tsec!AP59&lt;&gt;"",INT(tsec!AP59/3600)*10000+INT(MOD(tsec!AP59,3600)/60)*100+MOD(tsec!AP59,60),"")</f>
        <v/>
      </c>
      <c r="AQ59" s="86" t="str">
        <f>IF(tsec!AQ59&lt;&gt;"",tsec!AQ59,"")</f>
        <v/>
      </c>
      <c r="AR59" s="276" t="str">
        <f>IF(tsec!AR59&lt;&gt;"",INT(tsec!AR59/3600)*10000+INT(MOD(tsec!AR59,3600)/60)*100+MOD(tsec!AR59,60),"")</f>
        <v/>
      </c>
      <c r="AS59" s="86" t="str">
        <f>IF(tsec!AS59&lt;&gt;"",tsec!AS59,"")</f>
        <v/>
      </c>
      <c r="AT59" s="276" t="str">
        <f>IF(tsec!AT59&lt;&gt;"",INT(tsec!AT59/3600)*10000+INT(MOD(tsec!AT59,3600)/60)*100+MOD(tsec!AT59,60),"")</f>
        <v/>
      </c>
      <c r="AU59" s="86" t="str">
        <f>IF(tsec!AU59&lt;&gt;"",tsec!AU59,"")</f>
        <v/>
      </c>
      <c r="AV59" s="276" t="str">
        <f>IF(tsec!AV59&lt;&gt;"",INT(tsec!AV59/3600)*10000+INT(MOD(tsec!AV59,3600)/60)*100+MOD(tsec!AV59,60),"")</f>
        <v/>
      </c>
      <c r="AW59" s="86" t="str">
        <f>IF(tsec!AW59&lt;&gt;"",tsec!AW59,"")</f>
        <v/>
      </c>
      <c r="AX59" s="276" t="str">
        <f>IF(tsec!AX59&lt;&gt;"",INT(tsec!AX59/3600)*10000+INT(MOD(tsec!AX59,3600)/60)*100+MOD(tsec!AX59,60),"")</f>
        <v/>
      </c>
      <c r="AY59" s="86" t="str">
        <f>IF(tsec!AY59&lt;&gt;"",tsec!AY59,"")</f>
        <v/>
      </c>
      <c r="AZ59" s="276" t="str">
        <f>IF(tsec!AZ59&lt;&gt;"",INT(tsec!AZ59/3600)*10000+INT(MOD(tsec!AZ59,3600)/60)*100+MOD(tsec!AZ59,60),"")</f>
        <v/>
      </c>
      <c r="BA59" s="86" t="str">
        <f>IF(tsec!BA59&lt;&gt;"",tsec!BA59,"")</f>
        <v/>
      </c>
      <c r="BB59" s="276" t="str">
        <f>IF(tsec!BB59&lt;&gt;"",INT(tsec!BB59/3600)*10000+INT(MOD(tsec!BB59,3600)/60)*100+MOD(tsec!BB59,60),"")</f>
        <v/>
      </c>
      <c r="BC59" s="86" t="str">
        <f>IF(tsec!BC59&lt;&gt;"",tsec!BC59,"")</f>
        <v/>
      </c>
      <c r="BD59" s="276" t="str">
        <f>IF(tsec!BD59&lt;&gt;"",INT(tsec!BD59/3600)*10000+INT(MOD(tsec!BD59,3600)/60)*100+MOD(tsec!BD59,60),"")</f>
        <v/>
      </c>
      <c r="BE59" s="86" t="str">
        <f>IF(tsec!BE59&lt;&gt;"",tsec!BE59,"")</f>
        <v/>
      </c>
      <c r="BF59" s="276" t="str">
        <f>IF(tsec!BF59&lt;&gt;"",INT(tsec!BF59/3600)*10000+INT(MOD(tsec!BF59,3600)/60)*100+MOD(tsec!BF59,60),"")</f>
        <v/>
      </c>
      <c r="BG59" s="86" t="str">
        <f>IF(tsec!BG59&lt;&gt;"",tsec!BG59,"")</f>
        <v/>
      </c>
      <c r="BH59" s="276" t="str">
        <f>IF(tsec!BH59&lt;&gt;"",INT(tsec!BH59/3600)*10000+INT(MOD(tsec!BH59,3600)/60)*100+MOD(tsec!BH59,60),"")</f>
        <v/>
      </c>
      <c r="BI59" s="86" t="str">
        <f>IF(tsec!BI59&lt;&gt;"",tsec!BI59,"")</f>
        <v/>
      </c>
      <c r="BJ59" s="276" t="str">
        <f>IF(tsec!BJ59&lt;&gt;"",INT(tsec!BJ59/3600)*10000+INT(MOD(tsec!BJ59,3600)/60)*100+MOD(tsec!BJ59,60),"")</f>
        <v/>
      </c>
      <c r="BK59" s="86" t="str">
        <f>IF(tsec!BK59&lt;&gt;"",tsec!BK59,"")</f>
        <v/>
      </c>
      <c r="BL59" s="276" t="str">
        <f>IF(tsec!BL59&lt;&gt;"",INT(tsec!BL59/3600)*10000+INT(MOD(tsec!BL59,3600)/60)*100+MOD(tsec!BL59,60),"")</f>
        <v/>
      </c>
      <c r="BM59" s="86" t="str">
        <f>IF(tsec!BM59&lt;&gt;"",tsec!BM59,"")</f>
        <v/>
      </c>
    </row>
    <row r="60" spans="1:65" s="278" customFormat="1">
      <c r="A60" s="113">
        <f>IF(ent!E60&lt;&gt;"",ent!D60,"")</f>
        <v>59</v>
      </c>
      <c r="B60" s="113" t="str">
        <f>IF(ent!E60&lt;&gt;"",ent!E60,"")</f>
        <v>村上 克彦</v>
      </c>
      <c r="C60" s="113" t="str">
        <f>IF(ent!E60&lt;&gt;"",ent!F60,"")</f>
        <v>多比羅 二三男</v>
      </c>
      <c r="D60" s="113" t="str">
        <f>IF(ent!E60&lt;&gt;"",ent!G60,"")</f>
        <v>VAB MURAKAMI</v>
      </c>
      <c r="E60" s="114" t="str">
        <f>IF(ent!E60&lt;&gt;"",ent!H60,"")</f>
        <v>OP-2</v>
      </c>
      <c r="F60" s="277">
        <f>IF(tsec!F60&lt;&gt;"",INT(tsec!F60/3600)*10000+INT(MOD(tsec!F60,3600)/60)*100+MOD(tsec!F60,60),"")</f>
        <v>533.4</v>
      </c>
      <c r="G60" s="115">
        <f>IF(tsec!G60&lt;&gt;"",tsec!G60,"")</f>
        <v>3</v>
      </c>
      <c r="H60" s="277">
        <f>IF(tsec!H60&lt;&gt;"",INT(tsec!H60/3600)*10000+INT(MOD(tsec!H60,3600)/60)*100+MOD(tsec!H60,60),"")</f>
        <v>1301.6999999999998</v>
      </c>
      <c r="I60" s="115">
        <f>IF(tsec!I60&lt;&gt;"",tsec!I60,"")</f>
        <v>3</v>
      </c>
      <c r="J60" s="277">
        <f>IF(tsec!J60&lt;&gt;"",INT(tsec!J60/3600)*10000+INT(MOD(tsec!J60,3600)/60)*100+MOD(tsec!J60,60),"")</f>
        <v>1846.9</v>
      </c>
      <c r="K60" s="115">
        <f>IF(tsec!K60&lt;&gt;"",tsec!K60,"")</f>
        <v>3</v>
      </c>
      <c r="L60" s="277">
        <f>IF(tsec!L60&lt;&gt;"",INT(tsec!L60/3600)*10000+INT(MOD(tsec!L60,3600)/60)*100+MOD(tsec!L60,60),"")</f>
        <v>2419.4</v>
      </c>
      <c r="M60" s="115">
        <f>IF(tsec!M60&lt;&gt;"",tsec!M60,"")</f>
        <v>3</v>
      </c>
      <c r="N60" s="277">
        <f>IF(tsec!N60&lt;&gt;"",INT(tsec!N60/3600)*10000+INT(MOD(tsec!N60,3600)/60)*100+MOD(tsec!N60,60),"")</f>
        <v>3144.7</v>
      </c>
      <c r="O60" s="115">
        <f>IF(tsec!O60&lt;&gt;"",tsec!O60,"")</f>
        <v>3</v>
      </c>
      <c r="P60" s="277">
        <f>IF(tsec!P60&lt;&gt;"",INT(tsec!P60/3600)*10000+INT(MOD(tsec!P60,3600)/60)*100+MOD(tsec!P60,60),"")</f>
        <v>3721</v>
      </c>
      <c r="Q60" s="115">
        <f>IF(tsec!Q60&lt;&gt;"",tsec!Q60,"")</f>
        <v>3</v>
      </c>
      <c r="R60" s="277">
        <f>IF(tsec!R60&lt;&gt;"",INT(tsec!R60/3600)*10000+INT(MOD(tsec!R60,3600)/60)*100+MOD(tsec!R60,60),"")</f>
        <v>4322.2</v>
      </c>
      <c r="S60" s="115">
        <f>IF(tsec!S60&lt;&gt;"",tsec!S60,"")</f>
        <v>3</v>
      </c>
      <c r="T60" s="277">
        <f>IF(tsec!T60&lt;&gt;"",INT(tsec!T60/3600)*10000+INT(MOD(tsec!T60,3600)/60)*100+MOD(tsec!T60,60),"")</f>
        <v>4816.2</v>
      </c>
      <c r="U60" s="115">
        <f>IF(tsec!U60&lt;&gt;"",tsec!U60,"")</f>
        <v>3</v>
      </c>
      <c r="V60" s="277" t="str">
        <f>IF(tsec!V60&lt;&gt;"",INT(tsec!V60/3600)*10000+INT(MOD(tsec!V60,3600)/60)*100+MOD(tsec!V60,60),"")</f>
        <v/>
      </c>
      <c r="W60" s="115" t="str">
        <f>IF(tsec!W60&lt;&gt;"",tsec!W60,"")</f>
        <v/>
      </c>
      <c r="X60" s="277" t="str">
        <f>IF(tsec!X60&lt;&gt;"",INT(tsec!X60/3600)*10000+INT(MOD(tsec!X60,3600)/60)*100+MOD(tsec!X60,60),"")</f>
        <v/>
      </c>
      <c r="Y60" s="115" t="str">
        <f>IF(tsec!Y60&lt;&gt;"",tsec!Y60,"")</f>
        <v/>
      </c>
      <c r="Z60" s="277" t="str">
        <f>IF(tsec!Z60&lt;&gt;"",INT(tsec!Z60/3600)*10000+INT(MOD(tsec!Z60,3600)/60)*100+MOD(tsec!Z60,60),"")</f>
        <v/>
      </c>
      <c r="AA60" s="115" t="str">
        <f>IF(tsec!AA60&lt;&gt;"",tsec!AA60,"")</f>
        <v/>
      </c>
      <c r="AB60" s="277" t="str">
        <f>IF(tsec!AB60&lt;&gt;"",INT(tsec!AB60/3600)*10000+INT(MOD(tsec!AB60,3600)/60)*100+MOD(tsec!AB60,60),"")</f>
        <v/>
      </c>
      <c r="AC60" s="115" t="str">
        <f>IF(tsec!AC60&lt;&gt;"",tsec!AC60,"")</f>
        <v/>
      </c>
      <c r="AD60" s="277" t="str">
        <f>IF(tsec!AD60&lt;&gt;"",INT(tsec!AD60/3600)*10000+INT(MOD(tsec!AD60,3600)/60)*100+MOD(tsec!AD60,60),"")</f>
        <v/>
      </c>
      <c r="AE60" s="115" t="str">
        <f>IF(tsec!AE60&lt;&gt;"",tsec!AE60,"")</f>
        <v/>
      </c>
      <c r="AF60" s="277" t="str">
        <f>IF(tsec!AF60&lt;&gt;"",INT(tsec!AF60/3600)*10000+INT(MOD(tsec!AF60,3600)/60)*100+MOD(tsec!AF60,60),"")</f>
        <v/>
      </c>
      <c r="AG60" s="115" t="str">
        <f>IF(tsec!AG60&lt;&gt;"",tsec!AG60,"")</f>
        <v/>
      </c>
      <c r="AH60" s="277" t="str">
        <f>IF(tsec!AH60&lt;&gt;"",INT(tsec!AH60/3600)*10000+INT(MOD(tsec!AH60,3600)/60)*100+MOD(tsec!AH60,60),"")</f>
        <v/>
      </c>
      <c r="AI60" s="115" t="str">
        <f>IF(tsec!AI60&lt;&gt;"",tsec!AI60,"")</f>
        <v/>
      </c>
      <c r="AJ60" s="277" t="str">
        <f>IF(tsec!AJ60&lt;&gt;"",INT(tsec!AJ60/3600)*10000+INT(MOD(tsec!AJ60,3600)/60)*100+MOD(tsec!AJ60,60),"")</f>
        <v/>
      </c>
      <c r="AK60" s="115" t="str">
        <f>IF(tsec!AK60&lt;&gt;"",tsec!AK60,"")</f>
        <v/>
      </c>
      <c r="AL60" s="277" t="str">
        <f>IF(tsec!AL60&lt;&gt;"",INT(tsec!AL60/3600)*10000+INT(MOD(tsec!AL60,3600)/60)*100+MOD(tsec!AL60,60),"")</f>
        <v/>
      </c>
      <c r="AM60" s="115" t="str">
        <f>IF(tsec!AM60&lt;&gt;"",tsec!AM60,"")</f>
        <v/>
      </c>
      <c r="AN60" s="277" t="str">
        <f>IF(tsec!AN60&lt;&gt;"",INT(tsec!AN60/3600)*10000+INT(MOD(tsec!AN60,3600)/60)*100+MOD(tsec!AN60,60),"")</f>
        <v/>
      </c>
      <c r="AO60" s="115" t="str">
        <f>IF(tsec!AO60&lt;&gt;"",tsec!AO60,"")</f>
        <v/>
      </c>
      <c r="AP60" s="277" t="str">
        <f>IF(tsec!AP60&lt;&gt;"",INT(tsec!AP60/3600)*10000+INT(MOD(tsec!AP60,3600)/60)*100+MOD(tsec!AP60,60),"")</f>
        <v/>
      </c>
      <c r="AQ60" s="115" t="str">
        <f>IF(tsec!AQ60&lt;&gt;"",tsec!AQ60,"")</f>
        <v/>
      </c>
      <c r="AR60" s="277" t="str">
        <f>IF(tsec!AR60&lt;&gt;"",INT(tsec!AR60/3600)*10000+INT(MOD(tsec!AR60,3600)/60)*100+MOD(tsec!AR60,60),"")</f>
        <v/>
      </c>
      <c r="AS60" s="115" t="str">
        <f>IF(tsec!AS60&lt;&gt;"",tsec!AS60,"")</f>
        <v/>
      </c>
      <c r="AT60" s="277" t="str">
        <f>IF(tsec!AT60&lt;&gt;"",INT(tsec!AT60/3600)*10000+INT(MOD(tsec!AT60,3600)/60)*100+MOD(tsec!AT60,60),"")</f>
        <v/>
      </c>
      <c r="AU60" s="115" t="str">
        <f>IF(tsec!AU60&lt;&gt;"",tsec!AU60,"")</f>
        <v/>
      </c>
      <c r="AV60" s="277" t="str">
        <f>IF(tsec!AV60&lt;&gt;"",INT(tsec!AV60/3600)*10000+INT(MOD(tsec!AV60,3600)/60)*100+MOD(tsec!AV60,60),"")</f>
        <v/>
      </c>
      <c r="AW60" s="115" t="str">
        <f>IF(tsec!AW60&lt;&gt;"",tsec!AW60,"")</f>
        <v/>
      </c>
      <c r="AX60" s="277" t="str">
        <f>IF(tsec!AX60&lt;&gt;"",INT(tsec!AX60/3600)*10000+INT(MOD(tsec!AX60,3600)/60)*100+MOD(tsec!AX60,60),"")</f>
        <v/>
      </c>
      <c r="AY60" s="115" t="str">
        <f>IF(tsec!AY60&lt;&gt;"",tsec!AY60,"")</f>
        <v/>
      </c>
      <c r="AZ60" s="277" t="str">
        <f>IF(tsec!AZ60&lt;&gt;"",INT(tsec!AZ60/3600)*10000+INT(MOD(tsec!AZ60,3600)/60)*100+MOD(tsec!AZ60,60),"")</f>
        <v/>
      </c>
      <c r="BA60" s="115" t="str">
        <f>IF(tsec!BA60&lt;&gt;"",tsec!BA60,"")</f>
        <v/>
      </c>
      <c r="BB60" s="277" t="str">
        <f>IF(tsec!BB60&lt;&gt;"",INT(tsec!BB60/3600)*10000+INT(MOD(tsec!BB60,3600)/60)*100+MOD(tsec!BB60,60),"")</f>
        <v/>
      </c>
      <c r="BC60" s="115" t="str">
        <f>IF(tsec!BC60&lt;&gt;"",tsec!BC60,"")</f>
        <v/>
      </c>
      <c r="BD60" s="277" t="str">
        <f>IF(tsec!BD60&lt;&gt;"",INT(tsec!BD60/3600)*10000+INT(MOD(tsec!BD60,3600)/60)*100+MOD(tsec!BD60,60),"")</f>
        <v/>
      </c>
      <c r="BE60" s="115" t="str">
        <f>IF(tsec!BE60&lt;&gt;"",tsec!BE60,"")</f>
        <v/>
      </c>
      <c r="BF60" s="277" t="str">
        <f>IF(tsec!BF60&lt;&gt;"",INT(tsec!BF60/3600)*10000+INT(MOD(tsec!BF60,3600)/60)*100+MOD(tsec!BF60,60),"")</f>
        <v/>
      </c>
      <c r="BG60" s="115" t="str">
        <f>IF(tsec!BG60&lt;&gt;"",tsec!BG60,"")</f>
        <v/>
      </c>
      <c r="BH60" s="277" t="str">
        <f>IF(tsec!BH60&lt;&gt;"",INT(tsec!BH60/3600)*10000+INT(MOD(tsec!BH60,3600)/60)*100+MOD(tsec!BH60,60),"")</f>
        <v/>
      </c>
      <c r="BI60" s="115" t="str">
        <f>IF(tsec!BI60&lt;&gt;"",tsec!BI60,"")</f>
        <v/>
      </c>
      <c r="BJ60" s="277" t="str">
        <f>IF(tsec!BJ60&lt;&gt;"",INT(tsec!BJ60/3600)*10000+INT(MOD(tsec!BJ60,3600)/60)*100+MOD(tsec!BJ60,60),"")</f>
        <v/>
      </c>
      <c r="BK60" s="115" t="str">
        <f>IF(tsec!BK60&lt;&gt;"",tsec!BK60,"")</f>
        <v/>
      </c>
      <c r="BL60" s="277" t="str">
        <f>IF(tsec!BL60&lt;&gt;"",INT(tsec!BL60/3600)*10000+INT(MOD(tsec!BL60,3600)/60)*100+MOD(tsec!BL60,60),"")</f>
        <v/>
      </c>
      <c r="BM60" s="115" t="str">
        <f>IF(tsec!BM60&lt;&gt;"",tsec!BM60,"")</f>
        <v/>
      </c>
    </row>
    <row r="61" spans="1:65">
      <c r="A61" s="84">
        <f>IF(ent!E61&lt;&gt;"",ent!D61,"")</f>
        <v>60</v>
      </c>
      <c r="B61" s="84" t="str">
        <f>IF(ent!E61&lt;&gt;"",ent!E61,"")</f>
        <v>板倉 麻美</v>
      </c>
      <c r="C61" s="84" t="str">
        <f>IF(ent!E61&lt;&gt;"",ent!F61,"")</f>
        <v>木原 雅彦</v>
      </c>
      <c r="D61" s="84" t="str">
        <f>IF(ent!E61&lt;&gt;"",ent!G61,"")</f>
        <v>CAST Racingマルトクヤリス</v>
      </c>
      <c r="E61" s="112" t="str">
        <f>IF(ent!E61&lt;&gt;"",ent!H61,"")</f>
        <v>OP-2</v>
      </c>
      <c r="F61" s="276">
        <f>IF(tsec!F61&lt;&gt;"",INT(tsec!F61/3600)*10000+INT(MOD(tsec!F61,3600)/60)*100+MOD(tsec!F61,60),"")</f>
        <v>517.29999999999995</v>
      </c>
      <c r="G61" s="86">
        <f>IF(tsec!G61&lt;&gt;"",tsec!G61,"")</f>
        <v>2</v>
      </c>
      <c r="H61" s="276">
        <f>IF(tsec!H61&lt;&gt;"",INT(tsec!H61/3600)*10000+INT(MOD(tsec!H61,3600)/60)*100+MOD(tsec!H61,60),"")</f>
        <v>1224.5999999999999</v>
      </c>
      <c r="I61" s="86">
        <f>IF(tsec!I61&lt;&gt;"",tsec!I61,"")</f>
        <v>2</v>
      </c>
      <c r="J61" s="276">
        <f>IF(tsec!J61&lt;&gt;"",INT(tsec!J61/3600)*10000+INT(MOD(tsec!J61,3600)/60)*100+MOD(tsec!J61,60),"")</f>
        <v>1745.8</v>
      </c>
      <c r="K61" s="86">
        <f>IF(tsec!K61&lt;&gt;"",tsec!K61,"")</f>
        <v>2</v>
      </c>
      <c r="L61" s="276">
        <f>IF(tsec!L61&lt;&gt;"",INT(tsec!L61/3600)*10000+INT(MOD(tsec!L61,3600)/60)*100+MOD(tsec!L61,60),"")</f>
        <v>2301.5</v>
      </c>
      <c r="M61" s="86">
        <f>IF(tsec!M61&lt;&gt;"",tsec!M61,"")</f>
        <v>2</v>
      </c>
      <c r="N61" s="276">
        <f>IF(tsec!N61&lt;&gt;"",INT(tsec!N61/3600)*10000+INT(MOD(tsec!N61,3600)/60)*100+MOD(tsec!N61,60),"")</f>
        <v>3006.3</v>
      </c>
      <c r="O61" s="86">
        <f>IF(tsec!O61&lt;&gt;"",tsec!O61,"")</f>
        <v>2</v>
      </c>
      <c r="P61" s="276">
        <f>IF(tsec!P61&lt;&gt;"",INT(tsec!P61/3600)*10000+INT(MOD(tsec!P61,3600)/60)*100+MOD(tsec!P61,60),"")</f>
        <v>3526.4</v>
      </c>
      <c r="Q61" s="86">
        <f>IF(tsec!Q61&lt;&gt;"",tsec!Q61,"")</f>
        <v>2</v>
      </c>
      <c r="R61" s="276">
        <f>IF(tsec!R61&lt;&gt;"",INT(tsec!R61/3600)*10000+INT(MOD(tsec!R61,3600)/60)*100+MOD(tsec!R61,60),"")</f>
        <v>4117.5</v>
      </c>
      <c r="S61" s="86">
        <f>IF(tsec!S61&lt;&gt;"",tsec!S61,"")</f>
        <v>2</v>
      </c>
      <c r="T61" s="276">
        <f>IF(tsec!T61&lt;&gt;"",INT(tsec!T61/3600)*10000+INT(MOD(tsec!T61,3600)/60)*100+MOD(tsec!T61,60),"")</f>
        <v>4522</v>
      </c>
      <c r="U61" s="86">
        <f>IF(tsec!U61&lt;&gt;"",tsec!U61,"")</f>
        <v>2</v>
      </c>
      <c r="V61" s="276">
        <f>IF(tsec!V61&lt;&gt;"",INT(tsec!V61/3600)*10000+INT(MOD(tsec!V61,3600)/60)*100+MOD(tsec!V61,60),"")</f>
        <v>5100.6000000000004</v>
      </c>
      <c r="W61" s="86">
        <f>IF(tsec!W61&lt;&gt;"",tsec!W61,"")</f>
        <v>2</v>
      </c>
      <c r="X61" s="276">
        <f>IF(tsec!X61&lt;&gt;"",INT(tsec!X61/3600)*10000+INT(MOD(tsec!X61,3600)/60)*100+MOD(tsec!X61,60),"")</f>
        <v>5650.6</v>
      </c>
      <c r="Y61" s="86">
        <f>IF(tsec!Y61&lt;&gt;"",tsec!Y61,"")</f>
        <v>2</v>
      </c>
      <c r="Z61" s="276">
        <f>IF(tsec!Z61&lt;&gt;"",INT(tsec!Z61/3600)*10000+INT(MOD(tsec!Z61,3600)/60)*100+MOD(tsec!Z61,60),"")</f>
        <v>10104.700000000001</v>
      </c>
      <c r="AA61" s="86">
        <f>IF(tsec!AA61&lt;&gt;"",tsec!AA61,"")</f>
        <v>2</v>
      </c>
      <c r="AB61" s="276">
        <f>IF(tsec!AB61&lt;&gt;"",INT(tsec!AB61/3600)*10000+INT(MOD(tsec!AB61,3600)/60)*100+MOD(tsec!AB61,60),"")</f>
        <v>10715</v>
      </c>
      <c r="AC61" s="86">
        <f>IF(tsec!AC61&lt;&gt;"",tsec!AC61,"")</f>
        <v>2</v>
      </c>
      <c r="AD61" s="276" t="str">
        <f>IF(tsec!AD61&lt;&gt;"",INT(tsec!AD61/3600)*10000+INT(MOD(tsec!AD61,3600)/60)*100+MOD(tsec!AD61,60),"")</f>
        <v/>
      </c>
      <c r="AE61" s="86" t="str">
        <f>IF(tsec!AE61&lt;&gt;"",tsec!AE61,"")</f>
        <v/>
      </c>
      <c r="AF61" s="276" t="str">
        <f>IF(tsec!AF61&lt;&gt;"",INT(tsec!AF61/3600)*10000+INT(MOD(tsec!AF61,3600)/60)*100+MOD(tsec!AF61,60),"")</f>
        <v/>
      </c>
      <c r="AG61" s="86" t="str">
        <f>IF(tsec!AG61&lt;&gt;"",tsec!AG61,"")</f>
        <v/>
      </c>
      <c r="AH61" s="276" t="str">
        <f>IF(tsec!AH61&lt;&gt;"",INT(tsec!AH61/3600)*10000+INT(MOD(tsec!AH61,3600)/60)*100+MOD(tsec!AH61,60),"")</f>
        <v/>
      </c>
      <c r="AI61" s="86" t="str">
        <f>IF(tsec!AI61&lt;&gt;"",tsec!AI61,"")</f>
        <v/>
      </c>
      <c r="AJ61" s="276" t="str">
        <f>IF(tsec!AJ61&lt;&gt;"",INT(tsec!AJ61/3600)*10000+INT(MOD(tsec!AJ61,3600)/60)*100+MOD(tsec!AJ61,60),"")</f>
        <v/>
      </c>
      <c r="AK61" s="86" t="str">
        <f>IF(tsec!AK61&lt;&gt;"",tsec!AK61,"")</f>
        <v/>
      </c>
      <c r="AL61" s="276" t="str">
        <f>IF(tsec!AL61&lt;&gt;"",INT(tsec!AL61/3600)*10000+INT(MOD(tsec!AL61,3600)/60)*100+MOD(tsec!AL61,60),"")</f>
        <v/>
      </c>
      <c r="AM61" s="86" t="str">
        <f>IF(tsec!AM61&lt;&gt;"",tsec!AM61,"")</f>
        <v/>
      </c>
      <c r="AN61" s="276" t="str">
        <f>IF(tsec!AN61&lt;&gt;"",INT(tsec!AN61/3600)*10000+INT(MOD(tsec!AN61,3600)/60)*100+MOD(tsec!AN61,60),"")</f>
        <v/>
      </c>
      <c r="AO61" s="86" t="str">
        <f>IF(tsec!AO61&lt;&gt;"",tsec!AO61,"")</f>
        <v/>
      </c>
      <c r="AP61" s="276" t="str">
        <f>IF(tsec!AP61&lt;&gt;"",INT(tsec!AP61/3600)*10000+INT(MOD(tsec!AP61,3600)/60)*100+MOD(tsec!AP61,60),"")</f>
        <v/>
      </c>
      <c r="AQ61" s="86" t="str">
        <f>IF(tsec!AQ61&lt;&gt;"",tsec!AQ61,"")</f>
        <v/>
      </c>
      <c r="AR61" s="276" t="str">
        <f>IF(tsec!AR61&lt;&gt;"",INT(tsec!AR61/3600)*10000+INT(MOD(tsec!AR61,3600)/60)*100+MOD(tsec!AR61,60),"")</f>
        <v/>
      </c>
      <c r="AS61" s="86" t="str">
        <f>IF(tsec!AS61&lt;&gt;"",tsec!AS61,"")</f>
        <v/>
      </c>
      <c r="AT61" s="276" t="str">
        <f>IF(tsec!AT61&lt;&gt;"",INT(tsec!AT61/3600)*10000+INT(MOD(tsec!AT61,3600)/60)*100+MOD(tsec!AT61,60),"")</f>
        <v/>
      </c>
      <c r="AU61" s="86" t="str">
        <f>IF(tsec!AU61&lt;&gt;"",tsec!AU61,"")</f>
        <v/>
      </c>
      <c r="AV61" s="276" t="str">
        <f>IF(tsec!AV61&lt;&gt;"",INT(tsec!AV61/3600)*10000+INT(MOD(tsec!AV61,3600)/60)*100+MOD(tsec!AV61,60),"")</f>
        <v/>
      </c>
      <c r="AW61" s="86" t="str">
        <f>IF(tsec!AW61&lt;&gt;"",tsec!AW61,"")</f>
        <v/>
      </c>
      <c r="AX61" s="276" t="str">
        <f>IF(tsec!AX61&lt;&gt;"",INT(tsec!AX61/3600)*10000+INT(MOD(tsec!AX61,3600)/60)*100+MOD(tsec!AX61,60),"")</f>
        <v/>
      </c>
      <c r="AY61" s="86" t="str">
        <f>IF(tsec!AY61&lt;&gt;"",tsec!AY61,"")</f>
        <v/>
      </c>
      <c r="AZ61" s="276" t="str">
        <f>IF(tsec!AZ61&lt;&gt;"",INT(tsec!AZ61/3600)*10000+INT(MOD(tsec!AZ61,3600)/60)*100+MOD(tsec!AZ61,60),"")</f>
        <v/>
      </c>
      <c r="BA61" s="86" t="str">
        <f>IF(tsec!BA61&lt;&gt;"",tsec!BA61,"")</f>
        <v/>
      </c>
      <c r="BB61" s="276" t="str">
        <f>IF(tsec!BB61&lt;&gt;"",INT(tsec!BB61/3600)*10000+INT(MOD(tsec!BB61,3600)/60)*100+MOD(tsec!BB61,60),"")</f>
        <v/>
      </c>
      <c r="BC61" s="86" t="str">
        <f>IF(tsec!BC61&lt;&gt;"",tsec!BC61,"")</f>
        <v/>
      </c>
      <c r="BD61" s="276" t="str">
        <f>IF(tsec!BD61&lt;&gt;"",INT(tsec!BD61/3600)*10000+INT(MOD(tsec!BD61,3600)/60)*100+MOD(tsec!BD61,60),"")</f>
        <v/>
      </c>
      <c r="BE61" s="86" t="str">
        <f>IF(tsec!BE61&lt;&gt;"",tsec!BE61,"")</f>
        <v/>
      </c>
      <c r="BF61" s="276" t="str">
        <f>IF(tsec!BF61&lt;&gt;"",INT(tsec!BF61/3600)*10000+INT(MOD(tsec!BF61,3600)/60)*100+MOD(tsec!BF61,60),"")</f>
        <v/>
      </c>
      <c r="BG61" s="86" t="str">
        <f>IF(tsec!BG61&lt;&gt;"",tsec!BG61,"")</f>
        <v/>
      </c>
      <c r="BH61" s="276" t="str">
        <f>IF(tsec!BH61&lt;&gt;"",INT(tsec!BH61/3600)*10000+INT(MOD(tsec!BH61,3600)/60)*100+MOD(tsec!BH61,60),"")</f>
        <v/>
      </c>
      <c r="BI61" s="86" t="str">
        <f>IF(tsec!BI61&lt;&gt;"",tsec!BI61,"")</f>
        <v/>
      </c>
      <c r="BJ61" s="276" t="str">
        <f>IF(tsec!BJ61&lt;&gt;"",INT(tsec!BJ61/3600)*10000+INT(MOD(tsec!BJ61,3600)/60)*100+MOD(tsec!BJ61,60),"")</f>
        <v/>
      </c>
      <c r="BK61" s="86" t="str">
        <f>IF(tsec!BK61&lt;&gt;"",tsec!BK61,"")</f>
        <v/>
      </c>
      <c r="BL61" s="276" t="str">
        <f>IF(tsec!BL61&lt;&gt;"",INT(tsec!BL61/3600)*10000+INT(MOD(tsec!BL61,3600)/60)*100+MOD(tsec!BL61,60),"")</f>
        <v/>
      </c>
      <c r="BM61" s="86" t="str">
        <f>IF(tsec!BM61&lt;&gt;"",tsec!BM61,"")</f>
        <v/>
      </c>
    </row>
    <row r="62" spans="1:65" s="278" customFormat="1">
      <c r="A62" s="113">
        <f>IF(ent!E62&lt;&gt;"",ent!D62,"")</f>
        <v>61</v>
      </c>
      <c r="B62" s="113" t="str">
        <f>IF(ent!E62&lt;&gt;"",ent!E62,"")</f>
        <v>松波 登</v>
      </c>
      <c r="C62" s="113" t="str">
        <f>IF(ent!E62&lt;&gt;"",ent!F62,"")</f>
        <v>草加 浩平</v>
      </c>
      <c r="D62" s="113" t="str">
        <f>IF(ent!E62&lt;&gt;"",ent!G62,"")</f>
        <v>日本ヴューテック ダンロップ GRヤリス</v>
      </c>
      <c r="E62" s="114" t="str">
        <f>IF(ent!E62&lt;&gt;"",ent!H62,"")</f>
        <v>OP-2</v>
      </c>
      <c r="F62" s="277">
        <f>IF(tsec!F62&lt;&gt;"",INT(tsec!F62/3600)*10000+INT(MOD(tsec!F62,3600)/60)*100+MOD(tsec!F62,60),"")</f>
        <v>552.1</v>
      </c>
      <c r="G62" s="115">
        <f>IF(tsec!G62&lt;&gt;"",tsec!G62,"")</f>
        <v>4</v>
      </c>
      <c r="H62" s="277">
        <f>IF(tsec!H62&lt;&gt;"",INT(tsec!H62/3600)*10000+INT(MOD(tsec!H62,3600)/60)*100+MOD(tsec!H62,60),"")</f>
        <v>1340.9</v>
      </c>
      <c r="I62" s="115">
        <f>IF(tsec!I62&lt;&gt;"",tsec!I62,"")</f>
        <v>4</v>
      </c>
      <c r="J62" s="277">
        <f>IF(tsec!J62&lt;&gt;"",INT(tsec!J62/3600)*10000+INT(MOD(tsec!J62,3600)/60)*100+MOD(tsec!J62,60),"")</f>
        <v>1915.3</v>
      </c>
      <c r="K62" s="115">
        <f>IF(tsec!K62&lt;&gt;"",tsec!K62,"")</f>
        <v>4</v>
      </c>
      <c r="L62" s="277">
        <f>IF(tsec!L62&lt;&gt;"",INT(tsec!L62/3600)*10000+INT(MOD(tsec!L62,3600)/60)*100+MOD(tsec!L62,60),"")</f>
        <v>2507.5</v>
      </c>
      <c r="M62" s="115">
        <f>IF(tsec!M62&lt;&gt;"",tsec!M62,"")</f>
        <v>4</v>
      </c>
      <c r="N62" s="277">
        <f>IF(tsec!N62&lt;&gt;"",INT(tsec!N62/3600)*10000+INT(MOD(tsec!N62,3600)/60)*100+MOD(tsec!N62,60),"")</f>
        <v>3253.3</v>
      </c>
      <c r="O62" s="115">
        <f>IF(tsec!O62&lt;&gt;"",tsec!O62,"")</f>
        <v>4</v>
      </c>
      <c r="P62" s="277">
        <f>IF(tsec!P62&lt;&gt;"",INT(tsec!P62/3600)*10000+INT(MOD(tsec!P62,3600)/60)*100+MOD(tsec!P62,60),"")</f>
        <v>3827.2</v>
      </c>
      <c r="Q62" s="115">
        <f>IF(tsec!Q62&lt;&gt;"",tsec!Q62,"")</f>
        <v>4</v>
      </c>
      <c r="R62" s="277">
        <f>IF(tsec!R62&lt;&gt;"",INT(tsec!R62/3600)*10000+INT(MOD(tsec!R62,3600)/60)*100+MOD(tsec!R62,60),"")</f>
        <v>4454.3999999999996</v>
      </c>
      <c r="S62" s="115">
        <f>IF(tsec!S62&lt;&gt;"",tsec!S62,"")</f>
        <v>4</v>
      </c>
      <c r="T62" s="277">
        <f>IF(tsec!T62&lt;&gt;"",INT(tsec!T62/3600)*10000+INT(MOD(tsec!T62,3600)/60)*100+MOD(tsec!T62,60),"")</f>
        <v>4918.2999999999993</v>
      </c>
      <c r="U62" s="115">
        <f>IF(tsec!U62&lt;&gt;"",tsec!U62,"")</f>
        <v>4</v>
      </c>
      <c r="V62" s="277">
        <f>IF(tsec!V62&lt;&gt;"",INT(tsec!V62/3600)*10000+INT(MOD(tsec!V62,3600)/60)*100+MOD(tsec!V62,60),"")</f>
        <v>5522.5</v>
      </c>
      <c r="W62" s="115">
        <f>IF(tsec!W62&lt;&gt;"",tsec!W62,"")</f>
        <v>3</v>
      </c>
      <c r="X62" s="277">
        <f>IF(tsec!X62&lt;&gt;"",INT(tsec!X62/3600)*10000+INT(MOD(tsec!X62,3600)/60)*100+MOD(tsec!X62,60),"")</f>
        <v>10155.700000000001</v>
      </c>
      <c r="Y62" s="115">
        <f>IF(tsec!Y62&lt;&gt;"",tsec!Y62,"")</f>
        <v>3</v>
      </c>
      <c r="Z62" s="277">
        <f>IF(tsec!Z62&lt;&gt;"",INT(tsec!Z62/3600)*10000+INT(MOD(tsec!Z62,3600)/60)*100+MOD(tsec!Z62,60),"")</f>
        <v>10622.1</v>
      </c>
      <c r="AA62" s="115">
        <f>IF(tsec!AA62&lt;&gt;"",tsec!AA62,"")</f>
        <v>3</v>
      </c>
      <c r="AB62" s="277">
        <f>IF(tsec!AB62&lt;&gt;"",INT(tsec!AB62/3600)*10000+INT(MOD(tsec!AB62,3600)/60)*100+MOD(tsec!AB62,60),"")</f>
        <v>11232.4</v>
      </c>
      <c r="AC62" s="115">
        <f>IF(tsec!AC62&lt;&gt;"",tsec!AC62,"")</f>
        <v>3</v>
      </c>
      <c r="AD62" s="277" t="str">
        <f>IF(tsec!AD62&lt;&gt;"",INT(tsec!AD62/3600)*10000+INT(MOD(tsec!AD62,3600)/60)*100+MOD(tsec!AD62,60),"")</f>
        <v/>
      </c>
      <c r="AE62" s="115" t="str">
        <f>IF(tsec!AE62&lt;&gt;"",tsec!AE62,"")</f>
        <v/>
      </c>
      <c r="AF62" s="277" t="str">
        <f>IF(tsec!AF62&lt;&gt;"",INT(tsec!AF62/3600)*10000+INT(MOD(tsec!AF62,3600)/60)*100+MOD(tsec!AF62,60),"")</f>
        <v/>
      </c>
      <c r="AG62" s="115" t="str">
        <f>IF(tsec!AG62&lt;&gt;"",tsec!AG62,"")</f>
        <v/>
      </c>
      <c r="AH62" s="277" t="str">
        <f>IF(tsec!AH62&lt;&gt;"",INT(tsec!AH62/3600)*10000+INT(MOD(tsec!AH62,3600)/60)*100+MOD(tsec!AH62,60),"")</f>
        <v/>
      </c>
      <c r="AI62" s="115" t="str">
        <f>IF(tsec!AI62&lt;&gt;"",tsec!AI62,"")</f>
        <v/>
      </c>
      <c r="AJ62" s="277" t="str">
        <f>IF(tsec!AJ62&lt;&gt;"",INT(tsec!AJ62/3600)*10000+INT(MOD(tsec!AJ62,3600)/60)*100+MOD(tsec!AJ62,60),"")</f>
        <v/>
      </c>
      <c r="AK62" s="115" t="str">
        <f>IF(tsec!AK62&lt;&gt;"",tsec!AK62,"")</f>
        <v/>
      </c>
      <c r="AL62" s="277" t="str">
        <f>IF(tsec!AL62&lt;&gt;"",INT(tsec!AL62/3600)*10000+INT(MOD(tsec!AL62,3600)/60)*100+MOD(tsec!AL62,60),"")</f>
        <v/>
      </c>
      <c r="AM62" s="115" t="str">
        <f>IF(tsec!AM62&lt;&gt;"",tsec!AM62,"")</f>
        <v/>
      </c>
      <c r="AN62" s="277" t="str">
        <f>IF(tsec!AN62&lt;&gt;"",INT(tsec!AN62/3600)*10000+INT(MOD(tsec!AN62,3600)/60)*100+MOD(tsec!AN62,60),"")</f>
        <v/>
      </c>
      <c r="AO62" s="115" t="str">
        <f>IF(tsec!AO62&lt;&gt;"",tsec!AO62,"")</f>
        <v/>
      </c>
      <c r="AP62" s="277" t="str">
        <f>IF(tsec!AP62&lt;&gt;"",INT(tsec!AP62/3600)*10000+INT(MOD(tsec!AP62,3600)/60)*100+MOD(tsec!AP62,60),"")</f>
        <v/>
      </c>
      <c r="AQ62" s="115" t="str">
        <f>IF(tsec!AQ62&lt;&gt;"",tsec!AQ62,"")</f>
        <v/>
      </c>
      <c r="AR62" s="277" t="str">
        <f>IF(tsec!AR62&lt;&gt;"",INT(tsec!AR62/3600)*10000+INT(MOD(tsec!AR62,3600)/60)*100+MOD(tsec!AR62,60),"")</f>
        <v/>
      </c>
      <c r="AS62" s="115" t="str">
        <f>IF(tsec!AS62&lt;&gt;"",tsec!AS62,"")</f>
        <v/>
      </c>
      <c r="AT62" s="277" t="str">
        <f>IF(tsec!AT62&lt;&gt;"",INT(tsec!AT62/3600)*10000+INT(MOD(tsec!AT62,3600)/60)*100+MOD(tsec!AT62,60),"")</f>
        <v/>
      </c>
      <c r="AU62" s="115" t="str">
        <f>IF(tsec!AU62&lt;&gt;"",tsec!AU62,"")</f>
        <v/>
      </c>
      <c r="AV62" s="277" t="str">
        <f>IF(tsec!AV62&lt;&gt;"",INT(tsec!AV62/3600)*10000+INT(MOD(tsec!AV62,3600)/60)*100+MOD(tsec!AV62,60),"")</f>
        <v/>
      </c>
      <c r="AW62" s="115" t="str">
        <f>IF(tsec!AW62&lt;&gt;"",tsec!AW62,"")</f>
        <v/>
      </c>
      <c r="AX62" s="277" t="str">
        <f>IF(tsec!AX62&lt;&gt;"",INT(tsec!AX62/3600)*10000+INT(MOD(tsec!AX62,3600)/60)*100+MOD(tsec!AX62,60),"")</f>
        <v/>
      </c>
      <c r="AY62" s="115" t="str">
        <f>IF(tsec!AY62&lt;&gt;"",tsec!AY62,"")</f>
        <v/>
      </c>
      <c r="AZ62" s="277" t="str">
        <f>IF(tsec!AZ62&lt;&gt;"",INT(tsec!AZ62/3600)*10000+INT(MOD(tsec!AZ62,3600)/60)*100+MOD(tsec!AZ62,60),"")</f>
        <v/>
      </c>
      <c r="BA62" s="115" t="str">
        <f>IF(tsec!BA62&lt;&gt;"",tsec!BA62,"")</f>
        <v/>
      </c>
      <c r="BB62" s="277" t="str">
        <f>IF(tsec!BB62&lt;&gt;"",INT(tsec!BB62/3600)*10000+INT(MOD(tsec!BB62,3600)/60)*100+MOD(tsec!BB62,60),"")</f>
        <v/>
      </c>
      <c r="BC62" s="115" t="str">
        <f>IF(tsec!BC62&lt;&gt;"",tsec!BC62,"")</f>
        <v/>
      </c>
      <c r="BD62" s="277" t="str">
        <f>IF(tsec!BD62&lt;&gt;"",INT(tsec!BD62/3600)*10000+INT(MOD(tsec!BD62,3600)/60)*100+MOD(tsec!BD62,60),"")</f>
        <v/>
      </c>
      <c r="BE62" s="115" t="str">
        <f>IF(tsec!BE62&lt;&gt;"",tsec!BE62,"")</f>
        <v/>
      </c>
      <c r="BF62" s="277" t="str">
        <f>IF(tsec!BF62&lt;&gt;"",INT(tsec!BF62/3600)*10000+INT(MOD(tsec!BF62,3600)/60)*100+MOD(tsec!BF62,60),"")</f>
        <v/>
      </c>
      <c r="BG62" s="115" t="str">
        <f>IF(tsec!BG62&lt;&gt;"",tsec!BG62,"")</f>
        <v/>
      </c>
      <c r="BH62" s="277" t="str">
        <f>IF(tsec!BH62&lt;&gt;"",INT(tsec!BH62/3600)*10000+INT(MOD(tsec!BH62,3600)/60)*100+MOD(tsec!BH62,60),"")</f>
        <v/>
      </c>
      <c r="BI62" s="115" t="str">
        <f>IF(tsec!BI62&lt;&gt;"",tsec!BI62,"")</f>
        <v/>
      </c>
      <c r="BJ62" s="277" t="str">
        <f>IF(tsec!BJ62&lt;&gt;"",INT(tsec!BJ62/3600)*10000+INT(MOD(tsec!BJ62,3600)/60)*100+MOD(tsec!BJ62,60),"")</f>
        <v/>
      </c>
      <c r="BK62" s="115" t="str">
        <f>IF(tsec!BK62&lt;&gt;"",tsec!BK62,"")</f>
        <v/>
      </c>
      <c r="BL62" s="277" t="str">
        <f>IF(tsec!BL62&lt;&gt;"",INT(tsec!BL62/3600)*10000+INT(MOD(tsec!BL62,3600)/60)*100+MOD(tsec!BL62,60),"")</f>
        <v/>
      </c>
      <c r="BM62" s="115" t="str">
        <f>IF(tsec!BM62&lt;&gt;"",tsec!BM62,"")</f>
        <v/>
      </c>
    </row>
    <row r="63" spans="1:65" s="80" customFormat="1">
      <c r="A63" s="89">
        <f>IF(ent!E63&lt;&gt;"",ent!D63,"")</f>
        <v>62</v>
      </c>
      <c r="B63" s="89" t="str">
        <f>IF(ent!E63&lt;&gt;"",ent!E63,"")</f>
        <v>池田 雅彦</v>
      </c>
      <c r="C63" s="89" t="str">
        <f>IF(ent!E63&lt;&gt;"",ent!F63,"")</f>
        <v>河田 秀司</v>
      </c>
      <c r="D63" s="89" t="str">
        <f>IF(ent!E63&lt;&gt;"",ent!G63,"")</f>
        <v>SRS ランサーエボ2 RAM</v>
      </c>
      <c r="E63" s="116" t="str">
        <f>IF(ent!E63&lt;&gt;"",ent!H63,"")</f>
        <v>OP-2</v>
      </c>
      <c r="F63" s="117">
        <f>IF(tsec!F63&lt;&gt;"",INT(tsec!F63/3600)*10000+INT(MOD(tsec!F63,3600)/60)*100+MOD(tsec!F63,60),"")</f>
        <v>609.29999999999995</v>
      </c>
      <c r="G63" s="91">
        <f>IF(tsec!G63&lt;&gt;"",tsec!G63,"")</f>
        <v>5</v>
      </c>
      <c r="H63" s="117">
        <f>IF(tsec!H63&lt;&gt;"",INT(tsec!H63/3600)*10000+INT(MOD(tsec!H63,3600)/60)*100+MOD(tsec!H63,60),"")</f>
        <v>1413.6</v>
      </c>
      <c r="I63" s="91">
        <f>IF(tsec!I63&lt;&gt;"",tsec!I63,"")</f>
        <v>5</v>
      </c>
      <c r="J63" s="117">
        <f>IF(tsec!J63&lt;&gt;"",INT(tsec!J63/3600)*10000+INT(MOD(tsec!J63,3600)/60)*100+MOD(tsec!J63,60),"")</f>
        <v>2009.1</v>
      </c>
      <c r="K63" s="91">
        <f>IF(tsec!K63&lt;&gt;"",tsec!K63,"")</f>
        <v>5</v>
      </c>
      <c r="L63" s="117">
        <f>IF(tsec!L63&lt;&gt;"",INT(tsec!L63/3600)*10000+INT(MOD(tsec!L63,3600)/60)*100+MOD(tsec!L63,60),"")</f>
        <v>2600.1999999999998</v>
      </c>
      <c r="M63" s="91">
        <f>IF(tsec!M63&lt;&gt;"",tsec!M63,"")</f>
        <v>5</v>
      </c>
      <c r="N63" s="117">
        <f>IF(tsec!N63&lt;&gt;"",INT(tsec!N63/3600)*10000+INT(MOD(tsec!N63,3600)/60)*100+MOD(tsec!N63,60),"")</f>
        <v>3348.3999999999996</v>
      </c>
      <c r="O63" s="91">
        <f>IF(tsec!O63&lt;&gt;"",tsec!O63,"")</f>
        <v>5</v>
      </c>
      <c r="P63" s="117">
        <f>IF(tsec!P63&lt;&gt;"",INT(tsec!P63/3600)*10000+INT(MOD(tsec!P63,3600)/60)*100+MOD(tsec!P63,60),"")</f>
        <v>3940.2</v>
      </c>
      <c r="Q63" s="91">
        <f>IF(tsec!Q63&lt;&gt;"",tsec!Q63,"")</f>
        <v>5</v>
      </c>
      <c r="R63" s="117">
        <f>IF(tsec!R63&lt;&gt;"",INT(tsec!R63/3600)*10000+INT(MOD(tsec!R63,3600)/60)*100+MOD(tsec!R63,60),"")</f>
        <v>4615.2999999999993</v>
      </c>
      <c r="S63" s="91">
        <f>IF(tsec!S63&lt;&gt;"",tsec!S63,"")</f>
        <v>5</v>
      </c>
      <c r="T63" s="117">
        <f>IF(tsec!T63&lt;&gt;"",INT(tsec!T63/3600)*10000+INT(MOD(tsec!T63,3600)/60)*100+MOD(tsec!T63,60),"")</f>
        <v>5104.1000000000004</v>
      </c>
      <c r="U63" s="91">
        <f>IF(tsec!U63&lt;&gt;"",tsec!U63,"")</f>
        <v>5</v>
      </c>
      <c r="V63" s="117">
        <f>IF(tsec!V63&lt;&gt;"",INT(tsec!V63/3600)*10000+INT(MOD(tsec!V63,3600)/60)*100+MOD(tsec!V63,60),"")</f>
        <v>5739.5</v>
      </c>
      <c r="W63" s="91">
        <f>IF(tsec!W63&lt;&gt;"",tsec!W63,"")</f>
        <v>4</v>
      </c>
      <c r="X63" s="117">
        <f>IF(tsec!X63&lt;&gt;"",INT(tsec!X63/3600)*10000+INT(MOD(tsec!X63,3600)/60)*100+MOD(tsec!X63,60),"")</f>
        <v>10410.200000000001</v>
      </c>
      <c r="Y63" s="91">
        <f>IF(tsec!Y63&lt;&gt;"",tsec!Y63,"")</f>
        <v>4</v>
      </c>
      <c r="Z63" s="117">
        <f>IF(tsec!Z63&lt;&gt;"",INT(tsec!Z63/3600)*10000+INT(MOD(tsec!Z63,3600)/60)*100+MOD(tsec!Z63,60),"")</f>
        <v>10846.7</v>
      </c>
      <c r="AA63" s="91">
        <f>IF(tsec!AA63&lt;&gt;"",tsec!AA63,"")</f>
        <v>4</v>
      </c>
      <c r="AB63" s="117">
        <f>IF(tsec!AB63&lt;&gt;"",INT(tsec!AB63/3600)*10000+INT(MOD(tsec!AB63,3600)/60)*100+MOD(tsec!AB63,60),"")</f>
        <v>11457</v>
      </c>
      <c r="AC63" s="91">
        <f>IF(tsec!AC63&lt;&gt;"",tsec!AC63,"")</f>
        <v>4</v>
      </c>
      <c r="AD63" s="117" t="str">
        <f>IF(tsec!AD63&lt;&gt;"",INT(tsec!AD63/3600)*10000+INT(MOD(tsec!AD63,3600)/60)*100+MOD(tsec!AD63,60),"")</f>
        <v/>
      </c>
      <c r="AE63" s="91" t="str">
        <f>IF(tsec!AE63&lt;&gt;"",tsec!AE63,"")</f>
        <v/>
      </c>
      <c r="AF63" s="117" t="str">
        <f>IF(tsec!AF63&lt;&gt;"",INT(tsec!AF63/3600)*10000+INT(MOD(tsec!AF63,3600)/60)*100+MOD(tsec!AF63,60),"")</f>
        <v/>
      </c>
      <c r="AG63" s="91" t="str">
        <f>IF(tsec!AG63&lt;&gt;"",tsec!AG63,"")</f>
        <v/>
      </c>
      <c r="AH63" s="117" t="str">
        <f>IF(tsec!AH63&lt;&gt;"",INT(tsec!AH63/3600)*10000+INT(MOD(tsec!AH63,3600)/60)*100+MOD(tsec!AH63,60),"")</f>
        <v/>
      </c>
      <c r="AI63" s="91" t="str">
        <f>IF(tsec!AI63&lt;&gt;"",tsec!AI63,"")</f>
        <v/>
      </c>
      <c r="AJ63" s="117" t="str">
        <f>IF(tsec!AJ63&lt;&gt;"",INT(tsec!AJ63/3600)*10000+INT(MOD(tsec!AJ63,3600)/60)*100+MOD(tsec!AJ63,60),"")</f>
        <v/>
      </c>
      <c r="AK63" s="91" t="str">
        <f>IF(tsec!AK63&lt;&gt;"",tsec!AK63,"")</f>
        <v/>
      </c>
      <c r="AL63" s="117" t="str">
        <f>IF(tsec!AL63&lt;&gt;"",INT(tsec!AL63/3600)*10000+INT(MOD(tsec!AL63,3600)/60)*100+MOD(tsec!AL63,60),"")</f>
        <v/>
      </c>
      <c r="AM63" s="91" t="str">
        <f>IF(tsec!AM63&lt;&gt;"",tsec!AM63,"")</f>
        <v/>
      </c>
      <c r="AN63" s="117" t="str">
        <f>IF(tsec!AN63&lt;&gt;"",INT(tsec!AN63/3600)*10000+INT(MOD(tsec!AN63,3600)/60)*100+MOD(tsec!AN63,60),"")</f>
        <v/>
      </c>
      <c r="AO63" s="91" t="str">
        <f>IF(tsec!AO63&lt;&gt;"",tsec!AO63,"")</f>
        <v/>
      </c>
      <c r="AP63" s="117" t="str">
        <f>IF(tsec!AP63&lt;&gt;"",INT(tsec!AP63/3600)*10000+INT(MOD(tsec!AP63,3600)/60)*100+MOD(tsec!AP63,60),"")</f>
        <v/>
      </c>
      <c r="AQ63" s="91" t="str">
        <f>IF(tsec!AQ63&lt;&gt;"",tsec!AQ63,"")</f>
        <v/>
      </c>
      <c r="AR63" s="117" t="str">
        <f>IF(tsec!AR63&lt;&gt;"",INT(tsec!AR63/3600)*10000+INT(MOD(tsec!AR63,3600)/60)*100+MOD(tsec!AR63,60),"")</f>
        <v/>
      </c>
      <c r="AS63" s="91" t="str">
        <f>IF(tsec!AS63&lt;&gt;"",tsec!AS63,"")</f>
        <v/>
      </c>
      <c r="AT63" s="117" t="str">
        <f>IF(tsec!AT63&lt;&gt;"",INT(tsec!AT63/3600)*10000+INT(MOD(tsec!AT63,3600)/60)*100+MOD(tsec!AT63,60),"")</f>
        <v/>
      </c>
      <c r="AU63" s="91" t="str">
        <f>IF(tsec!AU63&lt;&gt;"",tsec!AU63,"")</f>
        <v/>
      </c>
      <c r="AV63" s="117" t="str">
        <f>IF(tsec!AV63&lt;&gt;"",INT(tsec!AV63/3600)*10000+INT(MOD(tsec!AV63,3600)/60)*100+MOD(tsec!AV63,60),"")</f>
        <v/>
      </c>
      <c r="AW63" s="91" t="str">
        <f>IF(tsec!AW63&lt;&gt;"",tsec!AW63,"")</f>
        <v/>
      </c>
      <c r="AX63" s="117" t="str">
        <f>IF(tsec!AX63&lt;&gt;"",INT(tsec!AX63/3600)*10000+INT(MOD(tsec!AX63,3600)/60)*100+MOD(tsec!AX63,60),"")</f>
        <v/>
      </c>
      <c r="AY63" s="91" t="str">
        <f>IF(tsec!AY63&lt;&gt;"",tsec!AY63,"")</f>
        <v/>
      </c>
      <c r="AZ63" s="117" t="str">
        <f>IF(tsec!AZ63&lt;&gt;"",INT(tsec!AZ63/3600)*10000+INT(MOD(tsec!AZ63,3600)/60)*100+MOD(tsec!AZ63,60),"")</f>
        <v/>
      </c>
      <c r="BA63" s="91" t="str">
        <f>IF(tsec!BA63&lt;&gt;"",tsec!BA63,"")</f>
        <v/>
      </c>
      <c r="BB63" s="117" t="str">
        <f>IF(tsec!BB63&lt;&gt;"",INT(tsec!BB63/3600)*10000+INT(MOD(tsec!BB63,3600)/60)*100+MOD(tsec!BB63,60),"")</f>
        <v/>
      </c>
      <c r="BC63" s="91" t="str">
        <f>IF(tsec!BC63&lt;&gt;"",tsec!BC63,"")</f>
        <v/>
      </c>
      <c r="BD63" s="117" t="str">
        <f>IF(tsec!BD63&lt;&gt;"",INT(tsec!BD63/3600)*10000+INT(MOD(tsec!BD63,3600)/60)*100+MOD(tsec!BD63,60),"")</f>
        <v/>
      </c>
      <c r="BE63" s="91" t="str">
        <f>IF(tsec!BE63&lt;&gt;"",tsec!BE63,"")</f>
        <v/>
      </c>
      <c r="BF63" s="117" t="str">
        <f>IF(tsec!BF63&lt;&gt;"",INT(tsec!BF63/3600)*10000+INT(MOD(tsec!BF63,3600)/60)*100+MOD(tsec!BF63,60),"")</f>
        <v/>
      </c>
      <c r="BG63" s="91" t="str">
        <f>IF(tsec!BG63&lt;&gt;"",tsec!BG63,"")</f>
        <v/>
      </c>
      <c r="BH63" s="117" t="str">
        <f>IF(tsec!BH63&lt;&gt;"",INT(tsec!BH63/3600)*10000+INT(MOD(tsec!BH63,3600)/60)*100+MOD(tsec!BH63,60),"")</f>
        <v/>
      </c>
      <c r="BI63" s="91" t="str">
        <f>IF(tsec!BI63&lt;&gt;"",tsec!BI63,"")</f>
        <v/>
      </c>
      <c r="BJ63" s="117" t="str">
        <f>IF(tsec!BJ63&lt;&gt;"",INT(tsec!BJ63/3600)*10000+INT(MOD(tsec!BJ63,3600)/60)*100+MOD(tsec!BJ63,60),"")</f>
        <v/>
      </c>
      <c r="BK63" s="91" t="str">
        <f>IF(tsec!BK63&lt;&gt;"",tsec!BK63,"")</f>
        <v/>
      </c>
      <c r="BL63" s="117" t="str">
        <f>IF(tsec!BL63&lt;&gt;"",INT(tsec!BL63/3600)*10000+INT(MOD(tsec!BL63,3600)/60)*100+MOD(tsec!BL63,60),"")</f>
        <v/>
      </c>
      <c r="BM63" s="91" t="str">
        <f>IF(tsec!BM63&lt;&gt;"",tsec!BM63,"")</f>
        <v/>
      </c>
    </row>
    <row r="64" spans="1:65" s="278" customFormat="1">
      <c r="A64" s="113">
        <f>IF(ent!E64&lt;&gt;"",ent!D64,"")</f>
        <v>63</v>
      </c>
      <c r="B64" s="113" t="str">
        <f>IF(ent!E64&lt;&gt;"",ent!E64,"")</f>
        <v>清 竜也</v>
      </c>
      <c r="C64" s="113" t="str">
        <f>IF(ent!E64&lt;&gt;"",ent!F64,"")</f>
        <v>明治 慎太郎</v>
      </c>
      <c r="D64" s="113" t="str">
        <f>IF(ent!E64&lt;&gt;"",ent!G64,"")</f>
        <v>DokyoRacing86／ACCR</v>
      </c>
      <c r="E64" s="114" t="str">
        <f>IF(ent!E64&lt;&gt;"",ent!H64,"")</f>
        <v>OP-1</v>
      </c>
      <c r="F64" s="277">
        <f>IF(tsec!F64&lt;&gt;"",INT(tsec!F64/3600)*10000+INT(MOD(tsec!F64,3600)/60)*100+MOD(tsec!F64,60),"")</f>
        <v>524.9</v>
      </c>
      <c r="G64" s="115">
        <f>IF(tsec!G64&lt;&gt;"",tsec!G64,"")</f>
        <v>2</v>
      </c>
      <c r="H64" s="277">
        <f>IF(tsec!H64&lt;&gt;"",INT(tsec!H64/3600)*10000+INT(MOD(tsec!H64,3600)/60)*100+MOD(tsec!H64,60),"")</f>
        <v>1253.9000000000001</v>
      </c>
      <c r="I64" s="115">
        <f>IF(tsec!I64&lt;&gt;"",tsec!I64,"")</f>
        <v>2</v>
      </c>
      <c r="J64" s="277">
        <f>IF(tsec!J64&lt;&gt;"",INT(tsec!J64/3600)*10000+INT(MOD(tsec!J64,3600)/60)*100+MOD(tsec!J64,60),"")</f>
        <v>1830.3</v>
      </c>
      <c r="K64" s="115">
        <f>IF(tsec!K64&lt;&gt;"",tsec!K64,"")</f>
        <v>2</v>
      </c>
      <c r="L64" s="277">
        <f>IF(tsec!L64&lt;&gt;"",INT(tsec!L64/3600)*10000+INT(MOD(tsec!L64,3600)/60)*100+MOD(tsec!L64,60),"")</f>
        <v>2353.9</v>
      </c>
      <c r="M64" s="115">
        <f>IF(tsec!M64&lt;&gt;"",tsec!M64,"")</f>
        <v>2</v>
      </c>
      <c r="N64" s="277">
        <f>IF(tsec!N64&lt;&gt;"",INT(tsec!N64/3600)*10000+INT(MOD(tsec!N64,3600)/60)*100+MOD(tsec!N64,60),"")</f>
        <v>3105.5</v>
      </c>
      <c r="O64" s="115">
        <f>IF(tsec!O64&lt;&gt;"",tsec!O64,"")</f>
        <v>1</v>
      </c>
      <c r="P64" s="277">
        <f>IF(tsec!P64&lt;&gt;"",INT(tsec!P64/3600)*10000+INT(MOD(tsec!P64,3600)/60)*100+MOD(tsec!P64,60),"")</f>
        <v>3636.6</v>
      </c>
      <c r="Q64" s="115">
        <f>IF(tsec!Q64&lt;&gt;"",tsec!Q64,"")</f>
        <v>1</v>
      </c>
      <c r="R64" s="277">
        <f>IF(tsec!R64&lt;&gt;"",INT(tsec!R64/3600)*10000+INT(MOD(tsec!R64,3600)/60)*100+MOD(tsec!R64,60),"")</f>
        <v>4226.7</v>
      </c>
      <c r="S64" s="115">
        <f>IF(tsec!S64&lt;&gt;"",tsec!S64,"")</f>
        <v>1</v>
      </c>
      <c r="T64" s="277">
        <f>IF(tsec!T64&lt;&gt;"",INT(tsec!T64/3600)*10000+INT(MOD(tsec!T64,3600)/60)*100+MOD(tsec!T64,60),"")</f>
        <v>4708.2</v>
      </c>
      <c r="U64" s="115">
        <f>IF(tsec!U64&lt;&gt;"",tsec!U64,"")</f>
        <v>1</v>
      </c>
      <c r="V64" s="277">
        <f>IF(tsec!V64&lt;&gt;"",INT(tsec!V64/3600)*10000+INT(MOD(tsec!V64,3600)/60)*100+MOD(tsec!V64,60),"")</f>
        <v>5306</v>
      </c>
      <c r="W64" s="115">
        <f>IF(tsec!W64&lt;&gt;"",tsec!W64,"")</f>
        <v>1</v>
      </c>
      <c r="X64" s="277">
        <f>IF(tsec!X64&lt;&gt;"",INT(tsec!X64/3600)*10000+INT(MOD(tsec!X64,3600)/60)*100+MOD(tsec!X64,60),"")</f>
        <v>5903.1</v>
      </c>
      <c r="Y64" s="115">
        <f>IF(tsec!Y64&lt;&gt;"",tsec!Y64,"")</f>
        <v>1</v>
      </c>
      <c r="Z64" s="277">
        <f>IF(tsec!Z64&lt;&gt;"",INT(tsec!Z64/3600)*10000+INT(MOD(tsec!Z64,3600)/60)*100+MOD(tsec!Z64,60),"")</f>
        <v>10319.799999999999</v>
      </c>
      <c r="AA64" s="115">
        <f>IF(tsec!AA64&lt;&gt;"",tsec!AA64,"")</f>
        <v>1</v>
      </c>
      <c r="AB64" s="277">
        <f>IF(tsec!AB64&lt;&gt;"",INT(tsec!AB64/3600)*10000+INT(MOD(tsec!AB64,3600)/60)*100+MOD(tsec!AB64,60),"")</f>
        <v>10930.099999999999</v>
      </c>
      <c r="AC64" s="115">
        <f>IF(tsec!AC64&lt;&gt;"",tsec!AC64,"")</f>
        <v>1</v>
      </c>
      <c r="AD64" s="277" t="str">
        <f>IF(tsec!AD64&lt;&gt;"",INT(tsec!AD64/3600)*10000+INT(MOD(tsec!AD64,3600)/60)*100+MOD(tsec!AD64,60),"")</f>
        <v/>
      </c>
      <c r="AE64" s="115" t="str">
        <f>IF(tsec!AE64&lt;&gt;"",tsec!AE64,"")</f>
        <v/>
      </c>
      <c r="AF64" s="277" t="str">
        <f>IF(tsec!AF64&lt;&gt;"",INT(tsec!AF64/3600)*10000+INT(MOD(tsec!AF64,3600)/60)*100+MOD(tsec!AF64,60),"")</f>
        <v/>
      </c>
      <c r="AG64" s="115" t="str">
        <f>IF(tsec!AG64&lt;&gt;"",tsec!AG64,"")</f>
        <v/>
      </c>
      <c r="AH64" s="277" t="str">
        <f>IF(tsec!AH64&lt;&gt;"",INT(tsec!AH64/3600)*10000+INT(MOD(tsec!AH64,3600)/60)*100+MOD(tsec!AH64,60),"")</f>
        <v/>
      </c>
      <c r="AI64" s="115" t="str">
        <f>IF(tsec!AI64&lt;&gt;"",tsec!AI64,"")</f>
        <v/>
      </c>
      <c r="AJ64" s="277" t="str">
        <f>IF(tsec!AJ64&lt;&gt;"",INT(tsec!AJ64/3600)*10000+INT(MOD(tsec!AJ64,3600)/60)*100+MOD(tsec!AJ64,60),"")</f>
        <v/>
      </c>
      <c r="AK64" s="115" t="str">
        <f>IF(tsec!AK64&lt;&gt;"",tsec!AK64,"")</f>
        <v/>
      </c>
      <c r="AL64" s="277" t="str">
        <f>IF(tsec!AL64&lt;&gt;"",INT(tsec!AL64/3600)*10000+INT(MOD(tsec!AL64,3600)/60)*100+MOD(tsec!AL64,60),"")</f>
        <v/>
      </c>
      <c r="AM64" s="115" t="str">
        <f>IF(tsec!AM64&lt;&gt;"",tsec!AM64,"")</f>
        <v/>
      </c>
      <c r="AN64" s="277" t="str">
        <f>IF(tsec!AN64&lt;&gt;"",INT(tsec!AN64/3600)*10000+INT(MOD(tsec!AN64,3600)/60)*100+MOD(tsec!AN64,60),"")</f>
        <v/>
      </c>
      <c r="AO64" s="115" t="str">
        <f>IF(tsec!AO64&lt;&gt;"",tsec!AO64,"")</f>
        <v/>
      </c>
      <c r="AP64" s="277" t="str">
        <f>IF(tsec!AP64&lt;&gt;"",INT(tsec!AP64/3600)*10000+INT(MOD(tsec!AP64,3600)/60)*100+MOD(tsec!AP64,60),"")</f>
        <v/>
      </c>
      <c r="AQ64" s="115" t="str">
        <f>IF(tsec!AQ64&lt;&gt;"",tsec!AQ64,"")</f>
        <v/>
      </c>
      <c r="AR64" s="277" t="str">
        <f>IF(tsec!AR64&lt;&gt;"",INT(tsec!AR64/3600)*10000+INT(MOD(tsec!AR64,3600)/60)*100+MOD(tsec!AR64,60),"")</f>
        <v/>
      </c>
      <c r="AS64" s="115" t="str">
        <f>IF(tsec!AS64&lt;&gt;"",tsec!AS64,"")</f>
        <v/>
      </c>
      <c r="AT64" s="277" t="str">
        <f>IF(tsec!AT64&lt;&gt;"",INT(tsec!AT64/3600)*10000+INT(MOD(tsec!AT64,3600)/60)*100+MOD(tsec!AT64,60),"")</f>
        <v/>
      </c>
      <c r="AU64" s="115" t="str">
        <f>IF(tsec!AU64&lt;&gt;"",tsec!AU64,"")</f>
        <v/>
      </c>
      <c r="AV64" s="277" t="str">
        <f>IF(tsec!AV64&lt;&gt;"",INT(tsec!AV64/3600)*10000+INT(MOD(tsec!AV64,3600)/60)*100+MOD(tsec!AV64,60),"")</f>
        <v/>
      </c>
      <c r="AW64" s="115" t="str">
        <f>IF(tsec!AW64&lt;&gt;"",tsec!AW64,"")</f>
        <v/>
      </c>
      <c r="AX64" s="277" t="str">
        <f>IF(tsec!AX64&lt;&gt;"",INT(tsec!AX64/3600)*10000+INT(MOD(tsec!AX64,3600)/60)*100+MOD(tsec!AX64,60),"")</f>
        <v/>
      </c>
      <c r="AY64" s="115" t="str">
        <f>IF(tsec!AY64&lt;&gt;"",tsec!AY64,"")</f>
        <v/>
      </c>
      <c r="AZ64" s="277" t="str">
        <f>IF(tsec!AZ64&lt;&gt;"",INT(tsec!AZ64/3600)*10000+INT(MOD(tsec!AZ64,3600)/60)*100+MOD(tsec!AZ64,60),"")</f>
        <v/>
      </c>
      <c r="BA64" s="115" t="str">
        <f>IF(tsec!BA64&lt;&gt;"",tsec!BA64,"")</f>
        <v/>
      </c>
      <c r="BB64" s="277" t="str">
        <f>IF(tsec!BB64&lt;&gt;"",INT(tsec!BB64/3600)*10000+INT(MOD(tsec!BB64,3600)/60)*100+MOD(tsec!BB64,60),"")</f>
        <v/>
      </c>
      <c r="BC64" s="115" t="str">
        <f>IF(tsec!BC64&lt;&gt;"",tsec!BC64,"")</f>
        <v/>
      </c>
      <c r="BD64" s="277" t="str">
        <f>IF(tsec!BD64&lt;&gt;"",INT(tsec!BD64/3600)*10000+INT(MOD(tsec!BD64,3600)/60)*100+MOD(tsec!BD64,60),"")</f>
        <v/>
      </c>
      <c r="BE64" s="115" t="str">
        <f>IF(tsec!BE64&lt;&gt;"",tsec!BE64,"")</f>
        <v/>
      </c>
      <c r="BF64" s="277" t="str">
        <f>IF(tsec!BF64&lt;&gt;"",INT(tsec!BF64/3600)*10000+INT(MOD(tsec!BF64,3600)/60)*100+MOD(tsec!BF64,60),"")</f>
        <v/>
      </c>
      <c r="BG64" s="115" t="str">
        <f>IF(tsec!BG64&lt;&gt;"",tsec!BG64,"")</f>
        <v/>
      </c>
      <c r="BH64" s="277" t="str">
        <f>IF(tsec!BH64&lt;&gt;"",INT(tsec!BH64/3600)*10000+INT(MOD(tsec!BH64,3600)/60)*100+MOD(tsec!BH64,60),"")</f>
        <v/>
      </c>
      <c r="BI64" s="115" t="str">
        <f>IF(tsec!BI64&lt;&gt;"",tsec!BI64,"")</f>
        <v/>
      </c>
      <c r="BJ64" s="277" t="str">
        <f>IF(tsec!BJ64&lt;&gt;"",INT(tsec!BJ64/3600)*10000+INT(MOD(tsec!BJ64,3600)/60)*100+MOD(tsec!BJ64,60),"")</f>
        <v/>
      </c>
      <c r="BK64" s="115" t="str">
        <f>IF(tsec!BK64&lt;&gt;"",tsec!BK64,"")</f>
        <v/>
      </c>
      <c r="BL64" s="277" t="str">
        <f>IF(tsec!BL64&lt;&gt;"",INT(tsec!BL64/3600)*10000+INT(MOD(tsec!BL64,3600)/60)*100+MOD(tsec!BL64,60),"")</f>
        <v/>
      </c>
      <c r="BM64" s="115" t="str">
        <f>IF(tsec!BM64&lt;&gt;"",tsec!BM64,"")</f>
        <v/>
      </c>
    </row>
    <row r="65" spans="1:65">
      <c r="A65" s="84">
        <f>IF(ent!E65&lt;&gt;"",ent!D65,"")</f>
        <v>64</v>
      </c>
      <c r="B65" s="84" t="str">
        <f>IF(ent!E65&lt;&gt;"",ent!E65,"")</f>
        <v>阪口 知洋</v>
      </c>
      <c r="C65" s="84" t="str">
        <f>IF(ent!E65&lt;&gt;"",ent!F65,"")</f>
        <v>毛受 広子</v>
      </c>
      <c r="D65" s="84" t="str">
        <f>IF(ent!E65&lt;&gt;"",ent!G65,"")</f>
        <v>MidlandMegaLifeDLマーチ</v>
      </c>
      <c r="E65" s="112" t="str">
        <f>IF(ent!E65&lt;&gt;"",ent!H65,"")</f>
        <v>OP-1</v>
      </c>
      <c r="F65" s="276">
        <f>IF(tsec!F65&lt;&gt;"",INT(tsec!F65/3600)*10000+INT(MOD(tsec!F65,3600)/60)*100+MOD(tsec!F65,60),"")</f>
        <v>531.4</v>
      </c>
      <c r="G65" s="86">
        <f>IF(tsec!G65&lt;&gt;"",tsec!G65,"")</f>
        <v>3</v>
      </c>
      <c r="H65" s="276">
        <f>IF(tsec!H65&lt;&gt;"",INT(tsec!H65/3600)*10000+INT(MOD(tsec!H65,3600)/60)*100+MOD(tsec!H65,60),"")</f>
        <v>1319</v>
      </c>
      <c r="I65" s="86">
        <f>IF(tsec!I65&lt;&gt;"",tsec!I65,"")</f>
        <v>3</v>
      </c>
      <c r="J65" s="276">
        <f>IF(tsec!J65&lt;&gt;"",INT(tsec!J65/3600)*10000+INT(MOD(tsec!J65,3600)/60)*100+MOD(tsec!J65,60),"")</f>
        <v>1855.7</v>
      </c>
      <c r="K65" s="86">
        <f>IF(tsec!K65&lt;&gt;"",tsec!K65,"")</f>
        <v>3</v>
      </c>
      <c r="L65" s="276">
        <f>IF(tsec!L65&lt;&gt;"",INT(tsec!L65/3600)*10000+INT(MOD(tsec!L65,3600)/60)*100+MOD(tsec!L65,60),"")</f>
        <v>2418.6999999999998</v>
      </c>
      <c r="M65" s="86">
        <f>IF(tsec!M65&lt;&gt;"",tsec!M65,"")</f>
        <v>3</v>
      </c>
      <c r="N65" s="276">
        <f>IF(tsec!N65&lt;&gt;"",INT(tsec!N65/3600)*10000+INT(MOD(tsec!N65,3600)/60)*100+MOD(tsec!N65,60),"")</f>
        <v>3155.2</v>
      </c>
      <c r="O65" s="86">
        <f>IF(tsec!O65&lt;&gt;"",tsec!O65,"")</f>
        <v>3</v>
      </c>
      <c r="P65" s="276">
        <f>IF(tsec!P65&lt;&gt;"",INT(tsec!P65/3600)*10000+INT(MOD(tsec!P65,3600)/60)*100+MOD(tsec!P65,60),"")</f>
        <v>3730.4</v>
      </c>
      <c r="Q65" s="86">
        <f>IF(tsec!Q65&lt;&gt;"",tsec!Q65,"")</f>
        <v>3</v>
      </c>
      <c r="R65" s="276">
        <f>IF(tsec!R65&lt;&gt;"",INT(tsec!R65/3600)*10000+INT(MOD(tsec!R65,3600)/60)*100+MOD(tsec!R65,60),"")</f>
        <v>4344.2</v>
      </c>
      <c r="S65" s="86">
        <f>IF(tsec!S65&lt;&gt;"",tsec!S65,"")</f>
        <v>3</v>
      </c>
      <c r="T65" s="276">
        <f>IF(tsec!T65&lt;&gt;"",INT(tsec!T65/3600)*10000+INT(MOD(tsec!T65,3600)/60)*100+MOD(tsec!T65,60),"")</f>
        <v>4826.1000000000004</v>
      </c>
      <c r="U65" s="86">
        <f>IF(tsec!U65&lt;&gt;"",tsec!U65,"")</f>
        <v>3</v>
      </c>
      <c r="V65" s="276">
        <f>IF(tsec!V65&lt;&gt;"",INT(tsec!V65/3600)*10000+INT(MOD(tsec!V65,3600)/60)*100+MOD(tsec!V65,60),"")</f>
        <v>5437.9</v>
      </c>
      <c r="W65" s="86">
        <f>IF(tsec!W65&lt;&gt;"",tsec!W65,"")</f>
        <v>3</v>
      </c>
      <c r="X65" s="276">
        <f>IF(tsec!X65&lt;&gt;"",INT(tsec!X65/3600)*10000+INT(MOD(tsec!X65,3600)/60)*100+MOD(tsec!X65,60),"")</f>
        <v>10046</v>
      </c>
      <c r="Y65" s="86">
        <f>IF(tsec!Y65&lt;&gt;"",tsec!Y65,"")</f>
        <v>3</v>
      </c>
      <c r="Z65" s="276">
        <f>IF(tsec!Z65&lt;&gt;"",INT(tsec!Z65/3600)*10000+INT(MOD(tsec!Z65,3600)/60)*100+MOD(tsec!Z65,60),"")</f>
        <v>10521.4</v>
      </c>
      <c r="AA65" s="86">
        <f>IF(tsec!AA65&lt;&gt;"",tsec!AA65,"")</f>
        <v>3</v>
      </c>
      <c r="AB65" s="276">
        <f>IF(tsec!AB65&lt;&gt;"",INT(tsec!AB65/3600)*10000+INT(MOD(tsec!AB65,3600)/60)*100+MOD(tsec!AB65,60),"")</f>
        <v>11131.7</v>
      </c>
      <c r="AC65" s="86">
        <f>IF(tsec!AC65&lt;&gt;"",tsec!AC65,"")</f>
        <v>3</v>
      </c>
      <c r="AD65" s="276" t="str">
        <f>IF(tsec!AD65&lt;&gt;"",INT(tsec!AD65/3600)*10000+INT(MOD(tsec!AD65,3600)/60)*100+MOD(tsec!AD65,60),"")</f>
        <v/>
      </c>
      <c r="AE65" s="86" t="str">
        <f>IF(tsec!AE65&lt;&gt;"",tsec!AE65,"")</f>
        <v/>
      </c>
      <c r="AF65" s="276" t="str">
        <f>IF(tsec!AF65&lt;&gt;"",INT(tsec!AF65/3600)*10000+INT(MOD(tsec!AF65,3600)/60)*100+MOD(tsec!AF65,60),"")</f>
        <v/>
      </c>
      <c r="AG65" s="86" t="str">
        <f>IF(tsec!AG65&lt;&gt;"",tsec!AG65,"")</f>
        <v/>
      </c>
      <c r="AH65" s="276" t="str">
        <f>IF(tsec!AH65&lt;&gt;"",INT(tsec!AH65/3600)*10000+INT(MOD(tsec!AH65,3600)/60)*100+MOD(tsec!AH65,60),"")</f>
        <v/>
      </c>
      <c r="AI65" s="86" t="str">
        <f>IF(tsec!AI65&lt;&gt;"",tsec!AI65,"")</f>
        <v/>
      </c>
      <c r="AJ65" s="276" t="str">
        <f>IF(tsec!AJ65&lt;&gt;"",INT(tsec!AJ65/3600)*10000+INT(MOD(tsec!AJ65,3600)/60)*100+MOD(tsec!AJ65,60),"")</f>
        <v/>
      </c>
      <c r="AK65" s="86" t="str">
        <f>IF(tsec!AK65&lt;&gt;"",tsec!AK65,"")</f>
        <v/>
      </c>
      <c r="AL65" s="276" t="str">
        <f>IF(tsec!AL65&lt;&gt;"",INT(tsec!AL65/3600)*10000+INT(MOD(tsec!AL65,3600)/60)*100+MOD(tsec!AL65,60),"")</f>
        <v/>
      </c>
      <c r="AM65" s="86" t="str">
        <f>IF(tsec!AM65&lt;&gt;"",tsec!AM65,"")</f>
        <v/>
      </c>
      <c r="AN65" s="276" t="str">
        <f>IF(tsec!AN65&lt;&gt;"",INT(tsec!AN65/3600)*10000+INT(MOD(tsec!AN65,3600)/60)*100+MOD(tsec!AN65,60),"")</f>
        <v/>
      </c>
      <c r="AO65" s="86" t="str">
        <f>IF(tsec!AO65&lt;&gt;"",tsec!AO65,"")</f>
        <v/>
      </c>
      <c r="AP65" s="276" t="str">
        <f>IF(tsec!AP65&lt;&gt;"",INT(tsec!AP65/3600)*10000+INT(MOD(tsec!AP65,3600)/60)*100+MOD(tsec!AP65,60),"")</f>
        <v/>
      </c>
      <c r="AQ65" s="86" t="str">
        <f>IF(tsec!AQ65&lt;&gt;"",tsec!AQ65,"")</f>
        <v/>
      </c>
      <c r="AR65" s="276" t="str">
        <f>IF(tsec!AR65&lt;&gt;"",INT(tsec!AR65/3600)*10000+INT(MOD(tsec!AR65,3600)/60)*100+MOD(tsec!AR65,60),"")</f>
        <v/>
      </c>
      <c r="AS65" s="86" t="str">
        <f>IF(tsec!AS65&lt;&gt;"",tsec!AS65,"")</f>
        <v/>
      </c>
      <c r="AT65" s="276" t="str">
        <f>IF(tsec!AT65&lt;&gt;"",INT(tsec!AT65/3600)*10000+INT(MOD(tsec!AT65,3600)/60)*100+MOD(tsec!AT65,60),"")</f>
        <v/>
      </c>
      <c r="AU65" s="86" t="str">
        <f>IF(tsec!AU65&lt;&gt;"",tsec!AU65,"")</f>
        <v/>
      </c>
      <c r="AV65" s="276" t="str">
        <f>IF(tsec!AV65&lt;&gt;"",INT(tsec!AV65/3600)*10000+INT(MOD(tsec!AV65,3600)/60)*100+MOD(tsec!AV65,60),"")</f>
        <v/>
      </c>
      <c r="AW65" s="86" t="str">
        <f>IF(tsec!AW65&lt;&gt;"",tsec!AW65,"")</f>
        <v/>
      </c>
      <c r="AX65" s="276" t="str">
        <f>IF(tsec!AX65&lt;&gt;"",INT(tsec!AX65/3600)*10000+INT(MOD(tsec!AX65,3600)/60)*100+MOD(tsec!AX65,60),"")</f>
        <v/>
      </c>
      <c r="AY65" s="86" t="str">
        <f>IF(tsec!AY65&lt;&gt;"",tsec!AY65,"")</f>
        <v/>
      </c>
      <c r="AZ65" s="276" t="str">
        <f>IF(tsec!AZ65&lt;&gt;"",INT(tsec!AZ65/3600)*10000+INT(MOD(tsec!AZ65,3600)/60)*100+MOD(tsec!AZ65,60),"")</f>
        <v/>
      </c>
      <c r="BA65" s="86" t="str">
        <f>IF(tsec!BA65&lt;&gt;"",tsec!BA65,"")</f>
        <v/>
      </c>
      <c r="BB65" s="276" t="str">
        <f>IF(tsec!BB65&lt;&gt;"",INT(tsec!BB65/3600)*10000+INT(MOD(tsec!BB65,3600)/60)*100+MOD(tsec!BB65,60),"")</f>
        <v/>
      </c>
      <c r="BC65" s="86" t="str">
        <f>IF(tsec!BC65&lt;&gt;"",tsec!BC65,"")</f>
        <v/>
      </c>
      <c r="BD65" s="276" t="str">
        <f>IF(tsec!BD65&lt;&gt;"",INT(tsec!BD65/3600)*10000+INT(MOD(tsec!BD65,3600)/60)*100+MOD(tsec!BD65,60),"")</f>
        <v/>
      </c>
      <c r="BE65" s="86" t="str">
        <f>IF(tsec!BE65&lt;&gt;"",tsec!BE65,"")</f>
        <v/>
      </c>
      <c r="BF65" s="276" t="str">
        <f>IF(tsec!BF65&lt;&gt;"",INT(tsec!BF65/3600)*10000+INT(MOD(tsec!BF65,3600)/60)*100+MOD(tsec!BF65,60),"")</f>
        <v/>
      </c>
      <c r="BG65" s="86" t="str">
        <f>IF(tsec!BG65&lt;&gt;"",tsec!BG65,"")</f>
        <v/>
      </c>
      <c r="BH65" s="276" t="str">
        <f>IF(tsec!BH65&lt;&gt;"",INT(tsec!BH65/3600)*10000+INT(MOD(tsec!BH65,3600)/60)*100+MOD(tsec!BH65,60),"")</f>
        <v/>
      </c>
      <c r="BI65" s="86" t="str">
        <f>IF(tsec!BI65&lt;&gt;"",tsec!BI65,"")</f>
        <v/>
      </c>
      <c r="BJ65" s="276" t="str">
        <f>IF(tsec!BJ65&lt;&gt;"",INT(tsec!BJ65/3600)*10000+INT(MOD(tsec!BJ65,3600)/60)*100+MOD(tsec!BJ65,60),"")</f>
        <v/>
      </c>
      <c r="BK65" s="86" t="str">
        <f>IF(tsec!BK65&lt;&gt;"",tsec!BK65,"")</f>
        <v/>
      </c>
      <c r="BL65" s="276" t="str">
        <f>IF(tsec!BL65&lt;&gt;"",INT(tsec!BL65/3600)*10000+INT(MOD(tsec!BL65,3600)/60)*100+MOD(tsec!BL65,60),"")</f>
        <v/>
      </c>
      <c r="BM65" s="86" t="str">
        <f>IF(tsec!BM65&lt;&gt;"",tsec!BM65,"")</f>
        <v/>
      </c>
    </row>
    <row r="66" spans="1:65" s="278" customFormat="1">
      <c r="A66" s="113">
        <f>IF(ent!E66&lt;&gt;"",ent!D66,"")</f>
        <v>65</v>
      </c>
      <c r="B66" s="113" t="str">
        <f>IF(ent!E66&lt;&gt;"",ent!E66,"")</f>
        <v>吉野 政浩</v>
      </c>
      <c r="C66" s="113" t="str">
        <f>IF(ent!E66&lt;&gt;"",ent!F66,"")</f>
        <v>鍋倉 正彦</v>
      </c>
      <c r="D66" s="113" t="str">
        <f>IF(ent!E66&lt;&gt;"",ent!G66,"")</f>
        <v>STREETLIFE MAC ヤリス</v>
      </c>
      <c r="E66" s="114" t="str">
        <f>IF(ent!E66&lt;&gt;"",ent!H66,"")</f>
        <v>OP-1</v>
      </c>
      <c r="F66" s="277">
        <f>IF(tsec!F66&lt;&gt;"",INT(tsec!F66/3600)*10000+INT(MOD(tsec!F66,3600)/60)*100+MOD(tsec!F66,60),"")</f>
        <v>557.1</v>
      </c>
      <c r="G66" s="115">
        <f>IF(tsec!G66&lt;&gt;"",tsec!G66,"")</f>
        <v>7</v>
      </c>
      <c r="H66" s="277">
        <f>IF(tsec!H66&lt;&gt;"",INT(tsec!H66/3600)*10000+INT(MOD(tsec!H66,3600)/60)*100+MOD(tsec!H66,60),"")</f>
        <v>1416.8000000000002</v>
      </c>
      <c r="I66" s="115">
        <f>IF(tsec!I66&lt;&gt;"",tsec!I66,"")</f>
        <v>6</v>
      </c>
      <c r="J66" s="277">
        <f>IF(tsec!J66&lt;&gt;"",INT(tsec!J66/3600)*10000+INT(MOD(tsec!J66,3600)/60)*100+MOD(tsec!J66,60),"")</f>
        <v>2006.8000000000002</v>
      </c>
      <c r="K66" s="115">
        <f>IF(tsec!K66&lt;&gt;"",tsec!K66,"")</f>
        <v>5</v>
      </c>
      <c r="L66" s="277">
        <f>IF(tsec!L66&lt;&gt;"",INT(tsec!L66/3600)*10000+INT(MOD(tsec!L66,3600)/60)*100+MOD(tsec!L66,60),"")</f>
        <v>2559.4</v>
      </c>
      <c r="M66" s="115">
        <f>IF(tsec!M66&lt;&gt;"",tsec!M66,"")</f>
        <v>5</v>
      </c>
      <c r="N66" s="277">
        <f>IF(tsec!N66&lt;&gt;"",INT(tsec!N66/3600)*10000+INT(MOD(tsec!N66,3600)/60)*100+MOD(tsec!N66,60),"")</f>
        <v>3359</v>
      </c>
      <c r="O66" s="115">
        <f>IF(tsec!O66&lt;&gt;"",tsec!O66,"")</f>
        <v>5</v>
      </c>
      <c r="P66" s="277">
        <f>IF(tsec!P66&lt;&gt;"",INT(tsec!P66/3600)*10000+INT(MOD(tsec!P66,3600)/60)*100+MOD(tsec!P66,60),"")</f>
        <v>3954.1</v>
      </c>
      <c r="Q66" s="115">
        <f>IF(tsec!Q66&lt;&gt;"",tsec!Q66,"")</f>
        <v>5</v>
      </c>
      <c r="R66" s="277">
        <f>IF(tsec!R66&lt;&gt;"",INT(tsec!R66/3600)*10000+INT(MOD(tsec!R66,3600)/60)*100+MOD(tsec!R66,60),"")</f>
        <v>4618.3999999999996</v>
      </c>
      <c r="S66" s="115">
        <f>IF(tsec!S66&lt;&gt;"",tsec!S66,"")</f>
        <v>5</v>
      </c>
      <c r="T66" s="277">
        <f>IF(tsec!T66&lt;&gt;"",INT(tsec!T66/3600)*10000+INT(MOD(tsec!T66,3600)/60)*100+MOD(tsec!T66,60),"")</f>
        <v>5042.5</v>
      </c>
      <c r="U66" s="115">
        <f>IF(tsec!U66&lt;&gt;"",tsec!U66,"")</f>
        <v>5</v>
      </c>
      <c r="V66" s="277">
        <f>IF(tsec!V66&lt;&gt;"",INT(tsec!V66/3600)*10000+INT(MOD(tsec!V66,3600)/60)*100+MOD(tsec!V66,60),"")</f>
        <v>5649.2999999999993</v>
      </c>
      <c r="W66" s="115">
        <f>IF(tsec!W66&lt;&gt;"",tsec!W66,"")</f>
        <v>5</v>
      </c>
      <c r="X66" s="277">
        <f>IF(tsec!X66&lt;&gt;"",INT(tsec!X66/3600)*10000+INT(MOD(tsec!X66,3600)/60)*100+MOD(tsec!X66,60),"")</f>
        <v>10312.299999999999</v>
      </c>
      <c r="Y66" s="115">
        <f>IF(tsec!Y66&lt;&gt;"",tsec!Y66,"")</f>
        <v>5</v>
      </c>
      <c r="Z66" s="277">
        <f>IF(tsec!Z66&lt;&gt;"",INT(tsec!Z66/3600)*10000+INT(MOD(tsec!Z66,3600)/60)*100+MOD(tsec!Z66,60),"")</f>
        <v>10737.9</v>
      </c>
      <c r="AA66" s="115">
        <f>IF(tsec!AA66&lt;&gt;"",tsec!AA66,"")</f>
        <v>5</v>
      </c>
      <c r="AB66" s="277">
        <f>IF(tsec!AB66&lt;&gt;"",INT(tsec!AB66/3600)*10000+INT(MOD(tsec!AB66,3600)/60)*100+MOD(tsec!AB66,60),"")</f>
        <v>11348.199999999999</v>
      </c>
      <c r="AC66" s="115">
        <f>IF(tsec!AC66&lt;&gt;"",tsec!AC66,"")</f>
        <v>5</v>
      </c>
      <c r="AD66" s="277" t="str">
        <f>IF(tsec!AD66&lt;&gt;"",INT(tsec!AD66/3600)*10000+INT(MOD(tsec!AD66,3600)/60)*100+MOD(tsec!AD66,60),"")</f>
        <v/>
      </c>
      <c r="AE66" s="115" t="str">
        <f>IF(tsec!AE66&lt;&gt;"",tsec!AE66,"")</f>
        <v/>
      </c>
      <c r="AF66" s="277" t="str">
        <f>IF(tsec!AF66&lt;&gt;"",INT(tsec!AF66/3600)*10000+INT(MOD(tsec!AF66,3600)/60)*100+MOD(tsec!AF66,60),"")</f>
        <v/>
      </c>
      <c r="AG66" s="115" t="str">
        <f>IF(tsec!AG66&lt;&gt;"",tsec!AG66,"")</f>
        <v/>
      </c>
      <c r="AH66" s="277" t="str">
        <f>IF(tsec!AH66&lt;&gt;"",INT(tsec!AH66/3600)*10000+INT(MOD(tsec!AH66,3600)/60)*100+MOD(tsec!AH66,60),"")</f>
        <v/>
      </c>
      <c r="AI66" s="115" t="str">
        <f>IF(tsec!AI66&lt;&gt;"",tsec!AI66,"")</f>
        <v/>
      </c>
      <c r="AJ66" s="277" t="str">
        <f>IF(tsec!AJ66&lt;&gt;"",INT(tsec!AJ66/3600)*10000+INT(MOD(tsec!AJ66,3600)/60)*100+MOD(tsec!AJ66,60),"")</f>
        <v/>
      </c>
      <c r="AK66" s="115" t="str">
        <f>IF(tsec!AK66&lt;&gt;"",tsec!AK66,"")</f>
        <v/>
      </c>
      <c r="AL66" s="277" t="str">
        <f>IF(tsec!AL66&lt;&gt;"",INT(tsec!AL66/3600)*10000+INT(MOD(tsec!AL66,3600)/60)*100+MOD(tsec!AL66,60),"")</f>
        <v/>
      </c>
      <c r="AM66" s="115" t="str">
        <f>IF(tsec!AM66&lt;&gt;"",tsec!AM66,"")</f>
        <v/>
      </c>
      <c r="AN66" s="277" t="str">
        <f>IF(tsec!AN66&lt;&gt;"",INT(tsec!AN66/3600)*10000+INT(MOD(tsec!AN66,3600)/60)*100+MOD(tsec!AN66,60),"")</f>
        <v/>
      </c>
      <c r="AO66" s="115" t="str">
        <f>IF(tsec!AO66&lt;&gt;"",tsec!AO66,"")</f>
        <v/>
      </c>
      <c r="AP66" s="277" t="str">
        <f>IF(tsec!AP66&lt;&gt;"",INT(tsec!AP66/3600)*10000+INT(MOD(tsec!AP66,3600)/60)*100+MOD(tsec!AP66,60),"")</f>
        <v/>
      </c>
      <c r="AQ66" s="115" t="str">
        <f>IF(tsec!AQ66&lt;&gt;"",tsec!AQ66,"")</f>
        <v/>
      </c>
      <c r="AR66" s="277" t="str">
        <f>IF(tsec!AR66&lt;&gt;"",INT(tsec!AR66/3600)*10000+INT(MOD(tsec!AR66,3600)/60)*100+MOD(tsec!AR66,60),"")</f>
        <v/>
      </c>
      <c r="AS66" s="115" t="str">
        <f>IF(tsec!AS66&lt;&gt;"",tsec!AS66,"")</f>
        <v/>
      </c>
      <c r="AT66" s="277" t="str">
        <f>IF(tsec!AT66&lt;&gt;"",INT(tsec!AT66/3600)*10000+INT(MOD(tsec!AT66,3600)/60)*100+MOD(tsec!AT66,60),"")</f>
        <v/>
      </c>
      <c r="AU66" s="115" t="str">
        <f>IF(tsec!AU66&lt;&gt;"",tsec!AU66,"")</f>
        <v/>
      </c>
      <c r="AV66" s="277" t="str">
        <f>IF(tsec!AV66&lt;&gt;"",INT(tsec!AV66/3600)*10000+INT(MOD(tsec!AV66,3600)/60)*100+MOD(tsec!AV66,60),"")</f>
        <v/>
      </c>
      <c r="AW66" s="115" t="str">
        <f>IF(tsec!AW66&lt;&gt;"",tsec!AW66,"")</f>
        <v/>
      </c>
      <c r="AX66" s="277" t="str">
        <f>IF(tsec!AX66&lt;&gt;"",INT(tsec!AX66/3600)*10000+INT(MOD(tsec!AX66,3600)/60)*100+MOD(tsec!AX66,60),"")</f>
        <v/>
      </c>
      <c r="AY66" s="115" t="str">
        <f>IF(tsec!AY66&lt;&gt;"",tsec!AY66,"")</f>
        <v/>
      </c>
      <c r="AZ66" s="277" t="str">
        <f>IF(tsec!AZ66&lt;&gt;"",INT(tsec!AZ66/3600)*10000+INT(MOD(tsec!AZ66,3600)/60)*100+MOD(tsec!AZ66,60),"")</f>
        <v/>
      </c>
      <c r="BA66" s="115" t="str">
        <f>IF(tsec!BA66&lt;&gt;"",tsec!BA66,"")</f>
        <v/>
      </c>
      <c r="BB66" s="277" t="str">
        <f>IF(tsec!BB66&lt;&gt;"",INT(tsec!BB66/3600)*10000+INT(MOD(tsec!BB66,3600)/60)*100+MOD(tsec!BB66,60),"")</f>
        <v/>
      </c>
      <c r="BC66" s="115" t="str">
        <f>IF(tsec!BC66&lt;&gt;"",tsec!BC66,"")</f>
        <v/>
      </c>
      <c r="BD66" s="277" t="str">
        <f>IF(tsec!BD66&lt;&gt;"",INT(tsec!BD66/3600)*10000+INT(MOD(tsec!BD66,3600)/60)*100+MOD(tsec!BD66,60),"")</f>
        <v/>
      </c>
      <c r="BE66" s="115" t="str">
        <f>IF(tsec!BE66&lt;&gt;"",tsec!BE66,"")</f>
        <v/>
      </c>
      <c r="BF66" s="277" t="str">
        <f>IF(tsec!BF66&lt;&gt;"",INT(tsec!BF66/3600)*10000+INT(MOD(tsec!BF66,3600)/60)*100+MOD(tsec!BF66,60),"")</f>
        <v/>
      </c>
      <c r="BG66" s="115" t="str">
        <f>IF(tsec!BG66&lt;&gt;"",tsec!BG66,"")</f>
        <v/>
      </c>
      <c r="BH66" s="277" t="str">
        <f>IF(tsec!BH66&lt;&gt;"",INT(tsec!BH66/3600)*10000+INT(MOD(tsec!BH66,3600)/60)*100+MOD(tsec!BH66,60),"")</f>
        <v/>
      </c>
      <c r="BI66" s="115" t="str">
        <f>IF(tsec!BI66&lt;&gt;"",tsec!BI66,"")</f>
        <v/>
      </c>
      <c r="BJ66" s="277" t="str">
        <f>IF(tsec!BJ66&lt;&gt;"",INT(tsec!BJ66/3600)*10000+INT(MOD(tsec!BJ66,3600)/60)*100+MOD(tsec!BJ66,60),"")</f>
        <v/>
      </c>
      <c r="BK66" s="115" t="str">
        <f>IF(tsec!BK66&lt;&gt;"",tsec!BK66,"")</f>
        <v/>
      </c>
      <c r="BL66" s="277" t="str">
        <f>IF(tsec!BL66&lt;&gt;"",INT(tsec!BL66/3600)*10000+INT(MOD(tsec!BL66,3600)/60)*100+MOD(tsec!BL66,60),"")</f>
        <v/>
      </c>
      <c r="BM66" s="115" t="str">
        <f>IF(tsec!BM66&lt;&gt;"",tsec!BM66,"")</f>
        <v/>
      </c>
    </row>
    <row r="67" spans="1:65">
      <c r="A67" s="84">
        <f>IF(ent!E67&lt;&gt;"",ent!D67,"")</f>
        <v>66</v>
      </c>
      <c r="B67" s="84" t="str">
        <f>IF(ent!E67&lt;&gt;"",ent!E67,"")</f>
        <v>喜多見 孝弘</v>
      </c>
      <c r="C67" s="84" t="str">
        <f>IF(ent!E67&lt;&gt;"",ent!F67,"")</f>
        <v>植草 浩昌</v>
      </c>
      <c r="D67" s="84" t="str">
        <f>IF(ent!E67&lt;&gt;"",ent!G67,"")</f>
        <v>CAST Racingサンコーハイエース</v>
      </c>
      <c r="E67" s="112" t="str">
        <f>IF(ent!E67&lt;&gt;"",ent!H67,"")</f>
        <v>OP-1</v>
      </c>
      <c r="F67" s="276">
        <f>IF(tsec!F67&lt;&gt;"",INT(tsec!F67/3600)*10000+INT(MOD(tsec!F67,3600)/60)*100+MOD(tsec!F67,60),"")</f>
        <v>553.1</v>
      </c>
      <c r="G67" s="86">
        <f>IF(tsec!G67&lt;&gt;"",tsec!G67,"")</f>
        <v>5</v>
      </c>
      <c r="H67" s="276">
        <f>IF(tsec!H67&lt;&gt;"",INT(tsec!H67/3600)*10000+INT(MOD(tsec!H67,3600)/60)*100+MOD(tsec!H67,60),"")</f>
        <v>1407.5</v>
      </c>
      <c r="I67" s="86">
        <f>IF(tsec!I67&lt;&gt;"",tsec!I67,"")</f>
        <v>5</v>
      </c>
      <c r="J67" s="276">
        <f>IF(tsec!J67&lt;&gt;"",INT(tsec!J67/3600)*10000+INT(MOD(tsec!J67,3600)/60)*100+MOD(tsec!J67,60),"")</f>
        <v>2011.7</v>
      </c>
      <c r="K67" s="86">
        <f>IF(tsec!K67&lt;&gt;"",tsec!K67,"")</f>
        <v>6</v>
      </c>
      <c r="L67" s="276">
        <f>IF(tsec!L67&lt;&gt;"",INT(tsec!L67/3600)*10000+INT(MOD(tsec!L67,3600)/60)*100+MOD(tsec!L67,60),"")</f>
        <v>2606</v>
      </c>
      <c r="M67" s="86">
        <f>IF(tsec!M67&lt;&gt;"",tsec!M67,"")</f>
        <v>6</v>
      </c>
      <c r="N67" s="276">
        <f>IF(tsec!N67&lt;&gt;"",INT(tsec!N67/3600)*10000+INT(MOD(tsec!N67,3600)/60)*100+MOD(tsec!N67,60),"")</f>
        <v>3415.9</v>
      </c>
      <c r="O67" s="86">
        <f>IF(tsec!O67&lt;&gt;"",tsec!O67,"")</f>
        <v>6</v>
      </c>
      <c r="P67" s="276">
        <f>IF(tsec!P67&lt;&gt;"",INT(tsec!P67/3600)*10000+INT(MOD(tsec!P67,3600)/60)*100+MOD(tsec!P67,60),"")</f>
        <v>4021.3</v>
      </c>
      <c r="Q67" s="86">
        <f>IF(tsec!Q67&lt;&gt;"",tsec!Q67,"")</f>
        <v>6</v>
      </c>
      <c r="R67" s="276">
        <f>IF(tsec!R67&lt;&gt;"",INT(tsec!R67/3600)*10000+INT(MOD(tsec!R67,3600)/60)*100+MOD(tsec!R67,60),"")</f>
        <v>4713.2000000000007</v>
      </c>
      <c r="S67" s="86">
        <f>IF(tsec!S67&lt;&gt;"",tsec!S67,"")</f>
        <v>6</v>
      </c>
      <c r="T67" s="276">
        <f>IF(tsec!T67&lt;&gt;"",INT(tsec!T67/3600)*10000+INT(MOD(tsec!T67,3600)/60)*100+MOD(tsec!T67,60),"")</f>
        <v>5146.6000000000004</v>
      </c>
      <c r="U67" s="86">
        <f>IF(tsec!U67&lt;&gt;"",tsec!U67,"")</f>
        <v>6</v>
      </c>
      <c r="V67" s="276">
        <f>IF(tsec!V67&lt;&gt;"",INT(tsec!V67/3600)*10000+INT(MOD(tsec!V67,3600)/60)*100+MOD(tsec!V67,60),"")</f>
        <v>5802.9000000000005</v>
      </c>
      <c r="W67" s="86">
        <f>IF(tsec!W67&lt;&gt;"",tsec!W67,"")</f>
        <v>6</v>
      </c>
      <c r="X67" s="276">
        <f>IF(tsec!X67&lt;&gt;"",INT(tsec!X67/3600)*10000+INT(MOD(tsec!X67,3600)/60)*100+MOD(tsec!X67,60),"")</f>
        <v>10419.5</v>
      </c>
      <c r="Y67" s="86">
        <f>IF(tsec!Y67&lt;&gt;"",tsec!Y67,"")</f>
        <v>6</v>
      </c>
      <c r="Z67" s="276">
        <f>IF(tsec!Z67&lt;&gt;"",INT(tsec!Z67/3600)*10000+INT(MOD(tsec!Z67,3600)/60)*100+MOD(tsec!Z67,60),"")</f>
        <v>10851.400000000001</v>
      </c>
      <c r="AA67" s="86">
        <f>IF(tsec!AA67&lt;&gt;"",tsec!AA67,"")</f>
        <v>6</v>
      </c>
      <c r="AB67" s="276">
        <f>IF(tsec!AB67&lt;&gt;"",INT(tsec!AB67/3600)*10000+INT(MOD(tsec!AB67,3600)/60)*100+MOD(tsec!AB67,60),"")</f>
        <v>11501.7</v>
      </c>
      <c r="AC67" s="86">
        <f>IF(tsec!AC67&lt;&gt;"",tsec!AC67,"")</f>
        <v>6</v>
      </c>
      <c r="AD67" s="276" t="str">
        <f>IF(tsec!AD67&lt;&gt;"",INT(tsec!AD67/3600)*10000+INT(MOD(tsec!AD67,3600)/60)*100+MOD(tsec!AD67,60),"")</f>
        <v/>
      </c>
      <c r="AE67" s="86" t="str">
        <f>IF(tsec!AE67&lt;&gt;"",tsec!AE67,"")</f>
        <v/>
      </c>
      <c r="AF67" s="276" t="str">
        <f>IF(tsec!AF67&lt;&gt;"",INT(tsec!AF67/3600)*10000+INT(MOD(tsec!AF67,3600)/60)*100+MOD(tsec!AF67,60),"")</f>
        <v/>
      </c>
      <c r="AG67" s="86" t="str">
        <f>IF(tsec!AG67&lt;&gt;"",tsec!AG67,"")</f>
        <v/>
      </c>
      <c r="AH67" s="276" t="str">
        <f>IF(tsec!AH67&lt;&gt;"",INT(tsec!AH67/3600)*10000+INT(MOD(tsec!AH67,3600)/60)*100+MOD(tsec!AH67,60),"")</f>
        <v/>
      </c>
      <c r="AI67" s="86" t="str">
        <f>IF(tsec!AI67&lt;&gt;"",tsec!AI67,"")</f>
        <v/>
      </c>
      <c r="AJ67" s="276" t="str">
        <f>IF(tsec!AJ67&lt;&gt;"",INT(tsec!AJ67/3600)*10000+INT(MOD(tsec!AJ67,3600)/60)*100+MOD(tsec!AJ67,60),"")</f>
        <v/>
      </c>
      <c r="AK67" s="86" t="str">
        <f>IF(tsec!AK67&lt;&gt;"",tsec!AK67,"")</f>
        <v/>
      </c>
      <c r="AL67" s="276" t="str">
        <f>IF(tsec!AL67&lt;&gt;"",INT(tsec!AL67/3600)*10000+INT(MOD(tsec!AL67,3600)/60)*100+MOD(tsec!AL67,60),"")</f>
        <v/>
      </c>
      <c r="AM67" s="86" t="str">
        <f>IF(tsec!AM67&lt;&gt;"",tsec!AM67,"")</f>
        <v/>
      </c>
      <c r="AN67" s="276" t="str">
        <f>IF(tsec!AN67&lt;&gt;"",INT(tsec!AN67/3600)*10000+INT(MOD(tsec!AN67,3600)/60)*100+MOD(tsec!AN67,60),"")</f>
        <v/>
      </c>
      <c r="AO67" s="86" t="str">
        <f>IF(tsec!AO67&lt;&gt;"",tsec!AO67,"")</f>
        <v/>
      </c>
      <c r="AP67" s="276" t="str">
        <f>IF(tsec!AP67&lt;&gt;"",INT(tsec!AP67/3600)*10000+INT(MOD(tsec!AP67,3600)/60)*100+MOD(tsec!AP67,60),"")</f>
        <v/>
      </c>
      <c r="AQ67" s="86" t="str">
        <f>IF(tsec!AQ67&lt;&gt;"",tsec!AQ67,"")</f>
        <v/>
      </c>
      <c r="AR67" s="276" t="str">
        <f>IF(tsec!AR67&lt;&gt;"",INT(tsec!AR67/3600)*10000+INT(MOD(tsec!AR67,3600)/60)*100+MOD(tsec!AR67,60),"")</f>
        <v/>
      </c>
      <c r="AS67" s="86" t="str">
        <f>IF(tsec!AS67&lt;&gt;"",tsec!AS67,"")</f>
        <v/>
      </c>
      <c r="AT67" s="276" t="str">
        <f>IF(tsec!AT67&lt;&gt;"",INT(tsec!AT67/3600)*10000+INT(MOD(tsec!AT67,3600)/60)*100+MOD(tsec!AT67,60),"")</f>
        <v/>
      </c>
      <c r="AU67" s="86" t="str">
        <f>IF(tsec!AU67&lt;&gt;"",tsec!AU67,"")</f>
        <v/>
      </c>
      <c r="AV67" s="276" t="str">
        <f>IF(tsec!AV67&lt;&gt;"",INT(tsec!AV67/3600)*10000+INT(MOD(tsec!AV67,3600)/60)*100+MOD(tsec!AV67,60),"")</f>
        <v/>
      </c>
      <c r="AW67" s="86" t="str">
        <f>IF(tsec!AW67&lt;&gt;"",tsec!AW67,"")</f>
        <v/>
      </c>
      <c r="AX67" s="276" t="str">
        <f>IF(tsec!AX67&lt;&gt;"",INT(tsec!AX67/3600)*10000+INT(MOD(tsec!AX67,3600)/60)*100+MOD(tsec!AX67,60),"")</f>
        <v/>
      </c>
      <c r="AY67" s="86" t="str">
        <f>IF(tsec!AY67&lt;&gt;"",tsec!AY67,"")</f>
        <v/>
      </c>
      <c r="AZ67" s="276" t="str">
        <f>IF(tsec!AZ67&lt;&gt;"",INT(tsec!AZ67/3600)*10000+INT(MOD(tsec!AZ67,3600)/60)*100+MOD(tsec!AZ67,60),"")</f>
        <v/>
      </c>
      <c r="BA67" s="86" t="str">
        <f>IF(tsec!BA67&lt;&gt;"",tsec!BA67,"")</f>
        <v/>
      </c>
      <c r="BB67" s="276" t="str">
        <f>IF(tsec!BB67&lt;&gt;"",INT(tsec!BB67/3600)*10000+INT(MOD(tsec!BB67,3600)/60)*100+MOD(tsec!BB67,60),"")</f>
        <v/>
      </c>
      <c r="BC67" s="86" t="str">
        <f>IF(tsec!BC67&lt;&gt;"",tsec!BC67,"")</f>
        <v/>
      </c>
      <c r="BD67" s="276" t="str">
        <f>IF(tsec!BD67&lt;&gt;"",INT(tsec!BD67/3600)*10000+INT(MOD(tsec!BD67,3600)/60)*100+MOD(tsec!BD67,60),"")</f>
        <v/>
      </c>
      <c r="BE67" s="86" t="str">
        <f>IF(tsec!BE67&lt;&gt;"",tsec!BE67,"")</f>
        <v/>
      </c>
      <c r="BF67" s="276" t="str">
        <f>IF(tsec!BF67&lt;&gt;"",INT(tsec!BF67/3600)*10000+INT(MOD(tsec!BF67,3600)/60)*100+MOD(tsec!BF67,60),"")</f>
        <v/>
      </c>
      <c r="BG67" s="86" t="str">
        <f>IF(tsec!BG67&lt;&gt;"",tsec!BG67,"")</f>
        <v/>
      </c>
      <c r="BH67" s="276" t="str">
        <f>IF(tsec!BH67&lt;&gt;"",INT(tsec!BH67/3600)*10000+INT(MOD(tsec!BH67,3600)/60)*100+MOD(tsec!BH67,60),"")</f>
        <v/>
      </c>
      <c r="BI67" s="86" t="str">
        <f>IF(tsec!BI67&lt;&gt;"",tsec!BI67,"")</f>
        <v/>
      </c>
      <c r="BJ67" s="276" t="str">
        <f>IF(tsec!BJ67&lt;&gt;"",INT(tsec!BJ67/3600)*10000+INT(MOD(tsec!BJ67,3600)/60)*100+MOD(tsec!BJ67,60),"")</f>
        <v/>
      </c>
      <c r="BK67" s="86" t="str">
        <f>IF(tsec!BK67&lt;&gt;"",tsec!BK67,"")</f>
        <v/>
      </c>
      <c r="BL67" s="276" t="str">
        <f>IF(tsec!BL67&lt;&gt;"",INT(tsec!BL67/3600)*10000+INT(MOD(tsec!BL67,3600)/60)*100+MOD(tsec!BL67,60),"")</f>
        <v/>
      </c>
      <c r="BM67" s="86" t="str">
        <f>IF(tsec!BM67&lt;&gt;"",tsec!BM67,"")</f>
        <v/>
      </c>
    </row>
    <row r="68" spans="1:65" s="278" customFormat="1">
      <c r="A68" s="113">
        <f>IF(ent!E68&lt;&gt;"",ent!D68,"")</f>
        <v>67</v>
      </c>
      <c r="B68" s="113" t="str">
        <f>IF(ent!E68&lt;&gt;"",ent!E68,"")</f>
        <v>塩田 卓史</v>
      </c>
      <c r="C68" s="113" t="str">
        <f>IF(ent!E68&lt;&gt;"",ent!F68,"")</f>
        <v>柿津 健一郎</v>
      </c>
      <c r="D68" s="113" t="str">
        <f>IF(ent!E68&lt;&gt;"",ent!G68,"")</f>
        <v>豊田自動織機 DL ヴィッツGR</v>
      </c>
      <c r="E68" s="114" t="str">
        <f>IF(ent!E68&lt;&gt;"",ent!H68,"")</f>
        <v>OP-1</v>
      </c>
      <c r="F68" s="277">
        <f>IF(tsec!F68&lt;&gt;"",INT(tsec!F68/3600)*10000+INT(MOD(tsec!F68,3600)/60)*100+MOD(tsec!F68,60),"")</f>
        <v>603.20000000000005</v>
      </c>
      <c r="G68" s="115">
        <f>IF(tsec!G68&lt;&gt;"",tsec!G68,"")</f>
        <v>9</v>
      </c>
      <c r="H68" s="277">
        <f>IF(tsec!H68&lt;&gt;"",INT(tsec!H68/3600)*10000+INT(MOD(tsec!H68,3600)/60)*100+MOD(tsec!H68,60),"")</f>
        <v>1619.5</v>
      </c>
      <c r="I68" s="115">
        <f>IF(tsec!I68&lt;&gt;"",tsec!I68,"")</f>
        <v>12</v>
      </c>
      <c r="J68" s="277">
        <f>IF(tsec!J68&lt;&gt;"",INT(tsec!J68/3600)*10000+INT(MOD(tsec!J68,3600)/60)*100+MOD(tsec!J68,60),"")</f>
        <v>2226.4</v>
      </c>
      <c r="K68" s="115">
        <f>IF(tsec!K68&lt;&gt;"",tsec!K68,"")</f>
        <v>12</v>
      </c>
      <c r="L68" s="277">
        <f>IF(tsec!L68&lt;&gt;"",INT(tsec!L68/3600)*10000+INT(MOD(tsec!L68,3600)/60)*100+MOD(tsec!L68,60),"")</f>
        <v>2833.7</v>
      </c>
      <c r="M68" s="115">
        <f>IF(tsec!M68&lt;&gt;"",tsec!M68,"")</f>
        <v>11</v>
      </c>
      <c r="N68" s="277">
        <f>IF(tsec!N68&lt;&gt;"",INT(tsec!N68/3600)*10000+INT(MOD(tsec!N68,3600)/60)*100+MOD(tsec!N68,60),"")</f>
        <v>3703.1</v>
      </c>
      <c r="O68" s="115">
        <f>IF(tsec!O68&lt;&gt;"",tsec!O68,"")</f>
        <v>10</v>
      </c>
      <c r="P68" s="277">
        <f>IF(tsec!P68&lt;&gt;"",INT(tsec!P68/3600)*10000+INT(MOD(tsec!P68,3600)/60)*100+MOD(tsec!P68,60),"")</f>
        <v>4306.3</v>
      </c>
      <c r="Q68" s="115">
        <f>IF(tsec!Q68&lt;&gt;"",tsec!Q68,"")</f>
        <v>10</v>
      </c>
      <c r="R68" s="277">
        <f>IF(tsec!R68&lt;&gt;"",INT(tsec!R68/3600)*10000+INT(MOD(tsec!R68,3600)/60)*100+MOD(tsec!R68,60),"")</f>
        <v>4954.7000000000007</v>
      </c>
      <c r="S68" s="115">
        <f>IF(tsec!S68&lt;&gt;"",tsec!S68,"")</f>
        <v>9</v>
      </c>
      <c r="T68" s="277">
        <f>IF(tsec!T68&lt;&gt;"",INT(tsec!T68/3600)*10000+INT(MOD(tsec!T68,3600)/60)*100+MOD(tsec!T68,60),"")</f>
        <v>5432.5</v>
      </c>
      <c r="U68" s="115">
        <f>IF(tsec!U68&lt;&gt;"",tsec!U68,"")</f>
        <v>9</v>
      </c>
      <c r="V68" s="277">
        <f>IF(tsec!V68&lt;&gt;"",INT(tsec!V68/3600)*10000+INT(MOD(tsec!V68,3600)/60)*100+MOD(tsec!V68,60),"")</f>
        <v>10104</v>
      </c>
      <c r="W68" s="115">
        <f>IF(tsec!W68&lt;&gt;"",tsec!W68,"")</f>
        <v>9</v>
      </c>
      <c r="X68" s="277">
        <f>IF(tsec!X68&lt;&gt;"",INT(tsec!X68/3600)*10000+INT(MOD(tsec!X68,3600)/60)*100+MOD(tsec!X68,60),"")</f>
        <v>10745.6</v>
      </c>
      <c r="Y68" s="115">
        <f>IF(tsec!Y68&lt;&gt;"",tsec!Y68,"")</f>
        <v>8</v>
      </c>
      <c r="Z68" s="277">
        <f>IF(tsec!Z68&lt;&gt;"",INT(tsec!Z68/3600)*10000+INT(MOD(tsec!Z68,3600)/60)*100+MOD(tsec!Z68,60),"")</f>
        <v>11223.900000000001</v>
      </c>
      <c r="AA68" s="115">
        <f>IF(tsec!AA68&lt;&gt;"",tsec!AA68,"")</f>
        <v>8</v>
      </c>
      <c r="AB68" s="277">
        <f>IF(tsec!AB68&lt;&gt;"",INT(tsec!AB68/3600)*10000+INT(MOD(tsec!AB68,3600)/60)*100+MOD(tsec!AB68,60),"")</f>
        <v>11834.2</v>
      </c>
      <c r="AC68" s="115">
        <f>IF(tsec!AC68&lt;&gt;"",tsec!AC68,"")</f>
        <v>8</v>
      </c>
      <c r="AD68" s="277" t="str">
        <f>IF(tsec!AD68&lt;&gt;"",INT(tsec!AD68/3600)*10000+INT(MOD(tsec!AD68,3600)/60)*100+MOD(tsec!AD68,60),"")</f>
        <v/>
      </c>
      <c r="AE68" s="115" t="str">
        <f>IF(tsec!AE68&lt;&gt;"",tsec!AE68,"")</f>
        <v/>
      </c>
      <c r="AF68" s="277" t="str">
        <f>IF(tsec!AF68&lt;&gt;"",INT(tsec!AF68/3600)*10000+INT(MOD(tsec!AF68,3600)/60)*100+MOD(tsec!AF68,60),"")</f>
        <v/>
      </c>
      <c r="AG68" s="115" t="str">
        <f>IF(tsec!AG68&lt;&gt;"",tsec!AG68,"")</f>
        <v/>
      </c>
      <c r="AH68" s="277" t="str">
        <f>IF(tsec!AH68&lt;&gt;"",INT(tsec!AH68/3600)*10000+INT(MOD(tsec!AH68,3600)/60)*100+MOD(tsec!AH68,60),"")</f>
        <v/>
      </c>
      <c r="AI68" s="115" t="str">
        <f>IF(tsec!AI68&lt;&gt;"",tsec!AI68,"")</f>
        <v/>
      </c>
      <c r="AJ68" s="277" t="str">
        <f>IF(tsec!AJ68&lt;&gt;"",INT(tsec!AJ68/3600)*10000+INT(MOD(tsec!AJ68,3600)/60)*100+MOD(tsec!AJ68,60),"")</f>
        <v/>
      </c>
      <c r="AK68" s="115" t="str">
        <f>IF(tsec!AK68&lt;&gt;"",tsec!AK68,"")</f>
        <v/>
      </c>
      <c r="AL68" s="277" t="str">
        <f>IF(tsec!AL68&lt;&gt;"",INT(tsec!AL68/3600)*10000+INT(MOD(tsec!AL68,3600)/60)*100+MOD(tsec!AL68,60),"")</f>
        <v/>
      </c>
      <c r="AM68" s="115" t="str">
        <f>IF(tsec!AM68&lt;&gt;"",tsec!AM68,"")</f>
        <v/>
      </c>
      <c r="AN68" s="277" t="str">
        <f>IF(tsec!AN68&lt;&gt;"",INT(tsec!AN68/3600)*10000+INT(MOD(tsec!AN68,3600)/60)*100+MOD(tsec!AN68,60),"")</f>
        <v/>
      </c>
      <c r="AO68" s="115" t="str">
        <f>IF(tsec!AO68&lt;&gt;"",tsec!AO68,"")</f>
        <v/>
      </c>
      <c r="AP68" s="277" t="str">
        <f>IF(tsec!AP68&lt;&gt;"",INT(tsec!AP68/3600)*10000+INT(MOD(tsec!AP68,3600)/60)*100+MOD(tsec!AP68,60),"")</f>
        <v/>
      </c>
      <c r="AQ68" s="115" t="str">
        <f>IF(tsec!AQ68&lt;&gt;"",tsec!AQ68,"")</f>
        <v/>
      </c>
      <c r="AR68" s="277" t="str">
        <f>IF(tsec!AR68&lt;&gt;"",INT(tsec!AR68/3600)*10000+INT(MOD(tsec!AR68,3600)/60)*100+MOD(tsec!AR68,60),"")</f>
        <v/>
      </c>
      <c r="AS68" s="115" t="str">
        <f>IF(tsec!AS68&lt;&gt;"",tsec!AS68,"")</f>
        <v/>
      </c>
      <c r="AT68" s="277" t="str">
        <f>IF(tsec!AT68&lt;&gt;"",INT(tsec!AT68/3600)*10000+INT(MOD(tsec!AT68,3600)/60)*100+MOD(tsec!AT68,60),"")</f>
        <v/>
      </c>
      <c r="AU68" s="115" t="str">
        <f>IF(tsec!AU68&lt;&gt;"",tsec!AU68,"")</f>
        <v/>
      </c>
      <c r="AV68" s="277" t="str">
        <f>IF(tsec!AV68&lt;&gt;"",INT(tsec!AV68/3600)*10000+INT(MOD(tsec!AV68,3600)/60)*100+MOD(tsec!AV68,60),"")</f>
        <v/>
      </c>
      <c r="AW68" s="115" t="str">
        <f>IF(tsec!AW68&lt;&gt;"",tsec!AW68,"")</f>
        <v/>
      </c>
      <c r="AX68" s="277" t="str">
        <f>IF(tsec!AX68&lt;&gt;"",INT(tsec!AX68/3600)*10000+INT(MOD(tsec!AX68,3600)/60)*100+MOD(tsec!AX68,60),"")</f>
        <v/>
      </c>
      <c r="AY68" s="115" t="str">
        <f>IF(tsec!AY68&lt;&gt;"",tsec!AY68,"")</f>
        <v/>
      </c>
      <c r="AZ68" s="277" t="str">
        <f>IF(tsec!AZ68&lt;&gt;"",INT(tsec!AZ68/3600)*10000+INT(MOD(tsec!AZ68,3600)/60)*100+MOD(tsec!AZ68,60),"")</f>
        <v/>
      </c>
      <c r="BA68" s="115" t="str">
        <f>IF(tsec!BA68&lt;&gt;"",tsec!BA68,"")</f>
        <v/>
      </c>
      <c r="BB68" s="277" t="str">
        <f>IF(tsec!BB68&lt;&gt;"",INT(tsec!BB68/3600)*10000+INT(MOD(tsec!BB68,3600)/60)*100+MOD(tsec!BB68,60),"")</f>
        <v/>
      </c>
      <c r="BC68" s="115" t="str">
        <f>IF(tsec!BC68&lt;&gt;"",tsec!BC68,"")</f>
        <v/>
      </c>
      <c r="BD68" s="277" t="str">
        <f>IF(tsec!BD68&lt;&gt;"",INT(tsec!BD68/3600)*10000+INT(MOD(tsec!BD68,3600)/60)*100+MOD(tsec!BD68,60),"")</f>
        <v/>
      </c>
      <c r="BE68" s="115" t="str">
        <f>IF(tsec!BE68&lt;&gt;"",tsec!BE68,"")</f>
        <v/>
      </c>
      <c r="BF68" s="277" t="str">
        <f>IF(tsec!BF68&lt;&gt;"",INT(tsec!BF68/3600)*10000+INT(MOD(tsec!BF68,3600)/60)*100+MOD(tsec!BF68,60),"")</f>
        <v/>
      </c>
      <c r="BG68" s="115" t="str">
        <f>IF(tsec!BG68&lt;&gt;"",tsec!BG68,"")</f>
        <v/>
      </c>
      <c r="BH68" s="277" t="str">
        <f>IF(tsec!BH68&lt;&gt;"",INT(tsec!BH68/3600)*10000+INT(MOD(tsec!BH68,3600)/60)*100+MOD(tsec!BH68,60),"")</f>
        <v/>
      </c>
      <c r="BI68" s="115" t="str">
        <f>IF(tsec!BI68&lt;&gt;"",tsec!BI68,"")</f>
        <v/>
      </c>
      <c r="BJ68" s="277" t="str">
        <f>IF(tsec!BJ68&lt;&gt;"",INT(tsec!BJ68/3600)*10000+INT(MOD(tsec!BJ68,3600)/60)*100+MOD(tsec!BJ68,60),"")</f>
        <v/>
      </c>
      <c r="BK68" s="115" t="str">
        <f>IF(tsec!BK68&lt;&gt;"",tsec!BK68,"")</f>
        <v/>
      </c>
      <c r="BL68" s="277" t="str">
        <f>IF(tsec!BL68&lt;&gt;"",INT(tsec!BL68/3600)*10000+INT(MOD(tsec!BL68,3600)/60)*100+MOD(tsec!BL68,60),"")</f>
        <v/>
      </c>
      <c r="BM68" s="115" t="str">
        <f>IF(tsec!BM68&lt;&gt;"",tsec!BM68,"")</f>
        <v/>
      </c>
    </row>
    <row r="69" spans="1:65">
      <c r="A69" s="84">
        <f>IF(ent!E69&lt;&gt;"",ent!D69,"")</f>
        <v>68</v>
      </c>
      <c r="B69" s="84" t="str">
        <f>IF(ent!E69&lt;&gt;"",ent!E69,"")</f>
        <v>石田 貴之</v>
      </c>
      <c r="C69" s="84" t="str">
        <f>IF(ent!E69&lt;&gt;"",ent!F69,"")</f>
        <v>田中 佑樹</v>
      </c>
      <c r="D69" s="84" t="str">
        <f>IF(ent!E69&lt;&gt;"",ent!G69,"")</f>
        <v>ACCR911</v>
      </c>
      <c r="E69" s="112" t="str">
        <f>IF(ent!E69&lt;&gt;"",ent!H69,"")</f>
        <v>OP-1</v>
      </c>
      <c r="F69" s="276">
        <f>IF(tsec!F69&lt;&gt;"",INT(tsec!F69/3600)*10000+INT(MOD(tsec!F69,3600)/60)*100+MOD(tsec!F69,60),"")</f>
        <v>609.1</v>
      </c>
      <c r="G69" s="86">
        <f>IF(tsec!G69&lt;&gt;"",tsec!G69,"")</f>
        <v>11</v>
      </c>
      <c r="H69" s="276">
        <f>IF(tsec!H69&lt;&gt;"",INT(tsec!H69/3600)*10000+INT(MOD(tsec!H69,3600)/60)*100+MOD(tsec!H69,60),"")</f>
        <v>1430.4</v>
      </c>
      <c r="I69" s="86">
        <f>IF(tsec!I69&lt;&gt;"",tsec!I69,"")</f>
        <v>7</v>
      </c>
      <c r="J69" s="276">
        <f>IF(tsec!J69&lt;&gt;"",INT(tsec!J69/3600)*10000+INT(MOD(tsec!J69,3600)/60)*100+MOD(tsec!J69,60),"")</f>
        <v>2035.6</v>
      </c>
      <c r="K69" s="86">
        <f>IF(tsec!K69&lt;&gt;"",tsec!K69,"")</f>
        <v>7</v>
      </c>
      <c r="L69" s="276">
        <f>IF(tsec!L69&lt;&gt;"",INT(tsec!L69/3600)*10000+INT(MOD(tsec!L69,3600)/60)*100+MOD(tsec!L69,60),"")</f>
        <v>2635</v>
      </c>
      <c r="M69" s="86">
        <f>IF(tsec!M69&lt;&gt;"",tsec!M69,"")</f>
        <v>7</v>
      </c>
      <c r="N69" s="276">
        <f>IF(tsec!N69&lt;&gt;"",INT(tsec!N69/3600)*10000+INT(MOD(tsec!N69,3600)/60)*100+MOD(tsec!N69,60),"")</f>
        <v>3447.3</v>
      </c>
      <c r="O69" s="86">
        <f>IF(tsec!O69&lt;&gt;"",tsec!O69,"")</f>
        <v>7</v>
      </c>
      <c r="P69" s="276">
        <f>IF(tsec!P69&lt;&gt;"",INT(tsec!P69/3600)*10000+INT(MOD(tsec!P69,3600)/60)*100+MOD(tsec!P69,60),"")</f>
        <v>4054.3</v>
      </c>
      <c r="Q69" s="86">
        <f>IF(tsec!Q69&lt;&gt;"",tsec!Q69,"")</f>
        <v>7</v>
      </c>
      <c r="R69" s="276">
        <f>IF(tsec!R69&lt;&gt;"",INT(tsec!R69/3600)*10000+INT(MOD(tsec!R69,3600)/60)*100+MOD(tsec!R69,60),"")</f>
        <v>4742.2000000000007</v>
      </c>
      <c r="S69" s="86">
        <f>IF(tsec!S69&lt;&gt;"",tsec!S69,"")</f>
        <v>7</v>
      </c>
      <c r="T69" s="276">
        <f>IF(tsec!T69&lt;&gt;"",INT(tsec!T69/3600)*10000+INT(MOD(tsec!T69,3600)/60)*100+MOD(tsec!T69,60),"")</f>
        <v>5216</v>
      </c>
      <c r="U69" s="86">
        <f>IF(tsec!U69&lt;&gt;"",tsec!U69,"")</f>
        <v>7</v>
      </c>
      <c r="V69" s="276">
        <f>IF(tsec!V69&lt;&gt;"",INT(tsec!V69/3600)*10000+INT(MOD(tsec!V69,3600)/60)*100+MOD(tsec!V69,60),"")</f>
        <v>5840.5</v>
      </c>
      <c r="W69" s="86">
        <f>IF(tsec!W69&lt;&gt;"",tsec!W69,"")</f>
        <v>7</v>
      </c>
      <c r="X69" s="276">
        <f>IF(tsec!X69&lt;&gt;"",INT(tsec!X69/3600)*10000+INT(MOD(tsec!X69,3600)/60)*100+MOD(tsec!X69,60),"")</f>
        <v>10522.1</v>
      </c>
      <c r="Y69" s="86">
        <f>IF(tsec!Y69&lt;&gt;"",tsec!Y69,"")</f>
        <v>7</v>
      </c>
      <c r="Z69" s="276">
        <f>IF(tsec!Z69&lt;&gt;"",INT(tsec!Z69/3600)*10000+INT(MOD(tsec!Z69,3600)/60)*100+MOD(tsec!Z69,60),"")</f>
        <v>10953.5</v>
      </c>
      <c r="AA69" s="86">
        <f>IF(tsec!AA69&lt;&gt;"",tsec!AA69,"")</f>
        <v>7</v>
      </c>
      <c r="AB69" s="276">
        <f>IF(tsec!AB69&lt;&gt;"",INT(tsec!AB69/3600)*10000+INT(MOD(tsec!AB69,3600)/60)*100+MOD(tsec!AB69,60),"")</f>
        <v>11603.8</v>
      </c>
      <c r="AC69" s="86">
        <f>IF(tsec!AC69&lt;&gt;"",tsec!AC69,"")</f>
        <v>7</v>
      </c>
      <c r="AD69" s="276" t="str">
        <f>IF(tsec!AD69&lt;&gt;"",INT(tsec!AD69/3600)*10000+INT(MOD(tsec!AD69,3600)/60)*100+MOD(tsec!AD69,60),"")</f>
        <v/>
      </c>
      <c r="AE69" s="86" t="str">
        <f>IF(tsec!AE69&lt;&gt;"",tsec!AE69,"")</f>
        <v/>
      </c>
      <c r="AF69" s="276" t="str">
        <f>IF(tsec!AF69&lt;&gt;"",INT(tsec!AF69/3600)*10000+INT(MOD(tsec!AF69,3600)/60)*100+MOD(tsec!AF69,60),"")</f>
        <v/>
      </c>
      <c r="AG69" s="86" t="str">
        <f>IF(tsec!AG69&lt;&gt;"",tsec!AG69,"")</f>
        <v/>
      </c>
      <c r="AH69" s="276" t="str">
        <f>IF(tsec!AH69&lt;&gt;"",INT(tsec!AH69/3600)*10000+INT(MOD(tsec!AH69,3600)/60)*100+MOD(tsec!AH69,60),"")</f>
        <v/>
      </c>
      <c r="AI69" s="86" t="str">
        <f>IF(tsec!AI69&lt;&gt;"",tsec!AI69,"")</f>
        <v/>
      </c>
      <c r="AJ69" s="276" t="str">
        <f>IF(tsec!AJ69&lt;&gt;"",INT(tsec!AJ69/3600)*10000+INT(MOD(tsec!AJ69,3600)/60)*100+MOD(tsec!AJ69,60),"")</f>
        <v/>
      </c>
      <c r="AK69" s="86" t="str">
        <f>IF(tsec!AK69&lt;&gt;"",tsec!AK69,"")</f>
        <v/>
      </c>
      <c r="AL69" s="276" t="str">
        <f>IF(tsec!AL69&lt;&gt;"",INT(tsec!AL69/3600)*10000+INT(MOD(tsec!AL69,3600)/60)*100+MOD(tsec!AL69,60),"")</f>
        <v/>
      </c>
      <c r="AM69" s="86" t="str">
        <f>IF(tsec!AM69&lt;&gt;"",tsec!AM69,"")</f>
        <v/>
      </c>
      <c r="AN69" s="276" t="str">
        <f>IF(tsec!AN69&lt;&gt;"",INT(tsec!AN69/3600)*10000+INT(MOD(tsec!AN69,3600)/60)*100+MOD(tsec!AN69,60),"")</f>
        <v/>
      </c>
      <c r="AO69" s="86" t="str">
        <f>IF(tsec!AO69&lt;&gt;"",tsec!AO69,"")</f>
        <v/>
      </c>
      <c r="AP69" s="276" t="str">
        <f>IF(tsec!AP69&lt;&gt;"",INT(tsec!AP69/3600)*10000+INT(MOD(tsec!AP69,3600)/60)*100+MOD(tsec!AP69,60),"")</f>
        <v/>
      </c>
      <c r="AQ69" s="86" t="str">
        <f>IF(tsec!AQ69&lt;&gt;"",tsec!AQ69,"")</f>
        <v/>
      </c>
      <c r="AR69" s="276" t="str">
        <f>IF(tsec!AR69&lt;&gt;"",INT(tsec!AR69/3600)*10000+INT(MOD(tsec!AR69,3600)/60)*100+MOD(tsec!AR69,60),"")</f>
        <v/>
      </c>
      <c r="AS69" s="86" t="str">
        <f>IF(tsec!AS69&lt;&gt;"",tsec!AS69,"")</f>
        <v/>
      </c>
      <c r="AT69" s="276" t="str">
        <f>IF(tsec!AT69&lt;&gt;"",INT(tsec!AT69/3600)*10000+INT(MOD(tsec!AT69,3600)/60)*100+MOD(tsec!AT69,60),"")</f>
        <v/>
      </c>
      <c r="AU69" s="86" t="str">
        <f>IF(tsec!AU69&lt;&gt;"",tsec!AU69,"")</f>
        <v/>
      </c>
      <c r="AV69" s="276" t="str">
        <f>IF(tsec!AV69&lt;&gt;"",INT(tsec!AV69/3600)*10000+INT(MOD(tsec!AV69,3600)/60)*100+MOD(tsec!AV69,60),"")</f>
        <v/>
      </c>
      <c r="AW69" s="86" t="str">
        <f>IF(tsec!AW69&lt;&gt;"",tsec!AW69,"")</f>
        <v/>
      </c>
      <c r="AX69" s="276" t="str">
        <f>IF(tsec!AX69&lt;&gt;"",INT(tsec!AX69/3600)*10000+INT(MOD(tsec!AX69,3600)/60)*100+MOD(tsec!AX69,60),"")</f>
        <v/>
      </c>
      <c r="AY69" s="86" t="str">
        <f>IF(tsec!AY69&lt;&gt;"",tsec!AY69,"")</f>
        <v/>
      </c>
      <c r="AZ69" s="276" t="str">
        <f>IF(tsec!AZ69&lt;&gt;"",INT(tsec!AZ69/3600)*10000+INT(MOD(tsec!AZ69,3600)/60)*100+MOD(tsec!AZ69,60),"")</f>
        <v/>
      </c>
      <c r="BA69" s="86" t="str">
        <f>IF(tsec!BA69&lt;&gt;"",tsec!BA69,"")</f>
        <v/>
      </c>
      <c r="BB69" s="276" t="str">
        <f>IF(tsec!BB69&lt;&gt;"",INT(tsec!BB69/3600)*10000+INT(MOD(tsec!BB69,3600)/60)*100+MOD(tsec!BB69,60),"")</f>
        <v/>
      </c>
      <c r="BC69" s="86" t="str">
        <f>IF(tsec!BC69&lt;&gt;"",tsec!BC69,"")</f>
        <v/>
      </c>
      <c r="BD69" s="276" t="str">
        <f>IF(tsec!BD69&lt;&gt;"",INT(tsec!BD69/3600)*10000+INT(MOD(tsec!BD69,3600)/60)*100+MOD(tsec!BD69,60),"")</f>
        <v/>
      </c>
      <c r="BE69" s="86" t="str">
        <f>IF(tsec!BE69&lt;&gt;"",tsec!BE69,"")</f>
        <v/>
      </c>
      <c r="BF69" s="276" t="str">
        <f>IF(tsec!BF69&lt;&gt;"",INT(tsec!BF69/3600)*10000+INT(MOD(tsec!BF69,3600)/60)*100+MOD(tsec!BF69,60),"")</f>
        <v/>
      </c>
      <c r="BG69" s="86" t="str">
        <f>IF(tsec!BG69&lt;&gt;"",tsec!BG69,"")</f>
        <v/>
      </c>
      <c r="BH69" s="276" t="str">
        <f>IF(tsec!BH69&lt;&gt;"",INT(tsec!BH69/3600)*10000+INT(MOD(tsec!BH69,3600)/60)*100+MOD(tsec!BH69,60),"")</f>
        <v/>
      </c>
      <c r="BI69" s="86" t="str">
        <f>IF(tsec!BI69&lt;&gt;"",tsec!BI69,"")</f>
        <v/>
      </c>
      <c r="BJ69" s="276" t="str">
        <f>IF(tsec!BJ69&lt;&gt;"",INT(tsec!BJ69/3600)*10000+INT(MOD(tsec!BJ69,3600)/60)*100+MOD(tsec!BJ69,60),"")</f>
        <v/>
      </c>
      <c r="BK69" s="86" t="str">
        <f>IF(tsec!BK69&lt;&gt;"",tsec!BK69,"")</f>
        <v/>
      </c>
      <c r="BL69" s="276" t="str">
        <f>IF(tsec!BL69&lt;&gt;"",INT(tsec!BL69/3600)*10000+INT(MOD(tsec!BL69,3600)/60)*100+MOD(tsec!BL69,60),"")</f>
        <v/>
      </c>
      <c r="BM69" s="86" t="str">
        <f>IF(tsec!BM69&lt;&gt;"",tsec!BM69,"")</f>
        <v/>
      </c>
    </row>
    <row r="70" spans="1:65" s="278" customFormat="1">
      <c r="A70" s="113">
        <f>IF(ent!E70&lt;&gt;"",ent!D70,"")</f>
        <v>69</v>
      </c>
      <c r="B70" s="113" t="str">
        <f>IF(ent!E70&lt;&gt;"",ent!E70,"")</f>
        <v>秋浜 鉱治</v>
      </c>
      <c r="C70" s="113" t="str">
        <f>IF(ent!E70&lt;&gt;"",ent!F70,"")</f>
        <v>福田 智治</v>
      </c>
      <c r="D70" s="113" t="str">
        <f>IF(ent!E70&lt;&gt;"",ent!G70,"")</f>
        <v>CAST Racingマルトクハイエース</v>
      </c>
      <c r="E70" s="114" t="str">
        <f>IF(ent!E70&lt;&gt;"",ent!H70,"")</f>
        <v>OP-1</v>
      </c>
      <c r="F70" s="277">
        <f>IF(tsec!F70&lt;&gt;"",INT(tsec!F70/3600)*10000+INT(MOD(tsec!F70,3600)/60)*100+MOD(tsec!F70,60),"")</f>
        <v>556.79999999999995</v>
      </c>
      <c r="G70" s="115">
        <f>IF(tsec!G70&lt;&gt;"",tsec!G70,"")</f>
        <v>6</v>
      </c>
      <c r="H70" s="277">
        <f>IF(tsec!H70&lt;&gt;"",INT(tsec!H70/3600)*10000+INT(MOD(tsec!H70,3600)/60)*100+MOD(tsec!H70,60),"")</f>
        <v>1435.9</v>
      </c>
      <c r="I70" s="115">
        <f>IF(tsec!I70&lt;&gt;"",tsec!I70,"")</f>
        <v>8</v>
      </c>
      <c r="J70" s="277">
        <f>IF(tsec!J70&lt;&gt;"",INT(tsec!J70/3600)*10000+INT(MOD(tsec!J70,3600)/60)*100+MOD(tsec!J70,60),"")</f>
        <v>2052.6</v>
      </c>
      <c r="K70" s="115">
        <f>IF(tsec!K70&lt;&gt;"",tsec!K70,"")</f>
        <v>8</v>
      </c>
      <c r="L70" s="277">
        <f>IF(tsec!L70&lt;&gt;"",INT(tsec!L70/3600)*10000+INT(MOD(tsec!L70,3600)/60)*100+MOD(tsec!L70,60),"")</f>
        <v>2642.7</v>
      </c>
      <c r="M70" s="115">
        <f>IF(tsec!M70&lt;&gt;"",tsec!M70,"")</f>
        <v>8</v>
      </c>
      <c r="N70" s="277">
        <f>IF(tsec!N70&lt;&gt;"",INT(tsec!N70/3600)*10000+INT(MOD(tsec!N70,3600)/60)*100+MOD(tsec!N70,60),"")</f>
        <v>3531.7</v>
      </c>
      <c r="O70" s="115">
        <f>IF(tsec!O70&lt;&gt;"",tsec!O70,"")</f>
        <v>8</v>
      </c>
      <c r="P70" s="277">
        <f>IF(tsec!P70&lt;&gt;"",INT(tsec!P70/3600)*10000+INT(MOD(tsec!P70,3600)/60)*100+MOD(tsec!P70,60),"")</f>
        <v>4142.7</v>
      </c>
      <c r="Q70" s="115">
        <f>IF(tsec!Q70&lt;&gt;"",tsec!Q70,"")</f>
        <v>8</v>
      </c>
      <c r="R70" s="277">
        <f>IF(tsec!R70&lt;&gt;"",INT(tsec!R70/3600)*10000+INT(MOD(tsec!R70,3600)/60)*100+MOD(tsec!R70,60),"")</f>
        <v>4802.2999999999993</v>
      </c>
      <c r="S70" s="115">
        <f>IF(tsec!S70&lt;&gt;"",tsec!S70,"")</f>
        <v>8</v>
      </c>
      <c r="T70" s="277">
        <f>IF(tsec!T70&lt;&gt;"",INT(tsec!T70/3600)*10000+INT(MOD(tsec!T70,3600)/60)*100+MOD(tsec!T70,60),"")</f>
        <v>5233</v>
      </c>
      <c r="U70" s="115">
        <f>IF(tsec!U70&lt;&gt;"",tsec!U70,"")</f>
        <v>8</v>
      </c>
      <c r="V70" s="277">
        <f>IF(tsec!V70&lt;&gt;"",INT(tsec!V70/3600)*10000+INT(MOD(tsec!V70,3600)/60)*100+MOD(tsec!V70,60),"")</f>
        <v>5905.9</v>
      </c>
      <c r="W70" s="115">
        <f>IF(tsec!W70&lt;&gt;"",tsec!W70,"")</f>
        <v>8</v>
      </c>
      <c r="X70" s="277" t="str">
        <f>IF(tsec!X70&lt;&gt;"",INT(tsec!X70/3600)*10000+INT(MOD(tsec!X70,3600)/60)*100+MOD(tsec!X70,60),"")</f>
        <v/>
      </c>
      <c r="Y70" s="115" t="str">
        <f>IF(tsec!Y70&lt;&gt;"",tsec!Y70,"")</f>
        <v/>
      </c>
      <c r="Z70" s="277" t="str">
        <f>IF(tsec!Z70&lt;&gt;"",INT(tsec!Z70/3600)*10000+INT(MOD(tsec!Z70,3600)/60)*100+MOD(tsec!Z70,60),"")</f>
        <v/>
      </c>
      <c r="AA70" s="115" t="str">
        <f>IF(tsec!AA70&lt;&gt;"",tsec!AA70,"")</f>
        <v/>
      </c>
      <c r="AB70" s="277" t="str">
        <f>IF(tsec!AB70&lt;&gt;"",INT(tsec!AB70/3600)*10000+INT(MOD(tsec!AB70,3600)/60)*100+MOD(tsec!AB70,60),"")</f>
        <v/>
      </c>
      <c r="AC70" s="115" t="str">
        <f>IF(tsec!AC70&lt;&gt;"",tsec!AC70,"")</f>
        <v/>
      </c>
      <c r="AD70" s="277" t="str">
        <f>IF(tsec!AD70&lt;&gt;"",INT(tsec!AD70/3600)*10000+INT(MOD(tsec!AD70,3600)/60)*100+MOD(tsec!AD70,60),"")</f>
        <v/>
      </c>
      <c r="AE70" s="115" t="str">
        <f>IF(tsec!AE70&lt;&gt;"",tsec!AE70,"")</f>
        <v/>
      </c>
      <c r="AF70" s="277" t="str">
        <f>IF(tsec!AF70&lt;&gt;"",INT(tsec!AF70/3600)*10000+INT(MOD(tsec!AF70,3600)/60)*100+MOD(tsec!AF70,60),"")</f>
        <v/>
      </c>
      <c r="AG70" s="115" t="str">
        <f>IF(tsec!AG70&lt;&gt;"",tsec!AG70,"")</f>
        <v/>
      </c>
      <c r="AH70" s="277" t="str">
        <f>IF(tsec!AH70&lt;&gt;"",INT(tsec!AH70/3600)*10000+INT(MOD(tsec!AH70,3600)/60)*100+MOD(tsec!AH70,60),"")</f>
        <v/>
      </c>
      <c r="AI70" s="115" t="str">
        <f>IF(tsec!AI70&lt;&gt;"",tsec!AI70,"")</f>
        <v/>
      </c>
      <c r="AJ70" s="277" t="str">
        <f>IF(tsec!AJ70&lt;&gt;"",INT(tsec!AJ70/3600)*10000+INT(MOD(tsec!AJ70,3600)/60)*100+MOD(tsec!AJ70,60),"")</f>
        <v/>
      </c>
      <c r="AK70" s="115" t="str">
        <f>IF(tsec!AK70&lt;&gt;"",tsec!AK70,"")</f>
        <v/>
      </c>
      <c r="AL70" s="277" t="str">
        <f>IF(tsec!AL70&lt;&gt;"",INT(tsec!AL70/3600)*10000+INT(MOD(tsec!AL70,3600)/60)*100+MOD(tsec!AL70,60),"")</f>
        <v/>
      </c>
      <c r="AM70" s="115" t="str">
        <f>IF(tsec!AM70&lt;&gt;"",tsec!AM70,"")</f>
        <v/>
      </c>
      <c r="AN70" s="277" t="str">
        <f>IF(tsec!AN70&lt;&gt;"",INT(tsec!AN70/3600)*10000+INT(MOD(tsec!AN70,3600)/60)*100+MOD(tsec!AN70,60),"")</f>
        <v/>
      </c>
      <c r="AO70" s="115" t="str">
        <f>IF(tsec!AO70&lt;&gt;"",tsec!AO70,"")</f>
        <v/>
      </c>
      <c r="AP70" s="277" t="str">
        <f>IF(tsec!AP70&lt;&gt;"",INT(tsec!AP70/3600)*10000+INT(MOD(tsec!AP70,3600)/60)*100+MOD(tsec!AP70,60),"")</f>
        <v/>
      </c>
      <c r="AQ70" s="115" t="str">
        <f>IF(tsec!AQ70&lt;&gt;"",tsec!AQ70,"")</f>
        <v/>
      </c>
      <c r="AR70" s="277" t="str">
        <f>IF(tsec!AR70&lt;&gt;"",INT(tsec!AR70/3600)*10000+INT(MOD(tsec!AR70,3600)/60)*100+MOD(tsec!AR70,60),"")</f>
        <v/>
      </c>
      <c r="AS70" s="115" t="str">
        <f>IF(tsec!AS70&lt;&gt;"",tsec!AS70,"")</f>
        <v/>
      </c>
      <c r="AT70" s="277" t="str">
        <f>IF(tsec!AT70&lt;&gt;"",INT(tsec!AT70/3600)*10000+INT(MOD(tsec!AT70,3600)/60)*100+MOD(tsec!AT70,60),"")</f>
        <v/>
      </c>
      <c r="AU70" s="115" t="str">
        <f>IF(tsec!AU70&lt;&gt;"",tsec!AU70,"")</f>
        <v/>
      </c>
      <c r="AV70" s="277" t="str">
        <f>IF(tsec!AV70&lt;&gt;"",INT(tsec!AV70/3600)*10000+INT(MOD(tsec!AV70,3600)/60)*100+MOD(tsec!AV70,60),"")</f>
        <v/>
      </c>
      <c r="AW70" s="115" t="str">
        <f>IF(tsec!AW70&lt;&gt;"",tsec!AW70,"")</f>
        <v/>
      </c>
      <c r="AX70" s="277" t="str">
        <f>IF(tsec!AX70&lt;&gt;"",INT(tsec!AX70/3600)*10000+INT(MOD(tsec!AX70,3600)/60)*100+MOD(tsec!AX70,60),"")</f>
        <v/>
      </c>
      <c r="AY70" s="115" t="str">
        <f>IF(tsec!AY70&lt;&gt;"",tsec!AY70,"")</f>
        <v/>
      </c>
      <c r="AZ70" s="277" t="str">
        <f>IF(tsec!AZ70&lt;&gt;"",INT(tsec!AZ70/3600)*10000+INT(MOD(tsec!AZ70,3600)/60)*100+MOD(tsec!AZ70,60),"")</f>
        <v/>
      </c>
      <c r="BA70" s="115" t="str">
        <f>IF(tsec!BA70&lt;&gt;"",tsec!BA70,"")</f>
        <v/>
      </c>
      <c r="BB70" s="277" t="str">
        <f>IF(tsec!BB70&lt;&gt;"",INT(tsec!BB70/3600)*10000+INT(MOD(tsec!BB70,3600)/60)*100+MOD(tsec!BB70,60),"")</f>
        <v/>
      </c>
      <c r="BC70" s="115" t="str">
        <f>IF(tsec!BC70&lt;&gt;"",tsec!BC70,"")</f>
        <v/>
      </c>
      <c r="BD70" s="277" t="str">
        <f>IF(tsec!BD70&lt;&gt;"",INT(tsec!BD70/3600)*10000+INT(MOD(tsec!BD70,3600)/60)*100+MOD(tsec!BD70,60),"")</f>
        <v/>
      </c>
      <c r="BE70" s="115" t="str">
        <f>IF(tsec!BE70&lt;&gt;"",tsec!BE70,"")</f>
        <v/>
      </c>
      <c r="BF70" s="277" t="str">
        <f>IF(tsec!BF70&lt;&gt;"",INT(tsec!BF70/3600)*10000+INT(MOD(tsec!BF70,3600)/60)*100+MOD(tsec!BF70,60),"")</f>
        <v/>
      </c>
      <c r="BG70" s="115" t="str">
        <f>IF(tsec!BG70&lt;&gt;"",tsec!BG70,"")</f>
        <v/>
      </c>
      <c r="BH70" s="277" t="str">
        <f>IF(tsec!BH70&lt;&gt;"",INT(tsec!BH70/3600)*10000+INT(MOD(tsec!BH70,3600)/60)*100+MOD(tsec!BH70,60),"")</f>
        <v/>
      </c>
      <c r="BI70" s="115" t="str">
        <f>IF(tsec!BI70&lt;&gt;"",tsec!BI70,"")</f>
        <v/>
      </c>
      <c r="BJ70" s="277" t="str">
        <f>IF(tsec!BJ70&lt;&gt;"",INT(tsec!BJ70/3600)*10000+INT(MOD(tsec!BJ70,3600)/60)*100+MOD(tsec!BJ70,60),"")</f>
        <v/>
      </c>
      <c r="BK70" s="115" t="str">
        <f>IF(tsec!BK70&lt;&gt;"",tsec!BK70,"")</f>
        <v/>
      </c>
      <c r="BL70" s="277" t="str">
        <f>IF(tsec!BL70&lt;&gt;"",INT(tsec!BL70/3600)*10000+INT(MOD(tsec!BL70,3600)/60)*100+MOD(tsec!BL70,60),"")</f>
        <v/>
      </c>
      <c r="BM70" s="115" t="str">
        <f>IF(tsec!BM70&lt;&gt;"",tsec!BM70,"")</f>
        <v/>
      </c>
    </row>
    <row r="71" spans="1:65">
      <c r="A71" s="84">
        <f>IF(ent!E71&lt;&gt;"",ent!D71,"")</f>
        <v>70</v>
      </c>
      <c r="B71" s="84" t="str">
        <f>IF(ent!E71&lt;&gt;"",ent!E71,"")</f>
        <v>小林 佑輝</v>
      </c>
      <c r="C71" s="84" t="str">
        <f>IF(ent!E71&lt;&gt;"",ent!F71,"")</f>
        <v>鶴巻 駿介</v>
      </c>
      <c r="D71" s="84" t="str">
        <f>IF(ent!E71&lt;&gt;"",ent!G71,"")</f>
        <v>ラッシュスポーツ IRS BRZ</v>
      </c>
      <c r="E71" s="112" t="str">
        <f>IF(ent!E71&lt;&gt;"",ent!H71,"")</f>
        <v>OP-1</v>
      </c>
      <c r="F71" s="276">
        <f>IF(tsec!F71&lt;&gt;"",INT(tsec!F71/3600)*10000+INT(MOD(tsec!F71,3600)/60)*100+MOD(tsec!F71,60),"")</f>
        <v>513.29999999999995</v>
      </c>
      <c r="G71" s="86">
        <f>IF(tsec!G71&lt;&gt;"",tsec!G71,"")</f>
        <v>1</v>
      </c>
      <c r="H71" s="276">
        <f>IF(tsec!H71&lt;&gt;"",INT(tsec!H71/3600)*10000+INT(MOD(tsec!H71,3600)/60)*100+MOD(tsec!H71,60),"")</f>
        <v>1230.1999999999998</v>
      </c>
      <c r="I71" s="86">
        <f>IF(tsec!I71&lt;&gt;"",tsec!I71,"")</f>
        <v>1</v>
      </c>
      <c r="J71" s="276">
        <f>IF(tsec!J71&lt;&gt;"",INT(tsec!J71/3600)*10000+INT(MOD(tsec!J71,3600)/60)*100+MOD(tsec!J71,60),"")</f>
        <v>1759.1999999999998</v>
      </c>
      <c r="K71" s="86">
        <f>IF(tsec!K71&lt;&gt;"",tsec!K71,"")</f>
        <v>1</v>
      </c>
      <c r="L71" s="276">
        <f>IF(tsec!L71&lt;&gt;"",INT(tsec!L71/3600)*10000+INT(MOD(tsec!L71,3600)/60)*100+MOD(tsec!L71,60),"")</f>
        <v>2321.6999999999998</v>
      </c>
      <c r="M71" s="86">
        <f>IF(tsec!M71&lt;&gt;"",tsec!M71,"")</f>
        <v>1</v>
      </c>
      <c r="N71" s="276">
        <f>IF(tsec!N71&lt;&gt;"",INT(tsec!N71/3600)*10000+INT(MOD(tsec!N71,3600)/60)*100+MOD(tsec!N71,60),"")</f>
        <v>3130.2</v>
      </c>
      <c r="O71" s="86">
        <f>IF(tsec!O71&lt;&gt;"",tsec!O71,"")</f>
        <v>2</v>
      </c>
      <c r="P71" s="276">
        <f>IF(tsec!P71&lt;&gt;"",INT(tsec!P71/3600)*10000+INT(MOD(tsec!P71,3600)/60)*100+MOD(tsec!P71,60),"")</f>
        <v>3701</v>
      </c>
      <c r="Q71" s="86">
        <f>IF(tsec!Q71&lt;&gt;"",tsec!Q71,"")</f>
        <v>2</v>
      </c>
      <c r="R71" s="276">
        <f>IF(tsec!R71&lt;&gt;"",INT(tsec!R71/3600)*10000+INT(MOD(tsec!R71,3600)/60)*100+MOD(tsec!R71,60),"")</f>
        <v>4314</v>
      </c>
      <c r="S71" s="86">
        <f>IF(tsec!S71&lt;&gt;"",tsec!S71,"")</f>
        <v>2</v>
      </c>
      <c r="T71" s="276">
        <f>IF(tsec!T71&lt;&gt;"",INT(tsec!T71/3600)*10000+INT(MOD(tsec!T71,3600)/60)*100+MOD(tsec!T71,60),"")</f>
        <v>4734.3999999999996</v>
      </c>
      <c r="U71" s="86">
        <f>IF(tsec!U71&lt;&gt;"",tsec!U71,"")</f>
        <v>2</v>
      </c>
      <c r="V71" s="276">
        <f>IF(tsec!V71&lt;&gt;"",INT(tsec!V71/3600)*10000+INT(MOD(tsec!V71,3600)/60)*100+MOD(tsec!V71,60),"")</f>
        <v>5331.2</v>
      </c>
      <c r="W71" s="86">
        <f>IF(tsec!W71&lt;&gt;"",tsec!W71,"")</f>
        <v>2</v>
      </c>
      <c r="X71" s="276">
        <f>IF(tsec!X71&lt;&gt;"",INT(tsec!X71/3600)*10000+INT(MOD(tsec!X71,3600)/60)*100+MOD(tsec!X71,60),"")</f>
        <v>5929.2999999999993</v>
      </c>
      <c r="Y71" s="86">
        <f>IF(tsec!Y71&lt;&gt;"",tsec!Y71,"")</f>
        <v>2</v>
      </c>
      <c r="Z71" s="276">
        <f>IF(tsec!Z71&lt;&gt;"",INT(tsec!Z71/3600)*10000+INT(MOD(tsec!Z71,3600)/60)*100+MOD(tsec!Z71,60),"")</f>
        <v>10344.799999999999</v>
      </c>
      <c r="AA71" s="86">
        <f>IF(tsec!AA71&lt;&gt;"",tsec!AA71,"")</f>
        <v>2</v>
      </c>
      <c r="AB71" s="276">
        <f>IF(tsec!AB71&lt;&gt;"",INT(tsec!AB71/3600)*10000+INT(MOD(tsec!AB71,3600)/60)*100+MOD(tsec!AB71,60),"")</f>
        <v>10955.099999999999</v>
      </c>
      <c r="AC71" s="86">
        <f>IF(tsec!AC71&lt;&gt;"",tsec!AC71,"")</f>
        <v>2</v>
      </c>
      <c r="AD71" s="276" t="str">
        <f>IF(tsec!AD71&lt;&gt;"",INT(tsec!AD71/3600)*10000+INT(MOD(tsec!AD71,3600)/60)*100+MOD(tsec!AD71,60),"")</f>
        <v/>
      </c>
      <c r="AE71" s="86" t="str">
        <f>IF(tsec!AE71&lt;&gt;"",tsec!AE71,"")</f>
        <v/>
      </c>
      <c r="AF71" s="276" t="str">
        <f>IF(tsec!AF71&lt;&gt;"",INT(tsec!AF71/3600)*10000+INT(MOD(tsec!AF71,3600)/60)*100+MOD(tsec!AF71,60),"")</f>
        <v/>
      </c>
      <c r="AG71" s="86" t="str">
        <f>IF(tsec!AG71&lt;&gt;"",tsec!AG71,"")</f>
        <v/>
      </c>
      <c r="AH71" s="276" t="str">
        <f>IF(tsec!AH71&lt;&gt;"",INT(tsec!AH71/3600)*10000+INT(MOD(tsec!AH71,3600)/60)*100+MOD(tsec!AH71,60),"")</f>
        <v/>
      </c>
      <c r="AI71" s="86" t="str">
        <f>IF(tsec!AI71&lt;&gt;"",tsec!AI71,"")</f>
        <v/>
      </c>
      <c r="AJ71" s="276" t="str">
        <f>IF(tsec!AJ71&lt;&gt;"",INT(tsec!AJ71/3600)*10000+INT(MOD(tsec!AJ71,3600)/60)*100+MOD(tsec!AJ71,60),"")</f>
        <v/>
      </c>
      <c r="AK71" s="86" t="str">
        <f>IF(tsec!AK71&lt;&gt;"",tsec!AK71,"")</f>
        <v/>
      </c>
      <c r="AL71" s="276" t="str">
        <f>IF(tsec!AL71&lt;&gt;"",INT(tsec!AL71/3600)*10000+INT(MOD(tsec!AL71,3600)/60)*100+MOD(tsec!AL71,60),"")</f>
        <v/>
      </c>
      <c r="AM71" s="86" t="str">
        <f>IF(tsec!AM71&lt;&gt;"",tsec!AM71,"")</f>
        <v/>
      </c>
      <c r="AN71" s="276" t="str">
        <f>IF(tsec!AN71&lt;&gt;"",INT(tsec!AN71/3600)*10000+INT(MOD(tsec!AN71,3600)/60)*100+MOD(tsec!AN71,60),"")</f>
        <v/>
      </c>
      <c r="AO71" s="86" t="str">
        <f>IF(tsec!AO71&lt;&gt;"",tsec!AO71,"")</f>
        <v/>
      </c>
      <c r="AP71" s="276" t="str">
        <f>IF(tsec!AP71&lt;&gt;"",INT(tsec!AP71/3600)*10000+INT(MOD(tsec!AP71,3600)/60)*100+MOD(tsec!AP71,60),"")</f>
        <v/>
      </c>
      <c r="AQ71" s="86" t="str">
        <f>IF(tsec!AQ71&lt;&gt;"",tsec!AQ71,"")</f>
        <v/>
      </c>
      <c r="AR71" s="276" t="str">
        <f>IF(tsec!AR71&lt;&gt;"",INT(tsec!AR71/3600)*10000+INT(MOD(tsec!AR71,3600)/60)*100+MOD(tsec!AR71,60),"")</f>
        <v/>
      </c>
      <c r="AS71" s="86" t="str">
        <f>IF(tsec!AS71&lt;&gt;"",tsec!AS71,"")</f>
        <v/>
      </c>
      <c r="AT71" s="276" t="str">
        <f>IF(tsec!AT71&lt;&gt;"",INT(tsec!AT71/3600)*10000+INT(MOD(tsec!AT71,3600)/60)*100+MOD(tsec!AT71,60),"")</f>
        <v/>
      </c>
      <c r="AU71" s="86" t="str">
        <f>IF(tsec!AU71&lt;&gt;"",tsec!AU71,"")</f>
        <v/>
      </c>
      <c r="AV71" s="276" t="str">
        <f>IF(tsec!AV71&lt;&gt;"",INT(tsec!AV71/3600)*10000+INT(MOD(tsec!AV71,3600)/60)*100+MOD(tsec!AV71,60),"")</f>
        <v/>
      </c>
      <c r="AW71" s="86" t="str">
        <f>IF(tsec!AW71&lt;&gt;"",tsec!AW71,"")</f>
        <v/>
      </c>
      <c r="AX71" s="276" t="str">
        <f>IF(tsec!AX71&lt;&gt;"",INT(tsec!AX71/3600)*10000+INT(MOD(tsec!AX71,3600)/60)*100+MOD(tsec!AX71,60),"")</f>
        <v/>
      </c>
      <c r="AY71" s="86" t="str">
        <f>IF(tsec!AY71&lt;&gt;"",tsec!AY71,"")</f>
        <v/>
      </c>
      <c r="AZ71" s="276" t="str">
        <f>IF(tsec!AZ71&lt;&gt;"",INT(tsec!AZ71/3600)*10000+INT(MOD(tsec!AZ71,3600)/60)*100+MOD(tsec!AZ71,60),"")</f>
        <v/>
      </c>
      <c r="BA71" s="86" t="str">
        <f>IF(tsec!BA71&lt;&gt;"",tsec!BA71,"")</f>
        <v/>
      </c>
      <c r="BB71" s="276" t="str">
        <f>IF(tsec!BB71&lt;&gt;"",INT(tsec!BB71/3600)*10000+INT(MOD(tsec!BB71,3600)/60)*100+MOD(tsec!BB71,60),"")</f>
        <v/>
      </c>
      <c r="BC71" s="86" t="str">
        <f>IF(tsec!BC71&lt;&gt;"",tsec!BC71,"")</f>
        <v/>
      </c>
      <c r="BD71" s="276" t="str">
        <f>IF(tsec!BD71&lt;&gt;"",INT(tsec!BD71/3600)*10000+INT(MOD(tsec!BD71,3600)/60)*100+MOD(tsec!BD71,60),"")</f>
        <v/>
      </c>
      <c r="BE71" s="86" t="str">
        <f>IF(tsec!BE71&lt;&gt;"",tsec!BE71,"")</f>
        <v/>
      </c>
      <c r="BF71" s="276" t="str">
        <f>IF(tsec!BF71&lt;&gt;"",INT(tsec!BF71/3600)*10000+INT(MOD(tsec!BF71,3600)/60)*100+MOD(tsec!BF71,60),"")</f>
        <v/>
      </c>
      <c r="BG71" s="86" t="str">
        <f>IF(tsec!BG71&lt;&gt;"",tsec!BG71,"")</f>
        <v/>
      </c>
      <c r="BH71" s="276" t="str">
        <f>IF(tsec!BH71&lt;&gt;"",INT(tsec!BH71/3600)*10000+INT(MOD(tsec!BH71,3600)/60)*100+MOD(tsec!BH71,60),"")</f>
        <v/>
      </c>
      <c r="BI71" s="86" t="str">
        <f>IF(tsec!BI71&lt;&gt;"",tsec!BI71,"")</f>
        <v/>
      </c>
      <c r="BJ71" s="276" t="str">
        <f>IF(tsec!BJ71&lt;&gt;"",INT(tsec!BJ71/3600)*10000+INT(MOD(tsec!BJ71,3600)/60)*100+MOD(tsec!BJ71,60),"")</f>
        <v/>
      </c>
      <c r="BK71" s="86" t="str">
        <f>IF(tsec!BK71&lt;&gt;"",tsec!BK71,"")</f>
        <v/>
      </c>
      <c r="BL71" s="276" t="str">
        <f>IF(tsec!BL71&lt;&gt;"",INT(tsec!BL71/3600)*10000+INT(MOD(tsec!BL71,3600)/60)*100+MOD(tsec!BL71,60),"")</f>
        <v/>
      </c>
      <c r="BM71" s="86" t="str">
        <f>IF(tsec!BM71&lt;&gt;"",tsec!BM71,"")</f>
        <v/>
      </c>
    </row>
    <row r="72" spans="1:65" s="278" customFormat="1">
      <c r="A72" s="113">
        <f>IF(ent!E72&lt;&gt;"",ent!D72,"")</f>
        <v>71</v>
      </c>
      <c r="B72" s="113" t="str">
        <f>IF(ent!E72&lt;&gt;"",ent!E72,"")</f>
        <v>氣谷 忍</v>
      </c>
      <c r="C72" s="113" t="str">
        <f>IF(ent!E72&lt;&gt;"",ent!F72,"")</f>
        <v>氣谷 寛子</v>
      </c>
      <c r="D72" s="113" t="str">
        <f>IF(ent!E72&lt;&gt;"",ent!G72,"")</f>
        <v>HRCR Mini(1)</v>
      </c>
      <c r="E72" s="114" t="str">
        <f>IF(ent!E72&lt;&gt;"",ent!H72,"")</f>
        <v>OP-1</v>
      </c>
      <c r="F72" s="277">
        <f>IF(tsec!F72&lt;&gt;"",INT(tsec!F72/3600)*10000+INT(MOD(tsec!F72,3600)/60)*100+MOD(tsec!F72,60),"")</f>
        <v>551.1</v>
      </c>
      <c r="G72" s="115">
        <f>IF(tsec!G72&lt;&gt;"",tsec!G72,"")</f>
        <v>4</v>
      </c>
      <c r="H72" s="277">
        <f>IF(tsec!H72&lt;&gt;"",INT(tsec!H72/3600)*10000+INT(MOD(tsec!H72,3600)/60)*100+MOD(tsec!H72,60),"")</f>
        <v>1346.8000000000002</v>
      </c>
      <c r="I72" s="115">
        <f>IF(tsec!I72&lt;&gt;"",tsec!I72,"")</f>
        <v>4</v>
      </c>
      <c r="J72" s="277">
        <f>IF(tsec!J72&lt;&gt;"",INT(tsec!J72/3600)*10000+INT(MOD(tsec!J72,3600)/60)*100+MOD(tsec!J72,60),"")</f>
        <v>1935.7</v>
      </c>
      <c r="K72" s="115">
        <f>IF(tsec!K72&lt;&gt;"",tsec!K72,"")</f>
        <v>4</v>
      </c>
      <c r="L72" s="277">
        <f>IF(tsec!L72&lt;&gt;"",INT(tsec!L72/3600)*10000+INT(MOD(tsec!L72,3600)/60)*100+MOD(tsec!L72,60),"")</f>
        <v>2524.1999999999998</v>
      </c>
      <c r="M72" s="115">
        <f>IF(tsec!M72&lt;&gt;"",tsec!M72,"")</f>
        <v>4</v>
      </c>
      <c r="N72" s="277">
        <f>IF(tsec!N72&lt;&gt;"",INT(tsec!N72/3600)*10000+INT(MOD(tsec!N72,3600)/60)*100+MOD(tsec!N72,60),"")</f>
        <v>3315.1</v>
      </c>
      <c r="O72" s="115">
        <f>IF(tsec!O72&lt;&gt;"",tsec!O72,"")</f>
        <v>4</v>
      </c>
      <c r="P72" s="277">
        <f>IF(tsec!P72&lt;&gt;"",INT(tsec!P72/3600)*10000+INT(MOD(tsec!P72,3600)/60)*100+MOD(tsec!P72,60),"")</f>
        <v>3903</v>
      </c>
      <c r="Q72" s="115">
        <f>IF(tsec!Q72&lt;&gt;"",tsec!Q72,"")</f>
        <v>4</v>
      </c>
      <c r="R72" s="277">
        <f>IF(tsec!R72&lt;&gt;"",INT(tsec!R72/3600)*10000+INT(MOD(tsec!R72,3600)/60)*100+MOD(tsec!R72,60),"")</f>
        <v>4509.6000000000004</v>
      </c>
      <c r="S72" s="115">
        <f>IF(tsec!S72&lt;&gt;"",tsec!S72,"")</f>
        <v>4</v>
      </c>
      <c r="T72" s="277">
        <f>IF(tsec!T72&lt;&gt;"",INT(tsec!T72/3600)*10000+INT(MOD(tsec!T72,3600)/60)*100+MOD(tsec!T72,60),"")</f>
        <v>4933</v>
      </c>
      <c r="U72" s="115">
        <f>IF(tsec!U72&lt;&gt;"",tsec!U72,"")</f>
        <v>4</v>
      </c>
      <c r="V72" s="277">
        <f>IF(tsec!V72&lt;&gt;"",INT(tsec!V72/3600)*10000+INT(MOD(tsec!V72,3600)/60)*100+MOD(tsec!V72,60),"")</f>
        <v>5553.8</v>
      </c>
      <c r="W72" s="115">
        <f>IF(tsec!W72&lt;&gt;"",tsec!W72,"")</f>
        <v>4</v>
      </c>
      <c r="X72" s="277">
        <f>IF(tsec!X72&lt;&gt;"",INT(tsec!X72/3600)*10000+INT(MOD(tsec!X72,3600)/60)*100+MOD(tsec!X72,60),"")</f>
        <v>10213</v>
      </c>
      <c r="Y72" s="115">
        <f>IF(tsec!Y72&lt;&gt;"",tsec!Y72,"")</f>
        <v>4</v>
      </c>
      <c r="Z72" s="277">
        <f>IF(tsec!Z72&lt;&gt;"",INT(tsec!Z72/3600)*10000+INT(MOD(tsec!Z72,3600)/60)*100+MOD(tsec!Z72,60),"")</f>
        <v>10648.5</v>
      </c>
      <c r="AA72" s="115">
        <f>IF(tsec!AA72&lt;&gt;"",tsec!AA72,"")</f>
        <v>4</v>
      </c>
      <c r="AB72" s="277">
        <f>IF(tsec!AB72&lt;&gt;"",INT(tsec!AB72/3600)*10000+INT(MOD(tsec!AB72,3600)/60)*100+MOD(tsec!AB72,60),"")</f>
        <v>11258.8</v>
      </c>
      <c r="AC72" s="115">
        <f>IF(tsec!AC72&lt;&gt;"",tsec!AC72,"")</f>
        <v>4</v>
      </c>
      <c r="AD72" s="277" t="str">
        <f>IF(tsec!AD72&lt;&gt;"",INT(tsec!AD72/3600)*10000+INT(MOD(tsec!AD72,3600)/60)*100+MOD(tsec!AD72,60),"")</f>
        <v/>
      </c>
      <c r="AE72" s="115" t="str">
        <f>IF(tsec!AE72&lt;&gt;"",tsec!AE72,"")</f>
        <v/>
      </c>
      <c r="AF72" s="277" t="str">
        <f>IF(tsec!AF72&lt;&gt;"",INT(tsec!AF72/3600)*10000+INT(MOD(tsec!AF72,3600)/60)*100+MOD(tsec!AF72,60),"")</f>
        <v/>
      </c>
      <c r="AG72" s="115" t="str">
        <f>IF(tsec!AG72&lt;&gt;"",tsec!AG72,"")</f>
        <v/>
      </c>
      <c r="AH72" s="277" t="str">
        <f>IF(tsec!AH72&lt;&gt;"",INT(tsec!AH72/3600)*10000+INT(MOD(tsec!AH72,3600)/60)*100+MOD(tsec!AH72,60),"")</f>
        <v/>
      </c>
      <c r="AI72" s="115" t="str">
        <f>IF(tsec!AI72&lt;&gt;"",tsec!AI72,"")</f>
        <v/>
      </c>
      <c r="AJ72" s="277" t="str">
        <f>IF(tsec!AJ72&lt;&gt;"",INT(tsec!AJ72/3600)*10000+INT(MOD(tsec!AJ72,3600)/60)*100+MOD(tsec!AJ72,60),"")</f>
        <v/>
      </c>
      <c r="AK72" s="115" t="str">
        <f>IF(tsec!AK72&lt;&gt;"",tsec!AK72,"")</f>
        <v/>
      </c>
      <c r="AL72" s="277" t="str">
        <f>IF(tsec!AL72&lt;&gt;"",INT(tsec!AL72/3600)*10000+INT(MOD(tsec!AL72,3600)/60)*100+MOD(tsec!AL72,60),"")</f>
        <v/>
      </c>
      <c r="AM72" s="115" t="str">
        <f>IF(tsec!AM72&lt;&gt;"",tsec!AM72,"")</f>
        <v/>
      </c>
      <c r="AN72" s="277" t="str">
        <f>IF(tsec!AN72&lt;&gt;"",INT(tsec!AN72/3600)*10000+INT(MOD(tsec!AN72,3600)/60)*100+MOD(tsec!AN72,60),"")</f>
        <v/>
      </c>
      <c r="AO72" s="115" t="str">
        <f>IF(tsec!AO72&lt;&gt;"",tsec!AO72,"")</f>
        <v/>
      </c>
      <c r="AP72" s="277" t="str">
        <f>IF(tsec!AP72&lt;&gt;"",INT(tsec!AP72/3600)*10000+INT(MOD(tsec!AP72,3600)/60)*100+MOD(tsec!AP72,60),"")</f>
        <v/>
      </c>
      <c r="AQ72" s="115" t="str">
        <f>IF(tsec!AQ72&lt;&gt;"",tsec!AQ72,"")</f>
        <v/>
      </c>
      <c r="AR72" s="277" t="str">
        <f>IF(tsec!AR72&lt;&gt;"",INT(tsec!AR72/3600)*10000+INT(MOD(tsec!AR72,3600)/60)*100+MOD(tsec!AR72,60),"")</f>
        <v/>
      </c>
      <c r="AS72" s="115" t="str">
        <f>IF(tsec!AS72&lt;&gt;"",tsec!AS72,"")</f>
        <v/>
      </c>
      <c r="AT72" s="277" t="str">
        <f>IF(tsec!AT72&lt;&gt;"",INT(tsec!AT72/3600)*10000+INT(MOD(tsec!AT72,3600)/60)*100+MOD(tsec!AT72,60),"")</f>
        <v/>
      </c>
      <c r="AU72" s="115" t="str">
        <f>IF(tsec!AU72&lt;&gt;"",tsec!AU72,"")</f>
        <v/>
      </c>
      <c r="AV72" s="277" t="str">
        <f>IF(tsec!AV72&lt;&gt;"",INT(tsec!AV72/3600)*10000+INT(MOD(tsec!AV72,3600)/60)*100+MOD(tsec!AV72,60),"")</f>
        <v/>
      </c>
      <c r="AW72" s="115" t="str">
        <f>IF(tsec!AW72&lt;&gt;"",tsec!AW72,"")</f>
        <v/>
      </c>
      <c r="AX72" s="277" t="str">
        <f>IF(tsec!AX72&lt;&gt;"",INT(tsec!AX72/3600)*10000+INT(MOD(tsec!AX72,3600)/60)*100+MOD(tsec!AX72,60),"")</f>
        <v/>
      </c>
      <c r="AY72" s="115" t="str">
        <f>IF(tsec!AY72&lt;&gt;"",tsec!AY72,"")</f>
        <v/>
      </c>
      <c r="AZ72" s="277" t="str">
        <f>IF(tsec!AZ72&lt;&gt;"",INT(tsec!AZ72/3600)*10000+INT(MOD(tsec!AZ72,3600)/60)*100+MOD(tsec!AZ72,60),"")</f>
        <v/>
      </c>
      <c r="BA72" s="115" t="str">
        <f>IF(tsec!BA72&lt;&gt;"",tsec!BA72,"")</f>
        <v/>
      </c>
      <c r="BB72" s="277" t="str">
        <f>IF(tsec!BB72&lt;&gt;"",INT(tsec!BB72/3600)*10000+INT(MOD(tsec!BB72,3600)/60)*100+MOD(tsec!BB72,60),"")</f>
        <v/>
      </c>
      <c r="BC72" s="115" t="str">
        <f>IF(tsec!BC72&lt;&gt;"",tsec!BC72,"")</f>
        <v/>
      </c>
      <c r="BD72" s="277" t="str">
        <f>IF(tsec!BD72&lt;&gt;"",INT(tsec!BD72/3600)*10000+INT(MOD(tsec!BD72,3600)/60)*100+MOD(tsec!BD72,60),"")</f>
        <v/>
      </c>
      <c r="BE72" s="115" t="str">
        <f>IF(tsec!BE72&lt;&gt;"",tsec!BE72,"")</f>
        <v/>
      </c>
      <c r="BF72" s="277" t="str">
        <f>IF(tsec!BF72&lt;&gt;"",INT(tsec!BF72/3600)*10000+INT(MOD(tsec!BF72,3600)/60)*100+MOD(tsec!BF72,60),"")</f>
        <v/>
      </c>
      <c r="BG72" s="115" t="str">
        <f>IF(tsec!BG72&lt;&gt;"",tsec!BG72,"")</f>
        <v/>
      </c>
      <c r="BH72" s="277" t="str">
        <f>IF(tsec!BH72&lt;&gt;"",INT(tsec!BH72/3600)*10000+INT(MOD(tsec!BH72,3600)/60)*100+MOD(tsec!BH72,60),"")</f>
        <v/>
      </c>
      <c r="BI72" s="115" t="str">
        <f>IF(tsec!BI72&lt;&gt;"",tsec!BI72,"")</f>
        <v/>
      </c>
      <c r="BJ72" s="277" t="str">
        <f>IF(tsec!BJ72&lt;&gt;"",INT(tsec!BJ72/3600)*10000+INT(MOD(tsec!BJ72,3600)/60)*100+MOD(tsec!BJ72,60),"")</f>
        <v/>
      </c>
      <c r="BK72" s="115" t="str">
        <f>IF(tsec!BK72&lt;&gt;"",tsec!BK72,"")</f>
        <v/>
      </c>
      <c r="BL72" s="277" t="str">
        <f>IF(tsec!BL72&lt;&gt;"",INT(tsec!BL72/3600)*10000+INT(MOD(tsec!BL72,3600)/60)*100+MOD(tsec!BL72,60),"")</f>
        <v/>
      </c>
      <c r="BM72" s="115" t="str">
        <f>IF(tsec!BM72&lt;&gt;"",tsec!BM72,"")</f>
        <v/>
      </c>
    </row>
    <row r="73" spans="1:65">
      <c r="A73" s="84">
        <f>IF(ent!E73&lt;&gt;"",ent!D73,"")</f>
        <v>72</v>
      </c>
      <c r="B73" s="84" t="str">
        <f>IF(ent!E73&lt;&gt;"",ent!E73,"")</f>
        <v>大弥 保憲</v>
      </c>
      <c r="C73" s="84" t="str">
        <f>IF(ent!E73&lt;&gt;"",ent!F73,"")</f>
        <v>佐々木 翔</v>
      </c>
      <c r="D73" s="84" t="str">
        <f>IF(ent!E73&lt;&gt;"",ent!G73,"")</f>
        <v>Kist☆金沢科学技術大学校☆Yaris</v>
      </c>
      <c r="E73" s="112" t="str">
        <f>IF(ent!E73&lt;&gt;"",ent!H73,"")</f>
        <v>OP-1</v>
      </c>
      <c r="F73" s="276">
        <f>IF(tsec!F73&lt;&gt;"",INT(tsec!F73/3600)*10000+INT(MOD(tsec!F73,3600)/60)*100+MOD(tsec!F73,60),"")</f>
        <v>601.20000000000005</v>
      </c>
      <c r="G73" s="86">
        <f>IF(tsec!G73&lt;&gt;"",tsec!G73,"")</f>
        <v>8</v>
      </c>
      <c r="H73" s="276" t="str">
        <f>IF(tsec!H73&lt;&gt;"",INT(tsec!H73/3600)*10000+INT(MOD(tsec!H73,3600)/60)*100+MOD(tsec!H73,60),"")</f>
        <v/>
      </c>
      <c r="I73" s="86" t="str">
        <f>IF(tsec!I73&lt;&gt;"",tsec!I73,"")</f>
        <v/>
      </c>
      <c r="J73" s="276" t="str">
        <f>IF(tsec!J73&lt;&gt;"",INT(tsec!J73/3600)*10000+INT(MOD(tsec!J73,3600)/60)*100+MOD(tsec!J73,60),"")</f>
        <v/>
      </c>
      <c r="K73" s="86" t="str">
        <f>IF(tsec!K73&lt;&gt;"",tsec!K73,"")</f>
        <v/>
      </c>
      <c r="L73" s="276" t="str">
        <f>IF(tsec!L73&lt;&gt;"",INT(tsec!L73/3600)*10000+INT(MOD(tsec!L73,3600)/60)*100+MOD(tsec!L73,60),"")</f>
        <v/>
      </c>
      <c r="M73" s="86" t="str">
        <f>IF(tsec!M73&lt;&gt;"",tsec!M73,"")</f>
        <v/>
      </c>
      <c r="N73" s="276" t="str">
        <f>IF(tsec!N73&lt;&gt;"",INT(tsec!N73/3600)*10000+INT(MOD(tsec!N73,3600)/60)*100+MOD(tsec!N73,60),"")</f>
        <v/>
      </c>
      <c r="O73" s="86" t="str">
        <f>IF(tsec!O73&lt;&gt;"",tsec!O73,"")</f>
        <v/>
      </c>
      <c r="P73" s="276" t="str">
        <f>IF(tsec!P73&lt;&gt;"",INT(tsec!P73/3600)*10000+INT(MOD(tsec!P73,3600)/60)*100+MOD(tsec!P73,60),"")</f>
        <v/>
      </c>
      <c r="Q73" s="86" t="str">
        <f>IF(tsec!Q73&lt;&gt;"",tsec!Q73,"")</f>
        <v/>
      </c>
      <c r="R73" s="276" t="str">
        <f>IF(tsec!R73&lt;&gt;"",INT(tsec!R73/3600)*10000+INT(MOD(tsec!R73,3600)/60)*100+MOD(tsec!R73,60),"")</f>
        <v/>
      </c>
      <c r="S73" s="86" t="str">
        <f>IF(tsec!S73&lt;&gt;"",tsec!S73,"")</f>
        <v/>
      </c>
      <c r="T73" s="276" t="str">
        <f>IF(tsec!T73&lt;&gt;"",INT(tsec!T73/3600)*10000+INT(MOD(tsec!T73,3600)/60)*100+MOD(tsec!T73,60),"")</f>
        <v/>
      </c>
      <c r="U73" s="86" t="str">
        <f>IF(tsec!U73&lt;&gt;"",tsec!U73,"")</f>
        <v/>
      </c>
      <c r="V73" s="276" t="str">
        <f>IF(tsec!V73&lt;&gt;"",INT(tsec!V73/3600)*10000+INT(MOD(tsec!V73,3600)/60)*100+MOD(tsec!V73,60),"")</f>
        <v/>
      </c>
      <c r="W73" s="86" t="str">
        <f>IF(tsec!W73&lt;&gt;"",tsec!W73,"")</f>
        <v/>
      </c>
      <c r="X73" s="276" t="str">
        <f>IF(tsec!X73&lt;&gt;"",INT(tsec!X73/3600)*10000+INT(MOD(tsec!X73,3600)/60)*100+MOD(tsec!X73,60),"")</f>
        <v/>
      </c>
      <c r="Y73" s="86" t="str">
        <f>IF(tsec!Y73&lt;&gt;"",tsec!Y73,"")</f>
        <v/>
      </c>
      <c r="Z73" s="276" t="str">
        <f>IF(tsec!Z73&lt;&gt;"",INT(tsec!Z73/3600)*10000+INT(MOD(tsec!Z73,3600)/60)*100+MOD(tsec!Z73,60),"")</f>
        <v/>
      </c>
      <c r="AA73" s="86" t="str">
        <f>IF(tsec!AA73&lt;&gt;"",tsec!AA73,"")</f>
        <v/>
      </c>
      <c r="AB73" s="276" t="str">
        <f>IF(tsec!AB73&lt;&gt;"",INT(tsec!AB73/3600)*10000+INT(MOD(tsec!AB73,3600)/60)*100+MOD(tsec!AB73,60),"")</f>
        <v/>
      </c>
      <c r="AC73" s="86" t="str">
        <f>IF(tsec!AC73&lt;&gt;"",tsec!AC73,"")</f>
        <v/>
      </c>
      <c r="AD73" s="276" t="str">
        <f>IF(tsec!AD73&lt;&gt;"",INT(tsec!AD73/3600)*10000+INT(MOD(tsec!AD73,3600)/60)*100+MOD(tsec!AD73,60),"")</f>
        <v/>
      </c>
      <c r="AE73" s="86" t="str">
        <f>IF(tsec!AE73&lt;&gt;"",tsec!AE73,"")</f>
        <v/>
      </c>
      <c r="AF73" s="276" t="str">
        <f>IF(tsec!AF73&lt;&gt;"",INT(tsec!AF73/3600)*10000+INT(MOD(tsec!AF73,3600)/60)*100+MOD(tsec!AF73,60),"")</f>
        <v/>
      </c>
      <c r="AG73" s="86" t="str">
        <f>IF(tsec!AG73&lt;&gt;"",tsec!AG73,"")</f>
        <v/>
      </c>
      <c r="AH73" s="276" t="str">
        <f>IF(tsec!AH73&lt;&gt;"",INT(tsec!AH73/3600)*10000+INT(MOD(tsec!AH73,3600)/60)*100+MOD(tsec!AH73,60),"")</f>
        <v/>
      </c>
      <c r="AI73" s="86" t="str">
        <f>IF(tsec!AI73&lt;&gt;"",tsec!AI73,"")</f>
        <v/>
      </c>
      <c r="AJ73" s="276" t="str">
        <f>IF(tsec!AJ73&lt;&gt;"",INT(tsec!AJ73/3600)*10000+INT(MOD(tsec!AJ73,3600)/60)*100+MOD(tsec!AJ73,60),"")</f>
        <v/>
      </c>
      <c r="AK73" s="86" t="str">
        <f>IF(tsec!AK73&lt;&gt;"",tsec!AK73,"")</f>
        <v/>
      </c>
      <c r="AL73" s="276" t="str">
        <f>IF(tsec!AL73&lt;&gt;"",INT(tsec!AL73/3600)*10000+INT(MOD(tsec!AL73,3600)/60)*100+MOD(tsec!AL73,60),"")</f>
        <v/>
      </c>
      <c r="AM73" s="86" t="str">
        <f>IF(tsec!AM73&lt;&gt;"",tsec!AM73,"")</f>
        <v/>
      </c>
      <c r="AN73" s="276" t="str">
        <f>IF(tsec!AN73&lt;&gt;"",INT(tsec!AN73/3600)*10000+INT(MOD(tsec!AN73,3600)/60)*100+MOD(tsec!AN73,60),"")</f>
        <v/>
      </c>
      <c r="AO73" s="86" t="str">
        <f>IF(tsec!AO73&lt;&gt;"",tsec!AO73,"")</f>
        <v/>
      </c>
      <c r="AP73" s="276" t="str">
        <f>IF(tsec!AP73&lt;&gt;"",INT(tsec!AP73/3600)*10000+INT(MOD(tsec!AP73,3600)/60)*100+MOD(tsec!AP73,60),"")</f>
        <v/>
      </c>
      <c r="AQ73" s="86" t="str">
        <f>IF(tsec!AQ73&lt;&gt;"",tsec!AQ73,"")</f>
        <v/>
      </c>
      <c r="AR73" s="276" t="str">
        <f>IF(tsec!AR73&lt;&gt;"",INT(tsec!AR73/3600)*10000+INT(MOD(tsec!AR73,3600)/60)*100+MOD(tsec!AR73,60),"")</f>
        <v/>
      </c>
      <c r="AS73" s="86" t="str">
        <f>IF(tsec!AS73&lt;&gt;"",tsec!AS73,"")</f>
        <v/>
      </c>
      <c r="AT73" s="276" t="str">
        <f>IF(tsec!AT73&lt;&gt;"",INT(tsec!AT73/3600)*10000+INT(MOD(tsec!AT73,3600)/60)*100+MOD(tsec!AT73,60),"")</f>
        <v/>
      </c>
      <c r="AU73" s="86" t="str">
        <f>IF(tsec!AU73&lt;&gt;"",tsec!AU73,"")</f>
        <v/>
      </c>
      <c r="AV73" s="276" t="str">
        <f>IF(tsec!AV73&lt;&gt;"",INT(tsec!AV73/3600)*10000+INT(MOD(tsec!AV73,3600)/60)*100+MOD(tsec!AV73,60),"")</f>
        <v/>
      </c>
      <c r="AW73" s="86" t="str">
        <f>IF(tsec!AW73&lt;&gt;"",tsec!AW73,"")</f>
        <v/>
      </c>
      <c r="AX73" s="276" t="str">
        <f>IF(tsec!AX73&lt;&gt;"",INT(tsec!AX73/3600)*10000+INT(MOD(tsec!AX73,3600)/60)*100+MOD(tsec!AX73,60),"")</f>
        <v/>
      </c>
      <c r="AY73" s="86" t="str">
        <f>IF(tsec!AY73&lt;&gt;"",tsec!AY73,"")</f>
        <v/>
      </c>
      <c r="AZ73" s="276" t="str">
        <f>IF(tsec!AZ73&lt;&gt;"",INT(tsec!AZ73/3600)*10000+INT(MOD(tsec!AZ73,3600)/60)*100+MOD(tsec!AZ73,60),"")</f>
        <v/>
      </c>
      <c r="BA73" s="86" t="str">
        <f>IF(tsec!BA73&lt;&gt;"",tsec!BA73,"")</f>
        <v/>
      </c>
      <c r="BB73" s="276" t="str">
        <f>IF(tsec!BB73&lt;&gt;"",INT(tsec!BB73/3600)*10000+INT(MOD(tsec!BB73,3600)/60)*100+MOD(tsec!BB73,60),"")</f>
        <v/>
      </c>
      <c r="BC73" s="86" t="str">
        <f>IF(tsec!BC73&lt;&gt;"",tsec!BC73,"")</f>
        <v/>
      </c>
      <c r="BD73" s="276" t="str">
        <f>IF(tsec!BD73&lt;&gt;"",INT(tsec!BD73/3600)*10000+INT(MOD(tsec!BD73,3600)/60)*100+MOD(tsec!BD73,60),"")</f>
        <v/>
      </c>
      <c r="BE73" s="86" t="str">
        <f>IF(tsec!BE73&lt;&gt;"",tsec!BE73,"")</f>
        <v/>
      </c>
      <c r="BF73" s="276" t="str">
        <f>IF(tsec!BF73&lt;&gt;"",INT(tsec!BF73/3600)*10000+INT(MOD(tsec!BF73,3600)/60)*100+MOD(tsec!BF73,60),"")</f>
        <v/>
      </c>
      <c r="BG73" s="86" t="str">
        <f>IF(tsec!BG73&lt;&gt;"",tsec!BG73,"")</f>
        <v/>
      </c>
      <c r="BH73" s="276" t="str">
        <f>IF(tsec!BH73&lt;&gt;"",INT(tsec!BH73/3600)*10000+INT(MOD(tsec!BH73,3600)/60)*100+MOD(tsec!BH73,60),"")</f>
        <v/>
      </c>
      <c r="BI73" s="86" t="str">
        <f>IF(tsec!BI73&lt;&gt;"",tsec!BI73,"")</f>
        <v/>
      </c>
      <c r="BJ73" s="276" t="str">
        <f>IF(tsec!BJ73&lt;&gt;"",INT(tsec!BJ73/3600)*10000+INT(MOD(tsec!BJ73,3600)/60)*100+MOD(tsec!BJ73,60),"")</f>
        <v/>
      </c>
      <c r="BK73" s="86" t="str">
        <f>IF(tsec!BK73&lt;&gt;"",tsec!BK73,"")</f>
        <v/>
      </c>
      <c r="BL73" s="276" t="str">
        <f>IF(tsec!BL73&lt;&gt;"",INT(tsec!BL73/3600)*10000+INT(MOD(tsec!BL73,3600)/60)*100+MOD(tsec!BL73,60),"")</f>
        <v/>
      </c>
      <c r="BM73" s="86" t="str">
        <f>IF(tsec!BM73&lt;&gt;"",tsec!BM73,"")</f>
        <v/>
      </c>
    </row>
    <row r="74" spans="1:65" s="278" customFormat="1">
      <c r="A74" s="113">
        <f>IF(ent!E74&lt;&gt;"",ent!D74,"")</f>
        <v>73</v>
      </c>
      <c r="B74" s="113" t="str">
        <f>IF(ent!E74&lt;&gt;"",ent!E74,"")</f>
        <v>加治 秀一</v>
      </c>
      <c r="C74" s="113" t="str">
        <f>IF(ent!E74&lt;&gt;"",ent!F74,"")</f>
        <v>郷右近 孝雄</v>
      </c>
      <c r="D74" s="113" t="str">
        <f>IF(ent!E74&lt;&gt;"",ent!G74,"")</f>
        <v>project blue シビック</v>
      </c>
      <c r="E74" s="114" t="str">
        <f>IF(ent!E74&lt;&gt;"",ent!H74,"")</f>
        <v>OP-1</v>
      </c>
      <c r="F74" s="277" t="str">
        <f>IF(tsec!F74&lt;&gt;"",INT(tsec!F74/3600)*10000+INT(MOD(tsec!F74,3600)/60)*100+MOD(tsec!F74,60),"")</f>
        <v/>
      </c>
      <c r="G74" s="115" t="str">
        <f>IF(tsec!G74&lt;&gt;"",tsec!G74,"")</f>
        <v/>
      </c>
      <c r="H74" s="277" t="str">
        <f>IF(tsec!H74&lt;&gt;"",INT(tsec!H74/3600)*10000+INT(MOD(tsec!H74,3600)/60)*100+MOD(tsec!H74,60),"")</f>
        <v/>
      </c>
      <c r="I74" s="115" t="str">
        <f>IF(tsec!I74&lt;&gt;"",tsec!I74,"")</f>
        <v/>
      </c>
      <c r="J74" s="277" t="str">
        <f>IF(tsec!J74&lt;&gt;"",INT(tsec!J74/3600)*10000+INT(MOD(tsec!J74,3600)/60)*100+MOD(tsec!J74,60),"")</f>
        <v/>
      </c>
      <c r="K74" s="115" t="str">
        <f>IF(tsec!K74&lt;&gt;"",tsec!K74,"")</f>
        <v/>
      </c>
      <c r="L74" s="277" t="str">
        <f>IF(tsec!L74&lt;&gt;"",INT(tsec!L74/3600)*10000+INT(MOD(tsec!L74,3600)/60)*100+MOD(tsec!L74,60),"")</f>
        <v/>
      </c>
      <c r="M74" s="115" t="str">
        <f>IF(tsec!M74&lt;&gt;"",tsec!M74,"")</f>
        <v/>
      </c>
      <c r="N74" s="277" t="str">
        <f>IF(tsec!N74&lt;&gt;"",INT(tsec!N74/3600)*10000+INT(MOD(tsec!N74,3600)/60)*100+MOD(tsec!N74,60),"")</f>
        <v/>
      </c>
      <c r="O74" s="115" t="str">
        <f>IF(tsec!O74&lt;&gt;"",tsec!O74,"")</f>
        <v/>
      </c>
      <c r="P74" s="277" t="str">
        <f>IF(tsec!P74&lt;&gt;"",INT(tsec!P74/3600)*10000+INT(MOD(tsec!P74,3600)/60)*100+MOD(tsec!P74,60),"")</f>
        <v/>
      </c>
      <c r="Q74" s="115" t="str">
        <f>IF(tsec!Q74&lt;&gt;"",tsec!Q74,"")</f>
        <v/>
      </c>
      <c r="R74" s="277" t="str">
        <f>IF(tsec!R74&lt;&gt;"",INT(tsec!R74/3600)*10000+INT(MOD(tsec!R74,3600)/60)*100+MOD(tsec!R74,60),"")</f>
        <v/>
      </c>
      <c r="S74" s="115" t="str">
        <f>IF(tsec!S74&lt;&gt;"",tsec!S74,"")</f>
        <v/>
      </c>
      <c r="T74" s="277" t="str">
        <f>IF(tsec!T74&lt;&gt;"",INT(tsec!T74/3600)*10000+INT(MOD(tsec!T74,3600)/60)*100+MOD(tsec!T74,60),"")</f>
        <v/>
      </c>
      <c r="U74" s="115" t="str">
        <f>IF(tsec!U74&lt;&gt;"",tsec!U74,"")</f>
        <v/>
      </c>
      <c r="V74" s="277" t="str">
        <f>IF(tsec!V74&lt;&gt;"",INT(tsec!V74/3600)*10000+INT(MOD(tsec!V74,3600)/60)*100+MOD(tsec!V74,60),"")</f>
        <v/>
      </c>
      <c r="W74" s="115" t="str">
        <f>IF(tsec!W74&lt;&gt;"",tsec!W74,"")</f>
        <v/>
      </c>
      <c r="X74" s="277" t="str">
        <f>IF(tsec!X74&lt;&gt;"",INT(tsec!X74/3600)*10000+INT(MOD(tsec!X74,3600)/60)*100+MOD(tsec!X74,60),"")</f>
        <v/>
      </c>
      <c r="Y74" s="115" t="str">
        <f>IF(tsec!Y74&lt;&gt;"",tsec!Y74,"")</f>
        <v/>
      </c>
      <c r="Z74" s="277" t="str">
        <f>IF(tsec!Z74&lt;&gt;"",INT(tsec!Z74/3600)*10000+INT(MOD(tsec!Z74,3600)/60)*100+MOD(tsec!Z74,60),"")</f>
        <v/>
      </c>
      <c r="AA74" s="115" t="str">
        <f>IF(tsec!AA74&lt;&gt;"",tsec!AA74,"")</f>
        <v/>
      </c>
      <c r="AB74" s="277" t="str">
        <f>IF(tsec!AB74&lt;&gt;"",INT(tsec!AB74/3600)*10000+INT(MOD(tsec!AB74,3600)/60)*100+MOD(tsec!AB74,60),"")</f>
        <v/>
      </c>
      <c r="AC74" s="115" t="str">
        <f>IF(tsec!AC74&lt;&gt;"",tsec!AC74,"")</f>
        <v/>
      </c>
      <c r="AD74" s="277" t="str">
        <f>IF(tsec!AD74&lt;&gt;"",INT(tsec!AD74/3600)*10000+INT(MOD(tsec!AD74,3600)/60)*100+MOD(tsec!AD74,60),"")</f>
        <v/>
      </c>
      <c r="AE74" s="115" t="str">
        <f>IF(tsec!AE74&lt;&gt;"",tsec!AE74,"")</f>
        <v/>
      </c>
      <c r="AF74" s="277" t="str">
        <f>IF(tsec!AF74&lt;&gt;"",INT(tsec!AF74/3600)*10000+INT(MOD(tsec!AF74,3600)/60)*100+MOD(tsec!AF74,60),"")</f>
        <v/>
      </c>
      <c r="AG74" s="115" t="str">
        <f>IF(tsec!AG74&lt;&gt;"",tsec!AG74,"")</f>
        <v/>
      </c>
      <c r="AH74" s="277" t="str">
        <f>IF(tsec!AH74&lt;&gt;"",INT(tsec!AH74/3600)*10000+INT(MOD(tsec!AH74,3600)/60)*100+MOD(tsec!AH74,60),"")</f>
        <v/>
      </c>
      <c r="AI74" s="115" t="str">
        <f>IF(tsec!AI74&lt;&gt;"",tsec!AI74,"")</f>
        <v/>
      </c>
      <c r="AJ74" s="277" t="str">
        <f>IF(tsec!AJ74&lt;&gt;"",INT(tsec!AJ74/3600)*10000+INT(MOD(tsec!AJ74,3600)/60)*100+MOD(tsec!AJ74,60),"")</f>
        <v/>
      </c>
      <c r="AK74" s="115" t="str">
        <f>IF(tsec!AK74&lt;&gt;"",tsec!AK74,"")</f>
        <v/>
      </c>
      <c r="AL74" s="277" t="str">
        <f>IF(tsec!AL74&lt;&gt;"",INT(tsec!AL74/3600)*10000+INT(MOD(tsec!AL74,3600)/60)*100+MOD(tsec!AL74,60),"")</f>
        <v/>
      </c>
      <c r="AM74" s="115" t="str">
        <f>IF(tsec!AM74&lt;&gt;"",tsec!AM74,"")</f>
        <v/>
      </c>
      <c r="AN74" s="277" t="str">
        <f>IF(tsec!AN74&lt;&gt;"",INT(tsec!AN74/3600)*10000+INT(MOD(tsec!AN74,3600)/60)*100+MOD(tsec!AN74,60),"")</f>
        <v/>
      </c>
      <c r="AO74" s="115" t="str">
        <f>IF(tsec!AO74&lt;&gt;"",tsec!AO74,"")</f>
        <v/>
      </c>
      <c r="AP74" s="277" t="str">
        <f>IF(tsec!AP74&lt;&gt;"",INT(tsec!AP74/3600)*10000+INT(MOD(tsec!AP74,3600)/60)*100+MOD(tsec!AP74,60),"")</f>
        <v/>
      </c>
      <c r="AQ74" s="115" t="str">
        <f>IF(tsec!AQ74&lt;&gt;"",tsec!AQ74,"")</f>
        <v/>
      </c>
      <c r="AR74" s="277" t="str">
        <f>IF(tsec!AR74&lt;&gt;"",INT(tsec!AR74/3600)*10000+INT(MOD(tsec!AR74,3600)/60)*100+MOD(tsec!AR74,60),"")</f>
        <v/>
      </c>
      <c r="AS74" s="115" t="str">
        <f>IF(tsec!AS74&lt;&gt;"",tsec!AS74,"")</f>
        <v/>
      </c>
      <c r="AT74" s="277" t="str">
        <f>IF(tsec!AT74&lt;&gt;"",INT(tsec!AT74/3600)*10000+INT(MOD(tsec!AT74,3600)/60)*100+MOD(tsec!AT74,60),"")</f>
        <v/>
      </c>
      <c r="AU74" s="115" t="str">
        <f>IF(tsec!AU74&lt;&gt;"",tsec!AU74,"")</f>
        <v/>
      </c>
      <c r="AV74" s="277" t="str">
        <f>IF(tsec!AV74&lt;&gt;"",INT(tsec!AV74/3600)*10000+INT(MOD(tsec!AV74,3600)/60)*100+MOD(tsec!AV74,60),"")</f>
        <v/>
      </c>
      <c r="AW74" s="115" t="str">
        <f>IF(tsec!AW74&lt;&gt;"",tsec!AW74,"")</f>
        <v/>
      </c>
      <c r="AX74" s="277" t="str">
        <f>IF(tsec!AX74&lt;&gt;"",INT(tsec!AX74/3600)*10000+INT(MOD(tsec!AX74,3600)/60)*100+MOD(tsec!AX74,60),"")</f>
        <v/>
      </c>
      <c r="AY74" s="115" t="str">
        <f>IF(tsec!AY74&lt;&gt;"",tsec!AY74,"")</f>
        <v/>
      </c>
      <c r="AZ74" s="277" t="str">
        <f>IF(tsec!AZ74&lt;&gt;"",INT(tsec!AZ74/3600)*10000+INT(MOD(tsec!AZ74,3600)/60)*100+MOD(tsec!AZ74,60),"")</f>
        <v/>
      </c>
      <c r="BA74" s="115" t="str">
        <f>IF(tsec!BA74&lt;&gt;"",tsec!BA74,"")</f>
        <v/>
      </c>
      <c r="BB74" s="277" t="str">
        <f>IF(tsec!BB74&lt;&gt;"",INT(tsec!BB74/3600)*10000+INT(MOD(tsec!BB74,3600)/60)*100+MOD(tsec!BB74,60),"")</f>
        <v/>
      </c>
      <c r="BC74" s="115" t="str">
        <f>IF(tsec!BC74&lt;&gt;"",tsec!BC74,"")</f>
        <v/>
      </c>
      <c r="BD74" s="277" t="str">
        <f>IF(tsec!BD74&lt;&gt;"",INT(tsec!BD74/3600)*10000+INT(MOD(tsec!BD74,3600)/60)*100+MOD(tsec!BD74,60),"")</f>
        <v/>
      </c>
      <c r="BE74" s="115" t="str">
        <f>IF(tsec!BE74&lt;&gt;"",tsec!BE74,"")</f>
        <v/>
      </c>
      <c r="BF74" s="277" t="str">
        <f>IF(tsec!BF74&lt;&gt;"",INT(tsec!BF74/3600)*10000+INT(MOD(tsec!BF74,3600)/60)*100+MOD(tsec!BF74,60),"")</f>
        <v/>
      </c>
      <c r="BG74" s="115" t="str">
        <f>IF(tsec!BG74&lt;&gt;"",tsec!BG74,"")</f>
        <v/>
      </c>
      <c r="BH74" s="277" t="str">
        <f>IF(tsec!BH74&lt;&gt;"",INT(tsec!BH74/3600)*10000+INT(MOD(tsec!BH74,3600)/60)*100+MOD(tsec!BH74,60),"")</f>
        <v/>
      </c>
      <c r="BI74" s="115" t="str">
        <f>IF(tsec!BI74&lt;&gt;"",tsec!BI74,"")</f>
        <v/>
      </c>
      <c r="BJ74" s="277" t="str">
        <f>IF(tsec!BJ74&lt;&gt;"",INT(tsec!BJ74/3600)*10000+INT(MOD(tsec!BJ74,3600)/60)*100+MOD(tsec!BJ74,60),"")</f>
        <v/>
      </c>
      <c r="BK74" s="115" t="str">
        <f>IF(tsec!BK74&lt;&gt;"",tsec!BK74,"")</f>
        <v/>
      </c>
      <c r="BL74" s="277" t="str">
        <f>IF(tsec!BL74&lt;&gt;"",INT(tsec!BL74/3600)*10000+INT(MOD(tsec!BL74,3600)/60)*100+MOD(tsec!BL74,60),"")</f>
        <v/>
      </c>
      <c r="BM74" s="115" t="str">
        <f>IF(tsec!BM74&lt;&gt;"",tsec!BM74,"")</f>
        <v/>
      </c>
    </row>
    <row r="75" spans="1:65">
      <c r="A75" s="84">
        <f>IF(ent!E75&lt;&gt;"",ent!D75,"")</f>
        <v>74</v>
      </c>
      <c r="B75" s="84" t="str">
        <f>IF(ent!E75&lt;&gt;"",ent!E75,"")</f>
        <v>伊藤 はづき</v>
      </c>
      <c r="C75" s="84" t="str">
        <f>IF(ent!E75&lt;&gt;"",ent!F75,"")</f>
        <v>奥 翔子</v>
      </c>
      <c r="D75" s="84" t="str">
        <f>IF(ent!E75&lt;&gt;"",ent!G75,"")</f>
        <v>ラリー車乙女号レビンちゃん</v>
      </c>
      <c r="E75" s="112" t="str">
        <f>IF(ent!E75&lt;&gt;"",ent!H75,"")</f>
        <v>OP-1</v>
      </c>
      <c r="F75" s="276">
        <f>IF(tsec!F75&lt;&gt;"",INT(tsec!F75/3600)*10000+INT(MOD(tsec!F75,3600)/60)*100+MOD(tsec!F75,60),"")</f>
        <v>608.9</v>
      </c>
      <c r="G75" s="86">
        <f>IF(tsec!G75&lt;&gt;"",tsec!G75,"")</f>
        <v>10</v>
      </c>
      <c r="H75" s="276">
        <f>IF(tsec!H75&lt;&gt;"",INT(tsec!H75/3600)*10000+INT(MOD(tsec!H75,3600)/60)*100+MOD(tsec!H75,60),"")</f>
        <v>1507</v>
      </c>
      <c r="I75" s="86">
        <f>IF(tsec!I75&lt;&gt;"",tsec!I75,"")</f>
        <v>10</v>
      </c>
      <c r="J75" s="276">
        <f>IF(tsec!J75&lt;&gt;"",INT(tsec!J75/3600)*10000+INT(MOD(tsec!J75,3600)/60)*100+MOD(tsec!J75,60),"")</f>
        <v>2146.4</v>
      </c>
      <c r="K75" s="86">
        <f>IF(tsec!K75&lt;&gt;"",tsec!K75,"")</f>
        <v>10</v>
      </c>
      <c r="L75" s="276">
        <f>IF(tsec!L75&lt;&gt;"",INT(tsec!L75/3600)*10000+INT(MOD(tsec!L75,3600)/60)*100+MOD(tsec!L75,60),"")</f>
        <v>2756.2</v>
      </c>
      <c r="M75" s="86">
        <f>IF(tsec!M75&lt;&gt;"",tsec!M75,"")</f>
        <v>10</v>
      </c>
      <c r="N75" s="276">
        <f>IF(tsec!N75&lt;&gt;"",INT(tsec!N75/3600)*10000+INT(MOD(tsec!N75,3600)/60)*100+MOD(tsec!N75,60),"")</f>
        <v>3634</v>
      </c>
      <c r="O75" s="86">
        <f>IF(tsec!O75&lt;&gt;"",tsec!O75,"")</f>
        <v>9</v>
      </c>
      <c r="P75" s="276">
        <f>IF(tsec!P75&lt;&gt;"",INT(tsec!P75/3600)*10000+INT(MOD(tsec!P75,3600)/60)*100+MOD(tsec!P75,60),"")</f>
        <v>4303.7</v>
      </c>
      <c r="Q75" s="86">
        <f>IF(tsec!Q75&lt;&gt;"",tsec!Q75,"")</f>
        <v>9</v>
      </c>
      <c r="R75" s="276">
        <f>IF(tsec!R75&lt;&gt;"",INT(tsec!R75/3600)*10000+INT(MOD(tsec!R75,3600)/60)*100+MOD(tsec!R75,60),"")</f>
        <v>5009.2</v>
      </c>
      <c r="S75" s="86">
        <f>IF(tsec!S75&lt;&gt;"",tsec!S75,"")</f>
        <v>10</v>
      </c>
      <c r="T75" s="276">
        <f>IF(tsec!T75&lt;&gt;"",INT(tsec!T75/3600)*10000+INT(MOD(tsec!T75,3600)/60)*100+MOD(tsec!T75,60),"")</f>
        <v>5458.1</v>
      </c>
      <c r="U75" s="86">
        <f>IF(tsec!U75&lt;&gt;"",tsec!U75,"")</f>
        <v>10</v>
      </c>
      <c r="V75" s="276">
        <f>IF(tsec!V75&lt;&gt;"",INT(tsec!V75/3600)*10000+INT(MOD(tsec!V75,3600)/60)*100+MOD(tsec!V75,60),"")</f>
        <v>10134.1</v>
      </c>
      <c r="W75" s="86">
        <f>IF(tsec!W75&lt;&gt;"",tsec!W75,"")</f>
        <v>10</v>
      </c>
      <c r="X75" s="276">
        <f>IF(tsec!X75&lt;&gt;"",INT(tsec!X75/3600)*10000+INT(MOD(tsec!X75,3600)/60)*100+MOD(tsec!X75,60),"")</f>
        <v>10815.7</v>
      </c>
      <c r="Y75" s="86">
        <f>IF(tsec!Y75&lt;&gt;"",tsec!Y75,"")</f>
        <v>9</v>
      </c>
      <c r="Z75" s="276">
        <f>IF(tsec!Z75&lt;&gt;"",INT(tsec!Z75/3600)*10000+INT(MOD(tsec!Z75,3600)/60)*100+MOD(tsec!Z75,60),"")</f>
        <v>11314.099999999999</v>
      </c>
      <c r="AA75" s="86">
        <f>IF(tsec!AA75&lt;&gt;"",tsec!AA75,"")</f>
        <v>9</v>
      </c>
      <c r="AB75" s="276">
        <f>IF(tsec!AB75&lt;&gt;"",INT(tsec!AB75/3600)*10000+INT(MOD(tsec!AB75,3600)/60)*100+MOD(tsec!AB75,60),"")</f>
        <v>11924.4</v>
      </c>
      <c r="AC75" s="86">
        <f>IF(tsec!AC75&lt;&gt;"",tsec!AC75,"")</f>
        <v>9</v>
      </c>
      <c r="AD75" s="276" t="str">
        <f>IF(tsec!AD75&lt;&gt;"",INT(tsec!AD75/3600)*10000+INT(MOD(tsec!AD75,3600)/60)*100+MOD(tsec!AD75,60),"")</f>
        <v/>
      </c>
      <c r="AE75" s="86" t="str">
        <f>IF(tsec!AE75&lt;&gt;"",tsec!AE75,"")</f>
        <v/>
      </c>
      <c r="AF75" s="276" t="str">
        <f>IF(tsec!AF75&lt;&gt;"",INT(tsec!AF75/3600)*10000+INT(MOD(tsec!AF75,3600)/60)*100+MOD(tsec!AF75,60),"")</f>
        <v/>
      </c>
      <c r="AG75" s="86" t="str">
        <f>IF(tsec!AG75&lt;&gt;"",tsec!AG75,"")</f>
        <v/>
      </c>
      <c r="AH75" s="276" t="str">
        <f>IF(tsec!AH75&lt;&gt;"",INT(tsec!AH75/3600)*10000+INT(MOD(tsec!AH75,3600)/60)*100+MOD(tsec!AH75,60),"")</f>
        <v/>
      </c>
      <c r="AI75" s="86" t="str">
        <f>IF(tsec!AI75&lt;&gt;"",tsec!AI75,"")</f>
        <v/>
      </c>
      <c r="AJ75" s="276" t="str">
        <f>IF(tsec!AJ75&lt;&gt;"",INT(tsec!AJ75/3600)*10000+INT(MOD(tsec!AJ75,3600)/60)*100+MOD(tsec!AJ75,60),"")</f>
        <v/>
      </c>
      <c r="AK75" s="86" t="str">
        <f>IF(tsec!AK75&lt;&gt;"",tsec!AK75,"")</f>
        <v/>
      </c>
      <c r="AL75" s="276" t="str">
        <f>IF(tsec!AL75&lt;&gt;"",INT(tsec!AL75/3600)*10000+INT(MOD(tsec!AL75,3600)/60)*100+MOD(tsec!AL75,60),"")</f>
        <v/>
      </c>
      <c r="AM75" s="86" t="str">
        <f>IF(tsec!AM75&lt;&gt;"",tsec!AM75,"")</f>
        <v/>
      </c>
      <c r="AN75" s="276" t="str">
        <f>IF(tsec!AN75&lt;&gt;"",INT(tsec!AN75/3600)*10000+INT(MOD(tsec!AN75,3600)/60)*100+MOD(tsec!AN75,60),"")</f>
        <v/>
      </c>
      <c r="AO75" s="86" t="str">
        <f>IF(tsec!AO75&lt;&gt;"",tsec!AO75,"")</f>
        <v/>
      </c>
      <c r="AP75" s="276" t="str">
        <f>IF(tsec!AP75&lt;&gt;"",INT(tsec!AP75/3600)*10000+INT(MOD(tsec!AP75,3600)/60)*100+MOD(tsec!AP75,60),"")</f>
        <v/>
      </c>
      <c r="AQ75" s="86" t="str">
        <f>IF(tsec!AQ75&lt;&gt;"",tsec!AQ75,"")</f>
        <v/>
      </c>
      <c r="AR75" s="276" t="str">
        <f>IF(tsec!AR75&lt;&gt;"",INT(tsec!AR75/3600)*10000+INT(MOD(tsec!AR75,3600)/60)*100+MOD(tsec!AR75,60),"")</f>
        <v/>
      </c>
      <c r="AS75" s="86" t="str">
        <f>IF(tsec!AS75&lt;&gt;"",tsec!AS75,"")</f>
        <v/>
      </c>
      <c r="AT75" s="276" t="str">
        <f>IF(tsec!AT75&lt;&gt;"",INT(tsec!AT75/3600)*10000+INT(MOD(tsec!AT75,3600)/60)*100+MOD(tsec!AT75,60),"")</f>
        <v/>
      </c>
      <c r="AU75" s="86" t="str">
        <f>IF(tsec!AU75&lt;&gt;"",tsec!AU75,"")</f>
        <v/>
      </c>
      <c r="AV75" s="276" t="str">
        <f>IF(tsec!AV75&lt;&gt;"",INT(tsec!AV75/3600)*10000+INT(MOD(tsec!AV75,3600)/60)*100+MOD(tsec!AV75,60),"")</f>
        <v/>
      </c>
      <c r="AW75" s="86" t="str">
        <f>IF(tsec!AW75&lt;&gt;"",tsec!AW75,"")</f>
        <v/>
      </c>
      <c r="AX75" s="276" t="str">
        <f>IF(tsec!AX75&lt;&gt;"",INT(tsec!AX75/3600)*10000+INT(MOD(tsec!AX75,3600)/60)*100+MOD(tsec!AX75,60),"")</f>
        <v/>
      </c>
      <c r="AY75" s="86" t="str">
        <f>IF(tsec!AY75&lt;&gt;"",tsec!AY75,"")</f>
        <v/>
      </c>
      <c r="AZ75" s="276" t="str">
        <f>IF(tsec!AZ75&lt;&gt;"",INT(tsec!AZ75/3600)*10000+INT(MOD(tsec!AZ75,3600)/60)*100+MOD(tsec!AZ75,60),"")</f>
        <v/>
      </c>
      <c r="BA75" s="86" t="str">
        <f>IF(tsec!BA75&lt;&gt;"",tsec!BA75,"")</f>
        <v/>
      </c>
      <c r="BB75" s="276" t="str">
        <f>IF(tsec!BB75&lt;&gt;"",INT(tsec!BB75/3600)*10000+INT(MOD(tsec!BB75,3600)/60)*100+MOD(tsec!BB75,60),"")</f>
        <v/>
      </c>
      <c r="BC75" s="86" t="str">
        <f>IF(tsec!BC75&lt;&gt;"",tsec!BC75,"")</f>
        <v/>
      </c>
      <c r="BD75" s="276" t="str">
        <f>IF(tsec!BD75&lt;&gt;"",INT(tsec!BD75/3600)*10000+INT(MOD(tsec!BD75,3600)/60)*100+MOD(tsec!BD75,60),"")</f>
        <v/>
      </c>
      <c r="BE75" s="86" t="str">
        <f>IF(tsec!BE75&lt;&gt;"",tsec!BE75,"")</f>
        <v/>
      </c>
      <c r="BF75" s="276" t="str">
        <f>IF(tsec!BF75&lt;&gt;"",INT(tsec!BF75/3600)*10000+INT(MOD(tsec!BF75,3600)/60)*100+MOD(tsec!BF75,60),"")</f>
        <v/>
      </c>
      <c r="BG75" s="86" t="str">
        <f>IF(tsec!BG75&lt;&gt;"",tsec!BG75,"")</f>
        <v/>
      </c>
      <c r="BH75" s="276" t="str">
        <f>IF(tsec!BH75&lt;&gt;"",INT(tsec!BH75/3600)*10000+INT(MOD(tsec!BH75,3600)/60)*100+MOD(tsec!BH75,60),"")</f>
        <v/>
      </c>
      <c r="BI75" s="86" t="str">
        <f>IF(tsec!BI75&lt;&gt;"",tsec!BI75,"")</f>
        <v/>
      </c>
      <c r="BJ75" s="276" t="str">
        <f>IF(tsec!BJ75&lt;&gt;"",INT(tsec!BJ75/3600)*10000+INT(MOD(tsec!BJ75,3600)/60)*100+MOD(tsec!BJ75,60),"")</f>
        <v/>
      </c>
      <c r="BK75" s="86" t="str">
        <f>IF(tsec!BK75&lt;&gt;"",tsec!BK75,"")</f>
        <v/>
      </c>
      <c r="BL75" s="276" t="str">
        <f>IF(tsec!BL75&lt;&gt;"",INT(tsec!BL75/3600)*10000+INT(MOD(tsec!BL75,3600)/60)*100+MOD(tsec!BL75,60),"")</f>
        <v/>
      </c>
      <c r="BM75" s="86" t="str">
        <f>IF(tsec!BM75&lt;&gt;"",tsec!BM75,"")</f>
        <v/>
      </c>
    </row>
    <row r="76" spans="1:65" s="278" customFormat="1">
      <c r="A76" s="113">
        <f>IF(ent!E76&lt;&gt;"",ent!D76,"")</f>
        <v>75</v>
      </c>
      <c r="B76" s="113" t="str">
        <f>IF(ent!E76&lt;&gt;"",ent!E76,"")</f>
        <v>隅田 修</v>
      </c>
      <c r="C76" s="113" t="str">
        <f>IF(ent!E76&lt;&gt;"",ent!F76,"")</f>
        <v>保阪 利幸</v>
      </c>
      <c r="D76" s="113" t="str">
        <f>IF(ent!E76&lt;&gt;"",ent!G76,"")</f>
        <v>MINI MarkⅡ</v>
      </c>
      <c r="E76" s="114" t="str">
        <f>IF(ent!E76&lt;&gt;"",ent!H76,"")</f>
        <v>OP-1</v>
      </c>
      <c r="F76" s="277">
        <f>IF(tsec!F76&lt;&gt;"",INT(tsec!F76/3600)*10000+INT(MOD(tsec!F76,3600)/60)*100+MOD(tsec!F76,60),"")</f>
        <v>609.29999999999995</v>
      </c>
      <c r="G76" s="115">
        <f>IF(tsec!G76&lt;&gt;"",tsec!G76,"")</f>
        <v>12</v>
      </c>
      <c r="H76" s="277">
        <f>IF(tsec!H76&lt;&gt;"",INT(tsec!H76/3600)*10000+INT(MOD(tsec!H76,3600)/60)*100+MOD(tsec!H76,60),"")</f>
        <v>1446.5</v>
      </c>
      <c r="I76" s="115">
        <f>IF(tsec!I76&lt;&gt;"",tsec!I76,"")</f>
        <v>9</v>
      </c>
      <c r="J76" s="277">
        <f>IF(tsec!J76&lt;&gt;"",INT(tsec!J76/3600)*10000+INT(MOD(tsec!J76,3600)/60)*100+MOD(tsec!J76,60),"")</f>
        <v>2100.4</v>
      </c>
      <c r="K76" s="115">
        <f>IF(tsec!K76&lt;&gt;"",tsec!K76,"")</f>
        <v>9</v>
      </c>
      <c r="L76" s="277">
        <f>IF(tsec!L76&lt;&gt;"",INT(tsec!L76/3600)*10000+INT(MOD(tsec!L76,3600)/60)*100+MOD(tsec!L76,60),"")</f>
        <v>2709.6000000000004</v>
      </c>
      <c r="M76" s="115">
        <f>IF(tsec!M76&lt;&gt;"",tsec!M76,"")</f>
        <v>9</v>
      </c>
      <c r="N76" s="277" t="str">
        <f>IF(tsec!N76&lt;&gt;"",INT(tsec!N76/3600)*10000+INT(MOD(tsec!N76,3600)/60)*100+MOD(tsec!N76,60),"")</f>
        <v/>
      </c>
      <c r="O76" s="115" t="str">
        <f>IF(tsec!O76&lt;&gt;"",tsec!O76,"")</f>
        <v/>
      </c>
      <c r="P76" s="277" t="str">
        <f>IF(tsec!P76&lt;&gt;"",INT(tsec!P76/3600)*10000+INT(MOD(tsec!P76,3600)/60)*100+MOD(tsec!P76,60),"")</f>
        <v/>
      </c>
      <c r="Q76" s="115" t="str">
        <f>IF(tsec!Q76&lt;&gt;"",tsec!Q76,"")</f>
        <v/>
      </c>
      <c r="R76" s="277" t="str">
        <f>IF(tsec!R76&lt;&gt;"",INT(tsec!R76/3600)*10000+INT(MOD(tsec!R76,3600)/60)*100+MOD(tsec!R76,60),"")</f>
        <v/>
      </c>
      <c r="S76" s="115" t="str">
        <f>IF(tsec!S76&lt;&gt;"",tsec!S76,"")</f>
        <v/>
      </c>
      <c r="T76" s="277" t="str">
        <f>IF(tsec!T76&lt;&gt;"",INT(tsec!T76/3600)*10000+INT(MOD(tsec!T76,3600)/60)*100+MOD(tsec!T76,60),"")</f>
        <v/>
      </c>
      <c r="U76" s="115" t="str">
        <f>IF(tsec!U76&lt;&gt;"",tsec!U76,"")</f>
        <v/>
      </c>
      <c r="V76" s="277" t="str">
        <f>IF(tsec!V76&lt;&gt;"",INT(tsec!V76/3600)*10000+INT(MOD(tsec!V76,3600)/60)*100+MOD(tsec!V76,60),"")</f>
        <v/>
      </c>
      <c r="W76" s="115" t="str">
        <f>IF(tsec!W76&lt;&gt;"",tsec!W76,"")</f>
        <v/>
      </c>
      <c r="X76" s="277" t="str">
        <f>IF(tsec!X76&lt;&gt;"",INT(tsec!X76/3600)*10000+INT(MOD(tsec!X76,3600)/60)*100+MOD(tsec!X76,60),"")</f>
        <v/>
      </c>
      <c r="Y76" s="115" t="str">
        <f>IF(tsec!Y76&lt;&gt;"",tsec!Y76,"")</f>
        <v/>
      </c>
      <c r="Z76" s="277" t="str">
        <f>IF(tsec!Z76&lt;&gt;"",INT(tsec!Z76/3600)*10000+INT(MOD(tsec!Z76,3600)/60)*100+MOD(tsec!Z76,60),"")</f>
        <v/>
      </c>
      <c r="AA76" s="115" t="str">
        <f>IF(tsec!AA76&lt;&gt;"",tsec!AA76,"")</f>
        <v/>
      </c>
      <c r="AB76" s="277" t="str">
        <f>IF(tsec!AB76&lt;&gt;"",INT(tsec!AB76/3600)*10000+INT(MOD(tsec!AB76,3600)/60)*100+MOD(tsec!AB76,60),"")</f>
        <v/>
      </c>
      <c r="AC76" s="115" t="str">
        <f>IF(tsec!AC76&lt;&gt;"",tsec!AC76,"")</f>
        <v/>
      </c>
      <c r="AD76" s="277" t="str">
        <f>IF(tsec!AD76&lt;&gt;"",INT(tsec!AD76/3600)*10000+INT(MOD(tsec!AD76,3600)/60)*100+MOD(tsec!AD76,60),"")</f>
        <v/>
      </c>
      <c r="AE76" s="115" t="str">
        <f>IF(tsec!AE76&lt;&gt;"",tsec!AE76,"")</f>
        <v/>
      </c>
      <c r="AF76" s="277" t="str">
        <f>IF(tsec!AF76&lt;&gt;"",INT(tsec!AF76/3600)*10000+INT(MOD(tsec!AF76,3600)/60)*100+MOD(tsec!AF76,60),"")</f>
        <v/>
      </c>
      <c r="AG76" s="115" t="str">
        <f>IF(tsec!AG76&lt;&gt;"",tsec!AG76,"")</f>
        <v/>
      </c>
      <c r="AH76" s="277" t="str">
        <f>IF(tsec!AH76&lt;&gt;"",INT(tsec!AH76/3600)*10000+INT(MOD(tsec!AH76,3600)/60)*100+MOD(tsec!AH76,60),"")</f>
        <v/>
      </c>
      <c r="AI76" s="115" t="str">
        <f>IF(tsec!AI76&lt;&gt;"",tsec!AI76,"")</f>
        <v/>
      </c>
      <c r="AJ76" s="277" t="str">
        <f>IF(tsec!AJ76&lt;&gt;"",INT(tsec!AJ76/3600)*10000+INT(MOD(tsec!AJ76,3600)/60)*100+MOD(tsec!AJ76,60),"")</f>
        <v/>
      </c>
      <c r="AK76" s="115" t="str">
        <f>IF(tsec!AK76&lt;&gt;"",tsec!AK76,"")</f>
        <v/>
      </c>
      <c r="AL76" s="277" t="str">
        <f>IF(tsec!AL76&lt;&gt;"",INT(tsec!AL76/3600)*10000+INT(MOD(tsec!AL76,3600)/60)*100+MOD(tsec!AL76,60),"")</f>
        <v/>
      </c>
      <c r="AM76" s="115" t="str">
        <f>IF(tsec!AM76&lt;&gt;"",tsec!AM76,"")</f>
        <v/>
      </c>
      <c r="AN76" s="277" t="str">
        <f>IF(tsec!AN76&lt;&gt;"",INT(tsec!AN76/3600)*10000+INT(MOD(tsec!AN76,3600)/60)*100+MOD(tsec!AN76,60),"")</f>
        <v/>
      </c>
      <c r="AO76" s="115" t="str">
        <f>IF(tsec!AO76&lt;&gt;"",tsec!AO76,"")</f>
        <v/>
      </c>
      <c r="AP76" s="277" t="str">
        <f>IF(tsec!AP76&lt;&gt;"",INT(tsec!AP76/3600)*10000+INT(MOD(tsec!AP76,3600)/60)*100+MOD(tsec!AP76,60),"")</f>
        <v/>
      </c>
      <c r="AQ76" s="115" t="str">
        <f>IF(tsec!AQ76&lt;&gt;"",tsec!AQ76,"")</f>
        <v/>
      </c>
      <c r="AR76" s="277" t="str">
        <f>IF(tsec!AR76&lt;&gt;"",INT(tsec!AR76/3600)*10000+INT(MOD(tsec!AR76,3600)/60)*100+MOD(tsec!AR76,60),"")</f>
        <v/>
      </c>
      <c r="AS76" s="115" t="str">
        <f>IF(tsec!AS76&lt;&gt;"",tsec!AS76,"")</f>
        <v/>
      </c>
      <c r="AT76" s="277" t="str">
        <f>IF(tsec!AT76&lt;&gt;"",INT(tsec!AT76/3600)*10000+INT(MOD(tsec!AT76,3600)/60)*100+MOD(tsec!AT76,60),"")</f>
        <v/>
      </c>
      <c r="AU76" s="115" t="str">
        <f>IF(tsec!AU76&lt;&gt;"",tsec!AU76,"")</f>
        <v/>
      </c>
      <c r="AV76" s="277" t="str">
        <f>IF(tsec!AV76&lt;&gt;"",INT(tsec!AV76/3600)*10000+INT(MOD(tsec!AV76,3600)/60)*100+MOD(tsec!AV76,60),"")</f>
        <v/>
      </c>
      <c r="AW76" s="115" t="str">
        <f>IF(tsec!AW76&lt;&gt;"",tsec!AW76,"")</f>
        <v/>
      </c>
      <c r="AX76" s="277" t="str">
        <f>IF(tsec!AX76&lt;&gt;"",INT(tsec!AX76/3600)*10000+INT(MOD(tsec!AX76,3600)/60)*100+MOD(tsec!AX76,60),"")</f>
        <v/>
      </c>
      <c r="AY76" s="115" t="str">
        <f>IF(tsec!AY76&lt;&gt;"",tsec!AY76,"")</f>
        <v/>
      </c>
      <c r="AZ76" s="277" t="str">
        <f>IF(tsec!AZ76&lt;&gt;"",INT(tsec!AZ76/3600)*10000+INT(MOD(tsec!AZ76,3600)/60)*100+MOD(tsec!AZ76,60),"")</f>
        <v/>
      </c>
      <c r="BA76" s="115" t="str">
        <f>IF(tsec!BA76&lt;&gt;"",tsec!BA76,"")</f>
        <v/>
      </c>
      <c r="BB76" s="277" t="str">
        <f>IF(tsec!BB76&lt;&gt;"",INT(tsec!BB76/3600)*10000+INT(MOD(tsec!BB76,3600)/60)*100+MOD(tsec!BB76,60),"")</f>
        <v/>
      </c>
      <c r="BC76" s="115" t="str">
        <f>IF(tsec!BC76&lt;&gt;"",tsec!BC76,"")</f>
        <v/>
      </c>
      <c r="BD76" s="277" t="str">
        <f>IF(tsec!BD76&lt;&gt;"",INT(tsec!BD76/3600)*10000+INT(MOD(tsec!BD76,3600)/60)*100+MOD(tsec!BD76,60),"")</f>
        <v/>
      </c>
      <c r="BE76" s="115" t="str">
        <f>IF(tsec!BE76&lt;&gt;"",tsec!BE76,"")</f>
        <v/>
      </c>
      <c r="BF76" s="277" t="str">
        <f>IF(tsec!BF76&lt;&gt;"",INT(tsec!BF76/3600)*10000+INT(MOD(tsec!BF76,3600)/60)*100+MOD(tsec!BF76,60),"")</f>
        <v/>
      </c>
      <c r="BG76" s="115" t="str">
        <f>IF(tsec!BG76&lt;&gt;"",tsec!BG76,"")</f>
        <v/>
      </c>
      <c r="BH76" s="277" t="str">
        <f>IF(tsec!BH76&lt;&gt;"",INT(tsec!BH76/3600)*10000+INT(MOD(tsec!BH76,3600)/60)*100+MOD(tsec!BH76,60),"")</f>
        <v/>
      </c>
      <c r="BI76" s="115" t="str">
        <f>IF(tsec!BI76&lt;&gt;"",tsec!BI76,"")</f>
        <v/>
      </c>
      <c r="BJ76" s="277" t="str">
        <f>IF(tsec!BJ76&lt;&gt;"",INT(tsec!BJ76/3600)*10000+INT(MOD(tsec!BJ76,3600)/60)*100+MOD(tsec!BJ76,60),"")</f>
        <v/>
      </c>
      <c r="BK76" s="115" t="str">
        <f>IF(tsec!BK76&lt;&gt;"",tsec!BK76,"")</f>
        <v/>
      </c>
      <c r="BL76" s="277" t="str">
        <f>IF(tsec!BL76&lt;&gt;"",INT(tsec!BL76/3600)*10000+INT(MOD(tsec!BL76,3600)/60)*100+MOD(tsec!BL76,60),"")</f>
        <v/>
      </c>
      <c r="BM76" s="115" t="str">
        <f>IF(tsec!BM76&lt;&gt;"",tsec!BM76,"")</f>
        <v/>
      </c>
    </row>
    <row r="77" spans="1:65">
      <c r="A77" s="84">
        <f>IF(ent!E77&lt;&gt;"",ent!D77,"")</f>
        <v>76</v>
      </c>
      <c r="B77" s="84" t="str">
        <f>IF(ent!E77&lt;&gt;"",ent!E77,"")</f>
        <v>山本 泰士</v>
      </c>
      <c r="C77" s="84" t="str">
        <f>IF(ent!E77&lt;&gt;"",ent!F77,"")</f>
        <v>加藤 昭文</v>
      </c>
      <c r="D77" s="84" t="str">
        <f>IF(ent!E77&lt;&gt;"",ent!G77,"")</f>
        <v>HRCR Mini(5)</v>
      </c>
      <c r="E77" s="112" t="str">
        <f>IF(ent!E77&lt;&gt;"",ent!H77,"")</f>
        <v>OP-1</v>
      </c>
      <c r="F77" s="276">
        <f>IF(tsec!F77&lt;&gt;"",INT(tsec!F77/3600)*10000+INT(MOD(tsec!F77,3600)/60)*100+MOD(tsec!F77,60),"")</f>
        <v>630.70000000000005</v>
      </c>
      <c r="G77" s="86">
        <f>IF(tsec!G77&lt;&gt;"",tsec!G77,"")</f>
        <v>13</v>
      </c>
      <c r="H77" s="276">
        <f>IF(tsec!H77&lt;&gt;"",INT(tsec!H77/3600)*10000+INT(MOD(tsec!H77,3600)/60)*100+MOD(tsec!H77,60),"")</f>
        <v>1541.2</v>
      </c>
      <c r="I77" s="86">
        <f>IF(tsec!I77&lt;&gt;"",tsec!I77,"")</f>
        <v>11</v>
      </c>
      <c r="J77" s="276">
        <f>IF(tsec!J77&lt;&gt;"",INT(tsec!J77/3600)*10000+INT(MOD(tsec!J77,3600)/60)*100+MOD(tsec!J77,60),"")</f>
        <v>2215.5</v>
      </c>
      <c r="K77" s="86">
        <f>IF(tsec!K77&lt;&gt;"",tsec!K77,"")</f>
        <v>11</v>
      </c>
      <c r="L77" s="276">
        <f>IF(tsec!L77&lt;&gt;"",INT(tsec!L77/3600)*10000+INT(MOD(tsec!L77,3600)/60)*100+MOD(tsec!L77,60),"")</f>
        <v>2846.5</v>
      </c>
      <c r="M77" s="86">
        <f>IF(tsec!M77&lt;&gt;"",tsec!M77,"")</f>
        <v>12</v>
      </c>
      <c r="N77" s="276">
        <f>IF(tsec!N77&lt;&gt;"",INT(tsec!N77/3600)*10000+INT(MOD(tsec!N77,3600)/60)*100+MOD(tsec!N77,60),"")</f>
        <v>3750</v>
      </c>
      <c r="O77" s="86">
        <f>IF(tsec!O77&lt;&gt;"",tsec!O77,"")</f>
        <v>11</v>
      </c>
      <c r="P77" s="276">
        <f>IF(tsec!P77&lt;&gt;"",INT(tsec!P77/3600)*10000+INT(MOD(tsec!P77,3600)/60)*100+MOD(tsec!P77,60),"")</f>
        <v>4432.5</v>
      </c>
      <c r="Q77" s="86">
        <f>IF(tsec!Q77&lt;&gt;"",tsec!Q77,"")</f>
        <v>11</v>
      </c>
      <c r="R77" s="276">
        <f>IF(tsec!R77&lt;&gt;"",INT(tsec!R77/3600)*10000+INT(MOD(tsec!R77,3600)/60)*100+MOD(tsec!R77,60),"")</f>
        <v>5202.6000000000004</v>
      </c>
      <c r="S77" s="86">
        <f>IF(tsec!S77&lt;&gt;"",tsec!S77,"")</f>
        <v>11</v>
      </c>
      <c r="T77" s="276">
        <f>IF(tsec!T77&lt;&gt;"",INT(tsec!T77/3600)*10000+INT(MOD(tsec!T77,3600)/60)*100+MOD(tsec!T77,60),"")</f>
        <v>5710.1</v>
      </c>
      <c r="U77" s="86">
        <f>IF(tsec!U77&lt;&gt;"",tsec!U77,"")</f>
        <v>11</v>
      </c>
      <c r="V77" s="276">
        <f>IF(tsec!V77&lt;&gt;"",INT(tsec!V77/3600)*10000+INT(MOD(tsec!V77,3600)/60)*100+MOD(tsec!V77,60),"")</f>
        <v>10419.1</v>
      </c>
      <c r="W77" s="86">
        <f>IF(tsec!W77&lt;&gt;"",tsec!W77,"")</f>
        <v>11</v>
      </c>
      <c r="X77" s="276">
        <f>IF(tsec!X77&lt;&gt;"",INT(tsec!X77/3600)*10000+INT(MOD(tsec!X77,3600)/60)*100+MOD(tsec!X77,60),"")</f>
        <v>11100.7</v>
      </c>
      <c r="Y77" s="86">
        <f>IF(tsec!Y77&lt;&gt;"",tsec!Y77,"")</f>
        <v>10</v>
      </c>
      <c r="Z77" s="276">
        <f>IF(tsec!Z77&lt;&gt;"",INT(tsec!Z77/3600)*10000+INT(MOD(tsec!Z77,3600)/60)*100+MOD(tsec!Z77,60),"")</f>
        <v>11610.5</v>
      </c>
      <c r="AA77" s="86">
        <f>IF(tsec!AA77&lt;&gt;"",tsec!AA77,"")</f>
        <v>10</v>
      </c>
      <c r="AB77" s="276">
        <f>IF(tsec!AB77&lt;&gt;"",INT(tsec!AB77/3600)*10000+INT(MOD(tsec!AB77,3600)/60)*100+MOD(tsec!AB77,60),"")</f>
        <v>12220.8</v>
      </c>
      <c r="AC77" s="86">
        <f>IF(tsec!AC77&lt;&gt;"",tsec!AC77,"")</f>
        <v>10</v>
      </c>
      <c r="AD77" s="276" t="str">
        <f>IF(tsec!AD77&lt;&gt;"",INT(tsec!AD77/3600)*10000+INT(MOD(tsec!AD77,3600)/60)*100+MOD(tsec!AD77,60),"")</f>
        <v/>
      </c>
      <c r="AE77" s="86" t="str">
        <f>IF(tsec!AE77&lt;&gt;"",tsec!AE77,"")</f>
        <v/>
      </c>
      <c r="AF77" s="276" t="str">
        <f>IF(tsec!AF77&lt;&gt;"",INT(tsec!AF77/3600)*10000+INT(MOD(tsec!AF77,3600)/60)*100+MOD(tsec!AF77,60),"")</f>
        <v/>
      </c>
      <c r="AG77" s="86" t="str">
        <f>IF(tsec!AG77&lt;&gt;"",tsec!AG77,"")</f>
        <v/>
      </c>
      <c r="AH77" s="276" t="str">
        <f>IF(tsec!AH77&lt;&gt;"",INT(tsec!AH77/3600)*10000+INT(MOD(tsec!AH77,3600)/60)*100+MOD(tsec!AH77,60),"")</f>
        <v/>
      </c>
      <c r="AI77" s="86" t="str">
        <f>IF(tsec!AI77&lt;&gt;"",tsec!AI77,"")</f>
        <v/>
      </c>
      <c r="AJ77" s="276" t="str">
        <f>IF(tsec!AJ77&lt;&gt;"",INT(tsec!AJ77/3600)*10000+INT(MOD(tsec!AJ77,3600)/60)*100+MOD(tsec!AJ77,60),"")</f>
        <v/>
      </c>
      <c r="AK77" s="86" t="str">
        <f>IF(tsec!AK77&lt;&gt;"",tsec!AK77,"")</f>
        <v/>
      </c>
      <c r="AL77" s="276" t="str">
        <f>IF(tsec!AL77&lt;&gt;"",INT(tsec!AL77/3600)*10000+INT(MOD(tsec!AL77,3600)/60)*100+MOD(tsec!AL77,60),"")</f>
        <v/>
      </c>
      <c r="AM77" s="86" t="str">
        <f>IF(tsec!AM77&lt;&gt;"",tsec!AM77,"")</f>
        <v/>
      </c>
      <c r="AN77" s="276" t="str">
        <f>IF(tsec!AN77&lt;&gt;"",INT(tsec!AN77/3600)*10000+INT(MOD(tsec!AN77,3600)/60)*100+MOD(tsec!AN77,60),"")</f>
        <v/>
      </c>
      <c r="AO77" s="86" t="str">
        <f>IF(tsec!AO77&lt;&gt;"",tsec!AO77,"")</f>
        <v/>
      </c>
      <c r="AP77" s="276" t="str">
        <f>IF(tsec!AP77&lt;&gt;"",INT(tsec!AP77/3600)*10000+INT(MOD(tsec!AP77,3600)/60)*100+MOD(tsec!AP77,60),"")</f>
        <v/>
      </c>
      <c r="AQ77" s="86" t="str">
        <f>IF(tsec!AQ77&lt;&gt;"",tsec!AQ77,"")</f>
        <v/>
      </c>
      <c r="AR77" s="276" t="str">
        <f>IF(tsec!AR77&lt;&gt;"",INT(tsec!AR77/3600)*10000+INT(MOD(tsec!AR77,3600)/60)*100+MOD(tsec!AR77,60),"")</f>
        <v/>
      </c>
      <c r="AS77" s="86" t="str">
        <f>IF(tsec!AS77&lt;&gt;"",tsec!AS77,"")</f>
        <v/>
      </c>
      <c r="AT77" s="276" t="str">
        <f>IF(tsec!AT77&lt;&gt;"",INT(tsec!AT77/3600)*10000+INT(MOD(tsec!AT77,3600)/60)*100+MOD(tsec!AT77,60),"")</f>
        <v/>
      </c>
      <c r="AU77" s="86" t="str">
        <f>IF(tsec!AU77&lt;&gt;"",tsec!AU77,"")</f>
        <v/>
      </c>
      <c r="AV77" s="276" t="str">
        <f>IF(tsec!AV77&lt;&gt;"",INT(tsec!AV77/3600)*10000+INT(MOD(tsec!AV77,3600)/60)*100+MOD(tsec!AV77,60),"")</f>
        <v/>
      </c>
      <c r="AW77" s="86" t="str">
        <f>IF(tsec!AW77&lt;&gt;"",tsec!AW77,"")</f>
        <v/>
      </c>
      <c r="AX77" s="276" t="str">
        <f>IF(tsec!AX77&lt;&gt;"",INT(tsec!AX77/3600)*10000+INT(MOD(tsec!AX77,3600)/60)*100+MOD(tsec!AX77,60),"")</f>
        <v/>
      </c>
      <c r="AY77" s="86" t="str">
        <f>IF(tsec!AY77&lt;&gt;"",tsec!AY77,"")</f>
        <v/>
      </c>
      <c r="AZ77" s="276" t="str">
        <f>IF(tsec!AZ77&lt;&gt;"",INT(tsec!AZ77/3600)*10000+INT(MOD(tsec!AZ77,3600)/60)*100+MOD(tsec!AZ77,60),"")</f>
        <v/>
      </c>
      <c r="BA77" s="86" t="str">
        <f>IF(tsec!BA77&lt;&gt;"",tsec!BA77,"")</f>
        <v/>
      </c>
      <c r="BB77" s="276" t="str">
        <f>IF(tsec!BB77&lt;&gt;"",INT(tsec!BB77/3600)*10000+INT(MOD(tsec!BB77,3600)/60)*100+MOD(tsec!BB77,60),"")</f>
        <v/>
      </c>
      <c r="BC77" s="86" t="str">
        <f>IF(tsec!BC77&lt;&gt;"",tsec!BC77,"")</f>
        <v/>
      </c>
      <c r="BD77" s="276" t="str">
        <f>IF(tsec!BD77&lt;&gt;"",INT(tsec!BD77/3600)*10000+INT(MOD(tsec!BD77,3600)/60)*100+MOD(tsec!BD77,60),"")</f>
        <v/>
      </c>
      <c r="BE77" s="86" t="str">
        <f>IF(tsec!BE77&lt;&gt;"",tsec!BE77,"")</f>
        <v/>
      </c>
      <c r="BF77" s="276" t="str">
        <f>IF(tsec!BF77&lt;&gt;"",INT(tsec!BF77/3600)*10000+INT(MOD(tsec!BF77,3600)/60)*100+MOD(tsec!BF77,60),"")</f>
        <v/>
      </c>
      <c r="BG77" s="86" t="str">
        <f>IF(tsec!BG77&lt;&gt;"",tsec!BG77,"")</f>
        <v/>
      </c>
      <c r="BH77" s="276" t="str">
        <f>IF(tsec!BH77&lt;&gt;"",INT(tsec!BH77/3600)*10000+INT(MOD(tsec!BH77,3600)/60)*100+MOD(tsec!BH77,60),"")</f>
        <v/>
      </c>
      <c r="BI77" s="86" t="str">
        <f>IF(tsec!BI77&lt;&gt;"",tsec!BI77,"")</f>
        <v/>
      </c>
      <c r="BJ77" s="276" t="str">
        <f>IF(tsec!BJ77&lt;&gt;"",INT(tsec!BJ77/3600)*10000+INT(MOD(tsec!BJ77,3600)/60)*100+MOD(tsec!BJ77,60),"")</f>
        <v/>
      </c>
      <c r="BK77" s="86" t="str">
        <f>IF(tsec!BK77&lt;&gt;"",tsec!BK77,"")</f>
        <v/>
      </c>
      <c r="BL77" s="276" t="str">
        <f>IF(tsec!BL77&lt;&gt;"",INT(tsec!BL77/3600)*10000+INT(MOD(tsec!BL77,3600)/60)*100+MOD(tsec!BL77,60),"")</f>
        <v/>
      </c>
      <c r="BM77" s="86" t="str">
        <f>IF(tsec!BM77&lt;&gt;"",tsec!BM77,"")</f>
        <v/>
      </c>
    </row>
    <row r="78" spans="1:65" s="290" customFormat="1">
      <c r="A78" s="286">
        <f>IF(ent!E78&lt;&gt;"",ent!D78,"")</f>
        <v>77</v>
      </c>
      <c r="B78" s="286" t="str">
        <f>IF(ent!E78&lt;&gt;"",ent!E78,"")</f>
        <v>赤鹿 保生</v>
      </c>
      <c r="C78" s="286" t="str">
        <f>IF(ent!E78&lt;&gt;"",ent!F78,"")</f>
        <v>宇野 哲也</v>
      </c>
      <c r="D78" s="286" t="str">
        <f>IF(ent!E78&lt;&gt;"",ent!G78,"")</f>
        <v>ACCRエスコート</v>
      </c>
      <c r="E78" s="287" t="str">
        <f>IF(ent!E78&lt;&gt;"",ent!H78,"")</f>
        <v>OP-1</v>
      </c>
      <c r="F78" s="288" t="str">
        <f>IF(tsec!F78&lt;&gt;"",INT(tsec!F78/3600)*10000+INT(MOD(tsec!F78,3600)/60)*100+MOD(tsec!F78,60),"")</f>
        <v/>
      </c>
      <c r="G78" s="289" t="str">
        <f>IF(tsec!G78&lt;&gt;"",tsec!G78,"")</f>
        <v/>
      </c>
      <c r="H78" s="288" t="str">
        <f>IF(tsec!H78&lt;&gt;"",INT(tsec!H78/3600)*10000+INT(MOD(tsec!H78,3600)/60)*100+MOD(tsec!H78,60),"")</f>
        <v/>
      </c>
      <c r="I78" s="289" t="str">
        <f>IF(tsec!I78&lt;&gt;"",tsec!I78,"")</f>
        <v/>
      </c>
      <c r="J78" s="288" t="str">
        <f>IF(tsec!J78&lt;&gt;"",INT(tsec!J78/3600)*10000+INT(MOD(tsec!J78,3600)/60)*100+MOD(tsec!J78,60),"")</f>
        <v/>
      </c>
      <c r="K78" s="289" t="str">
        <f>IF(tsec!K78&lt;&gt;"",tsec!K78,"")</f>
        <v/>
      </c>
      <c r="L78" s="288" t="str">
        <f>IF(tsec!L78&lt;&gt;"",INT(tsec!L78/3600)*10000+INT(MOD(tsec!L78,3600)/60)*100+MOD(tsec!L78,60),"")</f>
        <v/>
      </c>
      <c r="M78" s="289" t="str">
        <f>IF(tsec!M78&lt;&gt;"",tsec!M78,"")</f>
        <v/>
      </c>
      <c r="N78" s="288" t="str">
        <f>IF(tsec!N78&lt;&gt;"",INT(tsec!N78/3600)*10000+INT(MOD(tsec!N78,3600)/60)*100+MOD(tsec!N78,60),"")</f>
        <v/>
      </c>
      <c r="O78" s="289" t="str">
        <f>IF(tsec!O78&lt;&gt;"",tsec!O78,"")</f>
        <v/>
      </c>
      <c r="P78" s="288" t="str">
        <f>IF(tsec!P78&lt;&gt;"",INT(tsec!P78/3600)*10000+INT(MOD(tsec!P78,3600)/60)*100+MOD(tsec!P78,60),"")</f>
        <v/>
      </c>
      <c r="Q78" s="289" t="str">
        <f>IF(tsec!Q78&lt;&gt;"",tsec!Q78,"")</f>
        <v/>
      </c>
      <c r="R78" s="288" t="str">
        <f>IF(tsec!R78&lt;&gt;"",INT(tsec!R78/3600)*10000+INT(MOD(tsec!R78,3600)/60)*100+MOD(tsec!R78,60),"")</f>
        <v/>
      </c>
      <c r="S78" s="289" t="str">
        <f>IF(tsec!S78&lt;&gt;"",tsec!S78,"")</f>
        <v/>
      </c>
      <c r="T78" s="288" t="str">
        <f>IF(tsec!T78&lt;&gt;"",INT(tsec!T78/3600)*10000+INT(MOD(tsec!T78,3600)/60)*100+MOD(tsec!T78,60),"")</f>
        <v/>
      </c>
      <c r="U78" s="289" t="str">
        <f>IF(tsec!U78&lt;&gt;"",tsec!U78,"")</f>
        <v/>
      </c>
      <c r="V78" s="288" t="str">
        <f>IF(tsec!V78&lt;&gt;"",INT(tsec!V78/3600)*10000+INT(MOD(tsec!V78,3600)/60)*100+MOD(tsec!V78,60),"")</f>
        <v/>
      </c>
      <c r="W78" s="289" t="str">
        <f>IF(tsec!W78&lt;&gt;"",tsec!W78,"")</f>
        <v/>
      </c>
      <c r="X78" s="288" t="str">
        <f>IF(tsec!X78&lt;&gt;"",INT(tsec!X78/3600)*10000+INT(MOD(tsec!X78,3600)/60)*100+MOD(tsec!X78,60),"")</f>
        <v/>
      </c>
      <c r="Y78" s="289" t="str">
        <f>IF(tsec!Y78&lt;&gt;"",tsec!Y78,"")</f>
        <v/>
      </c>
      <c r="Z78" s="288" t="str">
        <f>IF(tsec!Z78&lt;&gt;"",INT(tsec!Z78/3600)*10000+INT(MOD(tsec!Z78,3600)/60)*100+MOD(tsec!Z78,60),"")</f>
        <v/>
      </c>
      <c r="AA78" s="289" t="str">
        <f>IF(tsec!AA78&lt;&gt;"",tsec!AA78,"")</f>
        <v/>
      </c>
      <c r="AB78" s="288" t="str">
        <f>IF(tsec!AB78&lt;&gt;"",INT(tsec!AB78/3600)*10000+INT(MOD(tsec!AB78,3600)/60)*100+MOD(tsec!AB78,60),"")</f>
        <v/>
      </c>
      <c r="AC78" s="289" t="str">
        <f>IF(tsec!AC78&lt;&gt;"",tsec!AC78,"")</f>
        <v/>
      </c>
      <c r="AD78" s="288" t="str">
        <f>IF(tsec!AD78&lt;&gt;"",INT(tsec!AD78/3600)*10000+INT(MOD(tsec!AD78,3600)/60)*100+MOD(tsec!AD78,60),"")</f>
        <v/>
      </c>
      <c r="AE78" s="289" t="str">
        <f>IF(tsec!AE78&lt;&gt;"",tsec!AE78,"")</f>
        <v/>
      </c>
      <c r="AF78" s="288" t="str">
        <f>IF(tsec!AF78&lt;&gt;"",INT(tsec!AF78/3600)*10000+INT(MOD(tsec!AF78,3600)/60)*100+MOD(tsec!AF78,60),"")</f>
        <v/>
      </c>
      <c r="AG78" s="289" t="str">
        <f>IF(tsec!AG78&lt;&gt;"",tsec!AG78,"")</f>
        <v/>
      </c>
      <c r="AH78" s="288" t="str">
        <f>IF(tsec!AH78&lt;&gt;"",INT(tsec!AH78/3600)*10000+INT(MOD(tsec!AH78,3600)/60)*100+MOD(tsec!AH78,60),"")</f>
        <v/>
      </c>
      <c r="AI78" s="289" t="str">
        <f>IF(tsec!AI78&lt;&gt;"",tsec!AI78,"")</f>
        <v/>
      </c>
      <c r="AJ78" s="288" t="str">
        <f>IF(tsec!AJ78&lt;&gt;"",INT(tsec!AJ78/3600)*10000+INT(MOD(tsec!AJ78,3600)/60)*100+MOD(tsec!AJ78,60),"")</f>
        <v/>
      </c>
      <c r="AK78" s="289" t="str">
        <f>IF(tsec!AK78&lt;&gt;"",tsec!AK78,"")</f>
        <v/>
      </c>
      <c r="AL78" s="288" t="str">
        <f>IF(tsec!AL78&lt;&gt;"",INT(tsec!AL78/3600)*10000+INT(MOD(tsec!AL78,3600)/60)*100+MOD(tsec!AL78,60),"")</f>
        <v/>
      </c>
      <c r="AM78" s="289" t="str">
        <f>IF(tsec!AM78&lt;&gt;"",tsec!AM78,"")</f>
        <v/>
      </c>
      <c r="AN78" s="288" t="str">
        <f>IF(tsec!AN78&lt;&gt;"",INT(tsec!AN78/3600)*10000+INT(MOD(tsec!AN78,3600)/60)*100+MOD(tsec!AN78,60),"")</f>
        <v/>
      </c>
      <c r="AO78" s="289" t="str">
        <f>IF(tsec!AO78&lt;&gt;"",tsec!AO78,"")</f>
        <v/>
      </c>
      <c r="AP78" s="288" t="str">
        <f>IF(tsec!AP78&lt;&gt;"",INT(tsec!AP78/3600)*10000+INT(MOD(tsec!AP78,3600)/60)*100+MOD(tsec!AP78,60),"")</f>
        <v/>
      </c>
      <c r="AQ78" s="289" t="str">
        <f>IF(tsec!AQ78&lt;&gt;"",tsec!AQ78,"")</f>
        <v/>
      </c>
      <c r="AR78" s="288" t="str">
        <f>IF(tsec!AR78&lt;&gt;"",INT(tsec!AR78/3600)*10000+INT(MOD(tsec!AR78,3600)/60)*100+MOD(tsec!AR78,60),"")</f>
        <v/>
      </c>
      <c r="AS78" s="289" t="str">
        <f>IF(tsec!AS78&lt;&gt;"",tsec!AS78,"")</f>
        <v/>
      </c>
      <c r="AT78" s="288" t="str">
        <f>IF(tsec!AT78&lt;&gt;"",INT(tsec!AT78/3600)*10000+INT(MOD(tsec!AT78,3600)/60)*100+MOD(tsec!AT78,60),"")</f>
        <v/>
      </c>
      <c r="AU78" s="289" t="str">
        <f>IF(tsec!AU78&lt;&gt;"",tsec!AU78,"")</f>
        <v/>
      </c>
      <c r="AV78" s="288" t="str">
        <f>IF(tsec!AV78&lt;&gt;"",INT(tsec!AV78/3600)*10000+INT(MOD(tsec!AV78,3600)/60)*100+MOD(tsec!AV78,60),"")</f>
        <v/>
      </c>
      <c r="AW78" s="289" t="str">
        <f>IF(tsec!AW78&lt;&gt;"",tsec!AW78,"")</f>
        <v/>
      </c>
      <c r="AX78" s="288" t="str">
        <f>IF(tsec!AX78&lt;&gt;"",INT(tsec!AX78/3600)*10000+INT(MOD(tsec!AX78,3600)/60)*100+MOD(tsec!AX78,60),"")</f>
        <v/>
      </c>
      <c r="AY78" s="289" t="str">
        <f>IF(tsec!AY78&lt;&gt;"",tsec!AY78,"")</f>
        <v/>
      </c>
      <c r="AZ78" s="288" t="str">
        <f>IF(tsec!AZ78&lt;&gt;"",INT(tsec!AZ78/3600)*10000+INT(MOD(tsec!AZ78,3600)/60)*100+MOD(tsec!AZ78,60),"")</f>
        <v/>
      </c>
      <c r="BA78" s="289" t="str">
        <f>IF(tsec!BA78&lt;&gt;"",tsec!BA78,"")</f>
        <v/>
      </c>
      <c r="BB78" s="288" t="str">
        <f>IF(tsec!BB78&lt;&gt;"",INT(tsec!BB78/3600)*10000+INT(MOD(tsec!BB78,3600)/60)*100+MOD(tsec!BB78,60),"")</f>
        <v/>
      </c>
      <c r="BC78" s="289" t="str">
        <f>IF(tsec!BC78&lt;&gt;"",tsec!BC78,"")</f>
        <v/>
      </c>
      <c r="BD78" s="288" t="str">
        <f>IF(tsec!BD78&lt;&gt;"",INT(tsec!BD78/3600)*10000+INT(MOD(tsec!BD78,3600)/60)*100+MOD(tsec!BD78,60),"")</f>
        <v/>
      </c>
      <c r="BE78" s="289" t="str">
        <f>IF(tsec!BE78&lt;&gt;"",tsec!BE78,"")</f>
        <v/>
      </c>
      <c r="BF78" s="288" t="str">
        <f>IF(tsec!BF78&lt;&gt;"",INT(tsec!BF78/3600)*10000+INT(MOD(tsec!BF78,3600)/60)*100+MOD(tsec!BF78,60),"")</f>
        <v/>
      </c>
      <c r="BG78" s="289" t="str">
        <f>IF(tsec!BG78&lt;&gt;"",tsec!BG78,"")</f>
        <v/>
      </c>
      <c r="BH78" s="288" t="str">
        <f>IF(tsec!BH78&lt;&gt;"",INT(tsec!BH78/3600)*10000+INT(MOD(tsec!BH78,3600)/60)*100+MOD(tsec!BH78,60),"")</f>
        <v/>
      </c>
      <c r="BI78" s="289" t="str">
        <f>IF(tsec!BI78&lt;&gt;"",tsec!BI78,"")</f>
        <v/>
      </c>
      <c r="BJ78" s="288" t="str">
        <f>IF(tsec!BJ78&lt;&gt;"",INT(tsec!BJ78/3600)*10000+INT(MOD(tsec!BJ78,3600)/60)*100+MOD(tsec!BJ78,60),"")</f>
        <v/>
      </c>
      <c r="BK78" s="289" t="str">
        <f>IF(tsec!BK78&lt;&gt;"",tsec!BK78,"")</f>
        <v/>
      </c>
      <c r="BL78" s="288" t="str">
        <f>IF(tsec!BL78&lt;&gt;"",INT(tsec!BL78/3600)*10000+INT(MOD(tsec!BL78,3600)/60)*100+MOD(tsec!BL78,60),"")</f>
        <v/>
      </c>
      <c r="BM78" s="289" t="str">
        <f>IF(tsec!BM78&lt;&gt;"",tsec!BM78,"")</f>
        <v/>
      </c>
    </row>
    <row r="79" spans="1:65" hidden="1">
      <c r="A79" s="84" t="str">
        <f>IF(ent!E79&lt;&gt;"",ent!D79,"")</f>
        <v/>
      </c>
      <c r="B79" s="84" t="str">
        <f>IF(ent!E79&lt;&gt;"",ent!E79,"")</f>
        <v/>
      </c>
      <c r="C79" s="84" t="str">
        <f>IF(ent!E79&lt;&gt;"",ent!F79,"")</f>
        <v/>
      </c>
      <c r="D79" s="84" t="str">
        <f>IF(ent!E79&lt;&gt;"",ent!G79,"")</f>
        <v/>
      </c>
      <c r="E79" s="112" t="str">
        <f>IF(ent!E79&lt;&gt;"",ent!H79,"")</f>
        <v/>
      </c>
      <c r="F79" s="276" t="str">
        <f>IF(tsec!F79&lt;&gt;"",INT(tsec!F79/3600)*10000+INT(MOD(tsec!F79,3600)/60)*100+MOD(tsec!F79,60),"")</f>
        <v/>
      </c>
      <c r="G79" s="86" t="str">
        <f>IF(tsec!G79&lt;&gt;"",tsec!G79,"")</f>
        <v/>
      </c>
      <c r="H79" s="276" t="str">
        <f>IF(tsec!H79&lt;&gt;"",INT(tsec!H79/3600)*10000+INT(MOD(tsec!H79,3600)/60)*100+MOD(tsec!H79,60),"")</f>
        <v/>
      </c>
      <c r="I79" s="86" t="str">
        <f>IF(tsec!I79&lt;&gt;"",tsec!I79,"")</f>
        <v/>
      </c>
      <c r="J79" s="276" t="str">
        <f>IF(tsec!J79&lt;&gt;"",INT(tsec!J79/3600)*10000+INT(MOD(tsec!J79,3600)/60)*100+MOD(tsec!J79,60),"")</f>
        <v/>
      </c>
      <c r="K79" s="86" t="str">
        <f>IF(tsec!K79&lt;&gt;"",tsec!K79,"")</f>
        <v/>
      </c>
      <c r="L79" s="276" t="str">
        <f>IF(tsec!L79&lt;&gt;"",INT(tsec!L79/3600)*10000+INT(MOD(tsec!L79,3600)/60)*100+MOD(tsec!L79,60),"")</f>
        <v/>
      </c>
      <c r="M79" s="86" t="str">
        <f>IF(tsec!M79&lt;&gt;"",tsec!M79,"")</f>
        <v/>
      </c>
      <c r="N79" s="276" t="str">
        <f>IF(tsec!N79&lt;&gt;"",INT(tsec!N79/3600)*10000+INT(MOD(tsec!N79,3600)/60)*100+MOD(tsec!N79,60),"")</f>
        <v/>
      </c>
      <c r="O79" s="86" t="str">
        <f>IF(tsec!O79&lt;&gt;"",tsec!O79,"")</f>
        <v/>
      </c>
      <c r="P79" s="276" t="str">
        <f>IF(tsec!P79&lt;&gt;"",INT(tsec!P79/3600)*10000+INT(MOD(tsec!P79,3600)/60)*100+MOD(tsec!P79,60),"")</f>
        <v/>
      </c>
      <c r="Q79" s="86" t="str">
        <f>IF(tsec!Q79&lt;&gt;"",tsec!Q79,"")</f>
        <v/>
      </c>
      <c r="R79" s="276" t="str">
        <f>IF(tsec!R79&lt;&gt;"",INT(tsec!R79/3600)*10000+INT(MOD(tsec!R79,3600)/60)*100+MOD(tsec!R79,60),"")</f>
        <v/>
      </c>
      <c r="S79" s="86" t="str">
        <f>IF(tsec!S79&lt;&gt;"",tsec!S79,"")</f>
        <v/>
      </c>
      <c r="T79" s="276" t="str">
        <f>IF(tsec!T79&lt;&gt;"",INT(tsec!T79/3600)*10000+INT(MOD(tsec!T79,3600)/60)*100+MOD(tsec!T79,60),"")</f>
        <v/>
      </c>
      <c r="U79" s="86" t="str">
        <f>IF(tsec!U79&lt;&gt;"",tsec!U79,"")</f>
        <v/>
      </c>
      <c r="V79" s="276" t="str">
        <f>IF(tsec!V79&lt;&gt;"",INT(tsec!V79/3600)*10000+INT(MOD(tsec!V79,3600)/60)*100+MOD(tsec!V79,60),"")</f>
        <v/>
      </c>
      <c r="W79" s="86" t="str">
        <f>IF(tsec!W79&lt;&gt;"",tsec!W79,"")</f>
        <v/>
      </c>
      <c r="X79" s="276" t="str">
        <f>IF(tsec!X79&lt;&gt;"",INT(tsec!X79/3600)*10000+INT(MOD(tsec!X79,3600)/60)*100+MOD(tsec!X79,60),"")</f>
        <v/>
      </c>
      <c r="Y79" s="86" t="str">
        <f>IF(tsec!Y79&lt;&gt;"",tsec!Y79,"")</f>
        <v/>
      </c>
      <c r="Z79" s="276" t="str">
        <f>IF(tsec!Z79&lt;&gt;"",INT(tsec!Z79/3600)*10000+INT(MOD(tsec!Z79,3600)/60)*100+MOD(tsec!Z79,60),"")</f>
        <v/>
      </c>
      <c r="AA79" s="86" t="str">
        <f>IF(tsec!AA79&lt;&gt;"",tsec!AA79,"")</f>
        <v/>
      </c>
      <c r="AB79" s="276" t="str">
        <f>IF(tsec!AB79&lt;&gt;"",INT(tsec!AB79/3600)*10000+INT(MOD(tsec!AB79,3600)/60)*100+MOD(tsec!AB79,60),"")</f>
        <v/>
      </c>
      <c r="AC79" s="86" t="str">
        <f>IF(tsec!AC79&lt;&gt;"",tsec!AC79,"")</f>
        <v/>
      </c>
      <c r="AD79" s="276" t="str">
        <f>IF(tsec!AD79&lt;&gt;"",INT(tsec!AD79/3600)*10000+INT(MOD(tsec!AD79,3600)/60)*100+MOD(tsec!AD79,60),"")</f>
        <v/>
      </c>
      <c r="AE79" s="86" t="str">
        <f>IF(tsec!AE79&lt;&gt;"",tsec!AE79,"")</f>
        <v/>
      </c>
      <c r="AF79" s="276" t="str">
        <f>IF(tsec!AF79&lt;&gt;"",INT(tsec!AF79/3600)*10000+INT(MOD(tsec!AF79,3600)/60)*100+MOD(tsec!AF79,60),"")</f>
        <v/>
      </c>
      <c r="AG79" s="86" t="str">
        <f>IF(tsec!AG79&lt;&gt;"",tsec!AG79,"")</f>
        <v/>
      </c>
      <c r="AH79" s="276" t="str">
        <f>IF(tsec!AH79&lt;&gt;"",INT(tsec!AH79/3600)*10000+INT(MOD(tsec!AH79,3600)/60)*100+MOD(tsec!AH79,60),"")</f>
        <v/>
      </c>
      <c r="AI79" s="86" t="str">
        <f>IF(tsec!AI79&lt;&gt;"",tsec!AI79,"")</f>
        <v/>
      </c>
      <c r="AJ79" s="276" t="str">
        <f>IF(tsec!AJ79&lt;&gt;"",INT(tsec!AJ79/3600)*10000+INT(MOD(tsec!AJ79,3600)/60)*100+MOD(tsec!AJ79,60),"")</f>
        <v/>
      </c>
      <c r="AK79" s="86" t="str">
        <f>IF(tsec!AK79&lt;&gt;"",tsec!AK79,"")</f>
        <v/>
      </c>
      <c r="AL79" s="276" t="str">
        <f>IF(tsec!AL79&lt;&gt;"",INT(tsec!AL79/3600)*10000+INT(MOD(tsec!AL79,3600)/60)*100+MOD(tsec!AL79,60),"")</f>
        <v/>
      </c>
      <c r="AM79" s="86" t="str">
        <f>IF(tsec!AM79&lt;&gt;"",tsec!AM79,"")</f>
        <v/>
      </c>
      <c r="AN79" s="276" t="str">
        <f>IF(tsec!AN79&lt;&gt;"",INT(tsec!AN79/3600)*10000+INT(MOD(tsec!AN79,3600)/60)*100+MOD(tsec!AN79,60),"")</f>
        <v/>
      </c>
      <c r="AO79" s="86" t="str">
        <f>IF(tsec!AO79&lt;&gt;"",tsec!AO79,"")</f>
        <v/>
      </c>
      <c r="AP79" s="276" t="str">
        <f>IF(tsec!AP79&lt;&gt;"",INT(tsec!AP79/3600)*10000+INT(MOD(tsec!AP79,3600)/60)*100+MOD(tsec!AP79,60),"")</f>
        <v/>
      </c>
      <c r="AQ79" s="86" t="str">
        <f>IF(tsec!AQ79&lt;&gt;"",tsec!AQ79,"")</f>
        <v/>
      </c>
      <c r="AR79" s="276" t="str">
        <f>IF(tsec!AR79&lt;&gt;"",INT(tsec!AR79/3600)*10000+INT(MOD(tsec!AR79,3600)/60)*100+MOD(tsec!AR79,60),"")</f>
        <v/>
      </c>
      <c r="AS79" s="86" t="str">
        <f>IF(tsec!AS79&lt;&gt;"",tsec!AS79,"")</f>
        <v/>
      </c>
      <c r="AT79" s="276" t="str">
        <f>IF(tsec!AT79&lt;&gt;"",INT(tsec!AT79/3600)*10000+INT(MOD(tsec!AT79,3600)/60)*100+MOD(tsec!AT79,60),"")</f>
        <v/>
      </c>
      <c r="AU79" s="86" t="str">
        <f>IF(tsec!AU79&lt;&gt;"",tsec!AU79,"")</f>
        <v/>
      </c>
      <c r="AV79" s="276" t="str">
        <f>IF(tsec!AV79&lt;&gt;"",INT(tsec!AV79/3600)*10000+INT(MOD(tsec!AV79,3600)/60)*100+MOD(tsec!AV79,60),"")</f>
        <v/>
      </c>
      <c r="AW79" s="86" t="str">
        <f>IF(tsec!AW79&lt;&gt;"",tsec!AW79,"")</f>
        <v/>
      </c>
      <c r="AX79" s="276" t="str">
        <f>IF(tsec!AX79&lt;&gt;"",INT(tsec!AX79/3600)*10000+INT(MOD(tsec!AX79,3600)/60)*100+MOD(tsec!AX79,60),"")</f>
        <v/>
      </c>
      <c r="AY79" s="86" t="str">
        <f>IF(tsec!AY79&lt;&gt;"",tsec!AY79,"")</f>
        <v/>
      </c>
      <c r="AZ79" s="276" t="str">
        <f>IF(tsec!AZ79&lt;&gt;"",INT(tsec!AZ79/3600)*10000+INT(MOD(tsec!AZ79,3600)/60)*100+MOD(tsec!AZ79,60),"")</f>
        <v/>
      </c>
      <c r="BA79" s="86" t="str">
        <f>IF(tsec!BA79&lt;&gt;"",tsec!BA79,"")</f>
        <v/>
      </c>
      <c r="BB79" s="276" t="str">
        <f>IF(tsec!BB79&lt;&gt;"",INT(tsec!BB79/3600)*10000+INT(MOD(tsec!BB79,3600)/60)*100+MOD(tsec!BB79,60),"")</f>
        <v/>
      </c>
      <c r="BC79" s="86" t="str">
        <f>IF(tsec!BC79&lt;&gt;"",tsec!BC79,"")</f>
        <v/>
      </c>
      <c r="BD79" s="276" t="str">
        <f>IF(tsec!BD79&lt;&gt;"",INT(tsec!BD79/3600)*10000+INT(MOD(tsec!BD79,3600)/60)*100+MOD(tsec!BD79,60),"")</f>
        <v/>
      </c>
      <c r="BE79" s="86" t="str">
        <f>IF(tsec!BE79&lt;&gt;"",tsec!BE79,"")</f>
        <v/>
      </c>
      <c r="BF79" s="276" t="str">
        <f>IF(tsec!BF79&lt;&gt;"",INT(tsec!BF79/3600)*10000+INT(MOD(tsec!BF79,3600)/60)*100+MOD(tsec!BF79,60),"")</f>
        <v/>
      </c>
      <c r="BG79" s="86" t="str">
        <f>IF(tsec!BG79&lt;&gt;"",tsec!BG79,"")</f>
        <v/>
      </c>
      <c r="BH79" s="276" t="str">
        <f>IF(tsec!BH79&lt;&gt;"",INT(tsec!BH79/3600)*10000+INT(MOD(tsec!BH79,3600)/60)*100+MOD(tsec!BH79,60),"")</f>
        <v/>
      </c>
      <c r="BI79" s="86" t="str">
        <f>IF(tsec!BI79&lt;&gt;"",tsec!BI79,"")</f>
        <v/>
      </c>
      <c r="BJ79" s="276" t="str">
        <f>IF(tsec!BJ79&lt;&gt;"",INT(tsec!BJ79/3600)*10000+INT(MOD(tsec!BJ79,3600)/60)*100+MOD(tsec!BJ79,60),"")</f>
        <v/>
      </c>
      <c r="BK79" s="86" t="str">
        <f>IF(tsec!BK79&lt;&gt;"",tsec!BK79,"")</f>
        <v/>
      </c>
      <c r="BL79" s="276" t="str">
        <f>IF(tsec!BL79&lt;&gt;"",INT(tsec!BL79/3600)*10000+INT(MOD(tsec!BL79,3600)/60)*100+MOD(tsec!BL79,60),"")</f>
        <v/>
      </c>
      <c r="BM79" s="86" t="str">
        <f>IF(tsec!BM79&lt;&gt;"",tsec!BM79,"")</f>
        <v/>
      </c>
    </row>
    <row r="80" spans="1:65" s="278" customFormat="1" hidden="1">
      <c r="A80" s="113" t="str">
        <f>IF(ent!E80&lt;&gt;"",ent!D80,"")</f>
        <v/>
      </c>
      <c r="B80" s="113" t="str">
        <f>IF(ent!E80&lt;&gt;"",ent!E80,"")</f>
        <v/>
      </c>
      <c r="C80" s="113" t="str">
        <f>IF(ent!E80&lt;&gt;"",ent!F80,"")</f>
        <v/>
      </c>
      <c r="D80" s="113" t="str">
        <f>IF(ent!E80&lt;&gt;"",ent!G80,"")</f>
        <v/>
      </c>
      <c r="E80" s="114" t="str">
        <f>IF(ent!E80&lt;&gt;"",ent!H80,"")</f>
        <v/>
      </c>
      <c r="F80" s="277" t="str">
        <f>IF(tsec!F80&lt;&gt;"",INT(tsec!F80/3600)*10000+INT(MOD(tsec!F80,3600)/60)*100+MOD(tsec!F80,60),"")</f>
        <v/>
      </c>
      <c r="G80" s="115" t="str">
        <f>IF(tsec!G80&lt;&gt;"",tsec!G80,"")</f>
        <v/>
      </c>
      <c r="H80" s="277" t="str">
        <f>IF(tsec!H80&lt;&gt;"",INT(tsec!H80/3600)*10000+INT(MOD(tsec!H80,3600)/60)*100+MOD(tsec!H80,60),"")</f>
        <v/>
      </c>
      <c r="I80" s="115" t="str">
        <f>IF(tsec!I80&lt;&gt;"",tsec!I80,"")</f>
        <v/>
      </c>
      <c r="J80" s="277" t="str">
        <f>IF(tsec!J80&lt;&gt;"",INT(tsec!J80/3600)*10000+INT(MOD(tsec!J80,3600)/60)*100+MOD(tsec!J80,60),"")</f>
        <v/>
      </c>
      <c r="K80" s="115" t="str">
        <f>IF(tsec!K80&lt;&gt;"",tsec!K80,"")</f>
        <v/>
      </c>
      <c r="L80" s="277" t="str">
        <f>IF(tsec!L80&lt;&gt;"",INT(tsec!L80/3600)*10000+INT(MOD(tsec!L80,3600)/60)*100+MOD(tsec!L80,60),"")</f>
        <v/>
      </c>
      <c r="M80" s="115" t="str">
        <f>IF(tsec!M80&lt;&gt;"",tsec!M80,"")</f>
        <v/>
      </c>
      <c r="N80" s="277" t="str">
        <f>IF(tsec!N80&lt;&gt;"",INT(tsec!N80/3600)*10000+INT(MOD(tsec!N80,3600)/60)*100+MOD(tsec!N80,60),"")</f>
        <v/>
      </c>
      <c r="O80" s="115" t="str">
        <f>IF(tsec!O80&lt;&gt;"",tsec!O80,"")</f>
        <v/>
      </c>
      <c r="P80" s="277" t="str">
        <f>IF(tsec!P80&lt;&gt;"",INT(tsec!P80/3600)*10000+INT(MOD(tsec!P80,3600)/60)*100+MOD(tsec!P80,60),"")</f>
        <v/>
      </c>
      <c r="Q80" s="115" t="str">
        <f>IF(tsec!Q80&lt;&gt;"",tsec!Q80,"")</f>
        <v/>
      </c>
      <c r="R80" s="277" t="str">
        <f>IF(tsec!R80&lt;&gt;"",INT(tsec!R80/3600)*10000+INT(MOD(tsec!R80,3600)/60)*100+MOD(tsec!R80,60),"")</f>
        <v/>
      </c>
      <c r="S80" s="115" t="str">
        <f>IF(tsec!S80&lt;&gt;"",tsec!S80,"")</f>
        <v/>
      </c>
      <c r="T80" s="277" t="str">
        <f>IF(tsec!T80&lt;&gt;"",INT(tsec!T80/3600)*10000+INT(MOD(tsec!T80,3600)/60)*100+MOD(tsec!T80,60),"")</f>
        <v/>
      </c>
      <c r="U80" s="115" t="str">
        <f>IF(tsec!U80&lt;&gt;"",tsec!U80,"")</f>
        <v/>
      </c>
      <c r="V80" s="277" t="str">
        <f>IF(tsec!V80&lt;&gt;"",INT(tsec!V80/3600)*10000+INT(MOD(tsec!V80,3600)/60)*100+MOD(tsec!V80,60),"")</f>
        <v/>
      </c>
      <c r="W80" s="115" t="str">
        <f>IF(tsec!W80&lt;&gt;"",tsec!W80,"")</f>
        <v/>
      </c>
      <c r="X80" s="277" t="str">
        <f>IF(tsec!X80&lt;&gt;"",INT(tsec!X80/3600)*10000+INT(MOD(tsec!X80,3600)/60)*100+MOD(tsec!X80,60),"")</f>
        <v/>
      </c>
      <c r="Y80" s="115" t="str">
        <f>IF(tsec!Y80&lt;&gt;"",tsec!Y80,"")</f>
        <v/>
      </c>
      <c r="Z80" s="277" t="str">
        <f>IF(tsec!Z80&lt;&gt;"",INT(tsec!Z80/3600)*10000+INT(MOD(tsec!Z80,3600)/60)*100+MOD(tsec!Z80,60),"")</f>
        <v/>
      </c>
      <c r="AA80" s="115" t="str">
        <f>IF(tsec!AA80&lt;&gt;"",tsec!AA80,"")</f>
        <v/>
      </c>
      <c r="AB80" s="277" t="str">
        <f>IF(tsec!AB80&lt;&gt;"",INT(tsec!AB80/3600)*10000+INT(MOD(tsec!AB80,3600)/60)*100+MOD(tsec!AB80,60),"")</f>
        <v/>
      </c>
      <c r="AC80" s="115" t="str">
        <f>IF(tsec!AC80&lt;&gt;"",tsec!AC80,"")</f>
        <v/>
      </c>
      <c r="AD80" s="277" t="str">
        <f>IF(tsec!AD80&lt;&gt;"",INT(tsec!AD80/3600)*10000+INT(MOD(tsec!AD80,3600)/60)*100+MOD(tsec!AD80,60),"")</f>
        <v/>
      </c>
      <c r="AE80" s="115" t="str">
        <f>IF(tsec!AE80&lt;&gt;"",tsec!AE80,"")</f>
        <v/>
      </c>
      <c r="AF80" s="277" t="str">
        <f>IF(tsec!AF80&lt;&gt;"",INT(tsec!AF80/3600)*10000+INT(MOD(tsec!AF80,3600)/60)*100+MOD(tsec!AF80,60),"")</f>
        <v/>
      </c>
      <c r="AG80" s="115" t="str">
        <f>IF(tsec!AG80&lt;&gt;"",tsec!AG80,"")</f>
        <v/>
      </c>
      <c r="AH80" s="277" t="str">
        <f>IF(tsec!AH80&lt;&gt;"",INT(tsec!AH80/3600)*10000+INT(MOD(tsec!AH80,3600)/60)*100+MOD(tsec!AH80,60),"")</f>
        <v/>
      </c>
      <c r="AI80" s="115" t="str">
        <f>IF(tsec!AI80&lt;&gt;"",tsec!AI80,"")</f>
        <v/>
      </c>
      <c r="AJ80" s="277" t="str">
        <f>IF(tsec!AJ80&lt;&gt;"",INT(tsec!AJ80/3600)*10000+INT(MOD(tsec!AJ80,3600)/60)*100+MOD(tsec!AJ80,60),"")</f>
        <v/>
      </c>
      <c r="AK80" s="115" t="str">
        <f>IF(tsec!AK80&lt;&gt;"",tsec!AK80,"")</f>
        <v/>
      </c>
      <c r="AL80" s="277" t="str">
        <f>IF(tsec!AL80&lt;&gt;"",INT(tsec!AL80/3600)*10000+INT(MOD(tsec!AL80,3600)/60)*100+MOD(tsec!AL80,60),"")</f>
        <v/>
      </c>
      <c r="AM80" s="115" t="str">
        <f>IF(tsec!AM80&lt;&gt;"",tsec!AM80,"")</f>
        <v/>
      </c>
      <c r="AN80" s="277" t="str">
        <f>IF(tsec!AN80&lt;&gt;"",INT(tsec!AN80/3600)*10000+INT(MOD(tsec!AN80,3600)/60)*100+MOD(tsec!AN80,60),"")</f>
        <v/>
      </c>
      <c r="AO80" s="115" t="str">
        <f>IF(tsec!AO80&lt;&gt;"",tsec!AO80,"")</f>
        <v/>
      </c>
      <c r="AP80" s="277" t="str">
        <f>IF(tsec!AP80&lt;&gt;"",INT(tsec!AP80/3600)*10000+INT(MOD(tsec!AP80,3600)/60)*100+MOD(tsec!AP80,60),"")</f>
        <v/>
      </c>
      <c r="AQ80" s="115" t="str">
        <f>IF(tsec!AQ80&lt;&gt;"",tsec!AQ80,"")</f>
        <v/>
      </c>
      <c r="AR80" s="277" t="str">
        <f>IF(tsec!AR80&lt;&gt;"",INT(tsec!AR80/3600)*10000+INT(MOD(tsec!AR80,3600)/60)*100+MOD(tsec!AR80,60),"")</f>
        <v/>
      </c>
      <c r="AS80" s="115" t="str">
        <f>IF(tsec!AS80&lt;&gt;"",tsec!AS80,"")</f>
        <v/>
      </c>
      <c r="AT80" s="277" t="str">
        <f>IF(tsec!AT80&lt;&gt;"",INT(tsec!AT80/3600)*10000+INT(MOD(tsec!AT80,3600)/60)*100+MOD(tsec!AT80,60),"")</f>
        <v/>
      </c>
      <c r="AU80" s="115" t="str">
        <f>IF(tsec!AU80&lt;&gt;"",tsec!AU80,"")</f>
        <v/>
      </c>
      <c r="AV80" s="277" t="str">
        <f>IF(tsec!AV80&lt;&gt;"",INT(tsec!AV80/3600)*10000+INT(MOD(tsec!AV80,3600)/60)*100+MOD(tsec!AV80,60),"")</f>
        <v/>
      </c>
      <c r="AW80" s="115" t="str">
        <f>IF(tsec!AW80&lt;&gt;"",tsec!AW80,"")</f>
        <v/>
      </c>
      <c r="AX80" s="277" t="str">
        <f>IF(tsec!AX80&lt;&gt;"",INT(tsec!AX80/3600)*10000+INT(MOD(tsec!AX80,3600)/60)*100+MOD(tsec!AX80,60),"")</f>
        <v/>
      </c>
      <c r="AY80" s="115" t="str">
        <f>IF(tsec!AY80&lt;&gt;"",tsec!AY80,"")</f>
        <v/>
      </c>
      <c r="AZ80" s="277" t="str">
        <f>IF(tsec!AZ80&lt;&gt;"",INT(tsec!AZ80/3600)*10000+INT(MOD(tsec!AZ80,3600)/60)*100+MOD(tsec!AZ80,60),"")</f>
        <v/>
      </c>
      <c r="BA80" s="115" t="str">
        <f>IF(tsec!BA80&lt;&gt;"",tsec!BA80,"")</f>
        <v/>
      </c>
      <c r="BB80" s="277" t="str">
        <f>IF(tsec!BB80&lt;&gt;"",INT(tsec!BB80/3600)*10000+INT(MOD(tsec!BB80,3600)/60)*100+MOD(tsec!BB80,60),"")</f>
        <v/>
      </c>
      <c r="BC80" s="115" t="str">
        <f>IF(tsec!BC80&lt;&gt;"",tsec!BC80,"")</f>
        <v/>
      </c>
      <c r="BD80" s="277" t="str">
        <f>IF(tsec!BD80&lt;&gt;"",INT(tsec!BD80/3600)*10000+INT(MOD(tsec!BD80,3600)/60)*100+MOD(tsec!BD80,60),"")</f>
        <v/>
      </c>
      <c r="BE80" s="115" t="str">
        <f>IF(tsec!BE80&lt;&gt;"",tsec!BE80,"")</f>
        <v/>
      </c>
      <c r="BF80" s="277" t="str">
        <f>IF(tsec!BF80&lt;&gt;"",INT(tsec!BF80/3600)*10000+INT(MOD(tsec!BF80,3600)/60)*100+MOD(tsec!BF80,60),"")</f>
        <v/>
      </c>
      <c r="BG80" s="115" t="str">
        <f>IF(tsec!BG80&lt;&gt;"",tsec!BG80,"")</f>
        <v/>
      </c>
      <c r="BH80" s="277" t="str">
        <f>IF(tsec!BH80&lt;&gt;"",INT(tsec!BH80/3600)*10000+INT(MOD(tsec!BH80,3600)/60)*100+MOD(tsec!BH80,60),"")</f>
        <v/>
      </c>
      <c r="BI80" s="115" t="str">
        <f>IF(tsec!BI80&lt;&gt;"",tsec!BI80,"")</f>
        <v/>
      </c>
      <c r="BJ80" s="277" t="str">
        <f>IF(tsec!BJ80&lt;&gt;"",INT(tsec!BJ80/3600)*10000+INT(MOD(tsec!BJ80,3600)/60)*100+MOD(tsec!BJ80,60),"")</f>
        <v/>
      </c>
      <c r="BK80" s="115" t="str">
        <f>IF(tsec!BK80&lt;&gt;"",tsec!BK80,"")</f>
        <v/>
      </c>
      <c r="BL80" s="277" t="str">
        <f>IF(tsec!BL80&lt;&gt;"",INT(tsec!BL80/3600)*10000+INT(MOD(tsec!BL80,3600)/60)*100+MOD(tsec!BL80,60),"")</f>
        <v/>
      </c>
      <c r="BM80" s="115" t="str">
        <f>IF(tsec!BM80&lt;&gt;"",tsec!BM80,"")</f>
        <v/>
      </c>
    </row>
    <row r="81" spans="1:65" hidden="1">
      <c r="A81" s="84" t="str">
        <f>IF(ent!E81&lt;&gt;"",ent!D81,"")</f>
        <v/>
      </c>
      <c r="B81" s="84" t="str">
        <f>IF(ent!E81&lt;&gt;"",ent!E81,"")</f>
        <v/>
      </c>
      <c r="C81" s="84" t="str">
        <f>IF(ent!E81&lt;&gt;"",ent!F81,"")</f>
        <v/>
      </c>
      <c r="D81" s="84" t="str">
        <f>IF(ent!E81&lt;&gt;"",ent!G81,"")</f>
        <v/>
      </c>
      <c r="E81" s="112" t="str">
        <f>IF(ent!E81&lt;&gt;"",ent!H81,"")</f>
        <v/>
      </c>
      <c r="F81" s="276" t="str">
        <f>IF(tsec!F81&lt;&gt;"",INT(tsec!F81/3600)*10000+INT(MOD(tsec!F81,3600)/60)*100+MOD(tsec!F81,60),"")</f>
        <v/>
      </c>
      <c r="G81" s="86" t="str">
        <f>IF(tsec!G81&lt;&gt;"",tsec!G81,"")</f>
        <v/>
      </c>
      <c r="H81" s="276" t="str">
        <f>IF(tsec!H81&lt;&gt;"",INT(tsec!H81/3600)*10000+INT(MOD(tsec!H81,3600)/60)*100+MOD(tsec!H81,60),"")</f>
        <v/>
      </c>
      <c r="I81" s="86" t="str">
        <f>IF(tsec!I81&lt;&gt;"",tsec!I81,"")</f>
        <v/>
      </c>
      <c r="J81" s="276" t="str">
        <f>IF(tsec!J81&lt;&gt;"",INT(tsec!J81/3600)*10000+INT(MOD(tsec!J81,3600)/60)*100+MOD(tsec!J81,60),"")</f>
        <v/>
      </c>
      <c r="K81" s="86" t="str">
        <f>IF(tsec!K81&lt;&gt;"",tsec!K81,"")</f>
        <v/>
      </c>
      <c r="L81" s="276" t="str">
        <f>IF(tsec!L81&lt;&gt;"",INT(tsec!L81/3600)*10000+INT(MOD(tsec!L81,3600)/60)*100+MOD(tsec!L81,60),"")</f>
        <v/>
      </c>
      <c r="M81" s="86" t="str">
        <f>IF(tsec!M81&lt;&gt;"",tsec!M81,"")</f>
        <v/>
      </c>
      <c r="N81" s="276" t="str">
        <f>IF(tsec!N81&lt;&gt;"",INT(tsec!N81/3600)*10000+INT(MOD(tsec!N81,3600)/60)*100+MOD(tsec!N81,60),"")</f>
        <v/>
      </c>
      <c r="O81" s="86" t="str">
        <f>IF(tsec!O81&lt;&gt;"",tsec!O81,"")</f>
        <v/>
      </c>
      <c r="P81" s="276" t="str">
        <f>IF(tsec!P81&lt;&gt;"",INT(tsec!P81/3600)*10000+INT(MOD(tsec!P81,3600)/60)*100+MOD(tsec!P81,60),"")</f>
        <v/>
      </c>
      <c r="Q81" s="86" t="str">
        <f>IF(tsec!Q81&lt;&gt;"",tsec!Q81,"")</f>
        <v/>
      </c>
      <c r="R81" s="276" t="str">
        <f>IF(tsec!R81&lt;&gt;"",INT(tsec!R81/3600)*10000+INT(MOD(tsec!R81,3600)/60)*100+MOD(tsec!R81,60),"")</f>
        <v/>
      </c>
      <c r="S81" s="86" t="str">
        <f>IF(tsec!S81&lt;&gt;"",tsec!S81,"")</f>
        <v/>
      </c>
      <c r="T81" s="276" t="str">
        <f>IF(tsec!T81&lt;&gt;"",INT(tsec!T81/3600)*10000+INT(MOD(tsec!T81,3600)/60)*100+MOD(tsec!T81,60),"")</f>
        <v/>
      </c>
      <c r="U81" s="86" t="str">
        <f>IF(tsec!U81&lt;&gt;"",tsec!U81,"")</f>
        <v/>
      </c>
      <c r="V81" s="276" t="str">
        <f>IF(tsec!V81&lt;&gt;"",INT(tsec!V81/3600)*10000+INT(MOD(tsec!V81,3600)/60)*100+MOD(tsec!V81,60),"")</f>
        <v/>
      </c>
      <c r="W81" s="86" t="str">
        <f>IF(tsec!W81&lt;&gt;"",tsec!W81,"")</f>
        <v/>
      </c>
      <c r="X81" s="276" t="str">
        <f>IF(tsec!X81&lt;&gt;"",INT(tsec!X81/3600)*10000+INT(MOD(tsec!X81,3600)/60)*100+MOD(tsec!X81,60),"")</f>
        <v/>
      </c>
      <c r="Y81" s="86" t="str">
        <f>IF(tsec!Y81&lt;&gt;"",tsec!Y81,"")</f>
        <v/>
      </c>
      <c r="Z81" s="276" t="str">
        <f>IF(tsec!Z81&lt;&gt;"",INT(tsec!Z81/3600)*10000+INT(MOD(tsec!Z81,3600)/60)*100+MOD(tsec!Z81,60),"")</f>
        <v/>
      </c>
      <c r="AA81" s="86" t="str">
        <f>IF(tsec!AA81&lt;&gt;"",tsec!AA81,"")</f>
        <v/>
      </c>
      <c r="AB81" s="276" t="str">
        <f>IF(tsec!AB81&lt;&gt;"",INT(tsec!AB81/3600)*10000+INT(MOD(tsec!AB81,3600)/60)*100+MOD(tsec!AB81,60),"")</f>
        <v/>
      </c>
      <c r="AC81" s="86" t="str">
        <f>IF(tsec!AC81&lt;&gt;"",tsec!AC81,"")</f>
        <v/>
      </c>
      <c r="AD81" s="276" t="str">
        <f>IF(tsec!AD81&lt;&gt;"",INT(tsec!AD81/3600)*10000+INT(MOD(tsec!AD81,3600)/60)*100+MOD(tsec!AD81,60),"")</f>
        <v/>
      </c>
      <c r="AE81" s="86" t="str">
        <f>IF(tsec!AE81&lt;&gt;"",tsec!AE81,"")</f>
        <v/>
      </c>
      <c r="AF81" s="276" t="str">
        <f>IF(tsec!AF81&lt;&gt;"",INT(tsec!AF81/3600)*10000+INT(MOD(tsec!AF81,3600)/60)*100+MOD(tsec!AF81,60),"")</f>
        <v/>
      </c>
      <c r="AG81" s="86" t="str">
        <f>IF(tsec!AG81&lt;&gt;"",tsec!AG81,"")</f>
        <v/>
      </c>
      <c r="AH81" s="276" t="str">
        <f>IF(tsec!AH81&lt;&gt;"",INT(tsec!AH81/3600)*10000+INT(MOD(tsec!AH81,3600)/60)*100+MOD(tsec!AH81,60),"")</f>
        <v/>
      </c>
      <c r="AI81" s="86" t="str">
        <f>IF(tsec!AI81&lt;&gt;"",tsec!AI81,"")</f>
        <v/>
      </c>
      <c r="AJ81" s="276" t="str">
        <f>IF(tsec!AJ81&lt;&gt;"",INT(tsec!AJ81/3600)*10000+INT(MOD(tsec!AJ81,3600)/60)*100+MOD(tsec!AJ81,60),"")</f>
        <v/>
      </c>
      <c r="AK81" s="86" t="str">
        <f>IF(tsec!AK81&lt;&gt;"",tsec!AK81,"")</f>
        <v/>
      </c>
      <c r="AL81" s="276" t="str">
        <f>IF(tsec!AL81&lt;&gt;"",INT(tsec!AL81/3600)*10000+INT(MOD(tsec!AL81,3600)/60)*100+MOD(tsec!AL81,60),"")</f>
        <v/>
      </c>
      <c r="AM81" s="86" t="str">
        <f>IF(tsec!AM81&lt;&gt;"",tsec!AM81,"")</f>
        <v/>
      </c>
      <c r="AN81" s="276" t="str">
        <f>IF(tsec!AN81&lt;&gt;"",INT(tsec!AN81/3600)*10000+INT(MOD(tsec!AN81,3600)/60)*100+MOD(tsec!AN81,60),"")</f>
        <v/>
      </c>
      <c r="AO81" s="86" t="str">
        <f>IF(tsec!AO81&lt;&gt;"",tsec!AO81,"")</f>
        <v/>
      </c>
      <c r="AP81" s="276" t="str">
        <f>IF(tsec!AP81&lt;&gt;"",INT(tsec!AP81/3600)*10000+INT(MOD(tsec!AP81,3600)/60)*100+MOD(tsec!AP81,60),"")</f>
        <v/>
      </c>
      <c r="AQ81" s="86" t="str">
        <f>IF(tsec!AQ81&lt;&gt;"",tsec!AQ81,"")</f>
        <v/>
      </c>
      <c r="AR81" s="276" t="str">
        <f>IF(tsec!AR81&lt;&gt;"",INT(tsec!AR81/3600)*10000+INT(MOD(tsec!AR81,3600)/60)*100+MOD(tsec!AR81,60),"")</f>
        <v/>
      </c>
      <c r="AS81" s="86" t="str">
        <f>IF(tsec!AS81&lt;&gt;"",tsec!AS81,"")</f>
        <v/>
      </c>
      <c r="AT81" s="276" t="str">
        <f>IF(tsec!AT81&lt;&gt;"",INT(tsec!AT81/3600)*10000+INT(MOD(tsec!AT81,3600)/60)*100+MOD(tsec!AT81,60),"")</f>
        <v/>
      </c>
      <c r="AU81" s="86" t="str">
        <f>IF(tsec!AU81&lt;&gt;"",tsec!AU81,"")</f>
        <v/>
      </c>
      <c r="AV81" s="276" t="str">
        <f>IF(tsec!AV81&lt;&gt;"",INT(tsec!AV81/3600)*10000+INT(MOD(tsec!AV81,3600)/60)*100+MOD(tsec!AV81,60),"")</f>
        <v/>
      </c>
      <c r="AW81" s="86" t="str">
        <f>IF(tsec!AW81&lt;&gt;"",tsec!AW81,"")</f>
        <v/>
      </c>
      <c r="AX81" s="276" t="str">
        <f>IF(tsec!AX81&lt;&gt;"",INT(tsec!AX81/3600)*10000+INT(MOD(tsec!AX81,3600)/60)*100+MOD(tsec!AX81,60),"")</f>
        <v/>
      </c>
      <c r="AY81" s="86" t="str">
        <f>IF(tsec!AY81&lt;&gt;"",tsec!AY81,"")</f>
        <v/>
      </c>
      <c r="AZ81" s="276" t="str">
        <f>IF(tsec!AZ81&lt;&gt;"",INT(tsec!AZ81/3600)*10000+INT(MOD(tsec!AZ81,3600)/60)*100+MOD(tsec!AZ81,60),"")</f>
        <v/>
      </c>
      <c r="BA81" s="86" t="str">
        <f>IF(tsec!BA81&lt;&gt;"",tsec!BA81,"")</f>
        <v/>
      </c>
      <c r="BB81" s="276" t="str">
        <f>IF(tsec!BB81&lt;&gt;"",INT(tsec!BB81/3600)*10000+INT(MOD(tsec!BB81,3600)/60)*100+MOD(tsec!BB81,60),"")</f>
        <v/>
      </c>
      <c r="BC81" s="86" t="str">
        <f>IF(tsec!BC81&lt;&gt;"",tsec!BC81,"")</f>
        <v/>
      </c>
      <c r="BD81" s="276" t="str">
        <f>IF(tsec!BD81&lt;&gt;"",INT(tsec!BD81/3600)*10000+INT(MOD(tsec!BD81,3600)/60)*100+MOD(tsec!BD81,60),"")</f>
        <v/>
      </c>
      <c r="BE81" s="86" t="str">
        <f>IF(tsec!BE81&lt;&gt;"",tsec!BE81,"")</f>
        <v/>
      </c>
      <c r="BF81" s="276" t="str">
        <f>IF(tsec!BF81&lt;&gt;"",INT(tsec!BF81/3600)*10000+INT(MOD(tsec!BF81,3600)/60)*100+MOD(tsec!BF81,60),"")</f>
        <v/>
      </c>
      <c r="BG81" s="86" t="str">
        <f>IF(tsec!BG81&lt;&gt;"",tsec!BG81,"")</f>
        <v/>
      </c>
      <c r="BH81" s="276" t="str">
        <f>IF(tsec!BH81&lt;&gt;"",INT(tsec!BH81/3600)*10000+INT(MOD(tsec!BH81,3600)/60)*100+MOD(tsec!BH81,60),"")</f>
        <v/>
      </c>
      <c r="BI81" s="86" t="str">
        <f>IF(tsec!BI81&lt;&gt;"",tsec!BI81,"")</f>
        <v/>
      </c>
      <c r="BJ81" s="276" t="str">
        <f>IF(tsec!BJ81&lt;&gt;"",INT(tsec!BJ81/3600)*10000+INT(MOD(tsec!BJ81,3600)/60)*100+MOD(tsec!BJ81,60),"")</f>
        <v/>
      </c>
      <c r="BK81" s="86" t="str">
        <f>IF(tsec!BK81&lt;&gt;"",tsec!BK81,"")</f>
        <v/>
      </c>
      <c r="BL81" s="276" t="str">
        <f>IF(tsec!BL81&lt;&gt;"",INT(tsec!BL81/3600)*10000+INT(MOD(tsec!BL81,3600)/60)*100+MOD(tsec!BL81,60),"")</f>
        <v/>
      </c>
      <c r="BM81" s="86" t="str">
        <f>IF(tsec!BM81&lt;&gt;"",tsec!BM81,"")</f>
        <v/>
      </c>
    </row>
    <row r="82" spans="1:65" s="278" customFormat="1" hidden="1">
      <c r="A82" s="113" t="str">
        <f>IF(ent!E82&lt;&gt;"",ent!D82,"")</f>
        <v/>
      </c>
      <c r="B82" s="113" t="str">
        <f>IF(ent!E82&lt;&gt;"",ent!E82,"")</f>
        <v/>
      </c>
      <c r="C82" s="113" t="str">
        <f>IF(ent!E82&lt;&gt;"",ent!F82,"")</f>
        <v/>
      </c>
      <c r="D82" s="113" t="str">
        <f>IF(ent!E82&lt;&gt;"",ent!G82,"")</f>
        <v/>
      </c>
      <c r="E82" s="114" t="str">
        <f>IF(ent!E82&lt;&gt;"",ent!H82,"")</f>
        <v/>
      </c>
      <c r="F82" s="277" t="str">
        <f>IF(tsec!F82&lt;&gt;"",INT(tsec!F82/3600)*10000+INT(MOD(tsec!F82,3600)/60)*100+MOD(tsec!F82,60),"")</f>
        <v/>
      </c>
      <c r="G82" s="115" t="str">
        <f>IF(tsec!G82&lt;&gt;"",tsec!G82,"")</f>
        <v/>
      </c>
      <c r="H82" s="277" t="str">
        <f>IF(tsec!H82&lt;&gt;"",INT(tsec!H82/3600)*10000+INT(MOD(tsec!H82,3600)/60)*100+MOD(tsec!H82,60),"")</f>
        <v/>
      </c>
      <c r="I82" s="115" t="str">
        <f>IF(tsec!I82&lt;&gt;"",tsec!I82,"")</f>
        <v/>
      </c>
      <c r="J82" s="277" t="str">
        <f>IF(tsec!J82&lt;&gt;"",INT(tsec!J82/3600)*10000+INT(MOD(tsec!J82,3600)/60)*100+MOD(tsec!J82,60),"")</f>
        <v/>
      </c>
      <c r="K82" s="115" t="str">
        <f>IF(tsec!K82&lt;&gt;"",tsec!K82,"")</f>
        <v/>
      </c>
      <c r="L82" s="277" t="str">
        <f>IF(tsec!L82&lt;&gt;"",INT(tsec!L82/3600)*10000+INT(MOD(tsec!L82,3600)/60)*100+MOD(tsec!L82,60),"")</f>
        <v/>
      </c>
      <c r="M82" s="115" t="str">
        <f>IF(tsec!M82&lt;&gt;"",tsec!M82,"")</f>
        <v/>
      </c>
      <c r="N82" s="277" t="str">
        <f>IF(tsec!N82&lt;&gt;"",INT(tsec!N82/3600)*10000+INT(MOD(tsec!N82,3600)/60)*100+MOD(tsec!N82,60),"")</f>
        <v/>
      </c>
      <c r="O82" s="115" t="str">
        <f>IF(tsec!O82&lt;&gt;"",tsec!O82,"")</f>
        <v/>
      </c>
      <c r="P82" s="277" t="str">
        <f>IF(tsec!P82&lt;&gt;"",INT(tsec!P82/3600)*10000+INT(MOD(tsec!P82,3600)/60)*100+MOD(tsec!P82,60),"")</f>
        <v/>
      </c>
      <c r="Q82" s="115" t="str">
        <f>IF(tsec!Q82&lt;&gt;"",tsec!Q82,"")</f>
        <v/>
      </c>
      <c r="R82" s="277" t="str">
        <f>IF(tsec!R82&lt;&gt;"",INT(tsec!R82/3600)*10000+INT(MOD(tsec!R82,3600)/60)*100+MOD(tsec!R82,60),"")</f>
        <v/>
      </c>
      <c r="S82" s="115" t="str">
        <f>IF(tsec!S82&lt;&gt;"",tsec!S82,"")</f>
        <v/>
      </c>
      <c r="T82" s="277" t="str">
        <f>IF(tsec!T82&lt;&gt;"",INT(tsec!T82/3600)*10000+INT(MOD(tsec!T82,3600)/60)*100+MOD(tsec!T82,60),"")</f>
        <v/>
      </c>
      <c r="U82" s="115" t="str">
        <f>IF(tsec!U82&lt;&gt;"",tsec!U82,"")</f>
        <v/>
      </c>
      <c r="V82" s="277" t="str">
        <f>IF(tsec!V82&lt;&gt;"",INT(tsec!V82/3600)*10000+INT(MOD(tsec!V82,3600)/60)*100+MOD(tsec!V82,60),"")</f>
        <v/>
      </c>
      <c r="W82" s="115" t="str">
        <f>IF(tsec!W82&lt;&gt;"",tsec!W82,"")</f>
        <v/>
      </c>
      <c r="X82" s="277" t="str">
        <f>IF(tsec!X82&lt;&gt;"",INT(tsec!X82/3600)*10000+INT(MOD(tsec!X82,3600)/60)*100+MOD(tsec!X82,60),"")</f>
        <v/>
      </c>
      <c r="Y82" s="115" t="str">
        <f>IF(tsec!Y82&lt;&gt;"",tsec!Y82,"")</f>
        <v/>
      </c>
      <c r="Z82" s="277" t="str">
        <f>IF(tsec!Z82&lt;&gt;"",INT(tsec!Z82/3600)*10000+INT(MOD(tsec!Z82,3600)/60)*100+MOD(tsec!Z82,60),"")</f>
        <v/>
      </c>
      <c r="AA82" s="115" t="str">
        <f>IF(tsec!AA82&lt;&gt;"",tsec!AA82,"")</f>
        <v/>
      </c>
      <c r="AB82" s="277" t="str">
        <f>IF(tsec!AB82&lt;&gt;"",INT(tsec!AB82/3600)*10000+INT(MOD(tsec!AB82,3600)/60)*100+MOD(tsec!AB82,60),"")</f>
        <v/>
      </c>
      <c r="AC82" s="115" t="str">
        <f>IF(tsec!AC82&lt;&gt;"",tsec!AC82,"")</f>
        <v/>
      </c>
      <c r="AD82" s="277" t="str">
        <f>IF(tsec!AD82&lt;&gt;"",INT(tsec!AD82/3600)*10000+INT(MOD(tsec!AD82,3600)/60)*100+MOD(tsec!AD82,60),"")</f>
        <v/>
      </c>
      <c r="AE82" s="115" t="str">
        <f>IF(tsec!AE82&lt;&gt;"",tsec!AE82,"")</f>
        <v/>
      </c>
      <c r="AF82" s="277" t="str">
        <f>IF(tsec!AF82&lt;&gt;"",INT(tsec!AF82/3600)*10000+INT(MOD(tsec!AF82,3600)/60)*100+MOD(tsec!AF82,60),"")</f>
        <v/>
      </c>
      <c r="AG82" s="115" t="str">
        <f>IF(tsec!AG82&lt;&gt;"",tsec!AG82,"")</f>
        <v/>
      </c>
      <c r="AH82" s="277" t="str">
        <f>IF(tsec!AH82&lt;&gt;"",INT(tsec!AH82/3600)*10000+INT(MOD(tsec!AH82,3600)/60)*100+MOD(tsec!AH82,60),"")</f>
        <v/>
      </c>
      <c r="AI82" s="115" t="str">
        <f>IF(tsec!AI82&lt;&gt;"",tsec!AI82,"")</f>
        <v/>
      </c>
      <c r="AJ82" s="277" t="str">
        <f>IF(tsec!AJ82&lt;&gt;"",INT(tsec!AJ82/3600)*10000+INT(MOD(tsec!AJ82,3600)/60)*100+MOD(tsec!AJ82,60),"")</f>
        <v/>
      </c>
      <c r="AK82" s="115" t="str">
        <f>IF(tsec!AK82&lt;&gt;"",tsec!AK82,"")</f>
        <v/>
      </c>
      <c r="AL82" s="277" t="str">
        <f>IF(tsec!AL82&lt;&gt;"",INT(tsec!AL82/3600)*10000+INT(MOD(tsec!AL82,3600)/60)*100+MOD(tsec!AL82,60),"")</f>
        <v/>
      </c>
      <c r="AM82" s="115" t="str">
        <f>IF(tsec!AM82&lt;&gt;"",tsec!AM82,"")</f>
        <v/>
      </c>
      <c r="AN82" s="277" t="str">
        <f>IF(tsec!AN82&lt;&gt;"",INT(tsec!AN82/3600)*10000+INT(MOD(tsec!AN82,3600)/60)*100+MOD(tsec!AN82,60),"")</f>
        <v/>
      </c>
      <c r="AO82" s="115" t="str">
        <f>IF(tsec!AO82&lt;&gt;"",tsec!AO82,"")</f>
        <v/>
      </c>
      <c r="AP82" s="277" t="str">
        <f>IF(tsec!AP82&lt;&gt;"",INT(tsec!AP82/3600)*10000+INT(MOD(tsec!AP82,3600)/60)*100+MOD(tsec!AP82,60),"")</f>
        <v/>
      </c>
      <c r="AQ82" s="115" t="str">
        <f>IF(tsec!AQ82&lt;&gt;"",tsec!AQ82,"")</f>
        <v/>
      </c>
      <c r="AR82" s="277" t="str">
        <f>IF(tsec!AR82&lt;&gt;"",INT(tsec!AR82/3600)*10000+INT(MOD(tsec!AR82,3600)/60)*100+MOD(tsec!AR82,60),"")</f>
        <v/>
      </c>
      <c r="AS82" s="115" t="str">
        <f>IF(tsec!AS82&lt;&gt;"",tsec!AS82,"")</f>
        <v/>
      </c>
      <c r="AT82" s="277" t="str">
        <f>IF(tsec!AT82&lt;&gt;"",INT(tsec!AT82/3600)*10000+INT(MOD(tsec!AT82,3600)/60)*100+MOD(tsec!AT82,60),"")</f>
        <v/>
      </c>
      <c r="AU82" s="115" t="str">
        <f>IF(tsec!AU82&lt;&gt;"",tsec!AU82,"")</f>
        <v/>
      </c>
      <c r="AV82" s="277" t="str">
        <f>IF(tsec!AV82&lt;&gt;"",INT(tsec!AV82/3600)*10000+INT(MOD(tsec!AV82,3600)/60)*100+MOD(tsec!AV82,60),"")</f>
        <v/>
      </c>
      <c r="AW82" s="115" t="str">
        <f>IF(tsec!AW82&lt;&gt;"",tsec!AW82,"")</f>
        <v/>
      </c>
      <c r="AX82" s="277" t="str">
        <f>IF(tsec!AX82&lt;&gt;"",INT(tsec!AX82/3600)*10000+INT(MOD(tsec!AX82,3600)/60)*100+MOD(tsec!AX82,60),"")</f>
        <v/>
      </c>
      <c r="AY82" s="115" t="str">
        <f>IF(tsec!AY82&lt;&gt;"",tsec!AY82,"")</f>
        <v/>
      </c>
      <c r="AZ82" s="277" t="str">
        <f>IF(tsec!AZ82&lt;&gt;"",INT(tsec!AZ82/3600)*10000+INT(MOD(tsec!AZ82,3600)/60)*100+MOD(tsec!AZ82,60),"")</f>
        <v/>
      </c>
      <c r="BA82" s="115" t="str">
        <f>IF(tsec!BA82&lt;&gt;"",tsec!BA82,"")</f>
        <v/>
      </c>
      <c r="BB82" s="277" t="str">
        <f>IF(tsec!BB82&lt;&gt;"",INT(tsec!BB82/3600)*10000+INT(MOD(tsec!BB82,3600)/60)*100+MOD(tsec!BB82,60),"")</f>
        <v/>
      </c>
      <c r="BC82" s="115" t="str">
        <f>IF(tsec!BC82&lt;&gt;"",tsec!BC82,"")</f>
        <v/>
      </c>
      <c r="BD82" s="277" t="str">
        <f>IF(tsec!BD82&lt;&gt;"",INT(tsec!BD82/3600)*10000+INT(MOD(tsec!BD82,3600)/60)*100+MOD(tsec!BD82,60),"")</f>
        <v/>
      </c>
      <c r="BE82" s="115" t="str">
        <f>IF(tsec!BE82&lt;&gt;"",tsec!BE82,"")</f>
        <v/>
      </c>
      <c r="BF82" s="277" t="str">
        <f>IF(tsec!BF82&lt;&gt;"",INT(tsec!BF82/3600)*10000+INT(MOD(tsec!BF82,3600)/60)*100+MOD(tsec!BF82,60),"")</f>
        <v/>
      </c>
      <c r="BG82" s="115" t="str">
        <f>IF(tsec!BG82&lt;&gt;"",tsec!BG82,"")</f>
        <v/>
      </c>
      <c r="BH82" s="277" t="str">
        <f>IF(tsec!BH82&lt;&gt;"",INT(tsec!BH82/3600)*10000+INT(MOD(tsec!BH82,3600)/60)*100+MOD(tsec!BH82,60),"")</f>
        <v/>
      </c>
      <c r="BI82" s="115" t="str">
        <f>IF(tsec!BI82&lt;&gt;"",tsec!BI82,"")</f>
        <v/>
      </c>
      <c r="BJ82" s="277" t="str">
        <f>IF(tsec!BJ82&lt;&gt;"",INT(tsec!BJ82/3600)*10000+INT(MOD(tsec!BJ82,3600)/60)*100+MOD(tsec!BJ82,60),"")</f>
        <v/>
      </c>
      <c r="BK82" s="115" t="str">
        <f>IF(tsec!BK82&lt;&gt;"",tsec!BK82,"")</f>
        <v/>
      </c>
      <c r="BL82" s="277" t="str">
        <f>IF(tsec!BL82&lt;&gt;"",INT(tsec!BL82/3600)*10000+INT(MOD(tsec!BL82,3600)/60)*100+MOD(tsec!BL82,60),"")</f>
        <v/>
      </c>
      <c r="BM82" s="115" t="str">
        <f>IF(tsec!BM82&lt;&gt;"",tsec!BM82,"")</f>
        <v/>
      </c>
    </row>
    <row r="83" spans="1:65" hidden="1">
      <c r="A83" s="84" t="str">
        <f>IF(ent!E83&lt;&gt;"",ent!D83,"")</f>
        <v/>
      </c>
      <c r="B83" s="84" t="str">
        <f>IF(ent!E83&lt;&gt;"",ent!E83,"")</f>
        <v/>
      </c>
      <c r="C83" s="84" t="str">
        <f>IF(ent!E83&lt;&gt;"",ent!F83,"")</f>
        <v/>
      </c>
      <c r="D83" s="84" t="str">
        <f>IF(ent!E83&lt;&gt;"",ent!G83,"")</f>
        <v/>
      </c>
      <c r="E83" s="112" t="str">
        <f>IF(ent!E83&lt;&gt;"",ent!H83,"")</f>
        <v/>
      </c>
      <c r="F83" s="276" t="str">
        <f>IF(tsec!F83&lt;&gt;"",INT(tsec!F83/3600)*10000+INT(MOD(tsec!F83,3600)/60)*100+MOD(tsec!F83,60),"")</f>
        <v/>
      </c>
      <c r="G83" s="86" t="str">
        <f>IF(tsec!G83&lt;&gt;"",tsec!G83,"")</f>
        <v/>
      </c>
      <c r="H83" s="276" t="str">
        <f>IF(tsec!H83&lt;&gt;"",INT(tsec!H83/3600)*10000+INT(MOD(tsec!H83,3600)/60)*100+MOD(tsec!H83,60),"")</f>
        <v/>
      </c>
      <c r="I83" s="86" t="str">
        <f>IF(tsec!I83&lt;&gt;"",tsec!I83,"")</f>
        <v/>
      </c>
      <c r="J83" s="276" t="str">
        <f>IF(tsec!J83&lt;&gt;"",INT(tsec!J83/3600)*10000+INT(MOD(tsec!J83,3600)/60)*100+MOD(tsec!J83,60),"")</f>
        <v/>
      </c>
      <c r="K83" s="86" t="str">
        <f>IF(tsec!K83&lt;&gt;"",tsec!K83,"")</f>
        <v/>
      </c>
      <c r="L83" s="276" t="str">
        <f>IF(tsec!L83&lt;&gt;"",INT(tsec!L83/3600)*10000+INT(MOD(tsec!L83,3600)/60)*100+MOD(tsec!L83,60),"")</f>
        <v/>
      </c>
      <c r="M83" s="86" t="str">
        <f>IF(tsec!M83&lt;&gt;"",tsec!M83,"")</f>
        <v/>
      </c>
      <c r="N83" s="276" t="str">
        <f>IF(tsec!N83&lt;&gt;"",INT(tsec!N83/3600)*10000+INT(MOD(tsec!N83,3600)/60)*100+MOD(tsec!N83,60),"")</f>
        <v/>
      </c>
      <c r="O83" s="86" t="str">
        <f>IF(tsec!O83&lt;&gt;"",tsec!O83,"")</f>
        <v/>
      </c>
      <c r="P83" s="276" t="str">
        <f>IF(tsec!P83&lt;&gt;"",INT(tsec!P83/3600)*10000+INT(MOD(tsec!P83,3600)/60)*100+MOD(tsec!P83,60),"")</f>
        <v/>
      </c>
      <c r="Q83" s="86" t="str">
        <f>IF(tsec!Q83&lt;&gt;"",tsec!Q83,"")</f>
        <v/>
      </c>
      <c r="R83" s="276" t="str">
        <f>IF(tsec!R83&lt;&gt;"",INT(tsec!R83/3600)*10000+INT(MOD(tsec!R83,3600)/60)*100+MOD(tsec!R83,60),"")</f>
        <v/>
      </c>
      <c r="S83" s="86" t="str">
        <f>IF(tsec!S83&lt;&gt;"",tsec!S83,"")</f>
        <v/>
      </c>
      <c r="T83" s="276" t="str">
        <f>IF(tsec!T83&lt;&gt;"",INT(tsec!T83/3600)*10000+INT(MOD(tsec!T83,3600)/60)*100+MOD(tsec!T83,60),"")</f>
        <v/>
      </c>
      <c r="U83" s="86" t="str">
        <f>IF(tsec!U83&lt;&gt;"",tsec!U83,"")</f>
        <v/>
      </c>
      <c r="V83" s="276" t="str">
        <f>IF(tsec!V83&lt;&gt;"",INT(tsec!V83/3600)*10000+INT(MOD(tsec!V83,3600)/60)*100+MOD(tsec!V83,60),"")</f>
        <v/>
      </c>
      <c r="W83" s="86" t="str">
        <f>IF(tsec!W83&lt;&gt;"",tsec!W83,"")</f>
        <v/>
      </c>
      <c r="X83" s="276" t="str">
        <f>IF(tsec!X83&lt;&gt;"",INT(tsec!X83/3600)*10000+INT(MOD(tsec!X83,3600)/60)*100+MOD(tsec!X83,60),"")</f>
        <v/>
      </c>
      <c r="Y83" s="86" t="str">
        <f>IF(tsec!Y83&lt;&gt;"",tsec!Y83,"")</f>
        <v/>
      </c>
      <c r="Z83" s="276" t="str">
        <f>IF(tsec!Z83&lt;&gt;"",INT(tsec!Z83/3600)*10000+INT(MOD(tsec!Z83,3600)/60)*100+MOD(tsec!Z83,60),"")</f>
        <v/>
      </c>
      <c r="AA83" s="86" t="str">
        <f>IF(tsec!AA83&lt;&gt;"",tsec!AA83,"")</f>
        <v/>
      </c>
      <c r="AB83" s="276" t="str">
        <f>IF(tsec!AB83&lt;&gt;"",INT(tsec!AB83/3600)*10000+INT(MOD(tsec!AB83,3600)/60)*100+MOD(tsec!AB83,60),"")</f>
        <v/>
      </c>
      <c r="AC83" s="86" t="str">
        <f>IF(tsec!AC83&lt;&gt;"",tsec!AC83,"")</f>
        <v/>
      </c>
      <c r="AD83" s="276" t="str">
        <f>IF(tsec!AD83&lt;&gt;"",INT(tsec!AD83/3600)*10000+INT(MOD(tsec!AD83,3600)/60)*100+MOD(tsec!AD83,60),"")</f>
        <v/>
      </c>
      <c r="AE83" s="86" t="str">
        <f>IF(tsec!AE83&lt;&gt;"",tsec!AE83,"")</f>
        <v/>
      </c>
      <c r="AF83" s="276" t="str">
        <f>IF(tsec!AF83&lt;&gt;"",INT(tsec!AF83/3600)*10000+INT(MOD(tsec!AF83,3600)/60)*100+MOD(tsec!AF83,60),"")</f>
        <v/>
      </c>
      <c r="AG83" s="86" t="str">
        <f>IF(tsec!AG83&lt;&gt;"",tsec!AG83,"")</f>
        <v/>
      </c>
      <c r="AH83" s="276" t="str">
        <f>IF(tsec!AH83&lt;&gt;"",INT(tsec!AH83/3600)*10000+INT(MOD(tsec!AH83,3600)/60)*100+MOD(tsec!AH83,60),"")</f>
        <v/>
      </c>
      <c r="AI83" s="86" t="str">
        <f>IF(tsec!AI83&lt;&gt;"",tsec!AI83,"")</f>
        <v/>
      </c>
      <c r="AJ83" s="276" t="str">
        <f>IF(tsec!AJ83&lt;&gt;"",INT(tsec!AJ83/3600)*10000+INT(MOD(tsec!AJ83,3600)/60)*100+MOD(tsec!AJ83,60),"")</f>
        <v/>
      </c>
      <c r="AK83" s="86" t="str">
        <f>IF(tsec!AK83&lt;&gt;"",tsec!AK83,"")</f>
        <v/>
      </c>
      <c r="AL83" s="276" t="str">
        <f>IF(tsec!AL83&lt;&gt;"",INT(tsec!AL83/3600)*10000+INT(MOD(tsec!AL83,3600)/60)*100+MOD(tsec!AL83,60),"")</f>
        <v/>
      </c>
      <c r="AM83" s="86" t="str">
        <f>IF(tsec!AM83&lt;&gt;"",tsec!AM83,"")</f>
        <v/>
      </c>
      <c r="AN83" s="276" t="str">
        <f>IF(tsec!AN83&lt;&gt;"",INT(tsec!AN83/3600)*10000+INT(MOD(tsec!AN83,3600)/60)*100+MOD(tsec!AN83,60),"")</f>
        <v/>
      </c>
      <c r="AO83" s="86" t="str">
        <f>IF(tsec!AO83&lt;&gt;"",tsec!AO83,"")</f>
        <v/>
      </c>
      <c r="AP83" s="276" t="str">
        <f>IF(tsec!AP83&lt;&gt;"",INT(tsec!AP83/3600)*10000+INT(MOD(tsec!AP83,3600)/60)*100+MOD(tsec!AP83,60),"")</f>
        <v/>
      </c>
      <c r="AQ83" s="86" t="str">
        <f>IF(tsec!AQ83&lt;&gt;"",tsec!AQ83,"")</f>
        <v/>
      </c>
      <c r="AR83" s="276" t="str">
        <f>IF(tsec!AR83&lt;&gt;"",INT(tsec!AR83/3600)*10000+INT(MOD(tsec!AR83,3600)/60)*100+MOD(tsec!AR83,60),"")</f>
        <v/>
      </c>
      <c r="AS83" s="86" t="str">
        <f>IF(tsec!AS83&lt;&gt;"",tsec!AS83,"")</f>
        <v/>
      </c>
      <c r="AT83" s="276" t="str">
        <f>IF(tsec!AT83&lt;&gt;"",INT(tsec!AT83/3600)*10000+INT(MOD(tsec!AT83,3600)/60)*100+MOD(tsec!AT83,60),"")</f>
        <v/>
      </c>
      <c r="AU83" s="86" t="str">
        <f>IF(tsec!AU83&lt;&gt;"",tsec!AU83,"")</f>
        <v/>
      </c>
      <c r="AV83" s="276" t="str">
        <f>IF(tsec!AV83&lt;&gt;"",INT(tsec!AV83/3600)*10000+INT(MOD(tsec!AV83,3600)/60)*100+MOD(tsec!AV83,60),"")</f>
        <v/>
      </c>
      <c r="AW83" s="86" t="str">
        <f>IF(tsec!AW83&lt;&gt;"",tsec!AW83,"")</f>
        <v/>
      </c>
      <c r="AX83" s="276" t="str">
        <f>IF(tsec!AX83&lt;&gt;"",INT(tsec!AX83/3600)*10000+INT(MOD(tsec!AX83,3600)/60)*100+MOD(tsec!AX83,60),"")</f>
        <v/>
      </c>
      <c r="AY83" s="86" t="str">
        <f>IF(tsec!AY83&lt;&gt;"",tsec!AY83,"")</f>
        <v/>
      </c>
      <c r="AZ83" s="276" t="str">
        <f>IF(tsec!AZ83&lt;&gt;"",INT(tsec!AZ83/3600)*10000+INT(MOD(tsec!AZ83,3600)/60)*100+MOD(tsec!AZ83,60),"")</f>
        <v/>
      </c>
      <c r="BA83" s="86" t="str">
        <f>IF(tsec!BA83&lt;&gt;"",tsec!BA83,"")</f>
        <v/>
      </c>
      <c r="BB83" s="276" t="str">
        <f>IF(tsec!BB83&lt;&gt;"",INT(tsec!BB83/3600)*10000+INT(MOD(tsec!BB83,3600)/60)*100+MOD(tsec!BB83,60),"")</f>
        <v/>
      </c>
      <c r="BC83" s="86" t="str">
        <f>IF(tsec!BC83&lt;&gt;"",tsec!BC83,"")</f>
        <v/>
      </c>
      <c r="BD83" s="276" t="str">
        <f>IF(tsec!BD83&lt;&gt;"",INT(tsec!BD83/3600)*10000+INT(MOD(tsec!BD83,3600)/60)*100+MOD(tsec!BD83,60),"")</f>
        <v/>
      </c>
      <c r="BE83" s="86" t="str">
        <f>IF(tsec!BE83&lt;&gt;"",tsec!BE83,"")</f>
        <v/>
      </c>
      <c r="BF83" s="276" t="str">
        <f>IF(tsec!BF83&lt;&gt;"",INT(tsec!BF83/3600)*10000+INT(MOD(tsec!BF83,3600)/60)*100+MOD(tsec!BF83,60),"")</f>
        <v/>
      </c>
      <c r="BG83" s="86" t="str">
        <f>IF(tsec!BG83&lt;&gt;"",tsec!BG83,"")</f>
        <v/>
      </c>
      <c r="BH83" s="276" t="str">
        <f>IF(tsec!BH83&lt;&gt;"",INT(tsec!BH83/3600)*10000+INT(MOD(tsec!BH83,3600)/60)*100+MOD(tsec!BH83,60),"")</f>
        <v/>
      </c>
      <c r="BI83" s="86" t="str">
        <f>IF(tsec!BI83&lt;&gt;"",tsec!BI83,"")</f>
        <v/>
      </c>
      <c r="BJ83" s="276" t="str">
        <f>IF(tsec!BJ83&lt;&gt;"",INT(tsec!BJ83/3600)*10000+INT(MOD(tsec!BJ83,3600)/60)*100+MOD(tsec!BJ83,60),"")</f>
        <v/>
      </c>
      <c r="BK83" s="86" t="str">
        <f>IF(tsec!BK83&lt;&gt;"",tsec!BK83,"")</f>
        <v/>
      </c>
      <c r="BL83" s="276" t="str">
        <f>IF(tsec!BL83&lt;&gt;"",INT(tsec!BL83/3600)*10000+INT(MOD(tsec!BL83,3600)/60)*100+MOD(tsec!BL83,60),"")</f>
        <v/>
      </c>
      <c r="BM83" s="86" t="str">
        <f>IF(tsec!BM83&lt;&gt;"",tsec!BM83,"")</f>
        <v/>
      </c>
    </row>
    <row r="84" spans="1:65" s="278" customFormat="1" hidden="1">
      <c r="A84" s="113" t="str">
        <f>IF(ent!E84&lt;&gt;"",ent!D84,"")</f>
        <v/>
      </c>
      <c r="B84" s="113" t="str">
        <f>IF(ent!E84&lt;&gt;"",ent!E84,"")</f>
        <v/>
      </c>
      <c r="C84" s="113" t="str">
        <f>IF(ent!E84&lt;&gt;"",ent!F84,"")</f>
        <v/>
      </c>
      <c r="D84" s="113" t="str">
        <f>IF(ent!E84&lt;&gt;"",ent!G84,"")</f>
        <v/>
      </c>
      <c r="E84" s="114" t="str">
        <f>IF(ent!E84&lt;&gt;"",ent!H84,"")</f>
        <v/>
      </c>
      <c r="F84" s="277" t="str">
        <f>IF(tsec!F84&lt;&gt;"",INT(tsec!F84/3600)*10000+INT(MOD(tsec!F84,3600)/60)*100+MOD(tsec!F84,60),"")</f>
        <v/>
      </c>
      <c r="G84" s="115" t="str">
        <f>IF(tsec!G84&lt;&gt;"",tsec!G84,"")</f>
        <v/>
      </c>
      <c r="H84" s="277" t="str">
        <f>IF(tsec!H84&lt;&gt;"",INT(tsec!H84/3600)*10000+INT(MOD(tsec!H84,3600)/60)*100+MOD(tsec!H84,60),"")</f>
        <v/>
      </c>
      <c r="I84" s="115" t="str">
        <f>IF(tsec!I84&lt;&gt;"",tsec!I84,"")</f>
        <v/>
      </c>
      <c r="J84" s="277" t="str">
        <f>IF(tsec!J84&lt;&gt;"",INT(tsec!J84/3600)*10000+INT(MOD(tsec!J84,3600)/60)*100+MOD(tsec!J84,60),"")</f>
        <v/>
      </c>
      <c r="K84" s="115" t="str">
        <f>IF(tsec!K84&lt;&gt;"",tsec!K84,"")</f>
        <v/>
      </c>
      <c r="L84" s="277" t="str">
        <f>IF(tsec!L84&lt;&gt;"",INT(tsec!L84/3600)*10000+INT(MOD(tsec!L84,3600)/60)*100+MOD(tsec!L84,60),"")</f>
        <v/>
      </c>
      <c r="M84" s="115" t="str">
        <f>IF(tsec!M84&lt;&gt;"",tsec!M84,"")</f>
        <v/>
      </c>
      <c r="N84" s="277" t="str">
        <f>IF(tsec!N84&lt;&gt;"",INT(tsec!N84/3600)*10000+INT(MOD(tsec!N84,3600)/60)*100+MOD(tsec!N84,60),"")</f>
        <v/>
      </c>
      <c r="O84" s="115" t="str">
        <f>IF(tsec!O84&lt;&gt;"",tsec!O84,"")</f>
        <v/>
      </c>
      <c r="P84" s="277" t="str">
        <f>IF(tsec!P84&lt;&gt;"",INT(tsec!P84/3600)*10000+INT(MOD(tsec!P84,3600)/60)*100+MOD(tsec!P84,60),"")</f>
        <v/>
      </c>
      <c r="Q84" s="115" t="str">
        <f>IF(tsec!Q84&lt;&gt;"",tsec!Q84,"")</f>
        <v/>
      </c>
      <c r="R84" s="277" t="str">
        <f>IF(tsec!R84&lt;&gt;"",INT(tsec!R84/3600)*10000+INT(MOD(tsec!R84,3600)/60)*100+MOD(tsec!R84,60),"")</f>
        <v/>
      </c>
      <c r="S84" s="115" t="str">
        <f>IF(tsec!S84&lt;&gt;"",tsec!S84,"")</f>
        <v/>
      </c>
      <c r="T84" s="277" t="str">
        <f>IF(tsec!T84&lt;&gt;"",INT(tsec!T84/3600)*10000+INT(MOD(tsec!T84,3600)/60)*100+MOD(tsec!T84,60),"")</f>
        <v/>
      </c>
      <c r="U84" s="115" t="str">
        <f>IF(tsec!U84&lt;&gt;"",tsec!U84,"")</f>
        <v/>
      </c>
      <c r="V84" s="277" t="str">
        <f>IF(tsec!V84&lt;&gt;"",INT(tsec!V84/3600)*10000+INT(MOD(tsec!V84,3600)/60)*100+MOD(tsec!V84,60),"")</f>
        <v/>
      </c>
      <c r="W84" s="115" t="str">
        <f>IF(tsec!W84&lt;&gt;"",tsec!W84,"")</f>
        <v/>
      </c>
      <c r="X84" s="277" t="str">
        <f>IF(tsec!X84&lt;&gt;"",INT(tsec!X84/3600)*10000+INT(MOD(tsec!X84,3600)/60)*100+MOD(tsec!X84,60),"")</f>
        <v/>
      </c>
      <c r="Y84" s="115" t="str">
        <f>IF(tsec!Y84&lt;&gt;"",tsec!Y84,"")</f>
        <v/>
      </c>
      <c r="Z84" s="277" t="str">
        <f>IF(tsec!Z84&lt;&gt;"",INT(tsec!Z84/3600)*10000+INT(MOD(tsec!Z84,3600)/60)*100+MOD(tsec!Z84,60),"")</f>
        <v/>
      </c>
      <c r="AA84" s="115" t="str">
        <f>IF(tsec!AA84&lt;&gt;"",tsec!AA84,"")</f>
        <v/>
      </c>
      <c r="AB84" s="277" t="str">
        <f>IF(tsec!AB84&lt;&gt;"",INT(tsec!AB84/3600)*10000+INT(MOD(tsec!AB84,3600)/60)*100+MOD(tsec!AB84,60),"")</f>
        <v/>
      </c>
      <c r="AC84" s="115" t="str">
        <f>IF(tsec!AC84&lt;&gt;"",tsec!AC84,"")</f>
        <v/>
      </c>
      <c r="AD84" s="277" t="str">
        <f>IF(tsec!AD84&lt;&gt;"",INT(tsec!AD84/3600)*10000+INT(MOD(tsec!AD84,3600)/60)*100+MOD(tsec!AD84,60),"")</f>
        <v/>
      </c>
      <c r="AE84" s="115" t="str">
        <f>IF(tsec!AE84&lt;&gt;"",tsec!AE84,"")</f>
        <v/>
      </c>
      <c r="AF84" s="277" t="str">
        <f>IF(tsec!AF84&lt;&gt;"",INT(tsec!AF84/3600)*10000+INT(MOD(tsec!AF84,3600)/60)*100+MOD(tsec!AF84,60),"")</f>
        <v/>
      </c>
      <c r="AG84" s="115" t="str">
        <f>IF(tsec!AG84&lt;&gt;"",tsec!AG84,"")</f>
        <v/>
      </c>
      <c r="AH84" s="277" t="str">
        <f>IF(tsec!AH84&lt;&gt;"",INT(tsec!AH84/3600)*10000+INT(MOD(tsec!AH84,3600)/60)*100+MOD(tsec!AH84,60),"")</f>
        <v/>
      </c>
      <c r="AI84" s="115" t="str">
        <f>IF(tsec!AI84&lt;&gt;"",tsec!AI84,"")</f>
        <v/>
      </c>
      <c r="AJ84" s="277" t="str">
        <f>IF(tsec!AJ84&lt;&gt;"",INT(tsec!AJ84/3600)*10000+INT(MOD(tsec!AJ84,3600)/60)*100+MOD(tsec!AJ84,60),"")</f>
        <v/>
      </c>
      <c r="AK84" s="115" t="str">
        <f>IF(tsec!AK84&lt;&gt;"",tsec!AK84,"")</f>
        <v/>
      </c>
      <c r="AL84" s="277" t="str">
        <f>IF(tsec!AL84&lt;&gt;"",INT(tsec!AL84/3600)*10000+INT(MOD(tsec!AL84,3600)/60)*100+MOD(tsec!AL84,60),"")</f>
        <v/>
      </c>
      <c r="AM84" s="115" t="str">
        <f>IF(tsec!AM84&lt;&gt;"",tsec!AM84,"")</f>
        <v/>
      </c>
      <c r="AN84" s="277" t="str">
        <f>IF(tsec!AN84&lt;&gt;"",INT(tsec!AN84/3600)*10000+INT(MOD(tsec!AN84,3600)/60)*100+MOD(tsec!AN84,60),"")</f>
        <v/>
      </c>
      <c r="AO84" s="115" t="str">
        <f>IF(tsec!AO84&lt;&gt;"",tsec!AO84,"")</f>
        <v/>
      </c>
      <c r="AP84" s="277" t="str">
        <f>IF(tsec!AP84&lt;&gt;"",INT(tsec!AP84/3600)*10000+INT(MOD(tsec!AP84,3600)/60)*100+MOD(tsec!AP84,60),"")</f>
        <v/>
      </c>
      <c r="AQ84" s="115" t="str">
        <f>IF(tsec!AQ84&lt;&gt;"",tsec!AQ84,"")</f>
        <v/>
      </c>
      <c r="AR84" s="277" t="str">
        <f>IF(tsec!AR84&lt;&gt;"",INT(tsec!AR84/3600)*10000+INT(MOD(tsec!AR84,3600)/60)*100+MOD(tsec!AR84,60),"")</f>
        <v/>
      </c>
      <c r="AS84" s="115" t="str">
        <f>IF(tsec!AS84&lt;&gt;"",tsec!AS84,"")</f>
        <v/>
      </c>
      <c r="AT84" s="277" t="str">
        <f>IF(tsec!AT84&lt;&gt;"",INT(tsec!AT84/3600)*10000+INT(MOD(tsec!AT84,3600)/60)*100+MOD(tsec!AT84,60),"")</f>
        <v/>
      </c>
      <c r="AU84" s="115" t="str">
        <f>IF(tsec!AU84&lt;&gt;"",tsec!AU84,"")</f>
        <v/>
      </c>
      <c r="AV84" s="277" t="str">
        <f>IF(tsec!AV84&lt;&gt;"",INT(tsec!AV84/3600)*10000+INT(MOD(tsec!AV84,3600)/60)*100+MOD(tsec!AV84,60),"")</f>
        <v/>
      </c>
      <c r="AW84" s="115" t="str">
        <f>IF(tsec!AW84&lt;&gt;"",tsec!AW84,"")</f>
        <v/>
      </c>
      <c r="AX84" s="277" t="str">
        <f>IF(tsec!AX84&lt;&gt;"",INT(tsec!AX84/3600)*10000+INT(MOD(tsec!AX84,3600)/60)*100+MOD(tsec!AX84,60),"")</f>
        <v/>
      </c>
      <c r="AY84" s="115" t="str">
        <f>IF(tsec!AY84&lt;&gt;"",tsec!AY84,"")</f>
        <v/>
      </c>
      <c r="AZ84" s="277" t="str">
        <f>IF(tsec!AZ84&lt;&gt;"",INT(tsec!AZ84/3600)*10000+INT(MOD(tsec!AZ84,3600)/60)*100+MOD(tsec!AZ84,60),"")</f>
        <v/>
      </c>
      <c r="BA84" s="115" t="str">
        <f>IF(tsec!BA84&lt;&gt;"",tsec!BA84,"")</f>
        <v/>
      </c>
      <c r="BB84" s="277" t="str">
        <f>IF(tsec!BB84&lt;&gt;"",INT(tsec!BB84/3600)*10000+INT(MOD(tsec!BB84,3600)/60)*100+MOD(tsec!BB84,60),"")</f>
        <v/>
      </c>
      <c r="BC84" s="115" t="str">
        <f>IF(tsec!BC84&lt;&gt;"",tsec!BC84,"")</f>
        <v/>
      </c>
      <c r="BD84" s="277" t="str">
        <f>IF(tsec!BD84&lt;&gt;"",INT(tsec!BD84/3600)*10000+INT(MOD(tsec!BD84,3600)/60)*100+MOD(tsec!BD84,60),"")</f>
        <v/>
      </c>
      <c r="BE84" s="115" t="str">
        <f>IF(tsec!BE84&lt;&gt;"",tsec!BE84,"")</f>
        <v/>
      </c>
      <c r="BF84" s="277" t="str">
        <f>IF(tsec!BF84&lt;&gt;"",INT(tsec!BF84/3600)*10000+INT(MOD(tsec!BF84,3600)/60)*100+MOD(tsec!BF84,60),"")</f>
        <v/>
      </c>
      <c r="BG84" s="115" t="str">
        <f>IF(tsec!BG84&lt;&gt;"",tsec!BG84,"")</f>
        <v/>
      </c>
      <c r="BH84" s="277" t="str">
        <f>IF(tsec!BH84&lt;&gt;"",INT(tsec!BH84/3600)*10000+INT(MOD(tsec!BH84,3600)/60)*100+MOD(tsec!BH84,60),"")</f>
        <v/>
      </c>
      <c r="BI84" s="115" t="str">
        <f>IF(tsec!BI84&lt;&gt;"",tsec!BI84,"")</f>
        <v/>
      </c>
      <c r="BJ84" s="277" t="str">
        <f>IF(tsec!BJ84&lt;&gt;"",INT(tsec!BJ84/3600)*10000+INT(MOD(tsec!BJ84,3600)/60)*100+MOD(tsec!BJ84,60),"")</f>
        <v/>
      </c>
      <c r="BK84" s="115" t="str">
        <f>IF(tsec!BK84&lt;&gt;"",tsec!BK84,"")</f>
        <v/>
      </c>
      <c r="BL84" s="277" t="str">
        <f>IF(tsec!BL84&lt;&gt;"",INT(tsec!BL84/3600)*10000+INT(MOD(tsec!BL84,3600)/60)*100+MOD(tsec!BL84,60),"")</f>
        <v/>
      </c>
      <c r="BM84" s="115" t="str">
        <f>IF(tsec!BM84&lt;&gt;"",tsec!BM84,"")</f>
        <v/>
      </c>
    </row>
    <row r="85" spans="1:65" hidden="1">
      <c r="A85" s="84" t="str">
        <f>IF(ent!E85&lt;&gt;"",ent!D85,"")</f>
        <v/>
      </c>
      <c r="B85" s="84" t="str">
        <f>IF(ent!E85&lt;&gt;"",ent!E85,"")</f>
        <v/>
      </c>
      <c r="C85" s="84" t="str">
        <f>IF(ent!E85&lt;&gt;"",ent!F85,"")</f>
        <v/>
      </c>
      <c r="D85" s="84" t="str">
        <f>IF(ent!E85&lt;&gt;"",ent!G85,"")</f>
        <v/>
      </c>
      <c r="E85" s="112" t="str">
        <f>IF(ent!E85&lt;&gt;"",ent!H85,"")</f>
        <v/>
      </c>
      <c r="F85" s="276" t="str">
        <f>IF(tsec!F85&lt;&gt;"",INT(tsec!F85/3600)*10000+INT(MOD(tsec!F85,3600)/60)*100+MOD(tsec!F85,60),"")</f>
        <v/>
      </c>
      <c r="G85" s="86" t="str">
        <f>IF(tsec!G85&lt;&gt;"",tsec!G85,"")</f>
        <v/>
      </c>
      <c r="H85" s="276" t="str">
        <f>IF(tsec!H85&lt;&gt;"",INT(tsec!H85/3600)*10000+INT(MOD(tsec!H85,3600)/60)*100+MOD(tsec!H85,60),"")</f>
        <v/>
      </c>
      <c r="I85" s="86" t="str">
        <f>IF(tsec!I85&lt;&gt;"",tsec!I85,"")</f>
        <v/>
      </c>
      <c r="J85" s="276" t="str">
        <f>IF(tsec!J85&lt;&gt;"",INT(tsec!J85/3600)*10000+INT(MOD(tsec!J85,3600)/60)*100+MOD(tsec!J85,60),"")</f>
        <v/>
      </c>
      <c r="K85" s="86" t="str">
        <f>IF(tsec!K85&lt;&gt;"",tsec!K85,"")</f>
        <v/>
      </c>
      <c r="L85" s="276" t="str">
        <f>IF(tsec!L85&lt;&gt;"",INT(tsec!L85/3600)*10000+INT(MOD(tsec!L85,3600)/60)*100+MOD(tsec!L85,60),"")</f>
        <v/>
      </c>
      <c r="M85" s="86" t="str">
        <f>IF(tsec!M85&lt;&gt;"",tsec!M85,"")</f>
        <v/>
      </c>
      <c r="N85" s="276" t="str">
        <f>IF(tsec!N85&lt;&gt;"",INT(tsec!N85/3600)*10000+INT(MOD(tsec!N85,3600)/60)*100+MOD(tsec!N85,60),"")</f>
        <v/>
      </c>
      <c r="O85" s="86" t="str">
        <f>IF(tsec!O85&lt;&gt;"",tsec!O85,"")</f>
        <v/>
      </c>
      <c r="P85" s="276" t="str">
        <f>IF(tsec!P85&lt;&gt;"",INT(tsec!P85/3600)*10000+INT(MOD(tsec!P85,3600)/60)*100+MOD(tsec!P85,60),"")</f>
        <v/>
      </c>
      <c r="Q85" s="86" t="str">
        <f>IF(tsec!Q85&lt;&gt;"",tsec!Q85,"")</f>
        <v/>
      </c>
      <c r="R85" s="276" t="str">
        <f>IF(tsec!R85&lt;&gt;"",INT(tsec!R85/3600)*10000+INT(MOD(tsec!R85,3600)/60)*100+MOD(tsec!R85,60),"")</f>
        <v/>
      </c>
      <c r="S85" s="86" t="str">
        <f>IF(tsec!S85&lt;&gt;"",tsec!S85,"")</f>
        <v/>
      </c>
      <c r="T85" s="276" t="str">
        <f>IF(tsec!T85&lt;&gt;"",INT(tsec!T85/3600)*10000+INT(MOD(tsec!T85,3600)/60)*100+MOD(tsec!T85,60),"")</f>
        <v/>
      </c>
      <c r="U85" s="86" t="str">
        <f>IF(tsec!U85&lt;&gt;"",tsec!U85,"")</f>
        <v/>
      </c>
      <c r="V85" s="276" t="str">
        <f>IF(tsec!V85&lt;&gt;"",INT(tsec!V85/3600)*10000+INT(MOD(tsec!V85,3600)/60)*100+MOD(tsec!V85,60),"")</f>
        <v/>
      </c>
      <c r="W85" s="86" t="str">
        <f>IF(tsec!W85&lt;&gt;"",tsec!W85,"")</f>
        <v/>
      </c>
      <c r="X85" s="276" t="str">
        <f>IF(tsec!X85&lt;&gt;"",INT(tsec!X85/3600)*10000+INT(MOD(tsec!X85,3600)/60)*100+MOD(tsec!X85,60),"")</f>
        <v/>
      </c>
      <c r="Y85" s="86" t="str">
        <f>IF(tsec!Y85&lt;&gt;"",tsec!Y85,"")</f>
        <v/>
      </c>
      <c r="Z85" s="276" t="str">
        <f>IF(tsec!Z85&lt;&gt;"",INT(tsec!Z85/3600)*10000+INT(MOD(tsec!Z85,3600)/60)*100+MOD(tsec!Z85,60),"")</f>
        <v/>
      </c>
      <c r="AA85" s="86" t="str">
        <f>IF(tsec!AA85&lt;&gt;"",tsec!AA85,"")</f>
        <v/>
      </c>
      <c r="AB85" s="276" t="str">
        <f>IF(tsec!AB85&lt;&gt;"",INT(tsec!AB85/3600)*10000+INT(MOD(tsec!AB85,3600)/60)*100+MOD(tsec!AB85,60),"")</f>
        <v/>
      </c>
      <c r="AC85" s="86" t="str">
        <f>IF(tsec!AC85&lt;&gt;"",tsec!AC85,"")</f>
        <v/>
      </c>
      <c r="AD85" s="276" t="str">
        <f>IF(tsec!AD85&lt;&gt;"",INT(tsec!AD85/3600)*10000+INT(MOD(tsec!AD85,3600)/60)*100+MOD(tsec!AD85,60),"")</f>
        <v/>
      </c>
      <c r="AE85" s="86" t="str">
        <f>IF(tsec!AE85&lt;&gt;"",tsec!AE85,"")</f>
        <v/>
      </c>
      <c r="AF85" s="276" t="str">
        <f>IF(tsec!AF85&lt;&gt;"",INT(tsec!AF85/3600)*10000+INT(MOD(tsec!AF85,3600)/60)*100+MOD(tsec!AF85,60),"")</f>
        <v/>
      </c>
      <c r="AG85" s="86" t="str">
        <f>IF(tsec!AG85&lt;&gt;"",tsec!AG85,"")</f>
        <v/>
      </c>
      <c r="AH85" s="276" t="str">
        <f>IF(tsec!AH85&lt;&gt;"",INT(tsec!AH85/3600)*10000+INT(MOD(tsec!AH85,3600)/60)*100+MOD(tsec!AH85,60),"")</f>
        <v/>
      </c>
      <c r="AI85" s="86" t="str">
        <f>IF(tsec!AI85&lt;&gt;"",tsec!AI85,"")</f>
        <v/>
      </c>
      <c r="AJ85" s="276" t="str">
        <f>IF(tsec!AJ85&lt;&gt;"",INT(tsec!AJ85/3600)*10000+INT(MOD(tsec!AJ85,3600)/60)*100+MOD(tsec!AJ85,60),"")</f>
        <v/>
      </c>
      <c r="AK85" s="86" t="str">
        <f>IF(tsec!AK85&lt;&gt;"",tsec!AK85,"")</f>
        <v/>
      </c>
      <c r="AL85" s="276" t="str">
        <f>IF(tsec!AL85&lt;&gt;"",INT(tsec!AL85/3600)*10000+INT(MOD(tsec!AL85,3600)/60)*100+MOD(tsec!AL85,60),"")</f>
        <v/>
      </c>
      <c r="AM85" s="86" t="str">
        <f>IF(tsec!AM85&lt;&gt;"",tsec!AM85,"")</f>
        <v/>
      </c>
      <c r="AN85" s="276" t="str">
        <f>IF(tsec!AN85&lt;&gt;"",INT(tsec!AN85/3600)*10000+INT(MOD(tsec!AN85,3600)/60)*100+MOD(tsec!AN85,60),"")</f>
        <v/>
      </c>
      <c r="AO85" s="86" t="str">
        <f>IF(tsec!AO85&lt;&gt;"",tsec!AO85,"")</f>
        <v/>
      </c>
      <c r="AP85" s="276" t="str">
        <f>IF(tsec!AP85&lt;&gt;"",INT(tsec!AP85/3600)*10000+INT(MOD(tsec!AP85,3600)/60)*100+MOD(tsec!AP85,60),"")</f>
        <v/>
      </c>
      <c r="AQ85" s="86" t="str">
        <f>IF(tsec!AQ85&lt;&gt;"",tsec!AQ85,"")</f>
        <v/>
      </c>
      <c r="AR85" s="276" t="str">
        <f>IF(tsec!AR85&lt;&gt;"",INT(tsec!AR85/3600)*10000+INT(MOD(tsec!AR85,3600)/60)*100+MOD(tsec!AR85,60),"")</f>
        <v/>
      </c>
      <c r="AS85" s="86" t="str">
        <f>IF(tsec!AS85&lt;&gt;"",tsec!AS85,"")</f>
        <v/>
      </c>
      <c r="AT85" s="276" t="str">
        <f>IF(tsec!AT85&lt;&gt;"",INT(tsec!AT85/3600)*10000+INT(MOD(tsec!AT85,3600)/60)*100+MOD(tsec!AT85,60),"")</f>
        <v/>
      </c>
      <c r="AU85" s="86" t="str">
        <f>IF(tsec!AU85&lt;&gt;"",tsec!AU85,"")</f>
        <v/>
      </c>
      <c r="AV85" s="276" t="str">
        <f>IF(tsec!AV85&lt;&gt;"",INT(tsec!AV85/3600)*10000+INT(MOD(tsec!AV85,3600)/60)*100+MOD(tsec!AV85,60),"")</f>
        <v/>
      </c>
      <c r="AW85" s="86" t="str">
        <f>IF(tsec!AW85&lt;&gt;"",tsec!AW85,"")</f>
        <v/>
      </c>
      <c r="AX85" s="276" t="str">
        <f>IF(tsec!AX85&lt;&gt;"",INT(tsec!AX85/3600)*10000+INT(MOD(tsec!AX85,3600)/60)*100+MOD(tsec!AX85,60),"")</f>
        <v/>
      </c>
      <c r="AY85" s="86" t="str">
        <f>IF(tsec!AY85&lt;&gt;"",tsec!AY85,"")</f>
        <v/>
      </c>
      <c r="AZ85" s="276" t="str">
        <f>IF(tsec!AZ85&lt;&gt;"",INT(tsec!AZ85/3600)*10000+INT(MOD(tsec!AZ85,3600)/60)*100+MOD(tsec!AZ85,60),"")</f>
        <v/>
      </c>
      <c r="BA85" s="86" t="str">
        <f>IF(tsec!BA85&lt;&gt;"",tsec!BA85,"")</f>
        <v/>
      </c>
      <c r="BB85" s="276" t="str">
        <f>IF(tsec!BB85&lt;&gt;"",INT(tsec!BB85/3600)*10000+INT(MOD(tsec!BB85,3600)/60)*100+MOD(tsec!BB85,60),"")</f>
        <v/>
      </c>
      <c r="BC85" s="86" t="str">
        <f>IF(tsec!BC85&lt;&gt;"",tsec!BC85,"")</f>
        <v/>
      </c>
      <c r="BD85" s="276" t="str">
        <f>IF(tsec!BD85&lt;&gt;"",INT(tsec!BD85/3600)*10000+INT(MOD(tsec!BD85,3600)/60)*100+MOD(tsec!BD85,60),"")</f>
        <v/>
      </c>
      <c r="BE85" s="86" t="str">
        <f>IF(tsec!BE85&lt;&gt;"",tsec!BE85,"")</f>
        <v/>
      </c>
      <c r="BF85" s="276" t="str">
        <f>IF(tsec!BF85&lt;&gt;"",INT(tsec!BF85/3600)*10000+INT(MOD(tsec!BF85,3600)/60)*100+MOD(tsec!BF85,60),"")</f>
        <v/>
      </c>
      <c r="BG85" s="86" t="str">
        <f>IF(tsec!BG85&lt;&gt;"",tsec!BG85,"")</f>
        <v/>
      </c>
      <c r="BH85" s="276" t="str">
        <f>IF(tsec!BH85&lt;&gt;"",INT(tsec!BH85/3600)*10000+INT(MOD(tsec!BH85,3600)/60)*100+MOD(tsec!BH85,60),"")</f>
        <v/>
      </c>
      <c r="BI85" s="86" t="str">
        <f>IF(tsec!BI85&lt;&gt;"",tsec!BI85,"")</f>
        <v/>
      </c>
      <c r="BJ85" s="276" t="str">
        <f>IF(tsec!BJ85&lt;&gt;"",INT(tsec!BJ85/3600)*10000+INT(MOD(tsec!BJ85,3600)/60)*100+MOD(tsec!BJ85,60),"")</f>
        <v/>
      </c>
      <c r="BK85" s="86" t="str">
        <f>IF(tsec!BK85&lt;&gt;"",tsec!BK85,"")</f>
        <v/>
      </c>
      <c r="BL85" s="276" t="str">
        <f>IF(tsec!BL85&lt;&gt;"",INT(tsec!BL85/3600)*10000+INT(MOD(tsec!BL85,3600)/60)*100+MOD(tsec!BL85,60),"")</f>
        <v/>
      </c>
      <c r="BM85" s="86" t="str">
        <f>IF(tsec!BM85&lt;&gt;"",tsec!BM85,"")</f>
        <v/>
      </c>
    </row>
    <row r="86" spans="1:65" s="278" customFormat="1" hidden="1">
      <c r="A86" s="113" t="str">
        <f>IF(ent!E86&lt;&gt;"",ent!D86,"")</f>
        <v/>
      </c>
      <c r="B86" s="113" t="str">
        <f>IF(ent!E86&lt;&gt;"",ent!E86,"")</f>
        <v/>
      </c>
      <c r="C86" s="113" t="str">
        <f>IF(ent!E86&lt;&gt;"",ent!F86,"")</f>
        <v/>
      </c>
      <c r="D86" s="113" t="str">
        <f>IF(ent!E86&lt;&gt;"",ent!G86,"")</f>
        <v/>
      </c>
      <c r="E86" s="114" t="str">
        <f>IF(ent!E86&lt;&gt;"",ent!H86,"")</f>
        <v/>
      </c>
      <c r="F86" s="277" t="str">
        <f>IF(tsec!F86&lt;&gt;"",INT(tsec!F86/3600)*10000+INT(MOD(tsec!F86,3600)/60)*100+MOD(tsec!F86,60),"")</f>
        <v/>
      </c>
      <c r="G86" s="115" t="str">
        <f>IF(tsec!G86&lt;&gt;"",tsec!G86,"")</f>
        <v/>
      </c>
      <c r="H86" s="277" t="str">
        <f>IF(tsec!H86&lt;&gt;"",INT(tsec!H86/3600)*10000+INT(MOD(tsec!H86,3600)/60)*100+MOD(tsec!H86,60),"")</f>
        <v/>
      </c>
      <c r="I86" s="115" t="str">
        <f>IF(tsec!I86&lt;&gt;"",tsec!I86,"")</f>
        <v/>
      </c>
      <c r="J86" s="277" t="str">
        <f>IF(tsec!J86&lt;&gt;"",INT(tsec!J86/3600)*10000+INT(MOD(tsec!J86,3600)/60)*100+MOD(tsec!J86,60),"")</f>
        <v/>
      </c>
      <c r="K86" s="115" t="str">
        <f>IF(tsec!K86&lt;&gt;"",tsec!K86,"")</f>
        <v/>
      </c>
      <c r="L86" s="277" t="str">
        <f>IF(tsec!L86&lt;&gt;"",INT(tsec!L86/3600)*10000+INT(MOD(tsec!L86,3600)/60)*100+MOD(tsec!L86,60),"")</f>
        <v/>
      </c>
      <c r="M86" s="115" t="str">
        <f>IF(tsec!M86&lt;&gt;"",tsec!M86,"")</f>
        <v/>
      </c>
      <c r="N86" s="277" t="str">
        <f>IF(tsec!N86&lt;&gt;"",INT(tsec!N86/3600)*10000+INT(MOD(tsec!N86,3600)/60)*100+MOD(tsec!N86,60),"")</f>
        <v/>
      </c>
      <c r="O86" s="115" t="str">
        <f>IF(tsec!O86&lt;&gt;"",tsec!O86,"")</f>
        <v/>
      </c>
      <c r="P86" s="277" t="str">
        <f>IF(tsec!P86&lt;&gt;"",INT(tsec!P86/3600)*10000+INT(MOD(tsec!P86,3600)/60)*100+MOD(tsec!P86,60),"")</f>
        <v/>
      </c>
      <c r="Q86" s="115" t="str">
        <f>IF(tsec!Q86&lt;&gt;"",tsec!Q86,"")</f>
        <v/>
      </c>
      <c r="R86" s="277" t="str">
        <f>IF(tsec!R86&lt;&gt;"",INT(tsec!R86/3600)*10000+INT(MOD(tsec!R86,3600)/60)*100+MOD(tsec!R86,60),"")</f>
        <v/>
      </c>
      <c r="S86" s="115" t="str">
        <f>IF(tsec!S86&lt;&gt;"",tsec!S86,"")</f>
        <v/>
      </c>
      <c r="T86" s="277" t="str">
        <f>IF(tsec!T86&lt;&gt;"",INT(tsec!T86/3600)*10000+INT(MOD(tsec!T86,3600)/60)*100+MOD(tsec!T86,60),"")</f>
        <v/>
      </c>
      <c r="U86" s="115" t="str">
        <f>IF(tsec!U86&lt;&gt;"",tsec!U86,"")</f>
        <v/>
      </c>
      <c r="V86" s="277" t="str">
        <f>IF(tsec!V86&lt;&gt;"",INT(tsec!V86/3600)*10000+INT(MOD(tsec!V86,3600)/60)*100+MOD(tsec!V86,60),"")</f>
        <v/>
      </c>
      <c r="W86" s="115" t="str">
        <f>IF(tsec!W86&lt;&gt;"",tsec!W86,"")</f>
        <v/>
      </c>
      <c r="X86" s="277" t="str">
        <f>IF(tsec!X86&lt;&gt;"",INT(tsec!X86/3600)*10000+INT(MOD(tsec!X86,3600)/60)*100+MOD(tsec!X86,60),"")</f>
        <v/>
      </c>
      <c r="Y86" s="115" t="str">
        <f>IF(tsec!Y86&lt;&gt;"",tsec!Y86,"")</f>
        <v/>
      </c>
      <c r="Z86" s="277" t="str">
        <f>IF(tsec!Z86&lt;&gt;"",INT(tsec!Z86/3600)*10000+INT(MOD(tsec!Z86,3600)/60)*100+MOD(tsec!Z86,60),"")</f>
        <v/>
      </c>
      <c r="AA86" s="115" t="str">
        <f>IF(tsec!AA86&lt;&gt;"",tsec!AA86,"")</f>
        <v/>
      </c>
      <c r="AB86" s="277" t="str">
        <f>IF(tsec!AB86&lt;&gt;"",INT(tsec!AB86/3600)*10000+INT(MOD(tsec!AB86,3600)/60)*100+MOD(tsec!AB86,60),"")</f>
        <v/>
      </c>
      <c r="AC86" s="115" t="str">
        <f>IF(tsec!AC86&lt;&gt;"",tsec!AC86,"")</f>
        <v/>
      </c>
      <c r="AD86" s="277" t="str">
        <f>IF(tsec!AD86&lt;&gt;"",INT(tsec!AD86/3600)*10000+INT(MOD(tsec!AD86,3600)/60)*100+MOD(tsec!AD86,60),"")</f>
        <v/>
      </c>
      <c r="AE86" s="115" t="str">
        <f>IF(tsec!AE86&lt;&gt;"",tsec!AE86,"")</f>
        <v/>
      </c>
      <c r="AF86" s="277" t="str">
        <f>IF(tsec!AF86&lt;&gt;"",INT(tsec!AF86/3600)*10000+INT(MOD(tsec!AF86,3600)/60)*100+MOD(tsec!AF86,60),"")</f>
        <v/>
      </c>
      <c r="AG86" s="115" t="str">
        <f>IF(tsec!AG86&lt;&gt;"",tsec!AG86,"")</f>
        <v/>
      </c>
      <c r="AH86" s="277" t="str">
        <f>IF(tsec!AH86&lt;&gt;"",INT(tsec!AH86/3600)*10000+INT(MOD(tsec!AH86,3600)/60)*100+MOD(tsec!AH86,60),"")</f>
        <v/>
      </c>
      <c r="AI86" s="115" t="str">
        <f>IF(tsec!AI86&lt;&gt;"",tsec!AI86,"")</f>
        <v/>
      </c>
      <c r="AJ86" s="277" t="str">
        <f>IF(tsec!AJ86&lt;&gt;"",INT(tsec!AJ86/3600)*10000+INT(MOD(tsec!AJ86,3600)/60)*100+MOD(tsec!AJ86,60),"")</f>
        <v/>
      </c>
      <c r="AK86" s="115" t="str">
        <f>IF(tsec!AK86&lt;&gt;"",tsec!AK86,"")</f>
        <v/>
      </c>
      <c r="AL86" s="277" t="str">
        <f>IF(tsec!AL86&lt;&gt;"",INT(tsec!AL86/3600)*10000+INT(MOD(tsec!AL86,3600)/60)*100+MOD(tsec!AL86,60),"")</f>
        <v/>
      </c>
      <c r="AM86" s="115" t="str">
        <f>IF(tsec!AM86&lt;&gt;"",tsec!AM86,"")</f>
        <v/>
      </c>
      <c r="AN86" s="277" t="str">
        <f>IF(tsec!AN86&lt;&gt;"",INT(tsec!AN86/3600)*10000+INT(MOD(tsec!AN86,3600)/60)*100+MOD(tsec!AN86,60),"")</f>
        <v/>
      </c>
      <c r="AO86" s="115" t="str">
        <f>IF(tsec!AO86&lt;&gt;"",tsec!AO86,"")</f>
        <v/>
      </c>
      <c r="AP86" s="277" t="str">
        <f>IF(tsec!AP86&lt;&gt;"",INT(tsec!AP86/3600)*10000+INT(MOD(tsec!AP86,3600)/60)*100+MOD(tsec!AP86,60),"")</f>
        <v/>
      </c>
      <c r="AQ86" s="115" t="str">
        <f>IF(tsec!AQ86&lt;&gt;"",tsec!AQ86,"")</f>
        <v/>
      </c>
      <c r="AR86" s="277" t="str">
        <f>IF(tsec!AR86&lt;&gt;"",INT(tsec!AR86/3600)*10000+INT(MOD(tsec!AR86,3600)/60)*100+MOD(tsec!AR86,60),"")</f>
        <v/>
      </c>
      <c r="AS86" s="115" t="str">
        <f>IF(tsec!AS86&lt;&gt;"",tsec!AS86,"")</f>
        <v/>
      </c>
      <c r="AT86" s="277" t="str">
        <f>IF(tsec!AT86&lt;&gt;"",INT(tsec!AT86/3600)*10000+INT(MOD(tsec!AT86,3600)/60)*100+MOD(tsec!AT86,60),"")</f>
        <v/>
      </c>
      <c r="AU86" s="115" t="str">
        <f>IF(tsec!AU86&lt;&gt;"",tsec!AU86,"")</f>
        <v/>
      </c>
      <c r="AV86" s="277" t="str">
        <f>IF(tsec!AV86&lt;&gt;"",INT(tsec!AV86/3600)*10000+INT(MOD(tsec!AV86,3600)/60)*100+MOD(tsec!AV86,60),"")</f>
        <v/>
      </c>
      <c r="AW86" s="115" t="str">
        <f>IF(tsec!AW86&lt;&gt;"",tsec!AW86,"")</f>
        <v/>
      </c>
      <c r="AX86" s="277" t="str">
        <f>IF(tsec!AX86&lt;&gt;"",INT(tsec!AX86/3600)*10000+INT(MOD(tsec!AX86,3600)/60)*100+MOD(tsec!AX86,60),"")</f>
        <v/>
      </c>
      <c r="AY86" s="115" t="str">
        <f>IF(tsec!AY86&lt;&gt;"",tsec!AY86,"")</f>
        <v/>
      </c>
      <c r="AZ86" s="277" t="str">
        <f>IF(tsec!AZ86&lt;&gt;"",INT(tsec!AZ86/3600)*10000+INT(MOD(tsec!AZ86,3600)/60)*100+MOD(tsec!AZ86,60),"")</f>
        <v/>
      </c>
      <c r="BA86" s="115" t="str">
        <f>IF(tsec!BA86&lt;&gt;"",tsec!BA86,"")</f>
        <v/>
      </c>
      <c r="BB86" s="277" t="str">
        <f>IF(tsec!BB86&lt;&gt;"",INT(tsec!BB86/3600)*10000+INT(MOD(tsec!BB86,3600)/60)*100+MOD(tsec!BB86,60),"")</f>
        <v/>
      </c>
      <c r="BC86" s="115" t="str">
        <f>IF(tsec!BC86&lt;&gt;"",tsec!BC86,"")</f>
        <v/>
      </c>
      <c r="BD86" s="277" t="str">
        <f>IF(tsec!BD86&lt;&gt;"",INT(tsec!BD86/3600)*10000+INT(MOD(tsec!BD86,3600)/60)*100+MOD(tsec!BD86,60),"")</f>
        <v/>
      </c>
      <c r="BE86" s="115" t="str">
        <f>IF(tsec!BE86&lt;&gt;"",tsec!BE86,"")</f>
        <v/>
      </c>
      <c r="BF86" s="277" t="str">
        <f>IF(tsec!BF86&lt;&gt;"",INT(tsec!BF86/3600)*10000+INT(MOD(tsec!BF86,3600)/60)*100+MOD(tsec!BF86,60),"")</f>
        <v/>
      </c>
      <c r="BG86" s="115" t="str">
        <f>IF(tsec!BG86&lt;&gt;"",tsec!BG86,"")</f>
        <v/>
      </c>
      <c r="BH86" s="277" t="str">
        <f>IF(tsec!BH86&lt;&gt;"",INT(tsec!BH86/3600)*10000+INT(MOD(tsec!BH86,3600)/60)*100+MOD(tsec!BH86,60),"")</f>
        <v/>
      </c>
      <c r="BI86" s="115" t="str">
        <f>IF(tsec!BI86&lt;&gt;"",tsec!BI86,"")</f>
        <v/>
      </c>
      <c r="BJ86" s="277" t="str">
        <f>IF(tsec!BJ86&lt;&gt;"",INT(tsec!BJ86/3600)*10000+INT(MOD(tsec!BJ86,3600)/60)*100+MOD(tsec!BJ86,60),"")</f>
        <v/>
      </c>
      <c r="BK86" s="115" t="str">
        <f>IF(tsec!BK86&lt;&gt;"",tsec!BK86,"")</f>
        <v/>
      </c>
      <c r="BL86" s="277" t="str">
        <f>IF(tsec!BL86&lt;&gt;"",INT(tsec!BL86/3600)*10000+INT(MOD(tsec!BL86,3600)/60)*100+MOD(tsec!BL86,60),"")</f>
        <v/>
      </c>
      <c r="BM86" s="115" t="str">
        <f>IF(tsec!BM86&lt;&gt;"",tsec!BM86,"")</f>
        <v/>
      </c>
    </row>
    <row r="87" spans="1:65" hidden="1">
      <c r="A87" s="84" t="str">
        <f>IF(ent!E87&lt;&gt;"",ent!D87,"")</f>
        <v/>
      </c>
      <c r="B87" s="84" t="str">
        <f>IF(ent!E87&lt;&gt;"",ent!E87,"")</f>
        <v/>
      </c>
      <c r="C87" s="84" t="str">
        <f>IF(ent!E87&lt;&gt;"",ent!F87,"")</f>
        <v/>
      </c>
      <c r="D87" s="84" t="str">
        <f>IF(ent!E87&lt;&gt;"",ent!G87,"")</f>
        <v/>
      </c>
      <c r="E87" s="112" t="str">
        <f>IF(ent!E87&lt;&gt;"",ent!H87,"")</f>
        <v/>
      </c>
      <c r="F87" s="276" t="str">
        <f>IF(tsec!F87&lt;&gt;"",INT(tsec!F87/3600)*10000+INT(MOD(tsec!F87,3600)/60)*100+MOD(tsec!F87,60),"")</f>
        <v/>
      </c>
      <c r="G87" s="86" t="str">
        <f>IF(tsec!G87&lt;&gt;"",tsec!G87,"")</f>
        <v/>
      </c>
      <c r="H87" s="276" t="str">
        <f>IF(tsec!H87&lt;&gt;"",INT(tsec!H87/3600)*10000+INT(MOD(tsec!H87,3600)/60)*100+MOD(tsec!H87,60),"")</f>
        <v/>
      </c>
      <c r="I87" s="86" t="str">
        <f>IF(tsec!I87&lt;&gt;"",tsec!I87,"")</f>
        <v/>
      </c>
      <c r="J87" s="276" t="str">
        <f>IF(tsec!J87&lt;&gt;"",INT(tsec!J87/3600)*10000+INT(MOD(tsec!J87,3600)/60)*100+MOD(tsec!J87,60),"")</f>
        <v/>
      </c>
      <c r="K87" s="86" t="str">
        <f>IF(tsec!K87&lt;&gt;"",tsec!K87,"")</f>
        <v/>
      </c>
      <c r="L87" s="276" t="str">
        <f>IF(tsec!L87&lt;&gt;"",INT(tsec!L87/3600)*10000+INT(MOD(tsec!L87,3600)/60)*100+MOD(tsec!L87,60),"")</f>
        <v/>
      </c>
      <c r="M87" s="86" t="str">
        <f>IF(tsec!M87&lt;&gt;"",tsec!M87,"")</f>
        <v/>
      </c>
      <c r="N87" s="276" t="str">
        <f>IF(tsec!N87&lt;&gt;"",INT(tsec!N87/3600)*10000+INT(MOD(tsec!N87,3600)/60)*100+MOD(tsec!N87,60),"")</f>
        <v/>
      </c>
      <c r="O87" s="86" t="str">
        <f>IF(tsec!O87&lt;&gt;"",tsec!O87,"")</f>
        <v/>
      </c>
      <c r="P87" s="276" t="str">
        <f>IF(tsec!P87&lt;&gt;"",INT(tsec!P87/3600)*10000+INT(MOD(tsec!P87,3600)/60)*100+MOD(tsec!P87,60),"")</f>
        <v/>
      </c>
      <c r="Q87" s="86" t="str">
        <f>IF(tsec!Q87&lt;&gt;"",tsec!Q87,"")</f>
        <v/>
      </c>
      <c r="R87" s="276" t="str">
        <f>IF(tsec!R87&lt;&gt;"",INT(tsec!R87/3600)*10000+INT(MOD(tsec!R87,3600)/60)*100+MOD(tsec!R87,60),"")</f>
        <v/>
      </c>
      <c r="S87" s="86" t="str">
        <f>IF(tsec!S87&lt;&gt;"",tsec!S87,"")</f>
        <v/>
      </c>
      <c r="T87" s="276" t="str">
        <f>IF(tsec!T87&lt;&gt;"",INT(tsec!T87/3600)*10000+INT(MOD(tsec!T87,3600)/60)*100+MOD(tsec!T87,60),"")</f>
        <v/>
      </c>
      <c r="U87" s="86" t="str">
        <f>IF(tsec!U87&lt;&gt;"",tsec!U87,"")</f>
        <v/>
      </c>
      <c r="V87" s="276" t="str">
        <f>IF(tsec!V87&lt;&gt;"",INT(tsec!V87/3600)*10000+INT(MOD(tsec!V87,3600)/60)*100+MOD(tsec!V87,60),"")</f>
        <v/>
      </c>
      <c r="W87" s="86" t="str">
        <f>IF(tsec!W87&lt;&gt;"",tsec!W87,"")</f>
        <v/>
      </c>
      <c r="X87" s="276" t="str">
        <f>IF(tsec!X87&lt;&gt;"",INT(tsec!X87/3600)*10000+INT(MOD(tsec!X87,3600)/60)*100+MOD(tsec!X87,60),"")</f>
        <v/>
      </c>
      <c r="Y87" s="86" t="str">
        <f>IF(tsec!Y87&lt;&gt;"",tsec!Y87,"")</f>
        <v/>
      </c>
      <c r="Z87" s="276" t="str">
        <f>IF(tsec!Z87&lt;&gt;"",INT(tsec!Z87/3600)*10000+INT(MOD(tsec!Z87,3600)/60)*100+MOD(tsec!Z87,60),"")</f>
        <v/>
      </c>
      <c r="AA87" s="86" t="str">
        <f>IF(tsec!AA87&lt;&gt;"",tsec!AA87,"")</f>
        <v/>
      </c>
      <c r="AB87" s="276" t="str">
        <f>IF(tsec!AB87&lt;&gt;"",INT(tsec!AB87/3600)*10000+INT(MOD(tsec!AB87,3600)/60)*100+MOD(tsec!AB87,60),"")</f>
        <v/>
      </c>
      <c r="AC87" s="86" t="str">
        <f>IF(tsec!AC87&lt;&gt;"",tsec!AC87,"")</f>
        <v/>
      </c>
      <c r="AD87" s="276" t="str">
        <f>IF(tsec!AD87&lt;&gt;"",INT(tsec!AD87/3600)*10000+INT(MOD(tsec!AD87,3600)/60)*100+MOD(tsec!AD87,60),"")</f>
        <v/>
      </c>
      <c r="AE87" s="86" t="str">
        <f>IF(tsec!AE87&lt;&gt;"",tsec!AE87,"")</f>
        <v/>
      </c>
      <c r="AF87" s="276" t="str">
        <f>IF(tsec!AF87&lt;&gt;"",INT(tsec!AF87/3600)*10000+INT(MOD(tsec!AF87,3600)/60)*100+MOD(tsec!AF87,60),"")</f>
        <v/>
      </c>
      <c r="AG87" s="86" t="str">
        <f>IF(tsec!AG87&lt;&gt;"",tsec!AG87,"")</f>
        <v/>
      </c>
      <c r="AH87" s="276" t="str">
        <f>IF(tsec!AH87&lt;&gt;"",INT(tsec!AH87/3600)*10000+INT(MOD(tsec!AH87,3600)/60)*100+MOD(tsec!AH87,60),"")</f>
        <v/>
      </c>
      <c r="AI87" s="86" t="str">
        <f>IF(tsec!AI87&lt;&gt;"",tsec!AI87,"")</f>
        <v/>
      </c>
      <c r="AJ87" s="276" t="str">
        <f>IF(tsec!AJ87&lt;&gt;"",INT(tsec!AJ87/3600)*10000+INT(MOD(tsec!AJ87,3600)/60)*100+MOD(tsec!AJ87,60),"")</f>
        <v/>
      </c>
      <c r="AK87" s="86" t="str">
        <f>IF(tsec!AK87&lt;&gt;"",tsec!AK87,"")</f>
        <v/>
      </c>
      <c r="AL87" s="276" t="str">
        <f>IF(tsec!AL87&lt;&gt;"",INT(tsec!AL87/3600)*10000+INT(MOD(tsec!AL87,3600)/60)*100+MOD(tsec!AL87,60),"")</f>
        <v/>
      </c>
      <c r="AM87" s="86" t="str">
        <f>IF(tsec!AM87&lt;&gt;"",tsec!AM87,"")</f>
        <v/>
      </c>
      <c r="AN87" s="276" t="str">
        <f>IF(tsec!AN87&lt;&gt;"",INT(tsec!AN87/3600)*10000+INT(MOD(tsec!AN87,3600)/60)*100+MOD(tsec!AN87,60),"")</f>
        <v/>
      </c>
      <c r="AO87" s="86" t="str">
        <f>IF(tsec!AO87&lt;&gt;"",tsec!AO87,"")</f>
        <v/>
      </c>
      <c r="AP87" s="276" t="str">
        <f>IF(tsec!AP87&lt;&gt;"",INT(tsec!AP87/3600)*10000+INT(MOD(tsec!AP87,3600)/60)*100+MOD(tsec!AP87,60),"")</f>
        <v/>
      </c>
      <c r="AQ87" s="86" t="str">
        <f>IF(tsec!AQ87&lt;&gt;"",tsec!AQ87,"")</f>
        <v/>
      </c>
      <c r="AR87" s="276" t="str">
        <f>IF(tsec!AR87&lt;&gt;"",INT(tsec!AR87/3600)*10000+INT(MOD(tsec!AR87,3600)/60)*100+MOD(tsec!AR87,60),"")</f>
        <v/>
      </c>
      <c r="AS87" s="86" t="str">
        <f>IF(tsec!AS87&lt;&gt;"",tsec!AS87,"")</f>
        <v/>
      </c>
      <c r="AT87" s="276" t="str">
        <f>IF(tsec!AT87&lt;&gt;"",INT(tsec!AT87/3600)*10000+INT(MOD(tsec!AT87,3600)/60)*100+MOD(tsec!AT87,60),"")</f>
        <v/>
      </c>
      <c r="AU87" s="86" t="str">
        <f>IF(tsec!AU87&lt;&gt;"",tsec!AU87,"")</f>
        <v/>
      </c>
      <c r="AV87" s="276" t="str">
        <f>IF(tsec!AV87&lt;&gt;"",INT(tsec!AV87/3600)*10000+INT(MOD(tsec!AV87,3600)/60)*100+MOD(tsec!AV87,60),"")</f>
        <v/>
      </c>
      <c r="AW87" s="86" t="str">
        <f>IF(tsec!AW87&lt;&gt;"",tsec!AW87,"")</f>
        <v/>
      </c>
      <c r="AX87" s="276" t="str">
        <f>IF(tsec!AX87&lt;&gt;"",INT(tsec!AX87/3600)*10000+INT(MOD(tsec!AX87,3600)/60)*100+MOD(tsec!AX87,60),"")</f>
        <v/>
      </c>
      <c r="AY87" s="86" t="str">
        <f>IF(tsec!AY87&lt;&gt;"",tsec!AY87,"")</f>
        <v/>
      </c>
      <c r="AZ87" s="276" t="str">
        <f>IF(tsec!AZ87&lt;&gt;"",INT(tsec!AZ87/3600)*10000+INT(MOD(tsec!AZ87,3600)/60)*100+MOD(tsec!AZ87,60),"")</f>
        <v/>
      </c>
      <c r="BA87" s="86" t="str">
        <f>IF(tsec!BA87&lt;&gt;"",tsec!BA87,"")</f>
        <v/>
      </c>
      <c r="BB87" s="276" t="str">
        <f>IF(tsec!BB87&lt;&gt;"",INT(tsec!BB87/3600)*10000+INT(MOD(tsec!BB87,3600)/60)*100+MOD(tsec!BB87,60),"")</f>
        <v/>
      </c>
      <c r="BC87" s="86" t="str">
        <f>IF(tsec!BC87&lt;&gt;"",tsec!BC87,"")</f>
        <v/>
      </c>
      <c r="BD87" s="276" t="str">
        <f>IF(tsec!BD87&lt;&gt;"",INT(tsec!BD87/3600)*10000+INT(MOD(tsec!BD87,3600)/60)*100+MOD(tsec!BD87,60),"")</f>
        <v/>
      </c>
      <c r="BE87" s="86" t="str">
        <f>IF(tsec!BE87&lt;&gt;"",tsec!BE87,"")</f>
        <v/>
      </c>
      <c r="BF87" s="276" t="str">
        <f>IF(tsec!BF87&lt;&gt;"",INT(tsec!BF87/3600)*10000+INT(MOD(tsec!BF87,3600)/60)*100+MOD(tsec!BF87,60),"")</f>
        <v/>
      </c>
      <c r="BG87" s="86" t="str">
        <f>IF(tsec!BG87&lt;&gt;"",tsec!BG87,"")</f>
        <v/>
      </c>
      <c r="BH87" s="276" t="str">
        <f>IF(tsec!BH87&lt;&gt;"",INT(tsec!BH87/3600)*10000+INT(MOD(tsec!BH87,3600)/60)*100+MOD(tsec!BH87,60),"")</f>
        <v/>
      </c>
      <c r="BI87" s="86" t="str">
        <f>IF(tsec!BI87&lt;&gt;"",tsec!BI87,"")</f>
        <v/>
      </c>
      <c r="BJ87" s="276" t="str">
        <f>IF(tsec!BJ87&lt;&gt;"",INT(tsec!BJ87/3600)*10000+INT(MOD(tsec!BJ87,3600)/60)*100+MOD(tsec!BJ87,60),"")</f>
        <v/>
      </c>
      <c r="BK87" s="86" t="str">
        <f>IF(tsec!BK87&lt;&gt;"",tsec!BK87,"")</f>
        <v/>
      </c>
      <c r="BL87" s="276" t="str">
        <f>IF(tsec!BL87&lt;&gt;"",INT(tsec!BL87/3600)*10000+INT(MOD(tsec!BL87,3600)/60)*100+MOD(tsec!BL87,60),"")</f>
        <v/>
      </c>
      <c r="BM87" s="86" t="str">
        <f>IF(tsec!BM87&lt;&gt;"",tsec!BM87,"")</f>
        <v/>
      </c>
    </row>
    <row r="88" spans="1:65" s="278" customFormat="1" hidden="1">
      <c r="A88" s="113" t="str">
        <f>IF(ent!E88&lt;&gt;"",ent!D88,"")</f>
        <v/>
      </c>
      <c r="B88" s="113" t="str">
        <f>IF(ent!E88&lt;&gt;"",ent!E88,"")</f>
        <v/>
      </c>
      <c r="C88" s="113" t="str">
        <f>IF(ent!E88&lt;&gt;"",ent!F88,"")</f>
        <v/>
      </c>
      <c r="D88" s="113" t="str">
        <f>IF(ent!E88&lt;&gt;"",ent!G88,"")</f>
        <v/>
      </c>
      <c r="E88" s="114" t="str">
        <f>IF(ent!E88&lt;&gt;"",ent!H88,"")</f>
        <v/>
      </c>
      <c r="F88" s="277" t="str">
        <f>IF(tsec!F88&lt;&gt;"",INT(tsec!F88/3600)*10000+INT(MOD(tsec!F88,3600)/60)*100+MOD(tsec!F88,60),"")</f>
        <v/>
      </c>
      <c r="G88" s="115" t="str">
        <f>IF(tsec!G88&lt;&gt;"",tsec!G88,"")</f>
        <v/>
      </c>
      <c r="H88" s="277" t="str">
        <f>IF(tsec!H88&lt;&gt;"",INT(tsec!H88/3600)*10000+INT(MOD(tsec!H88,3600)/60)*100+MOD(tsec!H88,60),"")</f>
        <v/>
      </c>
      <c r="I88" s="115" t="str">
        <f>IF(tsec!I88&lt;&gt;"",tsec!I88,"")</f>
        <v/>
      </c>
      <c r="J88" s="277" t="str">
        <f>IF(tsec!J88&lt;&gt;"",INT(tsec!J88/3600)*10000+INT(MOD(tsec!J88,3600)/60)*100+MOD(tsec!J88,60),"")</f>
        <v/>
      </c>
      <c r="K88" s="115" t="str">
        <f>IF(tsec!K88&lt;&gt;"",tsec!K88,"")</f>
        <v/>
      </c>
      <c r="L88" s="277" t="str">
        <f>IF(tsec!L88&lt;&gt;"",INT(tsec!L88/3600)*10000+INT(MOD(tsec!L88,3600)/60)*100+MOD(tsec!L88,60),"")</f>
        <v/>
      </c>
      <c r="M88" s="115" t="str">
        <f>IF(tsec!M88&lt;&gt;"",tsec!M88,"")</f>
        <v/>
      </c>
      <c r="N88" s="277" t="str">
        <f>IF(tsec!N88&lt;&gt;"",INT(tsec!N88/3600)*10000+INT(MOD(tsec!N88,3600)/60)*100+MOD(tsec!N88,60),"")</f>
        <v/>
      </c>
      <c r="O88" s="115" t="str">
        <f>IF(tsec!O88&lt;&gt;"",tsec!O88,"")</f>
        <v/>
      </c>
      <c r="P88" s="277" t="str">
        <f>IF(tsec!P88&lt;&gt;"",INT(tsec!P88/3600)*10000+INT(MOD(tsec!P88,3600)/60)*100+MOD(tsec!P88,60),"")</f>
        <v/>
      </c>
      <c r="Q88" s="115" t="str">
        <f>IF(tsec!Q88&lt;&gt;"",tsec!Q88,"")</f>
        <v/>
      </c>
      <c r="R88" s="277" t="str">
        <f>IF(tsec!R88&lt;&gt;"",INT(tsec!R88/3600)*10000+INT(MOD(tsec!R88,3600)/60)*100+MOD(tsec!R88,60),"")</f>
        <v/>
      </c>
      <c r="S88" s="115" t="str">
        <f>IF(tsec!S88&lt;&gt;"",tsec!S88,"")</f>
        <v/>
      </c>
      <c r="T88" s="277" t="str">
        <f>IF(tsec!T88&lt;&gt;"",INT(tsec!T88/3600)*10000+INT(MOD(tsec!T88,3600)/60)*100+MOD(tsec!T88,60),"")</f>
        <v/>
      </c>
      <c r="U88" s="115" t="str">
        <f>IF(tsec!U88&lt;&gt;"",tsec!U88,"")</f>
        <v/>
      </c>
      <c r="V88" s="277" t="str">
        <f>IF(tsec!V88&lt;&gt;"",INT(tsec!V88/3600)*10000+INT(MOD(tsec!V88,3600)/60)*100+MOD(tsec!V88,60),"")</f>
        <v/>
      </c>
      <c r="W88" s="115" t="str">
        <f>IF(tsec!W88&lt;&gt;"",tsec!W88,"")</f>
        <v/>
      </c>
      <c r="X88" s="277" t="str">
        <f>IF(tsec!X88&lt;&gt;"",INT(tsec!X88/3600)*10000+INT(MOD(tsec!X88,3600)/60)*100+MOD(tsec!X88,60),"")</f>
        <v/>
      </c>
      <c r="Y88" s="115" t="str">
        <f>IF(tsec!Y88&lt;&gt;"",tsec!Y88,"")</f>
        <v/>
      </c>
      <c r="Z88" s="277" t="str">
        <f>IF(tsec!Z88&lt;&gt;"",INT(tsec!Z88/3600)*10000+INT(MOD(tsec!Z88,3600)/60)*100+MOD(tsec!Z88,60),"")</f>
        <v/>
      </c>
      <c r="AA88" s="115" t="str">
        <f>IF(tsec!AA88&lt;&gt;"",tsec!AA88,"")</f>
        <v/>
      </c>
      <c r="AB88" s="277" t="str">
        <f>IF(tsec!AB88&lt;&gt;"",INT(tsec!AB88/3600)*10000+INT(MOD(tsec!AB88,3600)/60)*100+MOD(tsec!AB88,60),"")</f>
        <v/>
      </c>
      <c r="AC88" s="115" t="str">
        <f>IF(tsec!AC88&lt;&gt;"",tsec!AC88,"")</f>
        <v/>
      </c>
      <c r="AD88" s="277" t="str">
        <f>IF(tsec!AD88&lt;&gt;"",INT(tsec!AD88/3600)*10000+INT(MOD(tsec!AD88,3600)/60)*100+MOD(tsec!AD88,60),"")</f>
        <v/>
      </c>
      <c r="AE88" s="115" t="str">
        <f>IF(tsec!AE88&lt;&gt;"",tsec!AE88,"")</f>
        <v/>
      </c>
      <c r="AF88" s="277" t="str">
        <f>IF(tsec!AF88&lt;&gt;"",INT(tsec!AF88/3600)*10000+INT(MOD(tsec!AF88,3600)/60)*100+MOD(tsec!AF88,60),"")</f>
        <v/>
      </c>
      <c r="AG88" s="115" t="str">
        <f>IF(tsec!AG88&lt;&gt;"",tsec!AG88,"")</f>
        <v/>
      </c>
      <c r="AH88" s="277" t="str">
        <f>IF(tsec!AH88&lt;&gt;"",INT(tsec!AH88/3600)*10000+INT(MOD(tsec!AH88,3600)/60)*100+MOD(tsec!AH88,60),"")</f>
        <v/>
      </c>
      <c r="AI88" s="115" t="str">
        <f>IF(tsec!AI88&lt;&gt;"",tsec!AI88,"")</f>
        <v/>
      </c>
      <c r="AJ88" s="277" t="str">
        <f>IF(tsec!AJ88&lt;&gt;"",INT(tsec!AJ88/3600)*10000+INT(MOD(tsec!AJ88,3600)/60)*100+MOD(tsec!AJ88,60),"")</f>
        <v/>
      </c>
      <c r="AK88" s="115" t="str">
        <f>IF(tsec!AK88&lt;&gt;"",tsec!AK88,"")</f>
        <v/>
      </c>
      <c r="AL88" s="277" t="str">
        <f>IF(tsec!AL88&lt;&gt;"",INT(tsec!AL88/3600)*10000+INT(MOD(tsec!AL88,3600)/60)*100+MOD(tsec!AL88,60),"")</f>
        <v/>
      </c>
      <c r="AM88" s="115" t="str">
        <f>IF(tsec!AM88&lt;&gt;"",tsec!AM88,"")</f>
        <v/>
      </c>
      <c r="AN88" s="277" t="str">
        <f>IF(tsec!AN88&lt;&gt;"",INT(tsec!AN88/3600)*10000+INT(MOD(tsec!AN88,3600)/60)*100+MOD(tsec!AN88,60),"")</f>
        <v/>
      </c>
      <c r="AO88" s="115" t="str">
        <f>IF(tsec!AO88&lt;&gt;"",tsec!AO88,"")</f>
        <v/>
      </c>
      <c r="AP88" s="277" t="str">
        <f>IF(tsec!AP88&lt;&gt;"",INT(tsec!AP88/3600)*10000+INT(MOD(tsec!AP88,3600)/60)*100+MOD(tsec!AP88,60),"")</f>
        <v/>
      </c>
      <c r="AQ88" s="115" t="str">
        <f>IF(tsec!AQ88&lt;&gt;"",tsec!AQ88,"")</f>
        <v/>
      </c>
      <c r="AR88" s="277" t="str">
        <f>IF(tsec!AR88&lt;&gt;"",INT(tsec!AR88/3600)*10000+INT(MOD(tsec!AR88,3600)/60)*100+MOD(tsec!AR88,60),"")</f>
        <v/>
      </c>
      <c r="AS88" s="115" t="str">
        <f>IF(tsec!AS88&lt;&gt;"",tsec!AS88,"")</f>
        <v/>
      </c>
      <c r="AT88" s="277" t="str">
        <f>IF(tsec!AT88&lt;&gt;"",INT(tsec!AT88/3600)*10000+INT(MOD(tsec!AT88,3600)/60)*100+MOD(tsec!AT88,60),"")</f>
        <v/>
      </c>
      <c r="AU88" s="115" t="str">
        <f>IF(tsec!AU88&lt;&gt;"",tsec!AU88,"")</f>
        <v/>
      </c>
      <c r="AV88" s="277" t="str">
        <f>IF(tsec!AV88&lt;&gt;"",INT(tsec!AV88/3600)*10000+INT(MOD(tsec!AV88,3600)/60)*100+MOD(tsec!AV88,60),"")</f>
        <v/>
      </c>
      <c r="AW88" s="115" t="str">
        <f>IF(tsec!AW88&lt;&gt;"",tsec!AW88,"")</f>
        <v/>
      </c>
      <c r="AX88" s="277" t="str">
        <f>IF(tsec!AX88&lt;&gt;"",INT(tsec!AX88/3600)*10000+INT(MOD(tsec!AX88,3600)/60)*100+MOD(tsec!AX88,60),"")</f>
        <v/>
      </c>
      <c r="AY88" s="115" t="str">
        <f>IF(tsec!AY88&lt;&gt;"",tsec!AY88,"")</f>
        <v/>
      </c>
      <c r="AZ88" s="277" t="str">
        <f>IF(tsec!AZ88&lt;&gt;"",INT(tsec!AZ88/3600)*10000+INT(MOD(tsec!AZ88,3600)/60)*100+MOD(tsec!AZ88,60),"")</f>
        <v/>
      </c>
      <c r="BA88" s="115" t="str">
        <f>IF(tsec!BA88&lt;&gt;"",tsec!BA88,"")</f>
        <v/>
      </c>
      <c r="BB88" s="277" t="str">
        <f>IF(tsec!BB88&lt;&gt;"",INT(tsec!BB88/3600)*10000+INT(MOD(tsec!BB88,3600)/60)*100+MOD(tsec!BB88,60),"")</f>
        <v/>
      </c>
      <c r="BC88" s="115" t="str">
        <f>IF(tsec!BC88&lt;&gt;"",tsec!BC88,"")</f>
        <v/>
      </c>
      <c r="BD88" s="277" t="str">
        <f>IF(tsec!BD88&lt;&gt;"",INT(tsec!BD88/3600)*10000+INT(MOD(tsec!BD88,3600)/60)*100+MOD(tsec!BD88,60),"")</f>
        <v/>
      </c>
      <c r="BE88" s="115" t="str">
        <f>IF(tsec!BE88&lt;&gt;"",tsec!BE88,"")</f>
        <v/>
      </c>
      <c r="BF88" s="277" t="str">
        <f>IF(tsec!BF88&lt;&gt;"",INT(tsec!BF88/3600)*10000+INT(MOD(tsec!BF88,3600)/60)*100+MOD(tsec!BF88,60),"")</f>
        <v/>
      </c>
      <c r="BG88" s="115" t="str">
        <f>IF(tsec!BG88&lt;&gt;"",tsec!BG88,"")</f>
        <v/>
      </c>
      <c r="BH88" s="277" t="str">
        <f>IF(tsec!BH88&lt;&gt;"",INT(tsec!BH88/3600)*10000+INT(MOD(tsec!BH88,3600)/60)*100+MOD(tsec!BH88,60),"")</f>
        <v/>
      </c>
      <c r="BI88" s="115" t="str">
        <f>IF(tsec!BI88&lt;&gt;"",tsec!BI88,"")</f>
        <v/>
      </c>
      <c r="BJ88" s="277" t="str">
        <f>IF(tsec!BJ88&lt;&gt;"",INT(tsec!BJ88/3600)*10000+INT(MOD(tsec!BJ88,3600)/60)*100+MOD(tsec!BJ88,60),"")</f>
        <v/>
      </c>
      <c r="BK88" s="115" t="str">
        <f>IF(tsec!BK88&lt;&gt;"",tsec!BK88,"")</f>
        <v/>
      </c>
      <c r="BL88" s="277" t="str">
        <f>IF(tsec!BL88&lt;&gt;"",INT(tsec!BL88/3600)*10000+INT(MOD(tsec!BL88,3600)/60)*100+MOD(tsec!BL88,60),"")</f>
        <v/>
      </c>
      <c r="BM88" s="115" t="str">
        <f>IF(tsec!BM88&lt;&gt;"",tsec!BM88,"")</f>
        <v/>
      </c>
    </row>
    <row r="89" spans="1:65" hidden="1">
      <c r="A89" s="84" t="str">
        <f>IF(ent!E89&lt;&gt;"",ent!D89,"")</f>
        <v/>
      </c>
      <c r="B89" s="84" t="str">
        <f>IF(ent!E89&lt;&gt;"",ent!E89,"")</f>
        <v/>
      </c>
      <c r="C89" s="84" t="str">
        <f>IF(ent!E89&lt;&gt;"",ent!F89,"")</f>
        <v/>
      </c>
      <c r="D89" s="84" t="str">
        <f>IF(ent!E89&lt;&gt;"",ent!G89,"")</f>
        <v/>
      </c>
      <c r="E89" s="112" t="str">
        <f>IF(ent!E89&lt;&gt;"",ent!H89,"")</f>
        <v/>
      </c>
      <c r="F89" s="276" t="str">
        <f>IF(tsec!F89&lt;&gt;"",INT(tsec!F89/3600)*10000+INT(MOD(tsec!F89,3600)/60)*100+MOD(tsec!F89,60),"")</f>
        <v/>
      </c>
      <c r="G89" s="86" t="str">
        <f>IF(tsec!G89&lt;&gt;"",tsec!G89,"")</f>
        <v/>
      </c>
      <c r="H89" s="276" t="str">
        <f>IF(tsec!H89&lt;&gt;"",INT(tsec!H89/3600)*10000+INT(MOD(tsec!H89,3600)/60)*100+MOD(tsec!H89,60),"")</f>
        <v/>
      </c>
      <c r="I89" s="86" t="str">
        <f>IF(tsec!I89&lt;&gt;"",tsec!I89,"")</f>
        <v/>
      </c>
      <c r="J89" s="276" t="str">
        <f>IF(tsec!J89&lt;&gt;"",INT(tsec!J89/3600)*10000+INT(MOD(tsec!J89,3600)/60)*100+MOD(tsec!J89,60),"")</f>
        <v/>
      </c>
      <c r="K89" s="86" t="str">
        <f>IF(tsec!K89&lt;&gt;"",tsec!K89,"")</f>
        <v/>
      </c>
      <c r="L89" s="276" t="str">
        <f>IF(tsec!L89&lt;&gt;"",INT(tsec!L89/3600)*10000+INT(MOD(tsec!L89,3600)/60)*100+MOD(tsec!L89,60),"")</f>
        <v/>
      </c>
      <c r="M89" s="86" t="str">
        <f>IF(tsec!M89&lt;&gt;"",tsec!M89,"")</f>
        <v/>
      </c>
      <c r="N89" s="276" t="str">
        <f>IF(tsec!N89&lt;&gt;"",INT(tsec!N89/3600)*10000+INT(MOD(tsec!N89,3600)/60)*100+MOD(tsec!N89,60),"")</f>
        <v/>
      </c>
      <c r="O89" s="86" t="str">
        <f>IF(tsec!O89&lt;&gt;"",tsec!O89,"")</f>
        <v/>
      </c>
      <c r="P89" s="276" t="str">
        <f>IF(tsec!P89&lt;&gt;"",INT(tsec!P89/3600)*10000+INT(MOD(tsec!P89,3600)/60)*100+MOD(tsec!P89,60),"")</f>
        <v/>
      </c>
      <c r="Q89" s="86" t="str">
        <f>IF(tsec!Q89&lt;&gt;"",tsec!Q89,"")</f>
        <v/>
      </c>
      <c r="R89" s="276" t="str">
        <f>IF(tsec!R89&lt;&gt;"",INT(tsec!R89/3600)*10000+INT(MOD(tsec!R89,3600)/60)*100+MOD(tsec!R89,60),"")</f>
        <v/>
      </c>
      <c r="S89" s="86" t="str">
        <f>IF(tsec!S89&lt;&gt;"",tsec!S89,"")</f>
        <v/>
      </c>
      <c r="T89" s="276" t="str">
        <f>IF(tsec!T89&lt;&gt;"",INT(tsec!T89/3600)*10000+INT(MOD(tsec!T89,3600)/60)*100+MOD(tsec!T89,60),"")</f>
        <v/>
      </c>
      <c r="U89" s="86" t="str">
        <f>IF(tsec!U89&lt;&gt;"",tsec!U89,"")</f>
        <v/>
      </c>
      <c r="V89" s="276" t="str">
        <f>IF(tsec!V89&lt;&gt;"",INT(tsec!V89/3600)*10000+INT(MOD(tsec!V89,3600)/60)*100+MOD(tsec!V89,60),"")</f>
        <v/>
      </c>
      <c r="W89" s="86" t="str">
        <f>IF(tsec!W89&lt;&gt;"",tsec!W89,"")</f>
        <v/>
      </c>
      <c r="X89" s="276" t="str">
        <f>IF(tsec!X89&lt;&gt;"",INT(tsec!X89/3600)*10000+INT(MOD(tsec!X89,3600)/60)*100+MOD(tsec!X89,60),"")</f>
        <v/>
      </c>
      <c r="Y89" s="86" t="str">
        <f>IF(tsec!Y89&lt;&gt;"",tsec!Y89,"")</f>
        <v/>
      </c>
      <c r="Z89" s="276" t="str">
        <f>IF(tsec!Z89&lt;&gt;"",INT(tsec!Z89/3600)*10000+INT(MOD(tsec!Z89,3600)/60)*100+MOD(tsec!Z89,60),"")</f>
        <v/>
      </c>
      <c r="AA89" s="86" t="str">
        <f>IF(tsec!AA89&lt;&gt;"",tsec!AA89,"")</f>
        <v/>
      </c>
      <c r="AB89" s="276" t="str">
        <f>IF(tsec!AB89&lt;&gt;"",INT(tsec!AB89/3600)*10000+INT(MOD(tsec!AB89,3600)/60)*100+MOD(tsec!AB89,60),"")</f>
        <v/>
      </c>
      <c r="AC89" s="86" t="str">
        <f>IF(tsec!AC89&lt;&gt;"",tsec!AC89,"")</f>
        <v/>
      </c>
      <c r="AD89" s="276" t="str">
        <f>IF(tsec!AD89&lt;&gt;"",INT(tsec!AD89/3600)*10000+INT(MOD(tsec!AD89,3600)/60)*100+MOD(tsec!AD89,60),"")</f>
        <v/>
      </c>
      <c r="AE89" s="86" t="str">
        <f>IF(tsec!AE89&lt;&gt;"",tsec!AE89,"")</f>
        <v/>
      </c>
      <c r="AF89" s="276" t="str">
        <f>IF(tsec!AF89&lt;&gt;"",INT(tsec!AF89/3600)*10000+INT(MOD(tsec!AF89,3600)/60)*100+MOD(tsec!AF89,60),"")</f>
        <v/>
      </c>
      <c r="AG89" s="86" t="str">
        <f>IF(tsec!AG89&lt;&gt;"",tsec!AG89,"")</f>
        <v/>
      </c>
      <c r="AH89" s="276" t="str">
        <f>IF(tsec!AH89&lt;&gt;"",INT(tsec!AH89/3600)*10000+INT(MOD(tsec!AH89,3600)/60)*100+MOD(tsec!AH89,60),"")</f>
        <v/>
      </c>
      <c r="AI89" s="86" t="str">
        <f>IF(tsec!AI89&lt;&gt;"",tsec!AI89,"")</f>
        <v/>
      </c>
      <c r="AJ89" s="276" t="str">
        <f>IF(tsec!AJ89&lt;&gt;"",INT(tsec!AJ89/3600)*10000+INT(MOD(tsec!AJ89,3600)/60)*100+MOD(tsec!AJ89,60),"")</f>
        <v/>
      </c>
      <c r="AK89" s="86" t="str">
        <f>IF(tsec!AK89&lt;&gt;"",tsec!AK89,"")</f>
        <v/>
      </c>
      <c r="AL89" s="276" t="str">
        <f>IF(tsec!AL89&lt;&gt;"",INT(tsec!AL89/3600)*10000+INT(MOD(tsec!AL89,3600)/60)*100+MOD(tsec!AL89,60),"")</f>
        <v/>
      </c>
      <c r="AM89" s="86" t="str">
        <f>IF(tsec!AM89&lt;&gt;"",tsec!AM89,"")</f>
        <v/>
      </c>
      <c r="AN89" s="276" t="str">
        <f>IF(tsec!AN89&lt;&gt;"",INT(tsec!AN89/3600)*10000+INT(MOD(tsec!AN89,3600)/60)*100+MOD(tsec!AN89,60),"")</f>
        <v/>
      </c>
      <c r="AO89" s="86" t="str">
        <f>IF(tsec!AO89&lt;&gt;"",tsec!AO89,"")</f>
        <v/>
      </c>
      <c r="AP89" s="276" t="str">
        <f>IF(tsec!AP89&lt;&gt;"",INT(tsec!AP89/3600)*10000+INT(MOD(tsec!AP89,3600)/60)*100+MOD(tsec!AP89,60),"")</f>
        <v/>
      </c>
      <c r="AQ89" s="86" t="str">
        <f>IF(tsec!AQ89&lt;&gt;"",tsec!AQ89,"")</f>
        <v/>
      </c>
      <c r="AR89" s="276" t="str">
        <f>IF(tsec!AR89&lt;&gt;"",INT(tsec!AR89/3600)*10000+INT(MOD(tsec!AR89,3600)/60)*100+MOD(tsec!AR89,60),"")</f>
        <v/>
      </c>
      <c r="AS89" s="86" t="str">
        <f>IF(tsec!AS89&lt;&gt;"",tsec!AS89,"")</f>
        <v/>
      </c>
      <c r="AT89" s="276" t="str">
        <f>IF(tsec!AT89&lt;&gt;"",INT(tsec!AT89/3600)*10000+INT(MOD(tsec!AT89,3600)/60)*100+MOD(tsec!AT89,60),"")</f>
        <v/>
      </c>
      <c r="AU89" s="86" t="str">
        <f>IF(tsec!AU89&lt;&gt;"",tsec!AU89,"")</f>
        <v/>
      </c>
      <c r="AV89" s="276" t="str">
        <f>IF(tsec!AV89&lt;&gt;"",INT(tsec!AV89/3600)*10000+INT(MOD(tsec!AV89,3600)/60)*100+MOD(tsec!AV89,60),"")</f>
        <v/>
      </c>
      <c r="AW89" s="86" t="str">
        <f>IF(tsec!AW89&lt;&gt;"",tsec!AW89,"")</f>
        <v/>
      </c>
      <c r="AX89" s="276" t="str">
        <f>IF(tsec!AX89&lt;&gt;"",INT(tsec!AX89/3600)*10000+INT(MOD(tsec!AX89,3600)/60)*100+MOD(tsec!AX89,60),"")</f>
        <v/>
      </c>
      <c r="AY89" s="86" t="str">
        <f>IF(tsec!AY89&lt;&gt;"",tsec!AY89,"")</f>
        <v/>
      </c>
      <c r="AZ89" s="276" t="str">
        <f>IF(tsec!AZ89&lt;&gt;"",INT(tsec!AZ89/3600)*10000+INT(MOD(tsec!AZ89,3600)/60)*100+MOD(tsec!AZ89,60),"")</f>
        <v/>
      </c>
      <c r="BA89" s="86" t="str">
        <f>IF(tsec!BA89&lt;&gt;"",tsec!BA89,"")</f>
        <v/>
      </c>
      <c r="BB89" s="276" t="str">
        <f>IF(tsec!BB89&lt;&gt;"",INT(tsec!BB89/3600)*10000+INT(MOD(tsec!BB89,3600)/60)*100+MOD(tsec!BB89,60),"")</f>
        <v/>
      </c>
      <c r="BC89" s="86" t="str">
        <f>IF(tsec!BC89&lt;&gt;"",tsec!BC89,"")</f>
        <v/>
      </c>
      <c r="BD89" s="276" t="str">
        <f>IF(tsec!BD89&lt;&gt;"",INT(tsec!BD89/3600)*10000+INT(MOD(tsec!BD89,3600)/60)*100+MOD(tsec!BD89,60),"")</f>
        <v/>
      </c>
      <c r="BE89" s="86" t="str">
        <f>IF(tsec!BE89&lt;&gt;"",tsec!BE89,"")</f>
        <v/>
      </c>
      <c r="BF89" s="276" t="str">
        <f>IF(tsec!BF89&lt;&gt;"",INT(tsec!BF89/3600)*10000+INT(MOD(tsec!BF89,3600)/60)*100+MOD(tsec!BF89,60),"")</f>
        <v/>
      </c>
      <c r="BG89" s="86" t="str">
        <f>IF(tsec!BG89&lt;&gt;"",tsec!BG89,"")</f>
        <v/>
      </c>
      <c r="BH89" s="276" t="str">
        <f>IF(tsec!BH89&lt;&gt;"",INT(tsec!BH89/3600)*10000+INT(MOD(tsec!BH89,3600)/60)*100+MOD(tsec!BH89,60),"")</f>
        <v/>
      </c>
      <c r="BI89" s="86" t="str">
        <f>IF(tsec!BI89&lt;&gt;"",tsec!BI89,"")</f>
        <v/>
      </c>
      <c r="BJ89" s="276" t="str">
        <f>IF(tsec!BJ89&lt;&gt;"",INT(tsec!BJ89/3600)*10000+INT(MOD(tsec!BJ89,3600)/60)*100+MOD(tsec!BJ89,60),"")</f>
        <v/>
      </c>
      <c r="BK89" s="86" t="str">
        <f>IF(tsec!BK89&lt;&gt;"",tsec!BK89,"")</f>
        <v/>
      </c>
      <c r="BL89" s="276" t="str">
        <f>IF(tsec!BL89&lt;&gt;"",INT(tsec!BL89/3600)*10000+INT(MOD(tsec!BL89,3600)/60)*100+MOD(tsec!BL89,60),"")</f>
        <v/>
      </c>
      <c r="BM89" s="86" t="str">
        <f>IF(tsec!BM89&lt;&gt;"",tsec!BM89,"")</f>
        <v/>
      </c>
    </row>
    <row r="90" spans="1:65" s="278" customFormat="1" hidden="1">
      <c r="A90" s="113" t="str">
        <f>IF(ent!E90&lt;&gt;"",ent!D90,"")</f>
        <v/>
      </c>
      <c r="B90" s="113" t="str">
        <f>IF(ent!E90&lt;&gt;"",ent!E90,"")</f>
        <v/>
      </c>
      <c r="C90" s="113" t="str">
        <f>IF(ent!E90&lt;&gt;"",ent!F90,"")</f>
        <v/>
      </c>
      <c r="D90" s="113" t="str">
        <f>IF(ent!E90&lt;&gt;"",ent!G90,"")</f>
        <v/>
      </c>
      <c r="E90" s="114" t="str">
        <f>IF(ent!E90&lt;&gt;"",ent!H90,"")</f>
        <v/>
      </c>
      <c r="F90" s="277" t="str">
        <f>IF(tsec!F90&lt;&gt;"",INT(tsec!F90/3600)*10000+INT(MOD(tsec!F90,3600)/60)*100+MOD(tsec!F90,60),"")</f>
        <v/>
      </c>
      <c r="G90" s="115" t="str">
        <f>IF(tsec!G90&lt;&gt;"",tsec!G90,"")</f>
        <v/>
      </c>
      <c r="H90" s="277" t="str">
        <f>IF(tsec!H90&lt;&gt;"",INT(tsec!H90/3600)*10000+INT(MOD(tsec!H90,3600)/60)*100+MOD(tsec!H90,60),"")</f>
        <v/>
      </c>
      <c r="I90" s="115" t="str">
        <f>IF(tsec!I90&lt;&gt;"",tsec!I90,"")</f>
        <v/>
      </c>
      <c r="J90" s="277" t="str">
        <f>IF(tsec!J90&lt;&gt;"",INT(tsec!J90/3600)*10000+INT(MOD(tsec!J90,3600)/60)*100+MOD(tsec!J90,60),"")</f>
        <v/>
      </c>
      <c r="K90" s="115" t="str">
        <f>IF(tsec!K90&lt;&gt;"",tsec!K90,"")</f>
        <v/>
      </c>
      <c r="L90" s="277" t="str">
        <f>IF(tsec!L90&lt;&gt;"",INT(tsec!L90/3600)*10000+INT(MOD(tsec!L90,3600)/60)*100+MOD(tsec!L90,60),"")</f>
        <v/>
      </c>
      <c r="M90" s="115" t="str">
        <f>IF(tsec!M90&lt;&gt;"",tsec!M90,"")</f>
        <v/>
      </c>
      <c r="N90" s="277" t="str">
        <f>IF(tsec!N90&lt;&gt;"",INT(tsec!N90/3600)*10000+INT(MOD(tsec!N90,3600)/60)*100+MOD(tsec!N90,60),"")</f>
        <v/>
      </c>
      <c r="O90" s="115" t="str">
        <f>IF(tsec!O90&lt;&gt;"",tsec!O90,"")</f>
        <v/>
      </c>
      <c r="P90" s="277" t="str">
        <f>IF(tsec!P90&lt;&gt;"",INT(tsec!P90/3600)*10000+INT(MOD(tsec!P90,3600)/60)*100+MOD(tsec!P90,60),"")</f>
        <v/>
      </c>
      <c r="Q90" s="115" t="str">
        <f>IF(tsec!Q90&lt;&gt;"",tsec!Q90,"")</f>
        <v/>
      </c>
      <c r="R90" s="277" t="str">
        <f>IF(tsec!R90&lt;&gt;"",INT(tsec!R90/3600)*10000+INT(MOD(tsec!R90,3600)/60)*100+MOD(tsec!R90,60),"")</f>
        <v/>
      </c>
      <c r="S90" s="115" t="str">
        <f>IF(tsec!S90&lt;&gt;"",tsec!S90,"")</f>
        <v/>
      </c>
      <c r="T90" s="277" t="str">
        <f>IF(tsec!T90&lt;&gt;"",INT(tsec!T90/3600)*10000+INT(MOD(tsec!T90,3600)/60)*100+MOD(tsec!T90,60),"")</f>
        <v/>
      </c>
      <c r="U90" s="115" t="str">
        <f>IF(tsec!U90&lt;&gt;"",tsec!U90,"")</f>
        <v/>
      </c>
      <c r="V90" s="277" t="str">
        <f>IF(tsec!V90&lt;&gt;"",INT(tsec!V90/3600)*10000+INT(MOD(tsec!V90,3600)/60)*100+MOD(tsec!V90,60),"")</f>
        <v/>
      </c>
      <c r="W90" s="115" t="str">
        <f>IF(tsec!W90&lt;&gt;"",tsec!W90,"")</f>
        <v/>
      </c>
      <c r="X90" s="277" t="str">
        <f>IF(tsec!X90&lt;&gt;"",INT(tsec!X90/3600)*10000+INT(MOD(tsec!X90,3600)/60)*100+MOD(tsec!X90,60),"")</f>
        <v/>
      </c>
      <c r="Y90" s="115" t="str">
        <f>IF(tsec!Y90&lt;&gt;"",tsec!Y90,"")</f>
        <v/>
      </c>
      <c r="Z90" s="277" t="str">
        <f>IF(tsec!Z90&lt;&gt;"",INT(tsec!Z90/3600)*10000+INT(MOD(tsec!Z90,3600)/60)*100+MOD(tsec!Z90,60),"")</f>
        <v/>
      </c>
      <c r="AA90" s="115" t="str">
        <f>IF(tsec!AA90&lt;&gt;"",tsec!AA90,"")</f>
        <v/>
      </c>
      <c r="AB90" s="277" t="str">
        <f>IF(tsec!AB90&lt;&gt;"",INT(tsec!AB90/3600)*10000+INT(MOD(tsec!AB90,3600)/60)*100+MOD(tsec!AB90,60),"")</f>
        <v/>
      </c>
      <c r="AC90" s="115" t="str">
        <f>IF(tsec!AC90&lt;&gt;"",tsec!AC90,"")</f>
        <v/>
      </c>
      <c r="AD90" s="277" t="str">
        <f>IF(tsec!AD90&lt;&gt;"",INT(tsec!AD90/3600)*10000+INT(MOD(tsec!AD90,3600)/60)*100+MOD(tsec!AD90,60),"")</f>
        <v/>
      </c>
      <c r="AE90" s="115" t="str">
        <f>IF(tsec!AE90&lt;&gt;"",tsec!AE90,"")</f>
        <v/>
      </c>
      <c r="AF90" s="277" t="str">
        <f>IF(tsec!AF90&lt;&gt;"",INT(tsec!AF90/3600)*10000+INT(MOD(tsec!AF90,3600)/60)*100+MOD(tsec!AF90,60),"")</f>
        <v/>
      </c>
      <c r="AG90" s="115" t="str">
        <f>IF(tsec!AG90&lt;&gt;"",tsec!AG90,"")</f>
        <v/>
      </c>
      <c r="AH90" s="277" t="str">
        <f>IF(tsec!AH90&lt;&gt;"",INT(tsec!AH90/3600)*10000+INT(MOD(tsec!AH90,3600)/60)*100+MOD(tsec!AH90,60),"")</f>
        <v/>
      </c>
      <c r="AI90" s="115" t="str">
        <f>IF(tsec!AI90&lt;&gt;"",tsec!AI90,"")</f>
        <v/>
      </c>
      <c r="AJ90" s="277" t="str">
        <f>IF(tsec!AJ90&lt;&gt;"",INT(tsec!AJ90/3600)*10000+INT(MOD(tsec!AJ90,3600)/60)*100+MOD(tsec!AJ90,60),"")</f>
        <v/>
      </c>
      <c r="AK90" s="115" t="str">
        <f>IF(tsec!AK90&lt;&gt;"",tsec!AK90,"")</f>
        <v/>
      </c>
      <c r="AL90" s="277" t="str">
        <f>IF(tsec!AL90&lt;&gt;"",INT(tsec!AL90/3600)*10000+INT(MOD(tsec!AL90,3600)/60)*100+MOD(tsec!AL90,60),"")</f>
        <v/>
      </c>
      <c r="AM90" s="115" t="str">
        <f>IF(tsec!AM90&lt;&gt;"",tsec!AM90,"")</f>
        <v/>
      </c>
      <c r="AN90" s="277" t="str">
        <f>IF(tsec!AN90&lt;&gt;"",INT(tsec!AN90/3600)*10000+INT(MOD(tsec!AN90,3600)/60)*100+MOD(tsec!AN90,60),"")</f>
        <v/>
      </c>
      <c r="AO90" s="115" t="str">
        <f>IF(tsec!AO90&lt;&gt;"",tsec!AO90,"")</f>
        <v/>
      </c>
      <c r="AP90" s="277" t="str">
        <f>IF(tsec!AP90&lt;&gt;"",INT(tsec!AP90/3600)*10000+INT(MOD(tsec!AP90,3600)/60)*100+MOD(tsec!AP90,60),"")</f>
        <v/>
      </c>
      <c r="AQ90" s="115" t="str">
        <f>IF(tsec!AQ90&lt;&gt;"",tsec!AQ90,"")</f>
        <v/>
      </c>
      <c r="AR90" s="277" t="str">
        <f>IF(tsec!AR90&lt;&gt;"",INT(tsec!AR90/3600)*10000+INT(MOD(tsec!AR90,3600)/60)*100+MOD(tsec!AR90,60),"")</f>
        <v/>
      </c>
      <c r="AS90" s="115" t="str">
        <f>IF(tsec!AS90&lt;&gt;"",tsec!AS90,"")</f>
        <v/>
      </c>
      <c r="AT90" s="277" t="str">
        <f>IF(tsec!AT90&lt;&gt;"",INT(tsec!AT90/3600)*10000+INT(MOD(tsec!AT90,3600)/60)*100+MOD(tsec!AT90,60),"")</f>
        <v/>
      </c>
      <c r="AU90" s="115" t="str">
        <f>IF(tsec!AU90&lt;&gt;"",tsec!AU90,"")</f>
        <v/>
      </c>
      <c r="AV90" s="277" t="str">
        <f>IF(tsec!AV90&lt;&gt;"",INT(tsec!AV90/3600)*10000+INT(MOD(tsec!AV90,3600)/60)*100+MOD(tsec!AV90,60),"")</f>
        <v/>
      </c>
      <c r="AW90" s="115" t="str">
        <f>IF(tsec!AW90&lt;&gt;"",tsec!AW90,"")</f>
        <v/>
      </c>
      <c r="AX90" s="277" t="str">
        <f>IF(tsec!AX90&lt;&gt;"",INT(tsec!AX90/3600)*10000+INT(MOD(tsec!AX90,3600)/60)*100+MOD(tsec!AX90,60),"")</f>
        <v/>
      </c>
      <c r="AY90" s="115" t="str">
        <f>IF(tsec!AY90&lt;&gt;"",tsec!AY90,"")</f>
        <v/>
      </c>
      <c r="AZ90" s="277" t="str">
        <f>IF(tsec!AZ90&lt;&gt;"",INT(tsec!AZ90/3600)*10000+INT(MOD(tsec!AZ90,3600)/60)*100+MOD(tsec!AZ90,60),"")</f>
        <v/>
      </c>
      <c r="BA90" s="115" t="str">
        <f>IF(tsec!BA90&lt;&gt;"",tsec!BA90,"")</f>
        <v/>
      </c>
      <c r="BB90" s="277" t="str">
        <f>IF(tsec!BB90&lt;&gt;"",INT(tsec!BB90/3600)*10000+INT(MOD(tsec!BB90,3600)/60)*100+MOD(tsec!BB90,60),"")</f>
        <v/>
      </c>
      <c r="BC90" s="115" t="str">
        <f>IF(tsec!BC90&lt;&gt;"",tsec!BC90,"")</f>
        <v/>
      </c>
      <c r="BD90" s="277" t="str">
        <f>IF(tsec!BD90&lt;&gt;"",INT(tsec!BD90/3600)*10000+INT(MOD(tsec!BD90,3600)/60)*100+MOD(tsec!BD90,60),"")</f>
        <v/>
      </c>
      <c r="BE90" s="115" t="str">
        <f>IF(tsec!BE90&lt;&gt;"",tsec!BE90,"")</f>
        <v/>
      </c>
      <c r="BF90" s="277" t="str">
        <f>IF(tsec!BF90&lt;&gt;"",INT(tsec!BF90/3600)*10000+INT(MOD(tsec!BF90,3600)/60)*100+MOD(tsec!BF90,60),"")</f>
        <v/>
      </c>
      <c r="BG90" s="115" t="str">
        <f>IF(tsec!BG90&lt;&gt;"",tsec!BG90,"")</f>
        <v/>
      </c>
      <c r="BH90" s="277" t="str">
        <f>IF(tsec!BH90&lt;&gt;"",INT(tsec!BH90/3600)*10000+INT(MOD(tsec!BH90,3600)/60)*100+MOD(tsec!BH90,60),"")</f>
        <v/>
      </c>
      <c r="BI90" s="115" t="str">
        <f>IF(tsec!BI90&lt;&gt;"",tsec!BI90,"")</f>
        <v/>
      </c>
      <c r="BJ90" s="277" t="str">
        <f>IF(tsec!BJ90&lt;&gt;"",INT(tsec!BJ90/3600)*10000+INT(MOD(tsec!BJ90,3600)/60)*100+MOD(tsec!BJ90,60),"")</f>
        <v/>
      </c>
      <c r="BK90" s="115" t="str">
        <f>IF(tsec!BK90&lt;&gt;"",tsec!BK90,"")</f>
        <v/>
      </c>
      <c r="BL90" s="277" t="str">
        <f>IF(tsec!BL90&lt;&gt;"",INT(tsec!BL90/3600)*10000+INT(MOD(tsec!BL90,3600)/60)*100+MOD(tsec!BL90,60),"")</f>
        <v/>
      </c>
      <c r="BM90" s="115" t="str">
        <f>IF(tsec!BM90&lt;&gt;"",tsec!BM90,"")</f>
        <v/>
      </c>
    </row>
    <row r="91" spans="1:65" s="80" customFormat="1" hidden="1">
      <c r="A91" s="89" t="str">
        <f>IF(ent!E91&lt;&gt;"",ent!D91,"")</f>
        <v/>
      </c>
      <c r="B91" s="89" t="str">
        <f>IF(ent!E91&lt;&gt;"",ent!E91,"")</f>
        <v/>
      </c>
      <c r="C91" s="89" t="str">
        <f>IF(ent!E91&lt;&gt;"",ent!F91,"")</f>
        <v/>
      </c>
      <c r="D91" s="89" t="str">
        <f>IF(ent!E91&lt;&gt;"",ent!G91,"")</f>
        <v/>
      </c>
      <c r="E91" s="116" t="str">
        <f>IF(ent!E91&lt;&gt;"",ent!H91,"")</f>
        <v/>
      </c>
      <c r="F91" s="117" t="str">
        <f>IF(tsec!F91&lt;&gt;"",INT(tsec!F91/3600)*10000+INT(MOD(tsec!F91,3600)/60)*100+MOD(tsec!F91,60),"")</f>
        <v/>
      </c>
      <c r="G91" s="91" t="str">
        <f>IF(tsec!G91&lt;&gt;"",tsec!G91,"")</f>
        <v/>
      </c>
      <c r="H91" s="117" t="str">
        <f>IF(tsec!H91&lt;&gt;"",INT(tsec!H91/3600)*10000+INT(MOD(tsec!H91,3600)/60)*100+MOD(tsec!H91,60),"")</f>
        <v/>
      </c>
      <c r="I91" s="91" t="str">
        <f>IF(tsec!I91&lt;&gt;"",tsec!I91,"")</f>
        <v/>
      </c>
      <c r="J91" s="117" t="str">
        <f>IF(tsec!J91&lt;&gt;"",INT(tsec!J91/3600)*10000+INT(MOD(tsec!J91,3600)/60)*100+MOD(tsec!J91,60),"")</f>
        <v/>
      </c>
      <c r="K91" s="91" t="str">
        <f>IF(tsec!K91&lt;&gt;"",tsec!K91,"")</f>
        <v/>
      </c>
      <c r="L91" s="117" t="str">
        <f>IF(tsec!L91&lt;&gt;"",INT(tsec!L91/3600)*10000+INT(MOD(tsec!L91,3600)/60)*100+MOD(tsec!L91,60),"")</f>
        <v/>
      </c>
      <c r="M91" s="91" t="str">
        <f>IF(tsec!M91&lt;&gt;"",tsec!M91,"")</f>
        <v/>
      </c>
      <c r="N91" s="117" t="str">
        <f>IF(tsec!N91&lt;&gt;"",INT(tsec!N91/3600)*10000+INT(MOD(tsec!N91,3600)/60)*100+MOD(tsec!N91,60),"")</f>
        <v/>
      </c>
      <c r="O91" s="91" t="str">
        <f>IF(tsec!O91&lt;&gt;"",tsec!O91,"")</f>
        <v/>
      </c>
      <c r="P91" s="117" t="str">
        <f>IF(tsec!P91&lt;&gt;"",INT(tsec!P91/3600)*10000+INT(MOD(tsec!P91,3600)/60)*100+MOD(tsec!P91,60),"")</f>
        <v/>
      </c>
      <c r="Q91" s="91" t="str">
        <f>IF(tsec!Q91&lt;&gt;"",tsec!Q91,"")</f>
        <v/>
      </c>
      <c r="R91" s="117" t="str">
        <f>IF(tsec!R91&lt;&gt;"",INT(tsec!R91/3600)*10000+INT(MOD(tsec!R91,3600)/60)*100+MOD(tsec!R91,60),"")</f>
        <v/>
      </c>
      <c r="S91" s="91" t="str">
        <f>IF(tsec!S91&lt;&gt;"",tsec!S91,"")</f>
        <v/>
      </c>
      <c r="T91" s="117" t="str">
        <f>IF(tsec!T91&lt;&gt;"",INT(tsec!T91/3600)*10000+INT(MOD(tsec!T91,3600)/60)*100+MOD(tsec!T91,60),"")</f>
        <v/>
      </c>
      <c r="U91" s="91" t="str">
        <f>IF(tsec!U91&lt;&gt;"",tsec!U91,"")</f>
        <v/>
      </c>
      <c r="V91" s="117" t="str">
        <f>IF(tsec!V91&lt;&gt;"",INT(tsec!V91/3600)*10000+INT(MOD(tsec!V91,3600)/60)*100+MOD(tsec!V91,60),"")</f>
        <v/>
      </c>
      <c r="W91" s="91" t="str">
        <f>IF(tsec!W91&lt;&gt;"",tsec!W91,"")</f>
        <v/>
      </c>
      <c r="X91" s="117" t="str">
        <f>IF(tsec!X91&lt;&gt;"",INT(tsec!X91/3600)*10000+INT(MOD(tsec!X91,3600)/60)*100+MOD(tsec!X91,60),"")</f>
        <v/>
      </c>
      <c r="Y91" s="91" t="str">
        <f>IF(tsec!Y91&lt;&gt;"",tsec!Y91,"")</f>
        <v/>
      </c>
      <c r="Z91" s="117" t="str">
        <f>IF(tsec!Z91&lt;&gt;"",INT(tsec!Z91/3600)*10000+INT(MOD(tsec!Z91,3600)/60)*100+MOD(tsec!Z91,60),"")</f>
        <v/>
      </c>
      <c r="AA91" s="91" t="str">
        <f>IF(tsec!AA91&lt;&gt;"",tsec!AA91,"")</f>
        <v/>
      </c>
      <c r="AB91" s="117" t="str">
        <f>IF(tsec!AB91&lt;&gt;"",INT(tsec!AB91/3600)*10000+INT(MOD(tsec!AB91,3600)/60)*100+MOD(tsec!AB91,60),"")</f>
        <v/>
      </c>
      <c r="AC91" s="91" t="str">
        <f>IF(tsec!AC91&lt;&gt;"",tsec!AC91,"")</f>
        <v/>
      </c>
      <c r="AD91" s="117" t="str">
        <f>IF(tsec!AD91&lt;&gt;"",INT(tsec!AD91/3600)*10000+INT(MOD(tsec!AD91,3600)/60)*100+MOD(tsec!AD91,60),"")</f>
        <v/>
      </c>
      <c r="AE91" s="91" t="str">
        <f>IF(tsec!AE91&lt;&gt;"",tsec!AE91,"")</f>
        <v/>
      </c>
      <c r="AF91" s="117" t="str">
        <f>IF(tsec!AF91&lt;&gt;"",INT(tsec!AF91/3600)*10000+INT(MOD(tsec!AF91,3600)/60)*100+MOD(tsec!AF91,60),"")</f>
        <v/>
      </c>
      <c r="AG91" s="91" t="str">
        <f>IF(tsec!AG91&lt;&gt;"",tsec!AG91,"")</f>
        <v/>
      </c>
      <c r="AH91" s="117" t="str">
        <f>IF(tsec!AH91&lt;&gt;"",INT(tsec!AH91/3600)*10000+INT(MOD(tsec!AH91,3600)/60)*100+MOD(tsec!AH91,60),"")</f>
        <v/>
      </c>
      <c r="AI91" s="91" t="str">
        <f>IF(tsec!AI91&lt;&gt;"",tsec!AI91,"")</f>
        <v/>
      </c>
      <c r="AJ91" s="117" t="str">
        <f>IF(tsec!AJ91&lt;&gt;"",INT(tsec!AJ91/3600)*10000+INT(MOD(tsec!AJ91,3600)/60)*100+MOD(tsec!AJ91,60),"")</f>
        <v/>
      </c>
      <c r="AK91" s="91" t="str">
        <f>IF(tsec!AK91&lt;&gt;"",tsec!AK91,"")</f>
        <v/>
      </c>
      <c r="AL91" s="117" t="str">
        <f>IF(tsec!AL91&lt;&gt;"",INT(tsec!AL91/3600)*10000+INT(MOD(tsec!AL91,3600)/60)*100+MOD(tsec!AL91,60),"")</f>
        <v/>
      </c>
      <c r="AM91" s="91" t="str">
        <f>IF(tsec!AM91&lt;&gt;"",tsec!AM91,"")</f>
        <v/>
      </c>
      <c r="AN91" s="117" t="str">
        <f>IF(tsec!AN91&lt;&gt;"",INT(tsec!AN91/3600)*10000+INT(MOD(tsec!AN91,3600)/60)*100+MOD(tsec!AN91,60),"")</f>
        <v/>
      </c>
      <c r="AO91" s="91" t="str">
        <f>IF(tsec!AO91&lt;&gt;"",tsec!AO91,"")</f>
        <v/>
      </c>
      <c r="AP91" s="117" t="str">
        <f>IF(tsec!AP91&lt;&gt;"",INT(tsec!AP91/3600)*10000+INT(MOD(tsec!AP91,3600)/60)*100+MOD(tsec!AP91,60),"")</f>
        <v/>
      </c>
      <c r="AQ91" s="91" t="str">
        <f>IF(tsec!AQ91&lt;&gt;"",tsec!AQ91,"")</f>
        <v/>
      </c>
      <c r="AR91" s="117" t="str">
        <f>IF(tsec!AR91&lt;&gt;"",INT(tsec!AR91/3600)*10000+INT(MOD(tsec!AR91,3600)/60)*100+MOD(tsec!AR91,60),"")</f>
        <v/>
      </c>
      <c r="AS91" s="91" t="str">
        <f>IF(tsec!AS91&lt;&gt;"",tsec!AS91,"")</f>
        <v/>
      </c>
      <c r="AT91" s="117" t="str">
        <f>IF(tsec!AT91&lt;&gt;"",INT(tsec!AT91/3600)*10000+INT(MOD(tsec!AT91,3600)/60)*100+MOD(tsec!AT91,60),"")</f>
        <v/>
      </c>
      <c r="AU91" s="91" t="str">
        <f>IF(tsec!AU91&lt;&gt;"",tsec!AU91,"")</f>
        <v/>
      </c>
      <c r="AV91" s="117" t="str">
        <f>IF(tsec!AV91&lt;&gt;"",INT(tsec!AV91/3600)*10000+INT(MOD(tsec!AV91,3600)/60)*100+MOD(tsec!AV91,60),"")</f>
        <v/>
      </c>
      <c r="AW91" s="91" t="str">
        <f>IF(tsec!AW91&lt;&gt;"",tsec!AW91,"")</f>
        <v/>
      </c>
      <c r="AX91" s="117" t="str">
        <f>IF(tsec!AX91&lt;&gt;"",INT(tsec!AX91/3600)*10000+INT(MOD(tsec!AX91,3600)/60)*100+MOD(tsec!AX91,60),"")</f>
        <v/>
      </c>
      <c r="AY91" s="91" t="str">
        <f>IF(tsec!AY91&lt;&gt;"",tsec!AY91,"")</f>
        <v/>
      </c>
      <c r="AZ91" s="117" t="str">
        <f>IF(tsec!AZ91&lt;&gt;"",INT(tsec!AZ91/3600)*10000+INT(MOD(tsec!AZ91,3600)/60)*100+MOD(tsec!AZ91,60),"")</f>
        <v/>
      </c>
      <c r="BA91" s="91" t="str">
        <f>IF(tsec!BA91&lt;&gt;"",tsec!BA91,"")</f>
        <v/>
      </c>
      <c r="BB91" s="117" t="str">
        <f>IF(tsec!BB91&lt;&gt;"",INT(tsec!BB91/3600)*10000+INT(MOD(tsec!BB91,3600)/60)*100+MOD(tsec!BB91,60),"")</f>
        <v/>
      </c>
      <c r="BC91" s="91" t="str">
        <f>IF(tsec!BC91&lt;&gt;"",tsec!BC91,"")</f>
        <v/>
      </c>
      <c r="BD91" s="117" t="str">
        <f>IF(tsec!BD91&lt;&gt;"",INT(tsec!BD91/3600)*10000+INT(MOD(tsec!BD91,3600)/60)*100+MOD(tsec!BD91,60),"")</f>
        <v/>
      </c>
      <c r="BE91" s="91" t="str">
        <f>IF(tsec!BE91&lt;&gt;"",tsec!BE91,"")</f>
        <v/>
      </c>
      <c r="BF91" s="117" t="str">
        <f>IF(tsec!BF91&lt;&gt;"",INT(tsec!BF91/3600)*10000+INT(MOD(tsec!BF91,3600)/60)*100+MOD(tsec!BF91,60),"")</f>
        <v/>
      </c>
      <c r="BG91" s="91" t="str">
        <f>IF(tsec!BG91&lt;&gt;"",tsec!BG91,"")</f>
        <v/>
      </c>
      <c r="BH91" s="117" t="str">
        <f>IF(tsec!BH91&lt;&gt;"",INT(tsec!BH91/3600)*10000+INT(MOD(tsec!BH91,3600)/60)*100+MOD(tsec!BH91,60),"")</f>
        <v/>
      </c>
      <c r="BI91" s="91" t="str">
        <f>IF(tsec!BI91&lt;&gt;"",tsec!BI91,"")</f>
        <v/>
      </c>
      <c r="BJ91" s="117" t="str">
        <f>IF(tsec!BJ91&lt;&gt;"",INT(tsec!BJ91/3600)*10000+INT(MOD(tsec!BJ91,3600)/60)*100+MOD(tsec!BJ91,60),"")</f>
        <v/>
      </c>
      <c r="BK91" s="91" t="str">
        <f>IF(tsec!BK91&lt;&gt;"",tsec!BK91,"")</f>
        <v/>
      </c>
      <c r="BL91" s="117" t="str">
        <f>IF(tsec!BL91&lt;&gt;"",INT(tsec!BL91/3600)*10000+INT(MOD(tsec!BL91,3600)/60)*100+MOD(tsec!BL91,60),"")</f>
        <v/>
      </c>
      <c r="BM91" s="91" t="str">
        <f>IF(tsec!BM91&lt;&gt;"",tsec!BM91,"")</f>
        <v/>
      </c>
    </row>
    <row r="92" spans="1:65" s="118" customFormat="1">
      <c r="E92" s="119"/>
    </row>
    <row r="93" spans="1:65">
      <c r="A93" s="75"/>
      <c r="B93" s="75"/>
      <c r="C93" s="75"/>
      <c r="D93" s="75"/>
      <c r="E93" s="120"/>
      <c r="G93" s="75"/>
      <c r="I93" s="75"/>
      <c r="K93" s="75"/>
      <c r="M93" s="75"/>
      <c r="O93" s="75"/>
      <c r="Q93" s="75"/>
      <c r="S93" s="75"/>
      <c r="U93" s="75"/>
      <c r="W93" s="75"/>
      <c r="Y93" s="75"/>
      <c r="AA93" s="75"/>
      <c r="AC93" s="75"/>
      <c r="AE93" s="75"/>
      <c r="AG93" s="75"/>
      <c r="AI93" s="75"/>
      <c r="AK93" s="75"/>
      <c r="AM93" s="75"/>
      <c r="AO93" s="75"/>
      <c r="AQ93" s="75"/>
      <c r="AS93" s="75"/>
      <c r="AU93" s="75"/>
      <c r="AW93" s="75"/>
      <c r="AY93" s="75"/>
      <c r="BA93" s="75"/>
      <c r="BC93" s="75"/>
      <c r="BE93" s="75"/>
      <c r="BG93" s="75"/>
      <c r="BI93" s="75"/>
      <c r="BK93" s="75"/>
      <c r="BM93" s="75"/>
    </row>
  </sheetData>
  <sheetProtection password="EB2E" sheet="1" objects="1" scenarios="1" formatCells="0" formatColumns="0" formatRows="0"/>
  <phoneticPr fontId="2"/>
  <printOptions horizontalCentered="1"/>
  <pageMargins left="0.39370078740157483" right="0.39370078740157483" top="0.59055118110236227" bottom="0.59055118110236227" header="0.31496062992125984" footer="0.31496062992125984"/>
  <pageSetup paperSize="9" scale="76" fitToHeight="2" orientation="landscape" r:id="rId1"/>
  <headerFooter alignWithMargins="0">
    <oddHeader>&amp;C第50回 M.C.S.C.ラリーハイランドマスターズ2023 - OVERALL TIME</oddHeader>
    <oddFooter>&amp;C&amp;P/&amp;N</oddFooter>
  </headerFooter>
  <ignoredErrors>
    <ignoredError sqref="H2 L2 BL2 BJ2 BH2 BF2 BD2 BB2 AZ2 AX2 AV2 AT2 AR2 AP2 AN2 AL2 AJ2 AH2 AF2 AD2 AB2 Z2 X2 V2 T2 R2 P2 N2 J2" formula="1" unlockedFormula="1"/>
    <ignoredError sqref="F2:G61 H3:H61 N3:N61 L3:L61 BL3:BL61 BJ3:BJ61 BK2:BK61 BH3:BH61 BI2:BI61 BF3:BF61 BG2:BG61 BD3:BD61 BE2:BE61 BB3:BB61 BC2:BC61 AZ3:AZ61 BA2:BA61 AX3:AX61 AY2:AY61 AV3:AV61 AW2:AW61 AT3:AT61 AU2:AU61 AR3:AR61 AS2:AS61 AP3:AP61 AQ2:AQ61 AN3:AN61 AO2:AO61 AL3:AL61 AM2:AM61 AJ3:AJ61 AK2:AK61 AH3:AH61 AI2:AI61 AF3:AF61 AG2:AG61 AD3:AD61 AE2:AE61 AB3:AB61 AC2:AC61 Z3:Z61 AA2:AA61 X3:X61 Y2:Y61 V3:V61 W2:W61 T3:T61 U2:U61 R3:R61 S2:S61 P3:P61 Q2:Q61 M2:M61 O2:O61 I2:I61 K2:K61 J3:J61 F62:BL9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2"/>
    <pageSetUpPr fitToPage="1"/>
  </sheetPr>
  <dimension ref="A1:AT97"/>
  <sheetViews>
    <sheetView tabSelected="1" zoomScale="108" zoomScaleNormal="108" workbookViewId="0">
      <pane xSplit="5" ySplit="3" topLeftCell="F4" activePane="bottomRight" state="frozen"/>
      <selection activeCell="A9" sqref="A9"/>
      <selection pane="topRight" activeCell="A9" sqref="A9"/>
      <selection pane="bottomLeft" activeCell="A9" sqref="A9"/>
      <selection pane="bottomRight" activeCell="A2" sqref="A2"/>
    </sheetView>
  </sheetViews>
  <sheetFormatPr baseColWidth="10" defaultColWidth="9" defaultRowHeight="14"/>
  <cols>
    <col min="1" max="1" width="4.5" style="33" bestFit="1" customWidth="1"/>
    <col min="2" max="2" width="13.6640625" style="34" customWidth="1"/>
    <col min="3" max="3" width="13.6640625" style="35" customWidth="1"/>
    <col min="4" max="4" width="35.33203125" style="34" hidden="1" customWidth="1"/>
    <col min="5" max="5" width="5.83203125" style="33" customWidth="1"/>
    <col min="6" max="17" width="7.33203125" customWidth="1"/>
    <col min="18" max="34" width="7.33203125" hidden="1" customWidth="1"/>
    <col min="35" max="35" width="7.33203125" style="35" hidden="1" customWidth="1"/>
    <col min="36" max="36" width="8.6640625" style="34" bestFit="1" customWidth="1"/>
    <col min="37" max="37" width="9" style="34"/>
    <col min="38" max="38" width="8.6640625" style="34" bestFit="1" customWidth="1"/>
    <col min="39" max="39" width="4.83203125" style="34" bestFit="1" customWidth="1"/>
    <col min="40" max="40" width="4.83203125" style="33" customWidth="1"/>
    <col min="41" max="41" width="8.6640625" customWidth="1"/>
    <col min="42" max="43" width="4.83203125" customWidth="1"/>
    <col min="44" max="44" width="8.6640625" customWidth="1"/>
    <col min="45" max="46" width="4.83203125" customWidth="1"/>
  </cols>
  <sheetData>
    <row r="1" spans="1:46" s="171" customFormat="1" ht="17">
      <c r="A1" s="174" t="s">
        <v>772</v>
      </c>
      <c r="E1" s="172"/>
      <c r="F1" s="320" t="s">
        <v>773</v>
      </c>
      <c r="G1" s="321"/>
      <c r="H1" s="321"/>
      <c r="I1" s="321"/>
      <c r="J1" s="321"/>
      <c r="K1" s="321"/>
      <c r="L1" s="321"/>
      <c r="M1" s="321"/>
      <c r="N1" s="321"/>
      <c r="O1" s="321"/>
      <c r="P1" s="321"/>
      <c r="Q1" s="321"/>
      <c r="R1" s="321"/>
      <c r="S1" s="321"/>
      <c r="T1" s="321"/>
      <c r="U1" s="321"/>
      <c r="V1" s="321"/>
      <c r="W1" s="321"/>
      <c r="X1" s="321"/>
      <c r="Y1" s="321"/>
      <c r="Z1" s="321"/>
      <c r="AA1" s="321"/>
      <c r="AB1" s="321"/>
      <c r="AC1" s="321"/>
      <c r="AD1" s="321"/>
      <c r="AE1" s="321"/>
      <c r="AF1" s="321"/>
      <c r="AG1" s="321"/>
      <c r="AH1" s="321"/>
      <c r="AI1" s="321"/>
      <c r="AN1" s="173"/>
      <c r="AT1" s="259" t="s">
        <v>774</v>
      </c>
    </row>
    <row r="2" spans="1:46" s="22" customFormat="1">
      <c r="A2" s="21"/>
      <c r="E2" s="21"/>
      <c r="F2" s="322" t="s">
        <v>238</v>
      </c>
      <c r="G2" s="323"/>
      <c r="H2" s="323"/>
      <c r="I2" s="323"/>
      <c r="J2" s="323"/>
      <c r="K2" s="325"/>
      <c r="L2" s="322" t="s">
        <v>239</v>
      </c>
      <c r="M2" s="323"/>
      <c r="N2" s="323"/>
      <c r="O2" s="323"/>
      <c r="P2" s="323"/>
      <c r="Q2" s="323"/>
      <c r="R2" s="24"/>
      <c r="S2" s="24"/>
      <c r="T2" s="24"/>
      <c r="U2" s="24"/>
      <c r="V2" s="24"/>
      <c r="W2" s="24"/>
      <c r="X2" s="24"/>
      <c r="Y2" s="24"/>
      <c r="Z2" s="24"/>
      <c r="AA2" s="24"/>
      <c r="AB2" s="24"/>
      <c r="AC2" s="24"/>
      <c r="AD2" s="24"/>
      <c r="AE2" s="24"/>
      <c r="AF2" s="24"/>
      <c r="AG2" s="24"/>
      <c r="AH2" s="24"/>
      <c r="AI2" s="25"/>
      <c r="AJ2" s="26"/>
      <c r="AM2" s="322" t="s">
        <v>18</v>
      </c>
      <c r="AN2" s="323"/>
      <c r="AO2" s="324" t="s">
        <v>238</v>
      </c>
      <c r="AP2" s="323"/>
      <c r="AQ2" s="325"/>
      <c r="AR2" s="322" t="s">
        <v>239</v>
      </c>
      <c r="AS2" s="323"/>
      <c r="AT2" s="325"/>
    </row>
    <row r="3" spans="1:46" s="32" customFormat="1" ht="14.5" customHeight="1">
      <c r="A3" s="27" t="s">
        <v>37</v>
      </c>
      <c r="B3" s="28" t="s">
        <v>38</v>
      </c>
      <c r="C3" s="29" t="s">
        <v>39</v>
      </c>
      <c r="D3" s="28" t="s">
        <v>40</v>
      </c>
      <c r="E3" s="27" t="s">
        <v>28</v>
      </c>
      <c r="F3" s="30">
        <v>1</v>
      </c>
      <c r="G3" s="30">
        <v>2</v>
      </c>
      <c r="H3" s="301">
        <v>3</v>
      </c>
      <c r="I3" s="30">
        <v>4</v>
      </c>
      <c r="J3" s="30">
        <v>5</v>
      </c>
      <c r="K3" s="31">
        <v>6</v>
      </c>
      <c r="L3" s="30">
        <v>7</v>
      </c>
      <c r="M3" s="30">
        <v>8</v>
      </c>
      <c r="N3" s="301">
        <v>9</v>
      </c>
      <c r="O3" s="30">
        <v>10</v>
      </c>
      <c r="P3" s="30">
        <v>11</v>
      </c>
      <c r="Q3" s="30">
        <v>12</v>
      </c>
      <c r="R3" s="30">
        <v>13</v>
      </c>
      <c r="S3" s="30">
        <v>14</v>
      </c>
      <c r="T3" s="30">
        <v>15</v>
      </c>
      <c r="U3" s="30">
        <v>16</v>
      </c>
      <c r="V3" s="30">
        <v>17</v>
      </c>
      <c r="W3" s="30">
        <v>18</v>
      </c>
      <c r="X3" s="30">
        <v>19</v>
      </c>
      <c r="Y3" s="30">
        <v>20</v>
      </c>
      <c r="Z3" s="30">
        <v>21</v>
      </c>
      <c r="AA3" s="30">
        <v>22</v>
      </c>
      <c r="AB3" s="30">
        <v>23</v>
      </c>
      <c r="AC3" s="30">
        <v>24</v>
      </c>
      <c r="AD3" s="30">
        <v>25</v>
      </c>
      <c r="AE3" s="30">
        <v>26</v>
      </c>
      <c r="AF3" s="30">
        <v>27</v>
      </c>
      <c r="AG3" s="30">
        <v>28</v>
      </c>
      <c r="AH3" s="30">
        <v>29</v>
      </c>
      <c r="AI3" s="31">
        <v>30</v>
      </c>
      <c r="AJ3" s="27" t="s">
        <v>41</v>
      </c>
      <c r="AK3" s="27" t="s">
        <v>42</v>
      </c>
      <c r="AL3" s="27" t="s">
        <v>43</v>
      </c>
      <c r="AM3" s="27" t="s">
        <v>28</v>
      </c>
      <c r="AN3" s="249" t="s">
        <v>61</v>
      </c>
      <c r="AO3" s="254" t="s">
        <v>233</v>
      </c>
      <c r="AP3" s="27" t="s">
        <v>234</v>
      </c>
      <c r="AQ3" s="243" t="s">
        <v>235</v>
      </c>
      <c r="AR3" s="27" t="s">
        <v>233</v>
      </c>
      <c r="AS3" s="27" t="s">
        <v>234</v>
      </c>
      <c r="AT3" s="243" t="s">
        <v>235</v>
      </c>
    </row>
    <row r="4" spans="1:46" s="60" customFormat="1" ht="14.5" customHeight="1">
      <c r="A4" s="53">
        <v>1</v>
      </c>
      <c r="B4" s="309" t="s">
        <v>405</v>
      </c>
      <c r="C4" s="55" t="s">
        <v>330</v>
      </c>
      <c r="D4" s="54" t="s">
        <v>253</v>
      </c>
      <c r="E4" s="53" t="s">
        <v>245</v>
      </c>
      <c r="F4" s="56">
        <v>437.6</v>
      </c>
      <c r="G4" s="56">
        <v>620</v>
      </c>
      <c r="H4" s="310">
        <v>438.5</v>
      </c>
      <c r="I4" s="56">
        <v>433.4</v>
      </c>
      <c r="J4" s="56">
        <v>604</v>
      </c>
      <c r="K4" s="57">
        <v>433.6</v>
      </c>
      <c r="L4" s="56">
        <v>516.9</v>
      </c>
      <c r="M4" s="56">
        <v>334.5</v>
      </c>
      <c r="N4" s="310">
        <v>510.5</v>
      </c>
      <c r="O4" s="56">
        <v>449.6</v>
      </c>
      <c r="P4" s="56">
        <v>325.5</v>
      </c>
      <c r="Q4" s="56">
        <v>456.4</v>
      </c>
      <c r="R4" s="56" t="s">
        <v>775</v>
      </c>
      <c r="S4" s="56" t="s">
        <v>775</v>
      </c>
      <c r="T4" s="56" t="s">
        <v>775</v>
      </c>
      <c r="U4" s="56" t="s">
        <v>775</v>
      </c>
      <c r="V4" s="56" t="s">
        <v>775</v>
      </c>
      <c r="W4" s="56" t="s">
        <v>775</v>
      </c>
      <c r="X4" s="56" t="s">
        <v>775</v>
      </c>
      <c r="Y4" s="56" t="s">
        <v>775</v>
      </c>
      <c r="Z4" s="56" t="s">
        <v>775</v>
      </c>
      <c r="AA4" s="56" t="s">
        <v>775</v>
      </c>
      <c r="AB4" s="56" t="s">
        <v>775</v>
      </c>
      <c r="AC4" s="56" t="s">
        <v>775</v>
      </c>
      <c r="AD4" s="56" t="s">
        <v>775</v>
      </c>
      <c r="AE4" s="56" t="s">
        <v>775</v>
      </c>
      <c r="AF4" s="56" t="s">
        <v>775</v>
      </c>
      <c r="AG4" s="56" t="s">
        <v>775</v>
      </c>
      <c r="AH4" s="56" t="s">
        <v>775</v>
      </c>
      <c r="AI4" s="57" t="s">
        <v>775</v>
      </c>
      <c r="AJ4" s="58">
        <v>5800.5</v>
      </c>
      <c r="AK4" s="59" t="s">
        <v>775</v>
      </c>
      <c r="AL4" s="58">
        <v>5800.5</v>
      </c>
      <c r="AM4" s="53">
        <v>1</v>
      </c>
      <c r="AN4" s="250">
        <v>1</v>
      </c>
      <c r="AO4" s="255">
        <v>3047.1</v>
      </c>
      <c r="AP4" s="53">
        <v>1</v>
      </c>
      <c r="AQ4" s="311">
        <v>1</v>
      </c>
      <c r="AR4" s="58">
        <v>2713.4</v>
      </c>
      <c r="AS4" s="53">
        <v>2</v>
      </c>
      <c r="AT4" s="311">
        <v>2</v>
      </c>
    </row>
    <row r="5" spans="1:46" ht="14.5" customHeight="1">
      <c r="A5" s="33">
        <v>2</v>
      </c>
      <c r="B5" s="34" t="s">
        <v>406</v>
      </c>
      <c r="C5" s="35" t="s">
        <v>331</v>
      </c>
      <c r="D5" s="34" t="s">
        <v>254</v>
      </c>
      <c r="E5" s="33" t="s">
        <v>245</v>
      </c>
      <c r="F5" s="280">
        <v>439.4</v>
      </c>
      <c r="G5" s="280">
        <v>608.5</v>
      </c>
      <c r="H5" s="312">
        <v>440.9</v>
      </c>
      <c r="I5" s="280">
        <v>436.4</v>
      </c>
      <c r="J5" s="280">
        <v>607.29999999999995</v>
      </c>
      <c r="K5" s="36">
        <v>439.8</v>
      </c>
      <c r="L5" s="280">
        <v>513.6</v>
      </c>
      <c r="M5" s="280">
        <v>335.2</v>
      </c>
      <c r="N5" s="312">
        <v>503.8</v>
      </c>
      <c r="O5" s="280">
        <v>452.1</v>
      </c>
      <c r="P5" s="280">
        <v>329.7</v>
      </c>
      <c r="Q5" s="280">
        <v>502.4</v>
      </c>
      <c r="R5" s="280" t="s">
        <v>775</v>
      </c>
      <c r="S5" s="280" t="s">
        <v>775</v>
      </c>
      <c r="T5" s="280" t="s">
        <v>775</v>
      </c>
      <c r="U5" s="280" t="s">
        <v>775</v>
      </c>
      <c r="V5" s="280" t="s">
        <v>775</v>
      </c>
      <c r="W5" s="280" t="s">
        <v>775</v>
      </c>
      <c r="X5" s="280" t="s">
        <v>775</v>
      </c>
      <c r="Y5" s="280" t="s">
        <v>775</v>
      </c>
      <c r="Z5" s="280" t="s">
        <v>775</v>
      </c>
      <c r="AA5" s="280" t="s">
        <v>775</v>
      </c>
      <c r="AB5" s="280" t="s">
        <v>775</v>
      </c>
      <c r="AC5" s="280" t="s">
        <v>775</v>
      </c>
      <c r="AD5" s="280" t="s">
        <v>775</v>
      </c>
      <c r="AE5" s="280" t="s">
        <v>775</v>
      </c>
      <c r="AF5" s="280" t="s">
        <v>775</v>
      </c>
      <c r="AG5" s="280" t="s">
        <v>775</v>
      </c>
      <c r="AH5" s="280" t="s">
        <v>775</v>
      </c>
      <c r="AI5" s="36" t="s">
        <v>775</v>
      </c>
      <c r="AJ5" s="37">
        <v>5809.0999999999995</v>
      </c>
      <c r="AK5" s="38" t="s">
        <v>775</v>
      </c>
      <c r="AL5" s="37">
        <v>5809.0999999999995</v>
      </c>
      <c r="AM5" s="33">
        <v>2</v>
      </c>
      <c r="AN5" s="252">
        <v>2</v>
      </c>
      <c r="AO5" s="257">
        <v>3052.2999999999997</v>
      </c>
      <c r="AP5" s="33">
        <v>2</v>
      </c>
      <c r="AQ5" s="262">
        <v>2</v>
      </c>
      <c r="AR5" s="37">
        <v>2716.7999999999997</v>
      </c>
      <c r="AS5" s="33">
        <v>3</v>
      </c>
      <c r="AT5" s="262">
        <v>3</v>
      </c>
    </row>
    <row r="6" spans="1:46" ht="14.5" customHeight="1">
      <c r="A6" s="33">
        <v>3</v>
      </c>
      <c r="B6" s="34" t="s">
        <v>407</v>
      </c>
      <c r="C6" s="35" t="s">
        <v>332</v>
      </c>
      <c r="D6" s="34" t="s">
        <v>255</v>
      </c>
      <c r="E6" s="33" t="s">
        <v>245</v>
      </c>
      <c r="F6" s="280">
        <v>446.5</v>
      </c>
      <c r="G6" s="280">
        <v>616.29999999999995</v>
      </c>
      <c r="H6" s="312">
        <v>451.1</v>
      </c>
      <c r="I6" s="280">
        <v>442.7</v>
      </c>
      <c r="J6" s="280">
        <v>611.9</v>
      </c>
      <c r="K6" s="36">
        <v>444.1</v>
      </c>
      <c r="L6" s="280">
        <v>507.4</v>
      </c>
      <c r="M6" s="280">
        <v>334.2</v>
      </c>
      <c r="N6" s="312">
        <v>458.7</v>
      </c>
      <c r="O6" s="280">
        <v>451.9</v>
      </c>
      <c r="P6" s="280">
        <v>333</v>
      </c>
      <c r="Q6" s="280">
        <v>456.6</v>
      </c>
      <c r="R6" s="280" t="s">
        <v>775</v>
      </c>
      <c r="S6" s="280" t="s">
        <v>775</v>
      </c>
      <c r="T6" s="280" t="s">
        <v>775</v>
      </c>
      <c r="U6" s="280" t="s">
        <v>775</v>
      </c>
      <c r="V6" s="280" t="s">
        <v>775</v>
      </c>
      <c r="W6" s="280" t="s">
        <v>775</v>
      </c>
      <c r="X6" s="280" t="s">
        <v>775</v>
      </c>
      <c r="Y6" s="280" t="s">
        <v>775</v>
      </c>
      <c r="Z6" s="280" t="s">
        <v>775</v>
      </c>
      <c r="AA6" s="280" t="s">
        <v>775</v>
      </c>
      <c r="AB6" s="280" t="s">
        <v>775</v>
      </c>
      <c r="AC6" s="280" t="s">
        <v>775</v>
      </c>
      <c r="AD6" s="280" t="s">
        <v>775</v>
      </c>
      <c r="AE6" s="280" t="s">
        <v>775</v>
      </c>
      <c r="AF6" s="280" t="s">
        <v>775</v>
      </c>
      <c r="AG6" s="280" t="s">
        <v>775</v>
      </c>
      <c r="AH6" s="280" t="s">
        <v>775</v>
      </c>
      <c r="AI6" s="36" t="s">
        <v>775</v>
      </c>
      <c r="AJ6" s="37">
        <v>5834.4</v>
      </c>
      <c r="AK6" s="38" t="s">
        <v>775</v>
      </c>
      <c r="AL6" s="37">
        <v>5834.4</v>
      </c>
      <c r="AM6" s="33">
        <v>3</v>
      </c>
      <c r="AN6" s="252">
        <v>3</v>
      </c>
      <c r="AO6" s="257">
        <v>3132.6</v>
      </c>
      <c r="AP6" s="33">
        <v>3</v>
      </c>
      <c r="AQ6" s="262">
        <v>3</v>
      </c>
      <c r="AR6" s="37">
        <v>2701.7999999999997</v>
      </c>
      <c r="AS6" s="33">
        <v>1</v>
      </c>
      <c r="AT6" s="262">
        <v>1</v>
      </c>
    </row>
    <row r="7" spans="1:46" ht="14.5" customHeight="1">
      <c r="A7" s="33">
        <v>5</v>
      </c>
      <c r="B7" s="34" t="s">
        <v>409</v>
      </c>
      <c r="C7" s="35" t="s">
        <v>334</v>
      </c>
      <c r="D7" s="34" t="s">
        <v>257</v>
      </c>
      <c r="E7" s="33" t="s">
        <v>245</v>
      </c>
      <c r="F7" s="280">
        <v>450.5</v>
      </c>
      <c r="G7" s="280">
        <v>624.79999999999995</v>
      </c>
      <c r="H7" s="312">
        <v>453.5</v>
      </c>
      <c r="I7" s="280">
        <v>447.9</v>
      </c>
      <c r="J7" s="280">
        <v>619.1</v>
      </c>
      <c r="K7" s="36">
        <v>450.4</v>
      </c>
      <c r="L7" s="280">
        <v>526.5</v>
      </c>
      <c r="M7" s="280">
        <v>342.2</v>
      </c>
      <c r="N7" s="312">
        <v>508.1</v>
      </c>
      <c r="O7" s="280">
        <v>458.7</v>
      </c>
      <c r="P7" s="280">
        <v>336.2</v>
      </c>
      <c r="Q7" s="280">
        <v>507.1</v>
      </c>
      <c r="R7" s="280" t="s">
        <v>775</v>
      </c>
      <c r="S7" s="280" t="s">
        <v>775</v>
      </c>
      <c r="T7" s="280" t="s">
        <v>775</v>
      </c>
      <c r="U7" s="280" t="s">
        <v>775</v>
      </c>
      <c r="V7" s="280" t="s">
        <v>775</v>
      </c>
      <c r="W7" s="280" t="s">
        <v>775</v>
      </c>
      <c r="X7" s="280" t="s">
        <v>775</v>
      </c>
      <c r="Y7" s="280" t="s">
        <v>775</v>
      </c>
      <c r="Z7" s="280" t="s">
        <v>775</v>
      </c>
      <c r="AA7" s="280" t="s">
        <v>775</v>
      </c>
      <c r="AB7" s="280" t="s">
        <v>775</v>
      </c>
      <c r="AC7" s="280" t="s">
        <v>775</v>
      </c>
      <c r="AD7" s="280" t="s">
        <v>775</v>
      </c>
      <c r="AE7" s="280" t="s">
        <v>775</v>
      </c>
      <c r="AF7" s="280" t="s">
        <v>775</v>
      </c>
      <c r="AG7" s="280" t="s">
        <v>775</v>
      </c>
      <c r="AH7" s="280" t="s">
        <v>775</v>
      </c>
      <c r="AI7" s="36" t="s">
        <v>775</v>
      </c>
      <c r="AJ7" s="37">
        <v>10005</v>
      </c>
      <c r="AK7" s="38" t="s">
        <v>775</v>
      </c>
      <c r="AL7" s="37">
        <v>10005</v>
      </c>
      <c r="AM7" s="33">
        <v>4</v>
      </c>
      <c r="AN7" s="252">
        <v>5</v>
      </c>
      <c r="AO7" s="257">
        <v>3206.2</v>
      </c>
      <c r="AP7" s="33">
        <v>4</v>
      </c>
      <c r="AQ7" s="262">
        <v>5</v>
      </c>
      <c r="AR7" s="37">
        <v>2758.8</v>
      </c>
      <c r="AS7" s="33">
        <v>4</v>
      </c>
      <c r="AT7" s="262">
        <v>4</v>
      </c>
    </row>
    <row r="8" spans="1:46" ht="14.5" customHeight="1">
      <c r="A8" s="33">
        <v>4</v>
      </c>
      <c r="B8" s="34" t="s">
        <v>408</v>
      </c>
      <c r="C8" s="35" t="s">
        <v>333</v>
      </c>
      <c r="D8" s="34" t="s">
        <v>256</v>
      </c>
      <c r="E8" s="33" t="s">
        <v>245</v>
      </c>
      <c r="F8" s="280">
        <v>450.1</v>
      </c>
      <c r="G8" s="280">
        <v>626.1</v>
      </c>
      <c r="H8" s="312">
        <v>452.5</v>
      </c>
      <c r="I8" s="280">
        <v>449.7</v>
      </c>
      <c r="J8" s="280">
        <v>619.4</v>
      </c>
      <c r="K8" s="36">
        <v>450.1</v>
      </c>
      <c r="L8" s="280">
        <v>521.29999999999995</v>
      </c>
      <c r="M8" s="280">
        <v>351.8</v>
      </c>
      <c r="N8" s="312">
        <v>509.8</v>
      </c>
      <c r="O8" s="280">
        <v>506.8</v>
      </c>
      <c r="P8" s="280">
        <v>340.2</v>
      </c>
      <c r="Q8" s="280">
        <v>511.8</v>
      </c>
      <c r="R8" s="280" t="s">
        <v>775</v>
      </c>
      <c r="S8" s="280" t="s">
        <v>775</v>
      </c>
      <c r="T8" s="280" t="s">
        <v>775</v>
      </c>
      <c r="U8" s="280" t="s">
        <v>775</v>
      </c>
      <c r="V8" s="280" t="s">
        <v>775</v>
      </c>
      <c r="W8" s="280" t="s">
        <v>775</v>
      </c>
      <c r="X8" s="280" t="s">
        <v>775</v>
      </c>
      <c r="Y8" s="280" t="s">
        <v>775</v>
      </c>
      <c r="Z8" s="280" t="s">
        <v>775</v>
      </c>
      <c r="AA8" s="280" t="s">
        <v>775</v>
      </c>
      <c r="AB8" s="280" t="s">
        <v>775</v>
      </c>
      <c r="AC8" s="280" t="s">
        <v>775</v>
      </c>
      <c r="AD8" s="280" t="s">
        <v>775</v>
      </c>
      <c r="AE8" s="280" t="s">
        <v>775</v>
      </c>
      <c r="AF8" s="280" t="s">
        <v>775</v>
      </c>
      <c r="AG8" s="280" t="s">
        <v>775</v>
      </c>
      <c r="AH8" s="280" t="s">
        <v>775</v>
      </c>
      <c r="AI8" s="36" t="s">
        <v>775</v>
      </c>
      <c r="AJ8" s="37">
        <v>10029.6</v>
      </c>
      <c r="AK8" s="38" t="s">
        <v>775</v>
      </c>
      <c r="AL8" s="37">
        <v>10029.6</v>
      </c>
      <c r="AM8" s="33">
        <v>5</v>
      </c>
      <c r="AN8" s="252">
        <v>6</v>
      </c>
      <c r="AO8" s="257">
        <v>3207.9</v>
      </c>
      <c r="AP8" s="33">
        <v>5</v>
      </c>
      <c r="AQ8" s="262">
        <v>6</v>
      </c>
      <c r="AR8" s="37">
        <v>2821.7</v>
      </c>
      <c r="AS8" s="33">
        <v>6</v>
      </c>
      <c r="AT8" s="262">
        <v>7</v>
      </c>
    </row>
    <row r="9" spans="1:46" ht="14.5" customHeight="1">
      <c r="A9" s="33">
        <v>7</v>
      </c>
      <c r="B9" s="34" t="s">
        <v>411</v>
      </c>
      <c r="C9" s="35" t="s">
        <v>336</v>
      </c>
      <c r="D9" s="34" t="s">
        <v>259</v>
      </c>
      <c r="E9" s="33" t="s">
        <v>245</v>
      </c>
      <c r="F9" s="280">
        <v>454.2</v>
      </c>
      <c r="G9" s="280">
        <v>632.4</v>
      </c>
      <c r="H9" s="312">
        <v>457.4</v>
      </c>
      <c r="I9" s="280">
        <v>450.8</v>
      </c>
      <c r="J9" s="280">
        <v>624.9</v>
      </c>
      <c r="K9" s="36">
        <v>451.8</v>
      </c>
      <c r="L9" s="280">
        <v>514.5</v>
      </c>
      <c r="M9" s="280">
        <v>339.7</v>
      </c>
      <c r="N9" s="312">
        <v>511.2</v>
      </c>
      <c r="O9" s="280">
        <v>506.5</v>
      </c>
      <c r="P9" s="280">
        <v>339.9</v>
      </c>
      <c r="Q9" s="280">
        <v>507.4</v>
      </c>
      <c r="R9" s="280" t="s">
        <v>775</v>
      </c>
      <c r="S9" s="280" t="s">
        <v>775</v>
      </c>
      <c r="T9" s="280" t="s">
        <v>775</v>
      </c>
      <c r="U9" s="280" t="s">
        <v>775</v>
      </c>
      <c r="V9" s="280" t="s">
        <v>775</v>
      </c>
      <c r="W9" s="280" t="s">
        <v>775</v>
      </c>
      <c r="X9" s="280" t="s">
        <v>775</v>
      </c>
      <c r="Y9" s="280" t="s">
        <v>775</v>
      </c>
      <c r="Z9" s="280" t="s">
        <v>775</v>
      </c>
      <c r="AA9" s="280" t="s">
        <v>775</v>
      </c>
      <c r="AB9" s="280" t="s">
        <v>775</v>
      </c>
      <c r="AC9" s="280" t="s">
        <v>775</v>
      </c>
      <c r="AD9" s="280" t="s">
        <v>775</v>
      </c>
      <c r="AE9" s="280" t="s">
        <v>775</v>
      </c>
      <c r="AF9" s="280" t="s">
        <v>775</v>
      </c>
      <c r="AG9" s="280" t="s">
        <v>775</v>
      </c>
      <c r="AH9" s="280" t="s">
        <v>775</v>
      </c>
      <c r="AI9" s="36" t="s">
        <v>775</v>
      </c>
      <c r="AJ9" s="37">
        <v>10030.700000000001</v>
      </c>
      <c r="AK9" s="38" t="s">
        <v>775</v>
      </c>
      <c r="AL9" s="37">
        <v>10030.700000000001</v>
      </c>
      <c r="AM9" s="33">
        <v>6</v>
      </c>
      <c r="AN9" s="252">
        <v>7</v>
      </c>
      <c r="AO9" s="257">
        <v>3231.5</v>
      </c>
      <c r="AP9" s="33">
        <v>6</v>
      </c>
      <c r="AQ9" s="262">
        <v>8</v>
      </c>
      <c r="AR9" s="37">
        <v>2759.2000000000003</v>
      </c>
      <c r="AS9" s="33">
        <v>5</v>
      </c>
      <c r="AT9" s="262">
        <v>5</v>
      </c>
    </row>
    <row r="10" spans="1:46" ht="14.5" customHeight="1">
      <c r="A10" s="33">
        <v>10</v>
      </c>
      <c r="B10" s="34" t="s">
        <v>414</v>
      </c>
      <c r="C10" s="35" t="s">
        <v>339</v>
      </c>
      <c r="D10" s="34" t="s">
        <v>262</v>
      </c>
      <c r="E10" s="33" t="s">
        <v>245</v>
      </c>
      <c r="F10" s="280">
        <v>454.3</v>
      </c>
      <c r="G10" s="280">
        <v>632.9</v>
      </c>
      <c r="H10" s="312">
        <v>458.4</v>
      </c>
      <c r="I10" s="280">
        <v>452.2</v>
      </c>
      <c r="J10" s="280">
        <v>625.9</v>
      </c>
      <c r="K10" s="36">
        <v>454.4</v>
      </c>
      <c r="L10" s="280">
        <v>524</v>
      </c>
      <c r="M10" s="280">
        <v>342.7</v>
      </c>
      <c r="N10" s="312">
        <v>519.29999999999995</v>
      </c>
      <c r="O10" s="280">
        <v>517.20000000000005</v>
      </c>
      <c r="P10" s="280">
        <v>342.7</v>
      </c>
      <c r="Q10" s="280">
        <v>517.29999999999995</v>
      </c>
      <c r="R10" s="280" t="s">
        <v>775</v>
      </c>
      <c r="S10" s="280" t="s">
        <v>775</v>
      </c>
      <c r="T10" s="280" t="s">
        <v>775</v>
      </c>
      <c r="U10" s="280" t="s">
        <v>775</v>
      </c>
      <c r="V10" s="280" t="s">
        <v>775</v>
      </c>
      <c r="W10" s="280" t="s">
        <v>775</v>
      </c>
      <c r="X10" s="280" t="s">
        <v>775</v>
      </c>
      <c r="Y10" s="280" t="s">
        <v>775</v>
      </c>
      <c r="Z10" s="280" t="s">
        <v>775</v>
      </c>
      <c r="AA10" s="280" t="s">
        <v>775</v>
      </c>
      <c r="AB10" s="280" t="s">
        <v>775</v>
      </c>
      <c r="AC10" s="280" t="s">
        <v>775</v>
      </c>
      <c r="AD10" s="280" t="s">
        <v>775</v>
      </c>
      <c r="AE10" s="280" t="s">
        <v>775</v>
      </c>
      <c r="AF10" s="280" t="s">
        <v>775</v>
      </c>
      <c r="AG10" s="280" t="s">
        <v>775</v>
      </c>
      <c r="AH10" s="280" t="s">
        <v>775</v>
      </c>
      <c r="AI10" s="36" t="s">
        <v>775</v>
      </c>
      <c r="AJ10" s="37">
        <v>10121.299999999999</v>
      </c>
      <c r="AK10" s="38" t="s">
        <v>775</v>
      </c>
      <c r="AL10" s="37">
        <v>10121.299999999999</v>
      </c>
      <c r="AM10" s="33">
        <v>7</v>
      </c>
      <c r="AN10" s="252">
        <v>10</v>
      </c>
      <c r="AO10" s="257">
        <v>3238.1</v>
      </c>
      <c r="AP10" s="33">
        <v>7</v>
      </c>
      <c r="AQ10" s="262">
        <v>10</v>
      </c>
      <c r="AR10" s="37">
        <v>2843.2</v>
      </c>
      <c r="AS10" s="33">
        <v>7</v>
      </c>
      <c r="AT10" s="262">
        <v>10</v>
      </c>
    </row>
    <row r="11" spans="1:46" ht="14.5" customHeight="1">
      <c r="A11" s="33">
        <v>8</v>
      </c>
      <c r="B11" s="34" t="s">
        <v>412</v>
      </c>
      <c r="C11" s="35" t="s">
        <v>337</v>
      </c>
      <c r="D11" s="34" t="s">
        <v>260</v>
      </c>
      <c r="E11" s="33" t="s">
        <v>245</v>
      </c>
      <c r="F11" s="280">
        <v>505.8</v>
      </c>
      <c r="G11" s="280">
        <v>646.5</v>
      </c>
      <c r="H11" s="312">
        <v>507.4</v>
      </c>
      <c r="I11" s="280">
        <v>500.1</v>
      </c>
      <c r="J11" s="280">
        <v>640</v>
      </c>
      <c r="K11" s="36">
        <v>504.1</v>
      </c>
      <c r="L11" s="280">
        <v>526.4</v>
      </c>
      <c r="M11" s="280">
        <v>350.4</v>
      </c>
      <c r="N11" s="312">
        <v>522.79999999999995</v>
      </c>
      <c r="O11" s="280">
        <v>519.5</v>
      </c>
      <c r="P11" s="280">
        <v>346.9</v>
      </c>
      <c r="Q11" s="280">
        <v>522.6</v>
      </c>
      <c r="R11" s="280" t="s">
        <v>775</v>
      </c>
      <c r="S11" s="280" t="s">
        <v>775</v>
      </c>
      <c r="T11" s="280" t="s">
        <v>775</v>
      </c>
      <c r="U11" s="280" t="s">
        <v>775</v>
      </c>
      <c r="V11" s="280" t="s">
        <v>775</v>
      </c>
      <c r="W11" s="280" t="s">
        <v>775</v>
      </c>
      <c r="X11" s="280" t="s">
        <v>775</v>
      </c>
      <c r="Y11" s="280" t="s">
        <v>775</v>
      </c>
      <c r="Z11" s="280" t="s">
        <v>775</v>
      </c>
      <c r="AA11" s="280" t="s">
        <v>775</v>
      </c>
      <c r="AB11" s="280" t="s">
        <v>775</v>
      </c>
      <c r="AC11" s="280" t="s">
        <v>775</v>
      </c>
      <c r="AD11" s="280" t="s">
        <v>775</v>
      </c>
      <c r="AE11" s="280" t="s">
        <v>775</v>
      </c>
      <c r="AF11" s="280" t="s">
        <v>775</v>
      </c>
      <c r="AG11" s="280" t="s">
        <v>775</v>
      </c>
      <c r="AH11" s="280" t="s">
        <v>775</v>
      </c>
      <c r="AI11" s="36" t="s">
        <v>775</v>
      </c>
      <c r="AJ11" s="37">
        <v>10252.5</v>
      </c>
      <c r="AK11" s="38" t="s">
        <v>775</v>
      </c>
      <c r="AL11" s="37">
        <v>10252.5</v>
      </c>
      <c r="AM11" s="33">
        <v>8</v>
      </c>
      <c r="AN11" s="252">
        <v>14</v>
      </c>
      <c r="AO11" s="257">
        <v>3343.9</v>
      </c>
      <c r="AP11" s="33">
        <v>9</v>
      </c>
      <c r="AQ11" s="262">
        <v>15</v>
      </c>
      <c r="AR11" s="37">
        <v>2908.6</v>
      </c>
      <c r="AS11" s="33">
        <v>8</v>
      </c>
      <c r="AT11" s="262">
        <v>13</v>
      </c>
    </row>
    <row r="12" spans="1:46" ht="14.5" customHeight="1">
      <c r="A12" s="33">
        <v>9</v>
      </c>
      <c r="B12" s="34" t="s">
        <v>413</v>
      </c>
      <c r="C12" s="35" t="s">
        <v>338</v>
      </c>
      <c r="D12" s="34" t="s">
        <v>261</v>
      </c>
      <c r="E12" s="33" t="s">
        <v>245</v>
      </c>
      <c r="F12" s="280">
        <v>454</v>
      </c>
      <c r="G12" s="280">
        <v>638</v>
      </c>
      <c r="H12" s="312">
        <v>504</v>
      </c>
      <c r="I12" s="280">
        <v>450.5</v>
      </c>
      <c r="J12" s="280">
        <v>634.4</v>
      </c>
      <c r="K12" s="36">
        <v>500.9</v>
      </c>
      <c r="L12" s="280">
        <v>544.1</v>
      </c>
      <c r="M12" s="280">
        <v>424.6</v>
      </c>
      <c r="N12" s="312">
        <v>547.9</v>
      </c>
      <c r="O12" s="280">
        <v>520.70000000000005</v>
      </c>
      <c r="P12" s="280">
        <v>347.8</v>
      </c>
      <c r="Q12" s="280">
        <v>533.9</v>
      </c>
      <c r="R12" s="280" t="s">
        <v>775</v>
      </c>
      <c r="S12" s="280" t="s">
        <v>775</v>
      </c>
      <c r="T12" s="280" t="s">
        <v>775</v>
      </c>
      <c r="U12" s="280" t="s">
        <v>775</v>
      </c>
      <c r="V12" s="280" t="s">
        <v>775</v>
      </c>
      <c r="W12" s="280" t="s">
        <v>775</v>
      </c>
      <c r="X12" s="280" t="s">
        <v>775</v>
      </c>
      <c r="Y12" s="280" t="s">
        <v>775</v>
      </c>
      <c r="Z12" s="280" t="s">
        <v>775</v>
      </c>
      <c r="AA12" s="280" t="s">
        <v>775</v>
      </c>
      <c r="AB12" s="280" t="s">
        <v>775</v>
      </c>
      <c r="AC12" s="280" t="s">
        <v>775</v>
      </c>
      <c r="AD12" s="280" t="s">
        <v>775</v>
      </c>
      <c r="AE12" s="280" t="s">
        <v>775</v>
      </c>
      <c r="AF12" s="280" t="s">
        <v>775</v>
      </c>
      <c r="AG12" s="280" t="s">
        <v>775</v>
      </c>
      <c r="AH12" s="280" t="s">
        <v>775</v>
      </c>
      <c r="AI12" s="36" t="s">
        <v>775</v>
      </c>
      <c r="AJ12" s="37">
        <v>10340.800000000001</v>
      </c>
      <c r="AK12" s="38" t="s">
        <v>775</v>
      </c>
      <c r="AL12" s="37">
        <v>10340.800000000001</v>
      </c>
      <c r="AM12" s="33">
        <v>9</v>
      </c>
      <c r="AN12" s="252">
        <v>19</v>
      </c>
      <c r="AO12" s="257">
        <v>3301.8</v>
      </c>
      <c r="AP12" s="33">
        <v>8</v>
      </c>
      <c r="AQ12" s="262">
        <v>14</v>
      </c>
      <c r="AR12" s="37">
        <v>3039</v>
      </c>
      <c r="AS12" s="33">
        <v>9</v>
      </c>
      <c r="AT12" s="262">
        <v>25</v>
      </c>
    </row>
    <row r="13" spans="1:46" s="22" customFormat="1" ht="14.5" customHeight="1">
      <c r="A13" s="202">
        <v>6</v>
      </c>
      <c r="B13" s="291" t="s">
        <v>410</v>
      </c>
      <c r="C13" s="292" t="s">
        <v>335</v>
      </c>
      <c r="D13" s="291" t="s">
        <v>258</v>
      </c>
      <c r="E13" s="202" t="s">
        <v>245</v>
      </c>
      <c r="F13" s="293">
        <v>523.1</v>
      </c>
      <c r="G13" s="293">
        <v>716.1</v>
      </c>
      <c r="H13" s="313">
        <v>535</v>
      </c>
      <c r="I13" s="293">
        <v>534.5</v>
      </c>
      <c r="J13" s="293">
        <v>738.5</v>
      </c>
      <c r="K13" s="294">
        <v>548.1</v>
      </c>
      <c r="L13" s="293">
        <v>559.4</v>
      </c>
      <c r="M13" s="293">
        <v>415.2</v>
      </c>
      <c r="N13" s="313">
        <v>551.6</v>
      </c>
      <c r="O13" s="293">
        <v>552.1</v>
      </c>
      <c r="P13" s="293">
        <v>419.5</v>
      </c>
      <c r="Q13" s="293">
        <v>559.70000000000005</v>
      </c>
      <c r="R13" s="293" t="s">
        <v>775</v>
      </c>
      <c r="S13" s="293" t="s">
        <v>775</v>
      </c>
      <c r="T13" s="293" t="s">
        <v>775</v>
      </c>
      <c r="U13" s="293" t="s">
        <v>775</v>
      </c>
      <c r="V13" s="293" t="s">
        <v>775</v>
      </c>
      <c r="W13" s="293" t="s">
        <v>775</v>
      </c>
      <c r="X13" s="293" t="s">
        <v>775</v>
      </c>
      <c r="Y13" s="293" t="s">
        <v>775</v>
      </c>
      <c r="Z13" s="293" t="s">
        <v>775</v>
      </c>
      <c r="AA13" s="293" t="s">
        <v>775</v>
      </c>
      <c r="AB13" s="293" t="s">
        <v>775</v>
      </c>
      <c r="AC13" s="293" t="s">
        <v>775</v>
      </c>
      <c r="AD13" s="293" t="s">
        <v>775</v>
      </c>
      <c r="AE13" s="293" t="s">
        <v>775</v>
      </c>
      <c r="AF13" s="293" t="s">
        <v>775</v>
      </c>
      <c r="AG13" s="293" t="s">
        <v>775</v>
      </c>
      <c r="AH13" s="293" t="s">
        <v>775</v>
      </c>
      <c r="AI13" s="294" t="s">
        <v>775</v>
      </c>
      <c r="AJ13" s="295">
        <v>10932.8</v>
      </c>
      <c r="AK13" s="296" t="s">
        <v>775</v>
      </c>
      <c r="AL13" s="295">
        <v>10932.8</v>
      </c>
      <c r="AM13" s="202">
        <v>10</v>
      </c>
      <c r="AN13" s="297">
        <v>38</v>
      </c>
      <c r="AO13" s="298">
        <v>3715.3</v>
      </c>
      <c r="AP13" s="202">
        <v>10</v>
      </c>
      <c r="AQ13" s="314">
        <v>39</v>
      </c>
      <c r="AR13" s="295">
        <v>3217.5</v>
      </c>
      <c r="AS13" s="202">
        <v>10</v>
      </c>
      <c r="AT13" s="314">
        <v>39</v>
      </c>
    </row>
    <row r="14" spans="1:46" ht="14.5" customHeight="1">
      <c r="A14" s="33">
        <v>11</v>
      </c>
      <c r="B14" s="34" t="s">
        <v>415</v>
      </c>
      <c r="C14" s="35" t="s">
        <v>340</v>
      </c>
      <c r="D14" s="34" t="s">
        <v>263</v>
      </c>
      <c r="E14" s="33" t="s">
        <v>246</v>
      </c>
      <c r="F14" s="280">
        <v>443.2</v>
      </c>
      <c r="G14" s="280">
        <v>619.1</v>
      </c>
      <c r="H14" s="312">
        <v>449.2</v>
      </c>
      <c r="I14" s="280">
        <v>441.4</v>
      </c>
      <c r="J14" s="280">
        <v>615.4</v>
      </c>
      <c r="K14" s="36">
        <v>444.4</v>
      </c>
      <c r="L14" s="280">
        <v>518.5</v>
      </c>
      <c r="M14" s="280">
        <v>346.1</v>
      </c>
      <c r="N14" s="312">
        <v>512.1</v>
      </c>
      <c r="O14" s="280">
        <v>506.5</v>
      </c>
      <c r="P14" s="280">
        <v>339.9</v>
      </c>
      <c r="Q14" s="280">
        <v>513</v>
      </c>
      <c r="R14" s="280" t="s">
        <v>775</v>
      </c>
      <c r="S14" s="280" t="s">
        <v>775</v>
      </c>
      <c r="T14" s="280" t="s">
        <v>775</v>
      </c>
      <c r="U14" s="280" t="s">
        <v>775</v>
      </c>
      <c r="V14" s="280" t="s">
        <v>775</v>
      </c>
      <c r="W14" s="280" t="s">
        <v>775</v>
      </c>
      <c r="X14" s="280" t="s">
        <v>775</v>
      </c>
      <c r="Y14" s="280" t="s">
        <v>775</v>
      </c>
      <c r="Z14" s="280" t="s">
        <v>775</v>
      </c>
      <c r="AA14" s="280" t="s">
        <v>775</v>
      </c>
      <c r="AB14" s="280" t="s">
        <v>775</v>
      </c>
      <c r="AC14" s="280" t="s">
        <v>775</v>
      </c>
      <c r="AD14" s="280" t="s">
        <v>775</v>
      </c>
      <c r="AE14" s="280" t="s">
        <v>775</v>
      </c>
      <c r="AF14" s="280" t="s">
        <v>775</v>
      </c>
      <c r="AG14" s="280" t="s">
        <v>775</v>
      </c>
      <c r="AH14" s="280" t="s">
        <v>775</v>
      </c>
      <c r="AI14" s="36" t="s">
        <v>775</v>
      </c>
      <c r="AJ14" s="37">
        <v>5948.8</v>
      </c>
      <c r="AK14" s="38" t="s">
        <v>775</v>
      </c>
      <c r="AL14" s="37">
        <v>5948.8</v>
      </c>
      <c r="AM14" s="33">
        <v>1</v>
      </c>
      <c r="AN14" s="252">
        <v>4</v>
      </c>
      <c r="AO14" s="257">
        <v>3132.7000000000003</v>
      </c>
      <c r="AP14" s="33">
        <v>1</v>
      </c>
      <c r="AQ14" s="262">
        <v>4</v>
      </c>
      <c r="AR14" s="37">
        <v>2816.1</v>
      </c>
      <c r="AS14" s="33">
        <v>1</v>
      </c>
      <c r="AT14" s="262">
        <v>6</v>
      </c>
    </row>
    <row r="15" spans="1:46" ht="14.5" customHeight="1">
      <c r="A15" s="33">
        <v>13</v>
      </c>
      <c r="B15" s="34" t="s">
        <v>417</v>
      </c>
      <c r="C15" s="35" t="s">
        <v>342</v>
      </c>
      <c r="D15" s="34" t="s">
        <v>265</v>
      </c>
      <c r="E15" s="33" t="s">
        <v>246</v>
      </c>
      <c r="F15" s="280">
        <v>454.5</v>
      </c>
      <c r="G15" s="280">
        <v>635</v>
      </c>
      <c r="H15" s="312">
        <v>458.5</v>
      </c>
      <c r="I15" s="280">
        <v>449.2</v>
      </c>
      <c r="J15" s="280">
        <v>627.29999999999995</v>
      </c>
      <c r="K15" s="36">
        <v>451.7</v>
      </c>
      <c r="L15" s="280">
        <v>519.20000000000005</v>
      </c>
      <c r="M15" s="280">
        <v>345.8</v>
      </c>
      <c r="N15" s="312">
        <v>519.20000000000005</v>
      </c>
      <c r="O15" s="280">
        <v>505.8</v>
      </c>
      <c r="P15" s="280">
        <v>339.7</v>
      </c>
      <c r="Q15" s="280">
        <v>519.20000000000005</v>
      </c>
      <c r="R15" s="280" t="s">
        <v>775</v>
      </c>
      <c r="S15" s="280" t="s">
        <v>775</v>
      </c>
      <c r="T15" s="280" t="s">
        <v>775</v>
      </c>
      <c r="U15" s="280" t="s">
        <v>775</v>
      </c>
      <c r="V15" s="280" t="s">
        <v>775</v>
      </c>
      <c r="W15" s="280" t="s">
        <v>775</v>
      </c>
      <c r="X15" s="280" t="s">
        <v>775</v>
      </c>
      <c r="Y15" s="280" t="s">
        <v>775</v>
      </c>
      <c r="Z15" s="280" t="s">
        <v>775</v>
      </c>
      <c r="AA15" s="280" t="s">
        <v>775</v>
      </c>
      <c r="AB15" s="280" t="s">
        <v>775</v>
      </c>
      <c r="AC15" s="280" t="s">
        <v>775</v>
      </c>
      <c r="AD15" s="280" t="s">
        <v>775</v>
      </c>
      <c r="AE15" s="280" t="s">
        <v>775</v>
      </c>
      <c r="AF15" s="280" t="s">
        <v>775</v>
      </c>
      <c r="AG15" s="280" t="s">
        <v>775</v>
      </c>
      <c r="AH15" s="280" t="s">
        <v>775</v>
      </c>
      <c r="AI15" s="36" t="s">
        <v>775</v>
      </c>
      <c r="AJ15" s="37">
        <v>10105.1</v>
      </c>
      <c r="AK15" s="38" t="s">
        <v>775</v>
      </c>
      <c r="AL15" s="37">
        <v>10105.1</v>
      </c>
      <c r="AM15" s="33">
        <v>2</v>
      </c>
      <c r="AN15" s="252">
        <v>8</v>
      </c>
      <c r="AO15" s="257">
        <v>3236.2</v>
      </c>
      <c r="AP15" s="33">
        <v>3</v>
      </c>
      <c r="AQ15" s="262">
        <v>9</v>
      </c>
      <c r="AR15" s="37">
        <v>2828.9</v>
      </c>
      <c r="AS15" s="33">
        <v>2</v>
      </c>
      <c r="AT15" s="262">
        <v>8</v>
      </c>
    </row>
    <row r="16" spans="1:46" ht="14.5" customHeight="1">
      <c r="A16" s="33">
        <v>14</v>
      </c>
      <c r="B16" s="34" t="s">
        <v>418</v>
      </c>
      <c r="C16" s="35" t="s">
        <v>343</v>
      </c>
      <c r="D16" s="34" t="s">
        <v>266</v>
      </c>
      <c r="E16" s="33" t="s">
        <v>246</v>
      </c>
      <c r="F16" s="280">
        <v>453.3</v>
      </c>
      <c r="G16" s="280">
        <v>628.20000000000005</v>
      </c>
      <c r="H16" s="312">
        <v>455.6</v>
      </c>
      <c r="I16" s="280">
        <v>447.7</v>
      </c>
      <c r="J16" s="280">
        <v>621.70000000000005</v>
      </c>
      <c r="K16" s="36">
        <v>452.7</v>
      </c>
      <c r="L16" s="280">
        <v>530.6</v>
      </c>
      <c r="M16" s="280">
        <v>345.5</v>
      </c>
      <c r="N16" s="312">
        <v>519.70000000000005</v>
      </c>
      <c r="O16" s="280">
        <v>511.8</v>
      </c>
      <c r="P16" s="280">
        <v>343.9</v>
      </c>
      <c r="Q16" s="280">
        <v>520.5</v>
      </c>
      <c r="R16" s="280" t="s">
        <v>775</v>
      </c>
      <c r="S16" s="280" t="s">
        <v>775</v>
      </c>
      <c r="T16" s="280" t="s">
        <v>775</v>
      </c>
      <c r="U16" s="280" t="s">
        <v>775</v>
      </c>
      <c r="V16" s="280" t="s">
        <v>775</v>
      </c>
      <c r="W16" s="280" t="s">
        <v>775</v>
      </c>
      <c r="X16" s="280" t="s">
        <v>775</v>
      </c>
      <c r="Y16" s="280" t="s">
        <v>775</v>
      </c>
      <c r="Z16" s="280" t="s">
        <v>775</v>
      </c>
      <c r="AA16" s="280" t="s">
        <v>775</v>
      </c>
      <c r="AB16" s="280" t="s">
        <v>775</v>
      </c>
      <c r="AC16" s="280" t="s">
        <v>775</v>
      </c>
      <c r="AD16" s="280" t="s">
        <v>775</v>
      </c>
      <c r="AE16" s="280" t="s">
        <v>775</v>
      </c>
      <c r="AF16" s="280" t="s">
        <v>775</v>
      </c>
      <c r="AG16" s="280" t="s">
        <v>775</v>
      </c>
      <c r="AH16" s="280" t="s">
        <v>775</v>
      </c>
      <c r="AI16" s="36" t="s">
        <v>775</v>
      </c>
      <c r="AJ16" s="37">
        <v>10111.200000000001</v>
      </c>
      <c r="AK16" s="38" t="s">
        <v>775</v>
      </c>
      <c r="AL16" s="37">
        <v>10111.200000000001</v>
      </c>
      <c r="AM16" s="33">
        <v>3</v>
      </c>
      <c r="AN16" s="252">
        <v>9</v>
      </c>
      <c r="AO16" s="257">
        <v>3219.2</v>
      </c>
      <c r="AP16" s="33">
        <v>2</v>
      </c>
      <c r="AQ16" s="262">
        <v>7</v>
      </c>
      <c r="AR16" s="37">
        <v>2852</v>
      </c>
      <c r="AS16" s="33">
        <v>4</v>
      </c>
      <c r="AT16" s="262">
        <v>12</v>
      </c>
    </row>
    <row r="17" spans="1:46" ht="14.5" customHeight="1">
      <c r="A17" s="33">
        <v>12</v>
      </c>
      <c r="B17" s="34" t="s">
        <v>416</v>
      </c>
      <c r="C17" s="35" t="s">
        <v>341</v>
      </c>
      <c r="D17" s="34" t="s">
        <v>264</v>
      </c>
      <c r="E17" s="33" t="s">
        <v>246</v>
      </c>
      <c r="F17" s="280">
        <v>453</v>
      </c>
      <c r="G17" s="280">
        <v>641.5</v>
      </c>
      <c r="H17" s="312">
        <v>456.9</v>
      </c>
      <c r="I17" s="280">
        <v>450.4</v>
      </c>
      <c r="J17" s="280">
        <v>638</v>
      </c>
      <c r="K17" s="36">
        <v>455.3</v>
      </c>
      <c r="L17" s="280">
        <v>525.6</v>
      </c>
      <c r="M17" s="280">
        <v>349.3</v>
      </c>
      <c r="N17" s="312">
        <v>518.1</v>
      </c>
      <c r="O17" s="280">
        <v>511.6</v>
      </c>
      <c r="P17" s="280">
        <v>340.1</v>
      </c>
      <c r="Q17" s="280">
        <v>513.79999999999995</v>
      </c>
      <c r="R17" s="280" t="s">
        <v>775</v>
      </c>
      <c r="S17" s="280" t="s">
        <v>775</v>
      </c>
      <c r="T17" s="280" t="s">
        <v>775</v>
      </c>
      <c r="U17" s="280" t="s">
        <v>775</v>
      </c>
      <c r="V17" s="280" t="s">
        <v>775</v>
      </c>
      <c r="W17" s="280" t="s">
        <v>775</v>
      </c>
      <c r="X17" s="280" t="s">
        <v>775</v>
      </c>
      <c r="Y17" s="280" t="s">
        <v>775</v>
      </c>
      <c r="Z17" s="280" t="s">
        <v>775</v>
      </c>
      <c r="AA17" s="280" t="s">
        <v>775</v>
      </c>
      <c r="AB17" s="280" t="s">
        <v>775</v>
      </c>
      <c r="AC17" s="280" t="s">
        <v>775</v>
      </c>
      <c r="AD17" s="280" t="s">
        <v>775</v>
      </c>
      <c r="AE17" s="280" t="s">
        <v>775</v>
      </c>
      <c r="AF17" s="280" t="s">
        <v>775</v>
      </c>
      <c r="AG17" s="280" t="s">
        <v>775</v>
      </c>
      <c r="AH17" s="280" t="s">
        <v>775</v>
      </c>
      <c r="AI17" s="36" t="s">
        <v>775</v>
      </c>
      <c r="AJ17" s="37">
        <v>10133.599999999999</v>
      </c>
      <c r="AK17" s="38" t="s">
        <v>775</v>
      </c>
      <c r="AL17" s="37">
        <v>10133.599999999999</v>
      </c>
      <c r="AM17" s="33">
        <v>4</v>
      </c>
      <c r="AN17" s="252">
        <v>11</v>
      </c>
      <c r="AO17" s="257">
        <v>3255.1</v>
      </c>
      <c r="AP17" s="33">
        <v>5</v>
      </c>
      <c r="AQ17" s="262">
        <v>12</v>
      </c>
      <c r="AR17" s="37">
        <v>2838.5</v>
      </c>
      <c r="AS17" s="33">
        <v>3</v>
      </c>
      <c r="AT17" s="262">
        <v>9</v>
      </c>
    </row>
    <row r="18" spans="1:46" ht="14.5" customHeight="1">
      <c r="A18" s="33">
        <v>15</v>
      </c>
      <c r="B18" s="34" t="s">
        <v>419</v>
      </c>
      <c r="C18" s="35" t="s">
        <v>344</v>
      </c>
      <c r="D18" s="34" t="s">
        <v>776</v>
      </c>
      <c r="E18" s="33" t="s">
        <v>246</v>
      </c>
      <c r="F18" s="280">
        <v>448.4</v>
      </c>
      <c r="G18" s="280">
        <v>638.9</v>
      </c>
      <c r="H18" s="312">
        <v>458.9</v>
      </c>
      <c r="I18" s="280">
        <v>449.3</v>
      </c>
      <c r="J18" s="280">
        <v>631.70000000000005</v>
      </c>
      <c r="K18" s="36">
        <v>456.3</v>
      </c>
      <c r="L18" s="280">
        <v>525.70000000000005</v>
      </c>
      <c r="M18" s="280">
        <v>346.2</v>
      </c>
      <c r="N18" s="312">
        <v>522.6</v>
      </c>
      <c r="O18" s="280">
        <v>531.79999999999995</v>
      </c>
      <c r="P18" s="280">
        <v>345.1</v>
      </c>
      <c r="Q18" s="280">
        <v>524.4</v>
      </c>
      <c r="R18" s="280" t="s">
        <v>775</v>
      </c>
      <c r="S18" s="280" t="s">
        <v>775</v>
      </c>
      <c r="T18" s="280" t="s">
        <v>775</v>
      </c>
      <c r="U18" s="280" t="s">
        <v>775</v>
      </c>
      <c r="V18" s="280" t="s">
        <v>775</v>
      </c>
      <c r="W18" s="280" t="s">
        <v>775</v>
      </c>
      <c r="X18" s="280" t="s">
        <v>775</v>
      </c>
      <c r="Y18" s="280" t="s">
        <v>775</v>
      </c>
      <c r="Z18" s="280" t="s">
        <v>775</v>
      </c>
      <c r="AA18" s="280" t="s">
        <v>775</v>
      </c>
      <c r="AB18" s="280" t="s">
        <v>775</v>
      </c>
      <c r="AC18" s="280" t="s">
        <v>775</v>
      </c>
      <c r="AD18" s="280" t="s">
        <v>775</v>
      </c>
      <c r="AE18" s="280" t="s">
        <v>775</v>
      </c>
      <c r="AF18" s="280" t="s">
        <v>775</v>
      </c>
      <c r="AG18" s="280" t="s">
        <v>775</v>
      </c>
      <c r="AH18" s="280" t="s">
        <v>775</v>
      </c>
      <c r="AI18" s="36" t="s">
        <v>775</v>
      </c>
      <c r="AJ18" s="37">
        <v>10159.299999999999</v>
      </c>
      <c r="AK18" s="38" t="s">
        <v>775</v>
      </c>
      <c r="AL18" s="37">
        <v>10159.299999999999</v>
      </c>
      <c r="AM18" s="33">
        <v>5</v>
      </c>
      <c r="AN18" s="252">
        <v>12</v>
      </c>
      <c r="AO18" s="257">
        <v>3243.5</v>
      </c>
      <c r="AP18" s="33">
        <v>4</v>
      </c>
      <c r="AQ18" s="262">
        <v>11</v>
      </c>
      <c r="AR18" s="37">
        <v>2915.8</v>
      </c>
      <c r="AS18" s="33">
        <v>5</v>
      </c>
      <c r="AT18" s="262">
        <v>15</v>
      </c>
    </row>
    <row r="19" spans="1:46" s="22" customFormat="1" ht="14.5" customHeight="1">
      <c r="A19" s="202">
        <v>16</v>
      </c>
      <c r="B19" s="291" t="s">
        <v>420</v>
      </c>
      <c r="C19" s="292" t="s">
        <v>345</v>
      </c>
      <c r="D19" s="291" t="s">
        <v>267</v>
      </c>
      <c r="E19" s="202" t="s">
        <v>246</v>
      </c>
      <c r="F19" s="293">
        <v>500.6</v>
      </c>
      <c r="G19" s="293">
        <v>637.6</v>
      </c>
      <c r="H19" s="313">
        <v>501.4</v>
      </c>
      <c r="I19" s="293">
        <v>453.1</v>
      </c>
      <c r="J19" s="293">
        <v>627.70000000000005</v>
      </c>
      <c r="K19" s="294">
        <v>458.5</v>
      </c>
      <c r="L19" s="293">
        <v>538.5</v>
      </c>
      <c r="M19" s="293">
        <v>352.6</v>
      </c>
      <c r="N19" s="313">
        <v>523.6</v>
      </c>
      <c r="O19" s="293">
        <v>612.1</v>
      </c>
      <c r="P19" s="293">
        <v>429.7</v>
      </c>
      <c r="Q19" s="293">
        <v>627.20000000000005</v>
      </c>
      <c r="R19" s="293" t="s">
        <v>775</v>
      </c>
      <c r="S19" s="293" t="s">
        <v>775</v>
      </c>
      <c r="T19" s="293" t="s">
        <v>775</v>
      </c>
      <c r="U19" s="293" t="s">
        <v>775</v>
      </c>
      <c r="V19" s="293" t="s">
        <v>775</v>
      </c>
      <c r="W19" s="293" t="s">
        <v>775</v>
      </c>
      <c r="X19" s="293" t="s">
        <v>775</v>
      </c>
      <c r="Y19" s="293" t="s">
        <v>775</v>
      </c>
      <c r="Z19" s="293" t="s">
        <v>775</v>
      </c>
      <c r="AA19" s="293" t="s">
        <v>775</v>
      </c>
      <c r="AB19" s="293" t="s">
        <v>775</v>
      </c>
      <c r="AC19" s="293" t="s">
        <v>775</v>
      </c>
      <c r="AD19" s="293" t="s">
        <v>775</v>
      </c>
      <c r="AE19" s="293" t="s">
        <v>775</v>
      </c>
      <c r="AF19" s="293" t="s">
        <v>775</v>
      </c>
      <c r="AG19" s="293" t="s">
        <v>775</v>
      </c>
      <c r="AH19" s="293" t="s">
        <v>775</v>
      </c>
      <c r="AI19" s="294" t="s">
        <v>775</v>
      </c>
      <c r="AJ19" s="295">
        <v>10502.599999999999</v>
      </c>
      <c r="AK19" s="296" t="s">
        <v>775</v>
      </c>
      <c r="AL19" s="295">
        <v>10502.599999999999</v>
      </c>
      <c r="AM19" s="202">
        <v>6</v>
      </c>
      <c r="AN19" s="297">
        <v>22</v>
      </c>
      <c r="AO19" s="298">
        <v>3258.9</v>
      </c>
      <c r="AP19" s="202">
        <v>6</v>
      </c>
      <c r="AQ19" s="314">
        <v>13</v>
      </c>
      <c r="AR19" s="295">
        <v>3203.7000000000003</v>
      </c>
      <c r="AS19" s="202">
        <v>6</v>
      </c>
      <c r="AT19" s="314">
        <v>36</v>
      </c>
    </row>
    <row r="20" spans="1:46" ht="14.5" customHeight="1">
      <c r="A20" s="33">
        <v>21</v>
      </c>
      <c r="B20" s="34" t="s">
        <v>425</v>
      </c>
      <c r="C20" s="35" t="s">
        <v>350</v>
      </c>
      <c r="D20" s="34" t="s">
        <v>272</v>
      </c>
      <c r="E20" s="33" t="s">
        <v>247</v>
      </c>
      <c r="F20" s="280">
        <v>458.1</v>
      </c>
      <c r="G20" s="280">
        <v>650.9</v>
      </c>
      <c r="H20" s="312">
        <v>505</v>
      </c>
      <c r="I20" s="280">
        <v>458</v>
      </c>
      <c r="J20" s="280">
        <v>648.1</v>
      </c>
      <c r="K20" s="36">
        <v>505.3</v>
      </c>
      <c r="L20" s="280">
        <v>530.1</v>
      </c>
      <c r="M20" s="280">
        <v>353.2</v>
      </c>
      <c r="N20" s="312">
        <v>530</v>
      </c>
      <c r="O20" s="280">
        <v>514.70000000000005</v>
      </c>
      <c r="P20" s="280">
        <v>347.9</v>
      </c>
      <c r="Q20" s="280">
        <v>530.9</v>
      </c>
      <c r="R20" s="280" t="s">
        <v>775</v>
      </c>
      <c r="S20" s="280" t="s">
        <v>775</v>
      </c>
      <c r="T20" s="280" t="s">
        <v>775</v>
      </c>
      <c r="U20" s="280" t="s">
        <v>775</v>
      </c>
      <c r="V20" s="280" t="s">
        <v>775</v>
      </c>
      <c r="W20" s="280" t="s">
        <v>775</v>
      </c>
      <c r="X20" s="280" t="s">
        <v>775</v>
      </c>
      <c r="Y20" s="280" t="s">
        <v>775</v>
      </c>
      <c r="Z20" s="280" t="s">
        <v>775</v>
      </c>
      <c r="AA20" s="280" t="s">
        <v>775</v>
      </c>
      <c r="AB20" s="280" t="s">
        <v>775</v>
      </c>
      <c r="AC20" s="280" t="s">
        <v>775</v>
      </c>
      <c r="AD20" s="280" t="s">
        <v>775</v>
      </c>
      <c r="AE20" s="280" t="s">
        <v>775</v>
      </c>
      <c r="AF20" s="280" t="s">
        <v>775</v>
      </c>
      <c r="AG20" s="280" t="s">
        <v>775</v>
      </c>
      <c r="AH20" s="280" t="s">
        <v>775</v>
      </c>
      <c r="AI20" s="36" t="s">
        <v>775</v>
      </c>
      <c r="AJ20" s="37">
        <v>10312.200000000001</v>
      </c>
      <c r="AK20" s="38" t="s">
        <v>775</v>
      </c>
      <c r="AL20" s="37">
        <v>10312.200000000001</v>
      </c>
      <c r="AM20" s="33">
        <v>1</v>
      </c>
      <c r="AN20" s="252">
        <v>16</v>
      </c>
      <c r="AO20" s="257">
        <v>3345.3999999999996</v>
      </c>
      <c r="AP20" s="33">
        <v>1</v>
      </c>
      <c r="AQ20" s="262">
        <v>16</v>
      </c>
      <c r="AR20" s="37">
        <v>2926.8</v>
      </c>
      <c r="AS20" s="33">
        <v>1</v>
      </c>
      <c r="AT20" s="262">
        <v>16</v>
      </c>
    </row>
    <row r="21" spans="1:46" ht="14.5" customHeight="1">
      <c r="A21" s="33">
        <v>17</v>
      </c>
      <c r="B21" s="34" t="s">
        <v>421</v>
      </c>
      <c r="C21" s="35" t="s">
        <v>346</v>
      </c>
      <c r="D21" s="34" t="s">
        <v>268</v>
      </c>
      <c r="E21" s="33" t="s">
        <v>247</v>
      </c>
      <c r="F21" s="280">
        <v>503.4</v>
      </c>
      <c r="G21" s="280">
        <v>652.20000000000005</v>
      </c>
      <c r="H21" s="312">
        <v>509.1</v>
      </c>
      <c r="I21" s="280">
        <v>458.1</v>
      </c>
      <c r="J21" s="280">
        <v>646.5</v>
      </c>
      <c r="K21" s="36">
        <v>503.3</v>
      </c>
      <c r="L21" s="280">
        <v>542</v>
      </c>
      <c r="M21" s="280">
        <v>359.8</v>
      </c>
      <c r="N21" s="312">
        <v>526.9</v>
      </c>
      <c r="O21" s="280">
        <v>519.5</v>
      </c>
      <c r="P21" s="280">
        <v>350</v>
      </c>
      <c r="Q21" s="280">
        <v>525.6</v>
      </c>
      <c r="R21" s="280" t="s">
        <v>775</v>
      </c>
      <c r="S21" s="280" t="s">
        <v>775</v>
      </c>
      <c r="T21" s="280" t="s">
        <v>775</v>
      </c>
      <c r="U21" s="280" t="s">
        <v>775</v>
      </c>
      <c r="V21" s="280" t="s">
        <v>775</v>
      </c>
      <c r="W21" s="280" t="s">
        <v>775</v>
      </c>
      <c r="X21" s="280" t="s">
        <v>775</v>
      </c>
      <c r="Y21" s="280" t="s">
        <v>775</v>
      </c>
      <c r="Z21" s="280" t="s">
        <v>775</v>
      </c>
      <c r="AA21" s="280" t="s">
        <v>775</v>
      </c>
      <c r="AB21" s="280" t="s">
        <v>775</v>
      </c>
      <c r="AC21" s="280" t="s">
        <v>775</v>
      </c>
      <c r="AD21" s="280" t="s">
        <v>775</v>
      </c>
      <c r="AE21" s="280" t="s">
        <v>775</v>
      </c>
      <c r="AF21" s="280" t="s">
        <v>775</v>
      </c>
      <c r="AG21" s="280" t="s">
        <v>775</v>
      </c>
      <c r="AH21" s="280" t="s">
        <v>775</v>
      </c>
      <c r="AI21" s="36" t="s">
        <v>775</v>
      </c>
      <c r="AJ21" s="37">
        <v>10336.400000000001</v>
      </c>
      <c r="AK21" s="38" t="s">
        <v>775</v>
      </c>
      <c r="AL21" s="37">
        <v>10336.400000000001</v>
      </c>
      <c r="AM21" s="33">
        <v>2</v>
      </c>
      <c r="AN21" s="252">
        <v>17</v>
      </c>
      <c r="AO21" s="257">
        <v>3352.6000000000004</v>
      </c>
      <c r="AP21" s="33">
        <v>2</v>
      </c>
      <c r="AQ21" s="262">
        <v>18</v>
      </c>
      <c r="AR21" s="37">
        <v>2943.7999999999997</v>
      </c>
      <c r="AS21" s="33">
        <v>4</v>
      </c>
      <c r="AT21" s="262">
        <v>20</v>
      </c>
    </row>
    <row r="22" spans="1:46" ht="14.5" customHeight="1">
      <c r="A22" s="33">
        <v>24</v>
      </c>
      <c r="B22" s="34" t="s">
        <v>428</v>
      </c>
      <c r="C22" s="35" t="s">
        <v>352</v>
      </c>
      <c r="D22" s="34" t="s">
        <v>275</v>
      </c>
      <c r="E22" s="33" t="s">
        <v>247</v>
      </c>
      <c r="F22" s="280">
        <v>501.2</v>
      </c>
      <c r="G22" s="280">
        <v>653.79999999999995</v>
      </c>
      <c r="H22" s="312">
        <v>513.79999999999995</v>
      </c>
      <c r="I22" s="280">
        <v>500.2</v>
      </c>
      <c r="J22" s="280">
        <v>649.1</v>
      </c>
      <c r="K22" s="36">
        <v>507.9</v>
      </c>
      <c r="L22" s="280">
        <v>535.5</v>
      </c>
      <c r="M22" s="280">
        <v>353.9</v>
      </c>
      <c r="N22" s="312">
        <v>524.70000000000005</v>
      </c>
      <c r="O22" s="280">
        <v>515.4</v>
      </c>
      <c r="P22" s="280">
        <v>356</v>
      </c>
      <c r="Q22" s="280">
        <v>525.20000000000005</v>
      </c>
      <c r="R22" s="280" t="s">
        <v>775</v>
      </c>
      <c r="S22" s="280" t="s">
        <v>775</v>
      </c>
      <c r="T22" s="280" t="s">
        <v>775</v>
      </c>
      <c r="U22" s="280" t="s">
        <v>775</v>
      </c>
      <c r="V22" s="280" t="s">
        <v>775</v>
      </c>
      <c r="W22" s="280" t="s">
        <v>775</v>
      </c>
      <c r="X22" s="280" t="s">
        <v>775</v>
      </c>
      <c r="Y22" s="280" t="s">
        <v>775</v>
      </c>
      <c r="Z22" s="280" t="s">
        <v>775</v>
      </c>
      <c r="AA22" s="280" t="s">
        <v>775</v>
      </c>
      <c r="AB22" s="280" t="s">
        <v>775</v>
      </c>
      <c r="AC22" s="280" t="s">
        <v>775</v>
      </c>
      <c r="AD22" s="280" t="s">
        <v>775</v>
      </c>
      <c r="AE22" s="280" t="s">
        <v>775</v>
      </c>
      <c r="AF22" s="280" t="s">
        <v>775</v>
      </c>
      <c r="AG22" s="280" t="s">
        <v>775</v>
      </c>
      <c r="AH22" s="280" t="s">
        <v>775</v>
      </c>
      <c r="AI22" s="36" t="s">
        <v>775</v>
      </c>
      <c r="AJ22" s="37">
        <v>10336.700000000001</v>
      </c>
      <c r="AK22" s="38" t="s">
        <v>775</v>
      </c>
      <c r="AL22" s="37">
        <v>10336.700000000001</v>
      </c>
      <c r="AM22" s="33">
        <v>3</v>
      </c>
      <c r="AN22" s="252">
        <v>18</v>
      </c>
      <c r="AO22" s="257">
        <v>3406</v>
      </c>
      <c r="AP22" s="33">
        <v>5</v>
      </c>
      <c r="AQ22" s="262">
        <v>22</v>
      </c>
      <c r="AR22" s="37">
        <v>2930.7</v>
      </c>
      <c r="AS22" s="33">
        <v>2</v>
      </c>
      <c r="AT22" s="262">
        <v>17</v>
      </c>
    </row>
    <row r="23" spans="1:46" ht="14.5" customHeight="1">
      <c r="A23" s="33">
        <v>19</v>
      </c>
      <c r="B23" s="34" t="s">
        <v>423</v>
      </c>
      <c r="C23" s="35" t="s">
        <v>348</v>
      </c>
      <c r="D23" s="34" t="s">
        <v>270</v>
      </c>
      <c r="E23" s="33" t="s">
        <v>247</v>
      </c>
      <c r="F23" s="280">
        <v>509.5</v>
      </c>
      <c r="G23" s="280">
        <v>650.9</v>
      </c>
      <c r="H23" s="312">
        <v>509</v>
      </c>
      <c r="I23" s="280">
        <v>501.5</v>
      </c>
      <c r="J23" s="280">
        <v>644.29999999999995</v>
      </c>
      <c r="K23" s="36">
        <v>508.4</v>
      </c>
      <c r="L23" s="280">
        <v>531</v>
      </c>
      <c r="M23" s="280">
        <v>356.1</v>
      </c>
      <c r="N23" s="312">
        <v>529.1</v>
      </c>
      <c r="O23" s="280">
        <v>523.9</v>
      </c>
      <c r="P23" s="280">
        <v>354.9</v>
      </c>
      <c r="Q23" s="280">
        <v>534.1</v>
      </c>
      <c r="R23" s="280" t="s">
        <v>775</v>
      </c>
      <c r="S23" s="280" t="s">
        <v>775</v>
      </c>
      <c r="T23" s="280" t="s">
        <v>775</v>
      </c>
      <c r="U23" s="280" t="s">
        <v>775</v>
      </c>
      <c r="V23" s="280" t="s">
        <v>775</v>
      </c>
      <c r="W23" s="280" t="s">
        <v>775</v>
      </c>
      <c r="X23" s="280" t="s">
        <v>775</v>
      </c>
      <c r="Y23" s="280" t="s">
        <v>775</v>
      </c>
      <c r="Z23" s="280" t="s">
        <v>775</v>
      </c>
      <c r="AA23" s="280" t="s">
        <v>775</v>
      </c>
      <c r="AB23" s="280" t="s">
        <v>775</v>
      </c>
      <c r="AC23" s="280" t="s">
        <v>775</v>
      </c>
      <c r="AD23" s="280" t="s">
        <v>775</v>
      </c>
      <c r="AE23" s="280" t="s">
        <v>775</v>
      </c>
      <c r="AF23" s="280" t="s">
        <v>775</v>
      </c>
      <c r="AG23" s="280" t="s">
        <v>775</v>
      </c>
      <c r="AH23" s="280" t="s">
        <v>775</v>
      </c>
      <c r="AI23" s="36" t="s">
        <v>775</v>
      </c>
      <c r="AJ23" s="37">
        <v>10352.700000000001</v>
      </c>
      <c r="AK23" s="38" t="s">
        <v>775</v>
      </c>
      <c r="AL23" s="37">
        <v>10352.700000000001</v>
      </c>
      <c r="AM23" s="33">
        <v>4</v>
      </c>
      <c r="AN23" s="252">
        <v>20</v>
      </c>
      <c r="AO23" s="257">
        <v>3403.6</v>
      </c>
      <c r="AP23" s="33">
        <v>4</v>
      </c>
      <c r="AQ23" s="262">
        <v>21</v>
      </c>
      <c r="AR23" s="37">
        <v>2949.1</v>
      </c>
      <c r="AS23" s="33">
        <v>5</v>
      </c>
      <c r="AT23" s="262">
        <v>22</v>
      </c>
    </row>
    <row r="24" spans="1:46" ht="14.5" customHeight="1">
      <c r="A24" s="33">
        <v>22</v>
      </c>
      <c r="B24" s="34" t="s">
        <v>426</v>
      </c>
      <c r="C24" s="35" t="s">
        <v>777</v>
      </c>
      <c r="D24" s="34" t="s">
        <v>273</v>
      </c>
      <c r="E24" s="33" t="s">
        <v>247</v>
      </c>
      <c r="F24" s="280">
        <v>502.8</v>
      </c>
      <c r="G24" s="280">
        <v>702.7</v>
      </c>
      <c r="H24" s="312">
        <v>514.79999999999995</v>
      </c>
      <c r="I24" s="280">
        <v>502.4</v>
      </c>
      <c r="J24" s="280">
        <v>658.3</v>
      </c>
      <c r="K24" s="36">
        <v>512.6</v>
      </c>
      <c r="L24" s="280">
        <v>523.5</v>
      </c>
      <c r="M24" s="280">
        <v>403.3</v>
      </c>
      <c r="N24" s="312">
        <v>528.29999999999995</v>
      </c>
      <c r="O24" s="280">
        <v>518.1</v>
      </c>
      <c r="P24" s="280">
        <v>358.1</v>
      </c>
      <c r="Q24" s="280">
        <v>524.20000000000005</v>
      </c>
      <c r="R24" s="280" t="s">
        <v>775</v>
      </c>
      <c r="S24" s="280" t="s">
        <v>775</v>
      </c>
      <c r="T24" s="280" t="s">
        <v>775</v>
      </c>
      <c r="U24" s="280" t="s">
        <v>775</v>
      </c>
      <c r="V24" s="280" t="s">
        <v>775</v>
      </c>
      <c r="W24" s="280" t="s">
        <v>775</v>
      </c>
      <c r="X24" s="280" t="s">
        <v>775</v>
      </c>
      <c r="Y24" s="280" t="s">
        <v>775</v>
      </c>
      <c r="Z24" s="280" t="s">
        <v>775</v>
      </c>
      <c r="AA24" s="280" t="s">
        <v>775</v>
      </c>
      <c r="AB24" s="280" t="s">
        <v>775</v>
      </c>
      <c r="AC24" s="280" t="s">
        <v>775</v>
      </c>
      <c r="AD24" s="280" t="s">
        <v>775</v>
      </c>
      <c r="AE24" s="280" t="s">
        <v>775</v>
      </c>
      <c r="AF24" s="280" t="s">
        <v>775</v>
      </c>
      <c r="AG24" s="280" t="s">
        <v>775</v>
      </c>
      <c r="AH24" s="280" t="s">
        <v>775</v>
      </c>
      <c r="AI24" s="36" t="s">
        <v>775</v>
      </c>
      <c r="AJ24" s="37">
        <v>10409.099999999999</v>
      </c>
      <c r="AK24" s="38" t="s">
        <v>775</v>
      </c>
      <c r="AL24" s="37">
        <v>10409.099999999999</v>
      </c>
      <c r="AM24" s="33">
        <v>5</v>
      </c>
      <c r="AN24" s="252">
        <v>21</v>
      </c>
      <c r="AO24" s="257">
        <v>3433.6</v>
      </c>
      <c r="AP24" s="33">
        <v>7</v>
      </c>
      <c r="AQ24" s="262">
        <v>24</v>
      </c>
      <c r="AR24" s="37">
        <v>2935.5</v>
      </c>
      <c r="AS24" s="33">
        <v>3</v>
      </c>
      <c r="AT24" s="262">
        <v>18</v>
      </c>
    </row>
    <row r="25" spans="1:46" ht="14.5" customHeight="1">
      <c r="A25" s="33">
        <v>23</v>
      </c>
      <c r="B25" s="34" t="s">
        <v>427</v>
      </c>
      <c r="C25" s="35" t="s">
        <v>351</v>
      </c>
      <c r="D25" s="34" t="s">
        <v>274</v>
      </c>
      <c r="E25" s="33" t="s">
        <v>247</v>
      </c>
      <c r="F25" s="280">
        <v>524</v>
      </c>
      <c r="G25" s="280">
        <v>726</v>
      </c>
      <c r="H25" s="312">
        <v>536</v>
      </c>
      <c r="I25" s="280">
        <v>520</v>
      </c>
      <c r="J25" s="280">
        <v>721.6</v>
      </c>
      <c r="K25" s="36">
        <v>533.20000000000005</v>
      </c>
      <c r="L25" s="280">
        <v>603.20000000000005</v>
      </c>
      <c r="M25" s="280">
        <v>418.8</v>
      </c>
      <c r="N25" s="312">
        <v>554.9</v>
      </c>
      <c r="O25" s="280">
        <v>543.1</v>
      </c>
      <c r="P25" s="280">
        <v>409.2</v>
      </c>
      <c r="Q25" s="280">
        <v>608.1</v>
      </c>
      <c r="R25" s="280" t="s">
        <v>775</v>
      </c>
      <c r="S25" s="280" t="s">
        <v>775</v>
      </c>
      <c r="T25" s="280" t="s">
        <v>775</v>
      </c>
      <c r="U25" s="280" t="s">
        <v>775</v>
      </c>
      <c r="V25" s="280" t="s">
        <v>775</v>
      </c>
      <c r="W25" s="280" t="s">
        <v>775</v>
      </c>
      <c r="X25" s="280" t="s">
        <v>775</v>
      </c>
      <c r="Y25" s="280" t="s">
        <v>775</v>
      </c>
      <c r="Z25" s="280" t="s">
        <v>775</v>
      </c>
      <c r="AA25" s="280" t="s">
        <v>775</v>
      </c>
      <c r="AB25" s="280" t="s">
        <v>775</v>
      </c>
      <c r="AC25" s="280" t="s">
        <v>775</v>
      </c>
      <c r="AD25" s="280" t="s">
        <v>775</v>
      </c>
      <c r="AE25" s="280" t="s">
        <v>775</v>
      </c>
      <c r="AF25" s="280" t="s">
        <v>775</v>
      </c>
      <c r="AG25" s="280" t="s">
        <v>775</v>
      </c>
      <c r="AH25" s="280" t="s">
        <v>775</v>
      </c>
      <c r="AI25" s="36" t="s">
        <v>775</v>
      </c>
      <c r="AJ25" s="37">
        <v>10858.1</v>
      </c>
      <c r="AK25" s="38" t="s">
        <v>775</v>
      </c>
      <c r="AL25" s="37">
        <v>10858.1</v>
      </c>
      <c r="AM25" s="33">
        <v>6</v>
      </c>
      <c r="AN25" s="252">
        <v>36</v>
      </c>
      <c r="AO25" s="257">
        <v>3640.8</v>
      </c>
      <c r="AP25" s="33">
        <v>8</v>
      </c>
      <c r="AQ25" s="262">
        <v>35</v>
      </c>
      <c r="AR25" s="37">
        <v>3217.3</v>
      </c>
      <c r="AS25" s="33">
        <v>6</v>
      </c>
      <c r="AT25" s="262">
        <v>38</v>
      </c>
    </row>
    <row r="26" spans="1:46" ht="14.5" customHeight="1">
      <c r="A26" s="33">
        <v>20</v>
      </c>
      <c r="B26" s="34" t="s">
        <v>424</v>
      </c>
      <c r="C26" s="35" t="s">
        <v>349</v>
      </c>
      <c r="D26" s="34" t="s">
        <v>271</v>
      </c>
      <c r="E26" s="33" t="s">
        <v>247</v>
      </c>
      <c r="F26" s="280">
        <v>501.4</v>
      </c>
      <c r="G26" s="280">
        <v>652.70000000000005</v>
      </c>
      <c r="H26" s="312">
        <v>510.2</v>
      </c>
      <c r="I26" s="280">
        <v>505.4</v>
      </c>
      <c r="J26" s="280">
        <v>648.1</v>
      </c>
      <c r="K26" s="36">
        <v>505</v>
      </c>
      <c r="L26" s="280">
        <v>537</v>
      </c>
      <c r="M26" s="280">
        <v>355.7</v>
      </c>
      <c r="N26" s="312">
        <v>528.20000000000005</v>
      </c>
      <c r="O26" s="280" t="s">
        <v>775</v>
      </c>
      <c r="P26" s="280" t="s">
        <v>775</v>
      </c>
      <c r="Q26" s="280" t="s">
        <v>775</v>
      </c>
      <c r="R26" s="280" t="s">
        <v>775</v>
      </c>
      <c r="S26" s="280" t="s">
        <v>775</v>
      </c>
      <c r="T26" s="280" t="s">
        <v>775</v>
      </c>
      <c r="U26" s="280" t="s">
        <v>775</v>
      </c>
      <c r="V26" s="280" t="s">
        <v>775</v>
      </c>
      <c r="W26" s="280" t="s">
        <v>775</v>
      </c>
      <c r="X26" s="280" t="s">
        <v>775</v>
      </c>
      <c r="Y26" s="280" t="s">
        <v>775</v>
      </c>
      <c r="Z26" s="280" t="s">
        <v>775</v>
      </c>
      <c r="AA26" s="280" t="s">
        <v>775</v>
      </c>
      <c r="AB26" s="280" t="s">
        <v>775</v>
      </c>
      <c r="AC26" s="280" t="s">
        <v>775</v>
      </c>
      <c r="AD26" s="280" t="s">
        <v>775</v>
      </c>
      <c r="AE26" s="280" t="s">
        <v>775</v>
      </c>
      <c r="AF26" s="280" t="s">
        <v>775</v>
      </c>
      <c r="AG26" s="280" t="s">
        <v>775</v>
      </c>
      <c r="AH26" s="280" t="s">
        <v>775</v>
      </c>
      <c r="AI26" s="36" t="s">
        <v>775</v>
      </c>
      <c r="AJ26" s="37" t="s">
        <v>775</v>
      </c>
      <c r="AK26" s="38" t="s">
        <v>775</v>
      </c>
      <c r="AL26" s="315" t="s">
        <v>573</v>
      </c>
      <c r="AM26" s="33"/>
      <c r="AN26" s="252"/>
      <c r="AO26" s="257">
        <v>3402.7999999999997</v>
      </c>
      <c r="AP26" s="33">
        <v>3</v>
      </c>
      <c r="AQ26" s="262">
        <v>20</v>
      </c>
      <c r="AR26" s="37" t="s">
        <v>775</v>
      </c>
      <c r="AS26" s="33" t="s">
        <v>775</v>
      </c>
      <c r="AT26" s="262" t="s">
        <v>775</v>
      </c>
    </row>
    <row r="27" spans="1:46" ht="14.5" customHeight="1">
      <c r="A27" s="33">
        <v>25</v>
      </c>
      <c r="B27" s="34" t="s">
        <v>429</v>
      </c>
      <c r="C27" s="35" t="s">
        <v>353</v>
      </c>
      <c r="D27" s="34" t="s">
        <v>276</v>
      </c>
      <c r="E27" s="33" t="s">
        <v>247</v>
      </c>
      <c r="F27" s="280">
        <v>528.70000000000005</v>
      </c>
      <c r="G27" s="280">
        <v>728.6</v>
      </c>
      <c r="H27" s="312">
        <v>535.4</v>
      </c>
      <c r="I27" s="280">
        <v>529.5</v>
      </c>
      <c r="J27" s="280">
        <v>719.7</v>
      </c>
      <c r="K27" s="36">
        <v>527.29999999999995</v>
      </c>
      <c r="L27" s="280">
        <v>609.20000000000005</v>
      </c>
      <c r="M27" s="280">
        <v>411.1</v>
      </c>
      <c r="N27" s="312">
        <v>547</v>
      </c>
      <c r="O27" s="280" t="s">
        <v>775</v>
      </c>
      <c r="P27" s="280" t="s">
        <v>775</v>
      </c>
      <c r="Q27" s="280" t="s">
        <v>775</v>
      </c>
      <c r="R27" s="280" t="s">
        <v>775</v>
      </c>
      <c r="S27" s="280" t="s">
        <v>775</v>
      </c>
      <c r="T27" s="280" t="s">
        <v>775</v>
      </c>
      <c r="U27" s="280" t="s">
        <v>775</v>
      </c>
      <c r="V27" s="280" t="s">
        <v>775</v>
      </c>
      <c r="W27" s="280" t="s">
        <v>775</v>
      </c>
      <c r="X27" s="280" t="s">
        <v>775</v>
      </c>
      <c r="Y27" s="280" t="s">
        <v>775</v>
      </c>
      <c r="Z27" s="280" t="s">
        <v>775</v>
      </c>
      <c r="AA27" s="280" t="s">
        <v>775</v>
      </c>
      <c r="AB27" s="280" t="s">
        <v>775</v>
      </c>
      <c r="AC27" s="280" t="s">
        <v>775</v>
      </c>
      <c r="AD27" s="280" t="s">
        <v>775</v>
      </c>
      <c r="AE27" s="280" t="s">
        <v>775</v>
      </c>
      <c r="AF27" s="280" t="s">
        <v>775</v>
      </c>
      <c r="AG27" s="280" t="s">
        <v>775</v>
      </c>
      <c r="AH27" s="280" t="s">
        <v>775</v>
      </c>
      <c r="AI27" s="36" t="s">
        <v>775</v>
      </c>
      <c r="AJ27" s="37" t="s">
        <v>775</v>
      </c>
      <c r="AK27" s="38" t="s">
        <v>775</v>
      </c>
      <c r="AL27" s="315" t="s">
        <v>573</v>
      </c>
      <c r="AM27" s="33"/>
      <c r="AN27" s="252"/>
      <c r="AO27" s="257">
        <v>3649.2</v>
      </c>
      <c r="AP27" s="33">
        <v>9</v>
      </c>
      <c r="AQ27" s="262">
        <v>36</v>
      </c>
      <c r="AR27" s="37" t="s">
        <v>775</v>
      </c>
      <c r="AS27" s="33" t="s">
        <v>775</v>
      </c>
      <c r="AT27" s="262" t="s">
        <v>775</v>
      </c>
    </row>
    <row r="28" spans="1:46" s="22" customFormat="1" ht="14.5" customHeight="1">
      <c r="A28" s="202">
        <v>18</v>
      </c>
      <c r="B28" s="291" t="s">
        <v>422</v>
      </c>
      <c r="C28" s="292" t="s">
        <v>347</v>
      </c>
      <c r="D28" s="291" t="s">
        <v>269</v>
      </c>
      <c r="E28" s="202" t="s">
        <v>247</v>
      </c>
      <c r="F28" s="293">
        <v>505.5</v>
      </c>
      <c r="G28" s="293">
        <v>653.5</v>
      </c>
      <c r="H28" s="313">
        <v>514.79999999999995</v>
      </c>
      <c r="I28" s="293">
        <v>501.6</v>
      </c>
      <c r="J28" s="293">
        <v>648.5</v>
      </c>
      <c r="K28" s="294">
        <v>510.7</v>
      </c>
      <c r="L28" s="293">
        <v>537.6</v>
      </c>
      <c r="M28" s="293">
        <v>358.5</v>
      </c>
      <c r="N28" s="313" t="s">
        <v>775</v>
      </c>
      <c r="O28" s="293" t="s">
        <v>775</v>
      </c>
      <c r="P28" s="293" t="s">
        <v>775</v>
      </c>
      <c r="Q28" s="293" t="s">
        <v>775</v>
      </c>
      <c r="R28" s="293" t="s">
        <v>775</v>
      </c>
      <c r="S28" s="293" t="s">
        <v>775</v>
      </c>
      <c r="T28" s="293" t="s">
        <v>775</v>
      </c>
      <c r="U28" s="293" t="s">
        <v>775</v>
      </c>
      <c r="V28" s="293" t="s">
        <v>775</v>
      </c>
      <c r="W28" s="293" t="s">
        <v>775</v>
      </c>
      <c r="X28" s="293" t="s">
        <v>775</v>
      </c>
      <c r="Y28" s="293" t="s">
        <v>775</v>
      </c>
      <c r="Z28" s="293" t="s">
        <v>775</v>
      </c>
      <c r="AA28" s="293" t="s">
        <v>775</v>
      </c>
      <c r="AB28" s="293" t="s">
        <v>775</v>
      </c>
      <c r="AC28" s="293" t="s">
        <v>775</v>
      </c>
      <c r="AD28" s="293" t="s">
        <v>775</v>
      </c>
      <c r="AE28" s="293" t="s">
        <v>775</v>
      </c>
      <c r="AF28" s="293" t="s">
        <v>775</v>
      </c>
      <c r="AG28" s="293" t="s">
        <v>775</v>
      </c>
      <c r="AH28" s="293" t="s">
        <v>775</v>
      </c>
      <c r="AI28" s="294" t="s">
        <v>775</v>
      </c>
      <c r="AJ28" s="295" t="s">
        <v>775</v>
      </c>
      <c r="AK28" s="296" t="s">
        <v>775</v>
      </c>
      <c r="AL28" s="220" t="s">
        <v>573</v>
      </c>
      <c r="AM28" s="202"/>
      <c r="AN28" s="297"/>
      <c r="AO28" s="298">
        <v>3414.6</v>
      </c>
      <c r="AP28" s="202">
        <v>6</v>
      </c>
      <c r="AQ28" s="314">
        <v>23</v>
      </c>
      <c r="AR28" s="295" t="s">
        <v>775</v>
      </c>
      <c r="AS28" s="202" t="s">
        <v>775</v>
      </c>
      <c r="AT28" s="314" t="s">
        <v>775</v>
      </c>
    </row>
    <row r="29" spans="1:46" ht="14.5" customHeight="1">
      <c r="A29" s="33">
        <v>27</v>
      </c>
      <c r="B29" s="34" t="s">
        <v>431</v>
      </c>
      <c r="C29" s="35" t="s">
        <v>355</v>
      </c>
      <c r="D29" s="34" t="s">
        <v>278</v>
      </c>
      <c r="E29" s="33" t="s">
        <v>248</v>
      </c>
      <c r="F29" s="280">
        <v>502.6</v>
      </c>
      <c r="G29" s="280">
        <v>648.4</v>
      </c>
      <c r="H29" s="312">
        <v>511.8</v>
      </c>
      <c r="I29" s="280">
        <v>500.6</v>
      </c>
      <c r="J29" s="280">
        <v>643.6</v>
      </c>
      <c r="K29" s="36">
        <v>504.8</v>
      </c>
      <c r="L29" s="280">
        <v>527.20000000000005</v>
      </c>
      <c r="M29" s="280">
        <v>349.4</v>
      </c>
      <c r="N29" s="312">
        <v>519.6</v>
      </c>
      <c r="O29" s="280">
        <v>509.4</v>
      </c>
      <c r="P29" s="280">
        <v>344.5</v>
      </c>
      <c r="Q29" s="280">
        <v>518.4</v>
      </c>
      <c r="R29" s="280" t="s">
        <v>775</v>
      </c>
      <c r="S29" s="280" t="s">
        <v>775</v>
      </c>
      <c r="T29" s="280" t="s">
        <v>775</v>
      </c>
      <c r="U29" s="280" t="s">
        <v>775</v>
      </c>
      <c r="V29" s="280" t="s">
        <v>775</v>
      </c>
      <c r="W29" s="280" t="s">
        <v>775</v>
      </c>
      <c r="X29" s="280" t="s">
        <v>775</v>
      </c>
      <c r="Y29" s="280" t="s">
        <v>775</v>
      </c>
      <c r="Z29" s="280" t="s">
        <v>775</v>
      </c>
      <c r="AA29" s="280" t="s">
        <v>775</v>
      </c>
      <c r="AB29" s="280" t="s">
        <v>775</v>
      </c>
      <c r="AC29" s="280" t="s">
        <v>775</v>
      </c>
      <c r="AD29" s="280" t="s">
        <v>775</v>
      </c>
      <c r="AE29" s="280" t="s">
        <v>775</v>
      </c>
      <c r="AF29" s="280" t="s">
        <v>775</v>
      </c>
      <c r="AG29" s="280" t="s">
        <v>775</v>
      </c>
      <c r="AH29" s="280" t="s">
        <v>775</v>
      </c>
      <c r="AI29" s="36" t="s">
        <v>775</v>
      </c>
      <c r="AJ29" s="37">
        <v>10240.299999999999</v>
      </c>
      <c r="AK29" s="38" t="s">
        <v>775</v>
      </c>
      <c r="AL29" s="37">
        <v>10240.299999999999</v>
      </c>
      <c r="AM29" s="33">
        <v>1</v>
      </c>
      <c r="AN29" s="252">
        <v>13</v>
      </c>
      <c r="AO29" s="257">
        <v>3351.8</v>
      </c>
      <c r="AP29" s="33">
        <v>1</v>
      </c>
      <c r="AQ29" s="262">
        <v>17</v>
      </c>
      <c r="AR29" s="37">
        <v>2848.5</v>
      </c>
      <c r="AS29" s="33">
        <v>1</v>
      </c>
      <c r="AT29" s="262">
        <v>11</v>
      </c>
    </row>
    <row r="30" spans="1:46" ht="14.5" customHeight="1">
      <c r="A30" s="33">
        <v>26</v>
      </c>
      <c r="B30" s="34" t="s">
        <v>430</v>
      </c>
      <c r="C30" s="35" t="s">
        <v>354</v>
      </c>
      <c r="D30" s="34" t="s">
        <v>277</v>
      </c>
      <c r="E30" s="33" t="s">
        <v>248</v>
      </c>
      <c r="F30" s="280">
        <v>502.2</v>
      </c>
      <c r="G30" s="280">
        <v>655</v>
      </c>
      <c r="H30" s="312">
        <v>511.4</v>
      </c>
      <c r="I30" s="280">
        <v>457.4</v>
      </c>
      <c r="J30" s="280">
        <v>649.20000000000005</v>
      </c>
      <c r="K30" s="36">
        <v>505.5</v>
      </c>
      <c r="L30" s="280">
        <v>518.1</v>
      </c>
      <c r="M30" s="280">
        <v>347.6</v>
      </c>
      <c r="N30" s="312">
        <v>522.6</v>
      </c>
      <c r="O30" s="280">
        <v>509.5</v>
      </c>
      <c r="P30" s="280">
        <v>345</v>
      </c>
      <c r="Q30" s="280">
        <v>547.20000000000005</v>
      </c>
      <c r="R30" s="280" t="s">
        <v>775</v>
      </c>
      <c r="S30" s="280" t="s">
        <v>775</v>
      </c>
      <c r="T30" s="280" t="s">
        <v>775</v>
      </c>
      <c r="U30" s="280" t="s">
        <v>775</v>
      </c>
      <c r="V30" s="280" t="s">
        <v>775</v>
      </c>
      <c r="W30" s="280" t="s">
        <v>775</v>
      </c>
      <c r="X30" s="280" t="s">
        <v>775</v>
      </c>
      <c r="Y30" s="280" t="s">
        <v>775</v>
      </c>
      <c r="Z30" s="280" t="s">
        <v>775</v>
      </c>
      <c r="AA30" s="280" t="s">
        <v>775</v>
      </c>
      <c r="AB30" s="280" t="s">
        <v>775</v>
      </c>
      <c r="AC30" s="280" t="s">
        <v>775</v>
      </c>
      <c r="AD30" s="280" t="s">
        <v>775</v>
      </c>
      <c r="AE30" s="280" t="s">
        <v>775</v>
      </c>
      <c r="AF30" s="280" t="s">
        <v>775</v>
      </c>
      <c r="AG30" s="280" t="s">
        <v>775</v>
      </c>
      <c r="AH30" s="280" t="s">
        <v>775</v>
      </c>
      <c r="AI30" s="36" t="s">
        <v>775</v>
      </c>
      <c r="AJ30" s="37">
        <v>10310.700000000001</v>
      </c>
      <c r="AK30" s="38" t="s">
        <v>775</v>
      </c>
      <c r="AL30" s="37">
        <v>10310.700000000001</v>
      </c>
      <c r="AM30" s="33">
        <v>2</v>
      </c>
      <c r="AN30" s="252">
        <v>15</v>
      </c>
      <c r="AO30" s="257">
        <v>3400.7</v>
      </c>
      <c r="AP30" s="33">
        <v>2</v>
      </c>
      <c r="AQ30" s="262">
        <v>19</v>
      </c>
      <c r="AR30" s="37">
        <v>2910</v>
      </c>
      <c r="AS30" s="33">
        <v>2</v>
      </c>
      <c r="AT30" s="262">
        <v>14</v>
      </c>
    </row>
    <row r="31" spans="1:46" ht="14.5" customHeight="1">
      <c r="A31" s="33">
        <v>31</v>
      </c>
      <c r="B31" s="34" t="s">
        <v>435</v>
      </c>
      <c r="C31" s="35" t="s">
        <v>359</v>
      </c>
      <c r="D31" s="34" t="s">
        <v>282</v>
      </c>
      <c r="E31" s="33" t="s">
        <v>248</v>
      </c>
      <c r="F31" s="280">
        <v>503.9</v>
      </c>
      <c r="G31" s="280">
        <v>656.7</v>
      </c>
      <c r="H31" s="312">
        <v>516</v>
      </c>
      <c r="I31" s="280">
        <v>507.3</v>
      </c>
      <c r="J31" s="280">
        <v>703.7</v>
      </c>
      <c r="K31" s="36">
        <v>516.20000000000005</v>
      </c>
      <c r="L31" s="280">
        <v>549.70000000000005</v>
      </c>
      <c r="M31" s="280">
        <v>358.9</v>
      </c>
      <c r="N31" s="312">
        <v>532.9</v>
      </c>
      <c r="O31" s="280">
        <v>534.70000000000005</v>
      </c>
      <c r="P31" s="280">
        <v>359.5</v>
      </c>
      <c r="Q31" s="280">
        <v>524.9</v>
      </c>
      <c r="R31" s="280" t="s">
        <v>775</v>
      </c>
      <c r="S31" s="280" t="s">
        <v>775</v>
      </c>
      <c r="T31" s="280" t="s">
        <v>775</v>
      </c>
      <c r="U31" s="280" t="s">
        <v>775</v>
      </c>
      <c r="V31" s="280" t="s">
        <v>775</v>
      </c>
      <c r="W31" s="280" t="s">
        <v>775</v>
      </c>
      <c r="X31" s="280" t="s">
        <v>775</v>
      </c>
      <c r="Y31" s="280" t="s">
        <v>775</v>
      </c>
      <c r="Z31" s="280" t="s">
        <v>775</v>
      </c>
      <c r="AA31" s="280" t="s">
        <v>775</v>
      </c>
      <c r="AB31" s="280" t="s">
        <v>775</v>
      </c>
      <c r="AC31" s="280" t="s">
        <v>775</v>
      </c>
      <c r="AD31" s="280" t="s">
        <v>775</v>
      </c>
      <c r="AE31" s="280" t="s">
        <v>775</v>
      </c>
      <c r="AF31" s="280" t="s">
        <v>775</v>
      </c>
      <c r="AG31" s="280" t="s">
        <v>775</v>
      </c>
      <c r="AH31" s="280" t="s">
        <v>775</v>
      </c>
      <c r="AI31" s="36" t="s">
        <v>775</v>
      </c>
      <c r="AJ31" s="37">
        <v>10504.4</v>
      </c>
      <c r="AK31" s="38" t="s">
        <v>775</v>
      </c>
      <c r="AL31" s="37">
        <v>10504.4</v>
      </c>
      <c r="AM31" s="33">
        <v>3</v>
      </c>
      <c r="AN31" s="252">
        <v>23</v>
      </c>
      <c r="AO31" s="257">
        <v>3443.8</v>
      </c>
      <c r="AP31" s="33">
        <v>3</v>
      </c>
      <c r="AQ31" s="262">
        <v>25</v>
      </c>
      <c r="AR31" s="37">
        <v>3020.6</v>
      </c>
      <c r="AS31" s="33">
        <v>4</v>
      </c>
      <c r="AT31" s="262">
        <v>24</v>
      </c>
    </row>
    <row r="32" spans="1:46" ht="14.5" customHeight="1">
      <c r="A32" s="33">
        <v>29</v>
      </c>
      <c r="B32" s="34" t="s">
        <v>433</v>
      </c>
      <c r="C32" s="35" t="s">
        <v>357</v>
      </c>
      <c r="D32" s="34" t="s">
        <v>280</v>
      </c>
      <c r="E32" s="33" t="s">
        <v>248</v>
      </c>
      <c r="F32" s="280">
        <v>512.20000000000005</v>
      </c>
      <c r="G32" s="280">
        <v>712.5</v>
      </c>
      <c r="H32" s="312">
        <v>523.9</v>
      </c>
      <c r="I32" s="280">
        <v>506.5</v>
      </c>
      <c r="J32" s="280">
        <v>704.5</v>
      </c>
      <c r="K32" s="36">
        <v>517.1</v>
      </c>
      <c r="L32" s="280">
        <v>538.1</v>
      </c>
      <c r="M32" s="280">
        <v>400.2</v>
      </c>
      <c r="N32" s="312">
        <v>536.4</v>
      </c>
      <c r="O32" s="280">
        <v>520.5</v>
      </c>
      <c r="P32" s="280">
        <v>352.6</v>
      </c>
      <c r="Q32" s="280">
        <v>531.4</v>
      </c>
      <c r="R32" s="280" t="s">
        <v>775</v>
      </c>
      <c r="S32" s="280" t="s">
        <v>775</v>
      </c>
      <c r="T32" s="280" t="s">
        <v>775</v>
      </c>
      <c r="U32" s="280" t="s">
        <v>775</v>
      </c>
      <c r="V32" s="280" t="s">
        <v>775</v>
      </c>
      <c r="W32" s="280" t="s">
        <v>775</v>
      </c>
      <c r="X32" s="280" t="s">
        <v>775</v>
      </c>
      <c r="Y32" s="280" t="s">
        <v>775</v>
      </c>
      <c r="Z32" s="280" t="s">
        <v>775</v>
      </c>
      <c r="AA32" s="280" t="s">
        <v>775</v>
      </c>
      <c r="AB32" s="280" t="s">
        <v>775</v>
      </c>
      <c r="AC32" s="280" t="s">
        <v>775</v>
      </c>
      <c r="AD32" s="280" t="s">
        <v>775</v>
      </c>
      <c r="AE32" s="280" t="s">
        <v>775</v>
      </c>
      <c r="AF32" s="280" t="s">
        <v>775</v>
      </c>
      <c r="AG32" s="280" t="s">
        <v>775</v>
      </c>
      <c r="AH32" s="280" t="s">
        <v>775</v>
      </c>
      <c r="AI32" s="36" t="s">
        <v>775</v>
      </c>
      <c r="AJ32" s="37">
        <v>10515.9</v>
      </c>
      <c r="AK32" s="38" t="s">
        <v>775</v>
      </c>
      <c r="AL32" s="37">
        <v>10515.9</v>
      </c>
      <c r="AM32" s="33">
        <v>4</v>
      </c>
      <c r="AN32" s="252">
        <v>26</v>
      </c>
      <c r="AO32" s="257">
        <v>3516.7</v>
      </c>
      <c r="AP32" s="33">
        <v>5</v>
      </c>
      <c r="AQ32" s="262">
        <v>27</v>
      </c>
      <c r="AR32" s="37">
        <v>2959.2</v>
      </c>
      <c r="AS32" s="33">
        <v>3</v>
      </c>
      <c r="AT32" s="262">
        <v>23</v>
      </c>
    </row>
    <row r="33" spans="1:46" ht="14.5" customHeight="1">
      <c r="A33" s="33">
        <v>30</v>
      </c>
      <c r="B33" s="34" t="s">
        <v>434</v>
      </c>
      <c r="C33" s="35" t="s">
        <v>358</v>
      </c>
      <c r="D33" s="34" t="s">
        <v>281</v>
      </c>
      <c r="E33" s="33" t="s">
        <v>248</v>
      </c>
      <c r="F33" s="280">
        <v>516.5</v>
      </c>
      <c r="G33" s="280">
        <v>703.1</v>
      </c>
      <c r="H33" s="312">
        <v>513.29999999999995</v>
      </c>
      <c r="I33" s="280">
        <v>507.5</v>
      </c>
      <c r="J33" s="280">
        <v>655.6</v>
      </c>
      <c r="K33" s="36">
        <v>515.6</v>
      </c>
      <c r="L33" s="280">
        <v>543.9</v>
      </c>
      <c r="M33" s="280">
        <v>408.2</v>
      </c>
      <c r="N33" s="312">
        <v>540.29999999999995</v>
      </c>
      <c r="O33" s="280">
        <v>539.20000000000005</v>
      </c>
      <c r="P33" s="280">
        <v>404.5</v>
      </c>
      <c r="Q33" s="280">
        <v>541.20000000000005</v>
      </c>
      <c r="R33" s="280" t="s">
        <v>775</v>
      </c>
      <c r="S33" s="280" t="s">
        <v>775</v>
      </c>
      <c r="T33" s="280" t="s">
        <v>775</v>
      </c>
      <c r="U33" s="280" t="s">
        <v>775</v>
      </c>
      <c r="V33" s="280" t="s">
        <v>775</v>
      </c>
      <c r="W33" s="280" t="s">
        <v>775</v>
      </c>
      <c r="X33" s="280" t="s">
        <v>775</v>
      </c>
      <c r="Y33" s="280" t="s">
        <v>775</v>
      </c>
      <c r="Z33" s="280" t="s">
        <v>775</v>
      </c>
      <c r="AA33" s="280" t="s">
        <v>775</v>
      </c>
      <c r="AB33" s="280" t="s">
        <v>775</v>
      </c>
      <c r="AC33" s="280" t="s">
        <v>775</v>
      </c>
      <c r="AD33" s="280" t="s">
        <v>775</v>
      </c>
      <c r="AE33" s="280" t="s">
        <v>775</v>
      </c>
      <c r="AF33" s="280" t="s">
        <v>775</v>
      </c>
      <c r="AG33" s="280" t="s">
        <v>775</v>
      </c>
      <c r="AH33" s="280" t="s">
        <v>775</v>
      </c>
      <c r="AI33" s="36" t="s">
        <v>775</v>
      </c>
      <c r="AJ33" s="37">
        <v>10548.9</v>
      </c>
      <c r="AK33" s="38" t="s">
        <v>775</v>
      </c>
      <c r="AL33" s="37">
        <v>10548.9</v>
      </c>
      <c r="AM33" s="33">
        <v>5</v>
      </c>
      <c r="AN33" s="252">
        <v>27</v>
      </c>
      <c r="AO33" s="257">
        <v>3451.6</v>
      </c>
      <c r="AP33" s="33">
        <v>4</v>
      </c>
      <c r="AQ33" s="262">
        <v>26</v>
      </c>
      <c r="AR33" s="37">
        <v>3057.3</v>
      </c>
      <c r="AS33" s="33">
        <v>5</v>
      </c>
      <c r="AT33" s="262">
        <v>30</v>
      </c>
    </row>
    <row r="34" spans="1:46" s="22" customFormat="1" ht="14.5" customHeight="1">
      <c r="A34" s="202">
        <v>28</v>
      </c>
      <c r="B34" s="291" t="s">
        <v>432</v>
      </c>
      <c r="C34" s="292" t="s">
        <v>356</v>
      </c>
      <c r="D34" s="291" t="s">
        <v>279</v>
      </c>
      <c r="E34" s="202" t="s">
        <v>248</v>
      </c>
      <c r="F34" s="293">
        <v>514.20000000000005</v>
      </c>
      <c r="G34" s="293">
        <v>715.6</v>
      </c>
      <c r="H34" s="313">
        <v>523.20000000000005</v>
      </c>
      <c r="I34" s="293">
        <v>509.7</v>
      </c>
      <c r="J34" s="293">
        <v>706.8</v>
      </c>
      <c r="K34" s="294">
        <v>521.79999999999995</v>
      </c>
      <c r="L34" s="293">
        <v>548.9</v>
      </c>
      <c r="M34" s="293">
        <v>406.6</v>
      </c>
      <c r="N34" s="313">
        <v>545.29999999999995</v>
      </c>
      <c r="O34" s="293">
        <v>538.6</v>
      </c>
      <c r="P34" s="293">
        <v>410</v>
      </c>
      <c r="Q34" s="293">
        <v>541.5</v>
      </c>
      <c r="R34" s="293" t="s">
        <v>775</v>
      </c>
      <c r="S34" s="293" t="s">
        <v>775</v>
      </c>
      <c r="T34" s="293" t="s">
        <v>775</v>
      </c>
      <c r="U34" s="293" t="s">
        <v>775</v>
      </c>
      <c r="V34" s="293" t="s">
        <v>775</v>
      </c>
      <c r="W34" s="293" t="s">
        <v>775</v>
      </c>
      <c r="X34" s="293" t="s">
        <v>775</v>
      </c>
      <c r="Y34" s="293" t="s">
        <v>775</v>
      </c>
      <c r="Z34" s="293" t="s">
        <v>775</v>
      </c>
      <c r="AA34" s="293" t="s">
        <v>775</v>
      </c>
      <c r="AB34" s="293" t="s">
        <v>775</v>
      </c>
      <c r="AC34" s="293" t="s">
        <v>775</v>
      </c>
      <c r="AD34" s="293" t="s">
        <v>775</v>
      </c>
      <c r="AE34" s="293" t="s">
        <v>775</v>
      </c>
      <c r="AF34" s="293" t="s">
        <v>775</v>
      </c>
      <c r="AG34" s="293" t="s">
        <v>775</v>
      </c>
      <c r="AH34" s="293" t="s">
        <v>775</v>
      </c>
      <c r="AI34" s="294" t="s">
        <v>775</v>
      </c>
      <c r="AJ34" s="295">
        <v>10642.2</v>
      </c>
      <c r="AK34" s="296" t="s">
        <v>775</v>
      </c>
      <c r="AL34" s="295">
        <v>10642.2</v>
      </c>
      <c r="AM34" s="202">
        <v>6</v>
      </c>
      <c r="AN34" s="297">
        <v>29</v>
      </c>
      <c r="AO34" s="298">
        <v>3531.3</v>
      </c>
      <c r="AP34" s="202">
        <v>6</v>
      </c>
      <c r="AQ34" s="314">
        <v>30</v>
      </c>
      <c r="AR34" s="295">
        <v>3110.9</v>
      </c>
      <c r="AS34" s="202">
        <v>6</v>
      </c>
      <c r="AT34" s="314">
        <v>31</v>
      </c>
    </row>
    <row r="35" spans="1:46" ht="14.5" customHeight="1">
      <c r="A35" s="33">
        <v>33</v>
      </c>
      <c r="B35" s="34" t="s">
        <v>437</v>
      </c>
      <c r="C35" s="35" t="s">
        <v>361</v>
      </c>
      <c r="D35" s="34" t="s">
        <v>284</v>
      </c>
      <c r="E35" s="33" t="s">
        <v>249</v>
      </c>
      <c r="F35" s="280">
        <v>510.5</v>
      </c>
      <c r="G35" s="280">
        <v>716.5</v>
      </c>
      <c r="H35" s="312">
        <v>522.6</v>
      </c>
      <c r="I35" s="280">
        <v>505.7</v>
      </c>
      <c r="J35" s="280">
        <v>711.7</v>
      </c>
      <c r="K35" s="36">
        <v>518.70000000000005</v>
      </c>
      <c r="L35" s="280">
        <v>527.20000000000005</v>
      </c>
      <c r="M35" s="280">
        <v>400.4</v>
      </c>
      <c r="N35" s="312">
        <v>531.79999999999995</v>
      </c>
      <c r="O35" s="280">
        <v>515.6</v>
      </c>
      <c r="P35" s="280">
        <v>358.6</v>
      </c>
      <c r="Q35" s="280">
        <v>528.6</v>
      </c>
      <c r="R35" s="280" t="s">
        <v>775</v>
      </c>
      <c r="S35" s="280" t="s">
        <v>775</v>
      </c>
      <c r="T35" s="280" t="s">
        <v>775</v>
      </c>
      <c r="U35" s="280" t="s">
        <v>775</v>
      </c>
      <c r="V35" s="280" t="s">
        <v>775</v>
      </c>
      <c r="W35" s="280" t="s">
        <v>775</v>
      </c>
      <c r="X35" s="280" t="s">
        <v>775</v>
      </c>
      <c r="Y35" s="280" t="s">
        <v>775</v>
      </c>
      <c r="Z35" s="280" t="s">
        <v>775</v>
      </c>
      <c r="AA35" s="280" t="s">
        <v>775</v>
      </c>
      <c r="AB35" s="280" t="s">
        <v>775</v>
      </c>
      <c r="AC35" s="280" t="s">
        <v>775</v>
      </c>
      <c r="AD35" s="280" t="s">
        <v>775</v>
      </c>
      <c r="AE35" s="280" t="s">
        <v>775</v>
      </c>
      <c r="AF35" s="280" t="s">
        <v>775</v>
      </c>
      <c r="AG35" s="280" t="s">
        <v>775</v>
      </c>
      <c r="AH35" s="280" t="s">
        <v>775</v>
      </c>
      <c r="AI35" s="36" t="s">
        <v>775</v>
      </c>
      <c r="AJ35" s="37">
        <v>10507.9</v>
      </c>
      <c r="AK35" s="38" t="s">
        <v>775</v>
      </c>
      <c r="AL35" s="37">
        <v>10507.9</v>
      </c>
      <c r="AM35" s="33">
        <v>1</v>
      </c>
      <c r="AN35" s="252">
        <v>24</v>
      </c>
      <c r="AO35" s="257">
        <v>3525.7</v>
      </c>
      <c r="AP35" s="33">
        <v>2</v>
      </c>
      <c r="AQ35" s="262">
        <v>29</v>
      </c>
      <c r="AR35" s="37">
        <v>2942.2</v>
      </c>
      <c r="AS35" s="33">
        <v>1</v>
      </c>
      <c r="AT35" s="262">
        <v>19</v>
      </c>
    </row>
    <row r="36" spans="1:46" ht="14.5" customHeight="1">
      <c r="A36" s="33">
        <v>32</v>
      </c>
      <c r="B36" s="34" t="s">
        <v>436</v>
      </c>
      <c r="C36" s="35" t="s">
        <v>360</v>
      </c>
      <c r="D36" s="34" t="s">
        <v>283</v>
      </c>
      <c r="E36" s="33" t="s">
        <v>249</v>
      </c>
      <c r="F36" s="280">
        <v>508.8</v>
      </c>
      <c r="G36" s="280">
        <v>717.5</v>
      </c>
      <c r="H36" s="312">
        <v>521.1</v>
      </c>
      <c r="I36" s="280">
        <v>507.1</v>
      </c>
      <c r="J36" s="280">
        <v>712.2</v>
      </c>
      <c r="K36" s="36">
        <v>518.5</v>
      </c>
      <c r="L36" s="280">
        <v>525.6</v>
      </c>
      <c r="M36" s="280">
        <v>402.1</v>
      </c>
      <c r="N36" s="312">
        <v>528.1</v>
      </c>
      <c r="O36" s="280">
        <v>523.79999999999995</v>
      </c>
      <c r="P36" s="280">
        <v>359.9</v>
      </c>
      <c r="Q36" s="280">
        <v>526.29999999999995</v>
      </c>
      <c r="R36" s="280" t="s">
        <v>775</v>
      </c>
      <c r="S36" s="280" t="s">
        <v>775</v>
      </c>
      <c r="T36" s="280" t="s">
        <v>775</v>
      </c>
      <c r="U36" s="280" t="s">
        <v>775</v>
      </c>
      <c r="V36" s="280" t="s">
        <v>775</v>
      </c>
      <c r="W36" s="280" t="s">
        <v>775</v>
      </c>
      <c r="X36" s="280" t="s">
        <v>775</v>
      </c>
      <c r="Y36" s="280" t="s">
        <v>775</v>
      </c>
      <c r="Z36" s="280" t="s">
        <v>775</v>
      </c>
      <c r="AA36" s="280" t="s">
        <v>775</v>
      </c>
      <c r="AB36" s="280" t="s">
        <v>775</v>
      </c>
      <c r="AC36" s="280" t="s">
        <v>775</v>
      </c>
      <c r="AD36" s="280" t="s">
        <v>775</v>
      </c>
      <c r="AE36" s="280" t="s">
        <v>775</v>
      </c>
      <c r="AF36" s="280" t="s">
        <v>775</v>
      </c>
      <c r="AG36" s="280" t="s">
        <v>775</v>
      </c>
      <c r="AH36" s="280" t="s">
        <v>775</v>
      </c>
      <c r="AI36" s="36" t="s">
        <v>775</v>
      </c>
      <c r="AJ36" s="37">
        <v>10511</v>
      </c>
      <c r="AK36" s="38" t="s">
        <v>775</v>
      </c>
      <c r="AL36" s="37">
        <v>10511</v>
      </c>
      <c r="AM36" s="33">
        <v>2</v>
      </c>
      <c r="AN36" s="252">
        <v>25</v>
      </c>
      <c r="AO36" s="257">
        <v>3525.2</v>
      </c>
      <c r="AP36" s="33">
        <v>1</v>
      </c>
      <c r="AQ36" s="262">
        <v>28</v>
      </c>
      <c r="AR36" s="37">
        <v>2945.8</v>
      </c>
      <c r="AS36" s="33">
        <v>2</v>
      </c>
      <c r="AT36" s="262">
        <v>21</v>
      </c>
    </row>
    <row r="37" spans="1:46" ht="14.5" customHeight="1">
      <c r="A37" s="33">
        <v>36</v>
      </c>
      <c r="B37" s="34" t="s">
        <v>440</v>
      </c>
      <c r="C37" s="35" t="s">
        <v>364</v>
      </c>
      <c r="D37" s="34" t="s">
        <v>287</v>
      </c>
      <c r="E37" s="33" t="s">
        <v>249</v>
      </c>
      <c r="F37" s="280">
        <v>512.9</v>
      </c>
      <c r="G37" s="280">
        <v>722.4</v>
      </c>
      <c r="H37" s="312">
        <v>521.6</v>
      </c>
      <c r="I37" s="280">
        <v>508.8</v>
      </c>
      <c r="J37" s="280">
        <v>717</v>
      </c>
      <c r="K37" s="36">
        <v>517.9</v>
      </c>
      <c r="L37" s="280">
        <v>540.6</v>
      </c>
      <c r="M37" s="280">
        <v>412.1</v>
      </c>
      <c r="N37" s="312">
        <v>544.5</v>
      </c>
      <c r="O37" s="280">
        <v>526.9</v>
      </c>
      <c r="P37" s="280">
        <v>412.9</v>
      </c>
      <c r="Q37" s="280">
        <v>536.5</v>
      </c>
      <c r="R37" s="280" t="s">
        <v>775</v>
      </c>
      <c r="S37" s="280" t="s">
        <v>775</v>
      </c>
      <c r="T37" s="280" t="s">
        <v>775</v>
      </c>
      <c r="U37" s="280" t="s">
        <v>775</v>
      </c>
      <c r="V37" s="280" t="s">
        <v>775</v>
      </c>
      <c r="W37" s="280" t="s">
        <v>775</v>
      </c>
      <c r="X37" s="280" t="s">
        <v>775</v>
      </c>
      <c r="Y37" s="280" t="s">
        <v>775</v>
      </c>
      <c r="Z37" s="280" t="s">
        <v>775</v>
      </c>
      <c r="AA37" s="280" t="s">
        <v>775</v>
      </c>
      <c r="AB37" s="280" t="s">
        <v>775</v>
      </c>
      <c r="AC37" s="280" t="s">
        <v>775</v>
      </c>
      <c r="AD37" s="280" t="s">
        <v>775</v>
      </c>
      <c r="AE37" s="280" t="s">
        <v>775</v>
      </c>
      <c r="AF37" s="280" t="s">
        <v>775</v>
      </c>
      <c r="AG37" s="280" t="s">
        <v>775</v>
      </c>
      <c r="AH37" s="280" t="s">
        <v>775</v>
      </c>
      <c r="AI37" s="36" t="s">
        <v>775</v>
      </c>
      <c r="AJ37" s="37">
        <v>10634.1</v>
      </c>
      <c r="AK37" s="38" t="s">
        <v>775</v>
      </c>
      <c r="AL37" s="37">
        <v>10634.1</v>
      </c>
      <c r="AM37" s="33">
        <v>3</v>
      </c>
      <c r="AN37" s="252">
        <v>28</v>
      </c>
      <c r="AO37" s="257">
        <v>3540.6</v>
      </c>
      <c r="AP37" s="33">
        <v>3</v>
      </c>
      <c r="AQ37" s="262">
        <v>31</v>
      </c>
      <c r="AR37" s="37">
        <v>3053.5</v>
      </c>
      <c r="AS37" s="33">
        <v>4</v>
      </c>
      <c r="AT37" s="262">
        <v>28</v>
      </c>
    </row>
    <row r="38" spans="1:46" ht="14.5" customHeight="1">
      <c r="A38" s="33">
        <v>34</v>
      </c>
      <c r="B38" s="34" t="s">
        <v>438</v>
      </c>
      <c r="C38" s="35" t="s">
        <v>362</v>
      </c>
      <c r="D38" s="34" t="s">
        <v>285</v>
      </c>
      <c r="E38" s="33" t="s">
        <v>249</v>
      </c>
      <c r="F38" s="280">
        <v>519</v>
      </c>
      <c r="G38" s="280">
        <v>724.8</v>
      </c>
      <c r="H38" s="312">
        <v>523.79999999999995</v>
      </c>
      <c r="I38" s="280">
        <v>513</v>
      </c>
      <c r="J38" s="280">
        <v>718.4</v>
      </c>
      <c r="K38" s="36">
        <v>522.5</v>
      </c>
      <c r="L38" s="280">
        <v>538.70000000000005</v>
      </c>
      <c r="M38" s="280">
        <v>409.5</v>
      </c>
      <c r="N38" s="312">
        <v>546.4</v>
      </c>
      <c r="O38" s="280">
        <v>528.29999999999995</v>
      </c>
      <c r="P38" s="280">
        <v>406.1</v>
      </c>
      <c r="Q38" s="280">
        <v>538.29999999999995</v>
      </c>
      <c r="R38" s="280" t="s">
        <v>775</v>
      </c>
      <c r="S38" s="280" t="s">
        <v>775</v>
      </c>
      <c r="T38" s="280" t="s">
        <v>775</v>
      </c>
      <c r="U38" s="280" t="s">
        <v>775</v>
      </c>
      <c r="V38" s="280" t="s">
        <v>775</v>
      </c>
      <c r="W38" s="280" t="s">
        <v>775</v>
      </c>
      <c r="X38" s="280" t="s">
        <v>775</v>
      </c>
      <c r="Y38" s="280" t="s">
        <v>775</v>
      </c>
      <c r="Z38" s="280" t="s">
        <v>775</v>
      </c>
      <c r="AA38" s="280" t="s">
        <v>775</v>
      </c>
      <c r="AB38" s="280" t="s">
        <v>775</v>
      </c>
      <c r="AC38" s="280" t="s">
        <v>775</v>
      </c>
      <c r="AD38" s="280" t="s">
        <v>775</v>
      </c>
      <c r="AE38" s="280" t="s">
        <v>775</v>
      </c>
      <c r="AF38" s="280" t="s">
        <v>775</v>
      </c>
      <c r="AG38" s="280" t="s">
        <v>775</v>
      </c>
      <c r="AH38" s="280" t="s">
        <v>775</v>
      </c>
      <c r="AI38" s="36" t="s">
        <v>775</v>
      </c>
      <c r="AJ38" s="37">
        <v>10648.8</v>
      </c>
      <c r="AK38" s="38" t="s">
        <v>775</v>
      </c>
      <c r="AL38" s="37">
        <v>10648.8</v>
      </c>
      <c r="AM38" s="33">
        <v>4</v>
      </c>
      <c r="AN38" s="252">
        <v>30</v>
      </c>
      <c r="AO38" s="257">
        <v>3601.5</v>
      </c>
      <c r="AP38" s="33">
        <v>4</v>
      </c>
      <c r="AQ38" s="262">
        <v>32</v>
      </c>
      <c r="AR38" s="37">
        <v>3047.3</v>
      </c>
      <c r="AS38" s="33">
        <v>3</v>
      </c>
      <c r="AT38" s="262">
        <v>27</v>
      </c>
    </row>
    <row r="39" spans="1:46" ht="14.5" customHeight="1">
      <c r="A39" s="33">
        <v>35</v>
      </c>
      <c r="B39" s="34" t="s">
        <v>439</v>
      </c>
      <c r="C39" s="35" t="s">
        <v>363</v>
      </c>
      <c r="D39" s="34" t="s">
        <v>286</v>
      </c>
      <c r="E39" s="33" t="s">
        <v>249</v>
      </c>
      <c r="F39" s="280">
        <v>524.29999999999995</v>
      </c>
      <c r="G39" s="280">
        <v>729.8</v>
      </c>
      <c r="H39" s="312">
        <v>530.29999999999995</v>
      </c>
      <c r="I39" s="280">
        <v>518</v>
      </c>
      <c r="J39" s="280">
        <v>722.8</v>
      </c>
      <c r="K39" s="36">
        <v>528.5</v>
      </c>
      <c r="L39" s="280">
        <v>554.1</v>
      </c>
      <c r="M39" s="280">
        <v>413.6</v>
      </c>
      <c r="N39" s="312">
        <v>555.5</v>
      </c>
      <c r="O39" s="280">
        <v>541.5</v>
      </c>
      <c r="P39" s="280">
        <v>415.6</v>
      </c>
      <c r="Q39" s="280">
        <v>549.5</v>
      </c>
      <c r="R39" s="280" t="s">
        <v>775</v>
      </c>
      <c r="S39" s="280" t="s">
        <v>775</v>
      </c>
      <c r="T39" s="280" t="s">
        <v>775</v>
      </c>
      <c r="U39" s="280" t="s">
        <v>775</v>
      </c>
      <c r="V39" s="280" t="s">
        <v>775</v>
      </c>
      <c r="W39" s="280" t="s">
        <v>775</v>
      </c>
      <c r="X39" s="280" t="s">
        <v>775</v>
      </c>
      <c r="Y39" s="280" t="s">
        <v>775</v>
      </c>
      <c r="Z39" s="280" t="s">
        <v>775</v>
      </c>
      <c r="AA39" s="280" t="s">
        <v>775</v>
      </c>
      <c r="AB39" s="280" t="s">
        <v>775</v>
      </c>
      <c r="AC39" s="280" t="s">
        <v>775</v>
      </c>
      <c r="AD39" s="280" t="s">
        <v>775</v>
      </c>
      <c r="AE39" s="280" t="s">
        <v>775</v>
      </c>
      <c r="AF39" s="280" t="s">
        <v>775</v>
      </c>
      <c r="AG39" s="280" t="s">
        <v>775</v>
      </c>
      <c r="AH39" s="280" t="s">
        <v>775</v>
      </c>
      <c r="AI39" s="36" t="s">
        <v>775</v>
      </c>
      <c r="AJ39" s="37">
        <v>10823.5</v>
      </c>
      <c r="AK39" s="38" t="s">
        <v>775</v>
      </c>
      <c r="AL39" s="37">
        <v>10823.5</v>
      </c>
      <c r="AM39" s="33">
        <v>5</v>
      </c>
      <c r="AN39" s="252">
        <v>33</v>
      </c>
      <c r="AO39" s="257">
        <v>3633.7</v>
      </c>
      <c r="AP39" s="33">
        <v>5</v>
      </c>
      <c r="AQ39" s="262">
        <v>34</v>
      </c>
      <c r="AR39" s="37">
        <v>3149.8</v>
      </c>
      <c r="AS39" s="33">
        <v>7</v>
      </c>
      <c r="AT39" s="262">
        <v>34</v>
      </c>
    </row>
    <row r="40" spans="1:46" ht="14.5" customHeight="1">
      <c r="A40" s="33">
        <v>41</v>
      </c>
      <c r="B40" s="34" t="s">
        <v>445</v>
      </c>
      <c r="C40" s="35" t="s">
        <v>369</v>
      </c>
      <c r="D40" s="34" t="s">
        <v>292</v>
      </c>
      <c r="E40" s="33" t="s">
        <v>249</v>
      </c>
      <c r="F40" s="280">
        <v>545.29999999999995</v>
      </c>
      <c r="G40" s="280">
        <v>744.3</v>
      </c>
      <c r="H40" s="312">
        <v>529.70000000000005</v>
      </c>
      <c r="I40" s="280">
        <v>530.4</v>
      </c>
      <c r="J40" s="280">
        <v>725.6</v>
      </c>
      <c r="K40" s="36">
        <v>527.4</v>
      </c>
      <c r="L40" s="280">
        <v>555.9</v>
      </c>
      <c r="M40" s="280">
        <v>406.1</v>
      </c>
      <c r="N40" s="312">
        <v>541.70000000000005</v>
      </c>
      <c r="O40" s="280">
        <v>547.70000000000005</v>
      </c>
      <c r="P40" s="280">
        <v>408.8</v>
      </c>
      <c r="Q40" s="280">
        <v>543.70000000000005</v>
      </c>
      <c r="R40" s="280" t="s">
        <v>775</v>
      </c>
      <c r="S40" s="280" t="s">
        <v>775</v>
      </c>
      <c r="T40" s="280" t="s">
        <v>775</v>
      </c>
      <c r="U40" s="280" t="s">
        <v>775</v>
      </c>
      <c r="V40" s="280" t="s">
        <v>775</v>
      </c>
      <c r="W40" s="280" t="s">
        <v>775</v>
      </c>
      <c r="X40" s="280" t="s">
        <v>775</v>
      </c>
      <c r="Y40" s="280" t="s">
        <v>775</v>
      </c>
      <c r="Z40" s="280" t="s">
        <v>775</v>
      </c>
      <c r="AA40" s="280" t="s">
        <v>775</v>
      </c>
      <c r="AB40" s="280" t="s">
        <v>775</v>
      </c>
      <c r="AC40" s="280" t="s">
        <v>775</v>
      </c>
      <c r="AD40" s="280" t="s">
        <v>775</v>
      </c>
      <c r="AE40" s="280" t="s">
        <v>775</v>
      </c>
      <c r="AF40" s="280" t="s">
        <v>775</v>
      </c>
      <c r="AG40" s="280" t="s">
        <v>775</v>
      </c>
      <c r="AH40" s="280" t="s">
        <v>775</v>
      </c>
      <c r="AI40" s="36" t="s">
        <v>775</v>
      </c>
      <c r="AJ40" s="37">
        <v>10846.599999999999</v>
      </c>
      <c r="AK40" s="38" t="s">
        <v>775</v>
      </c>
      <c r="AL40" s="37">
        <v>10846.599999999999</v>
      </c>
      <c r="AM40" s="33">
        <v>6</v>
      </c>
      <c r="AN40" s="252">
        <v>34</v>
      </c>
      <c r="AO40" s="257">
        <v>3722.7</v>
      </c>
      <c r="AP40" s="33">
        <v>8</v>
      </c>
      <c r="AQ40" s="262">
        <v>41</v>
      </c>
      <c r="AR40" s="37">
        <v>3123.9</v>
      </c>
      <c r="AS40" s="33">
        <v>5</v>
      </c>
      <c r="AT40" s="262">
        <v>32</v>
      </c>
    </row>
    <row r="41" spans="1:46" ht="14.5" customHeight="1">
      <c r="A41" s="33">
        <v>44</v>
      </c>
      <c r="B41" s="34" t="s">
        <v>448</v>
      </c>
      <c r="C41" s="35" t="s">
        <v>372</v>
      </c>
      <c r="D41" s="34" t="s">
        <v>295</v>
      </c>
      <c r="E41" s="33" t="s">
        <v>249</v>
      </c>
      <c r="F41" s="280">
        <v>522.6</v>
      </c>
      <c r="G41" s="280">
        <v>733.3</v>
      </c>
      <c r="H41" s="312">
        <v>542.1</v>
      </c>
      <c r="I41" s="280">
        <v>525.29999999999995</v>
      </c>
      <c r="J41" s="280">
        <v>731</v>
      </c>
      <c r="K41" s="36">
        <v>536.5</v>
      </c>
      <c r="L41" s="280">
        <v>550.1</v>
      </c>
      <c r="M41" s="280">
        <v>414</v>
      </c>
      <c r="N41" s="312">
        <v>555.6</v>
      </c>
      <c r="O41" s="280">
        <v>538.9</v>
      </c>
      <c r="P41" s="280">
        <v>411.9</v>
      </c>
      <c r="Q41" s="280">
        <v>550.5</v>
      </c>
      <c r="R41" s="280" t="s">
        <v>775</v>
      </c>
      <c r="S41" s="280" t="s">
        <v>775</v>
      </c>
      <c r="T41" s="280" t="s">
        <v>775</v>
      </c>
      <c r="U41" s="280" t="s">
        <v>775</v>
      </c>
      <c r="V41" s="280" t="s">
        <v>775</v>
      </c>
      <c r="W41" s="280" t="s">
        <v>775</v>
      </c>
      <c r="X41" s="280" t="s">
        <v>775</v>
      </c>
      <c r="Y41" s="280" t="s">
        <v>775</v>
      </c>
      <c r="Z41" s="280" t="s">
        <v>775</v>
      </c>
      <c r="AA41" s="280" t="s">
        <v>775</v>
      </c>
      <c r="AB41" s="280" t="s">
        <v>775</v>
      </c>
      <c r="AC41" s="280" t="s">
        <v>775</v>
      </c>
      <c r="AD41" s="280" t="s">
        <v>775</v>
      </c>
      <c r="AE41" s="280" t="s">
        <v>775</v>
      </c>
      <c r="AF41" s="280" t="s">
        <v>775</v>
      </c>
      <c r="AG41" s="280" t="s">
        <v>775</v>
      </c>
      <c r="AH41" s="280" t="s">
        <v>775</v>
      </c>
      <c r="AI41" s="36" t="s">
        <v>775</v>
      </c>
      <c r="AJ41" s="37">
        <v>10851.8</v>
      </c>
      <c r="AK41" s="38" t="s">
        <v>775</v>
      </c>
      <c r="AL41" s="37">
        <v>10851.8</v>
      </c>
      <c r="AM41" s="33">
        <v>7</v>
      </c>
      <c r="AN41" s="252">
        <v>35</v>
      </c>
      <c r="AO41" s="257">
        <v>3710.8</v>
      </c>
      <c r="AP41" s="33">
        <v>7</v>
      </c>
      <c r="AQ41" s="262">
        <v>38</v>
      </c>
      <c r="AR41" s="37">
        <v>3141</v>
      </c>
      <c r="AS41" s="33">
        <v>6</v>
      </c>
      <c r="AT41" s="262">
        <v>33</v>
      </c>
    </row>
    <row r="42" spans="1:46" ht="14.5" customHeight="1">
      <c r="A42" s="33">
        <v>37</v>
      </c>
      <c r="B42" s="34" t="s">
        <v>441</v>
      </c>
      <c r="C42" s="35" t="s">
        <v>365</v>
      </c>
      <c r="D42" s="34" t="s">
        <v>288</v>
      </c>
      <c r="E42" s="33" t="s">
        <v>249</v>
      </c>
      <c r="F42" s="280">
        <v>524.9</v>
      </c>
      <c r="G42" s="280">
        <v>739.9</v>
      </c>
      <c r="H42" s="312">
        <v>531.20000000000005</v>
      </c>
      <c r="I42" s="280">
        <v>519.6</v>
      </c>
      <c r="J42" s="280">
        <v>731.7</v>
      </c>
      <c r="K42" s="36">
        <v>531.1</v>
      </c>
      <c r="L42" s="280">
        <v>552.20000000000005</v>
      </c>
      <c r="M42" s="280">
        <v>421.1</v>
      </c>
      <c r="N42" s="312">
        <v>548.5</v>
      </c>
      <c r="O42" s="280">
        <v>550.20000000000005</v>
      </c>
      <c r="P42" s="280">
        <v>421.3</v>
      </c>
      <c r="Q42" s="280">
        <v>602.4</v>
      </c>
      <c r="R42" s="280" t="s">
        <v>775</v>
      </c>
      <c r="S42" s="280" t="s">
        <v>775</v>
      </c>
      <c r="T42" s="280" t="s">
        <v>775</v>
      </c>
      <c r="U42" s="280" t="s">
        <v>775</v>
      </c>
      <c r="V42" s="280" t="s">
        <v>775</v>
      </c>
      <c r="W42" s="280" t="s">
        <v>775</v>
      </c>
      <c r="X42" s="280" t="s">
        <v>775</v>
      </c>
      <c r="Y42" s="280" t="s">
        <v>775</v>
      </c>
      <c r="Z42" s="280" t="s">
        <v>775</v>
      </c>
      <c r="AA42" s="280" t="s">
        <v>775</v>
      </c>
      <c r="AB42" s="280" t="s">
        <v>775</v>
      </c>
      <c r="AC42" s="280" t="s">
        <v>775</v>
      </c>
      <c r="AD42" s="280" t="s">
        <v>775</v>
      </c>
      <c r="AE42" s="280" t="s">
        <v>775</v>
      </c>
      <c r="AF42" s="280" t="s">
        <v>775</v>
      </c>
      <c r="AG42" s="280" t="s">
        <v>775</v>
      </c>
      <c r="AH42" s="280" t="s">
        <v>775</v>
      </c>
      <c r="AI42" s="36" t="s">
        <v>775</v>
      </c>
      <c r="AJ42" s="37">
        <v>10914.1</v>
      </c>
      <c r="AK42" s="38" t="s">
        <v>775</v>
      </c>
      <c r="AL42" s="37">
        <v>10914.1</v>
      </c>
      <c r="AM42" s="33">
        <v>8</v>
      </c>
      <c r="AN42" s="252">
        <v>37</v>
      </c>
      <c r="AO42" s="257">
        <v>3658.4</v>
      </c>
      <c r="AP42" s="33">
        <v>6</v>
      </c>
      <c r="AQ42" s="262">
        <v>37</v>
      </c>
      <c r="AR42" s="37">
        <v>3215.7</v>
      </c>
      <c r="AS42" s="33">
        <v>8</v>
      </c>
      <c r="AT42" s="262">
        <v>37</v>
      </c>
    </row>
    <row r="43" spans="1:46" ht="14.5" customHeight="1">
      <c r="A43" s="33">
        <v>43</v>
      </c>
      <c r="B43" s="34" t="s">
        <v>447</v>
      </c>
      <c r="C43" s="35" t="s">
        <v>371</v>
      </c>
      <c r="D43" s="34" t="s">
        <v>294</v>
      </c>
      <c r="E43" s="33" t="s">
        <v>249</v>
      </c>
      <c r="F43" s="280">
        <v>533.70000000000005</v>
      </c>
      <c r="G43" s="280">
        <v>744.4</v>
      </c>
      <c r="H43" s="312">
        <v>546.79999999999995</v>
      </c>
      <c r="I43" s="280">
        <v>529</v>
      </c>
      <c r="J43" s="280">
        <v>735.2</v>
      </c>
      <c r="K43" s="36">
        <v>538.29999999999995</v>
      </c>
      <c r="L43" s="280">
        <v>606.20000000000005</v>
      </c>
      <c r="M43" s="280">
        <v>414.8</v>
      </c>
      <c r="N43" s="312">
        <v>602.20000000000005</v>
      </c>
      <c r="O43" s="280">
        <v>555.5</v>
      </c>
      <c r="P43" s="280">
        <v>430.2</v>
      </c>
      <c r="Q43" s="280">
        <v>605.5</v>
      </c>
      <c r="R43" s="280" t="s">
        <v>775</v>
      </c>
      <c r="S43" s="280" t="s">
        <v>775</v>
      </c>
      <c r="T43" s="280" t="s">
        <v>775</v>
      </c>
      <c r="U43" s="280" t="s">
        <v>775</v>
      </c>
      <c r="V43" s="280" t="s">
        <v>775</v>
      </c>
      <c r="W43" s="280" t="s">
        <v>775</v>
      </c>
      <c r="X43" s="280" t="s">
        <v>775</v>
      </c>
      <c r="Y43" s="280" t="s">
        <v>775</v>
      </c>
      <c r="Z43" s="280" t="s">
        <v>775</v>
      </c>
      <c r="AA43" s="280" t="s">
        <v>775</v>
      </c>
      <c r="AB43" s="280" t="s">
        <v>775</v>
      </c>
      <c r="AC43" s="280" t="s">
        <v>775</v>
      </c>
      <c r="AD43" s="280" t="s">
        <v>775</v>
      </c>
      <c r="AE43" s="280" t="s">
        <v>775</v>
      </c>
      <c r="AF43" s="280" t="s">
        <v>775</v>
      </c>
      <c r="AG43" s="280" t="s">
        <v>775</v>
      </c>
      <c r="AH43" s="280" t="s">
        <v>775</v>
      </c>
      <c r="AI43" s="36" t="s">
        <v>775</v>
      </c>
      <c r="AJ43" s="37">
        <v>11041.8</v>
      </c>
      <c r="AK43" s="38" t="s">
        <v>775</v>
      </c>
      <c r="AL43" s="37">
        <v>11041.8</v>
      </c>
      <c r="AM43" s="33">
        <v>9</v>
      </c>
      <c r="AN43" s="252">
        <v>40</v>
      </c>
      <c r="AO43" s="257">
        <v>3747.4</v>
      </c>
      <c r="AP43" s="33">
        <v>9</v>
      </c>
      <c r="AQ43" s="262">
        <v>42</v>
      </c>
      <c r="AR43" s="37">
        <v>3254.4</v>
      </c>
      <c r="AS43" s="33">
        <v>9</v>
      </c>
      <c r="AT43" s="262">
        <v>40</v>
      </c>
    </row>
    <row r="44" spans="1:46" ht="14.5" customHeight="1">
      <c r="A44" s="33">
        <v>42</v>
      </c>
      <c r="B44" s="34" t="s">
        <v>446</v>
      </c>
      <c r="C44" s="35" t="s">
        <v>370</v>
      </c>
      <c r="D44" s="34" t="s">
        <v>293</v>
      </c>
      <c r="E44" s="33" t="s">
        <v>249</v>
      </c>
      <c r="F44" s="280">
        <v>532.1</v>
      </c>
      <c r="G44" s="280">
        <v>745.5</v>
      </c>
      <c r="H44" s="312">
        <v>548.4</v>
      </c>
      <c r="I44" s="280">
        <v>529.9</v>
      </c>
      <c r="J44" s="280">
        <v>745.5</v>
      </c>
      <c r="K44" s="36">
        <v>542.79999999999995</v>
      </c>
      <c r="L44" s="280">
        <v>552.9</v>
      </c>
      <c r="M44" s="280">
        <v>421.5</v>
      </c>
      <c r="N44" s="312">
        <v>609.29999999999995</v>
      </c>
      <c r="O44" s="280">
        <v>601.29999999999995</v>
      </c>
      <c r="P44" s="280">
        <v>437.3</v>
      </c>
      <c r="Q44" s="280">
        <v>610.29999999999995</v>
      </c>
      <c r="R44" s="280" t="s">
        <v>775</v>
      </c>
      <c r="S44" s="280" t="s">
        <v>775</v>
      </c>
      <c r="T44" s="280" t="s">
        <v>775</v>
      </c>
      <c r="U44" s="280" t="s">
        <v>775</v>
      </c>
      <c r="V44" s="280" t="s">
        <v>775</v>
      </c>
      <c r="W44" s="280" t="s">
        <v>775</v>
      </c>
      <c r="X44" s="280" t="s">
        <v>775</v>
      </c>
      <c r="Y44" s="280" t="s">
        <v>775</v>
      </c>
      <c r="Z44" s="280" t="s">
        <v>775</v>
      </c>
      <c r="AA44" s="280" t="s">
        <v>775</v>
      </c>
      <c r="AB44" s="280" t="s">
        <v>775</v>
      </c>
      <c r="AC44" s="280" t="s">
        <v>775</v>
      </c>
      <c r="AD44" s="280" t="s">
        <v>775</v>
      </c>
      <c r="AE44" s="280" t="s">
        <v>775</v>
      </c>
      <c r="AF44" s="280" t="s">
        <v>775</v>
      </c>
      <c r="AG44" s="280" t="s">
        <v>775</v>
      </c>
      <c r="AH44" s="280" t="s">
        <v>775</v>
      </c>
      <c r="AI44" s="36" t="s">
        <v>775</v>
      </c>
      <c r="AJ44" s="37">
        <v>11116.8</v>
      </c>
      <c r="AK44" s="38" t="s">
        <v>775</v>
      </c>
      <c r="AL44" s="37">
        <v>11116.8</v>
      </c>
      <c r="AM44" s="33">
        <v>10</v>
      </c>
      <c r="AN44" s="252">
        <v>41</v>
      </c>
      <c r="AO44" s="257">
        <v>3804.2</v>
      </c>
      <c r="AP44" s="33">
        <v>10</v>
      </c>
      <c r="AQ44" s="262">
        <v>44</v>
      </c>
      <c r="AR44" s="37">
        <v>3312.6</v>
      </c>
      <c r="AS44" s="33">
        <v>10</v>
      </c>
      <c r="AT44" s="262">
        <v>42</v>
      </c>
    </row>
    <row r="45" spans="1:46" ht="14.5" customHeight="1">
      <c r="A45" s="33">
        <v>39</v>
      </c>
      <c r="B45" s="34" t="s">
        <v>443</v>
      </c>
      <c r="C45" s="35" t="s">
        <v>367</v>
      </c>
      <c r="D45" s="34" t="s">
        <v>290</v>
      </c>
      <c r="E45" s="33" t="s">
        <v>249</v>
      </c>
      <c r="F45" s="280">
        <v>535.6</v>
      </c>
      <c r="G45" s="280">
        <v>753.2</v>
      </c>
      <c r="H45" s="312">
        <v>553.79999999999995</v>
      </c>
      <c r="I45" s="280">
        <v>534.5</v>
      </c>
      <c r="J45" s="280">
        <v>744.8</v>
      </c>
      <c r="K45" s="36">
        <v>545</v>
      </c>
      <c r="L45" s="280">
        <v>606</v>
      </c>
      <c r="M45" s="280">
        <v>414.9</v>
      </c>
      <c r="N45" s="312">
        <v>603.1</v>
      </c>
      <c r="O45" s="280">
        <v>600.70000000000005</v>
      </c>
      <c r="P45" s="280">
        <v>440.5</v>
      </c>
      <c r="Q45" s="280">
        <v>610.29999999999995</v>
      </c>
      <c r="R45" s="280" t="s">
        <v>775</v>
      </c>
      <c r="S45" s="280" t="s">
        <v>775</v>
      </c>
      <c r="T45" s="280" t="s">
        <v>775</v>
      </c>
      <c r="U45" s="280" t="s">
        <v>775</v>
      </c>
      <c r="V45" s="280" t="s">
        <v>775</v>
      </c>
      <c r="W45" s="280" t="s">
        <v>775</v>
      </c>
      <c r="X45" s="280" t="s">
        <v>775</v>
      </c>
      <c r="Y45" s="280" t="s">
        <v>775</v>
      </c>
      <c r="Z45" s="280" t="s">
        <v>775</v>
      </c>
      <c r="AA45" s="280" t="s">
        <v>775</v>
      </c>
      <c r="AB45" s="280" t="s">
        <v>775</v>
      </c>
      <c r="AC45" s="280" t="s">
        <v>775</v>
      </c>
      <c r="AD45" s="280" t="s">
        <v>775</v>
      </c>
      <c r="AE45" s="280" t="s">
        <v>775</v>
      </c>
      <c r="AF45" s="280" t="s">
        <v>775</v>
      </c>
      <c r="AG45" s="280" t="s">
        <v>775</v>
      </c>
      <c r="AH45" s="280" t="s">
        <v>775</v>
      </c>
      <c r="AI45" s="36" t="s">
        <v>775</v>
      </c>
      <c r="AJ45" s="37">
        <v>11142.4</v>
      </c>
      <c r="AK45" s="38" t="s">
        <v>775</v>
      </c>
      <c r="AL45" s="37">
        <v>11142.4</v>
      </c>
      <c r="AM45" s="33">
        <v>11</v>
      </c>
      <c r="AN45" s="252">
        <v>42</v>
      </c>
      <c r="AO45" s="257">
        <v>3826.8999999999996</v>
      </c>
      <c r="AP45" s="33">
        <v>12</v>
      </c>
      <c r="AQ45" s="262">
        <v>46</v>
      </c>
      <c r="AR45" s="37">
        <v>3315.5</v>
      </c>
      <c r="AS45" s="33">
        <v>11</v>
      </c>
      <c r="AT45" s="262">
        <v>43</v>
      </c>
    </row>
    <row r="46" spans="1:46" ht="14.5" customHeight="1">
      <c r="A46" s="33">
        <v>38</v>
      </c>
      <c r="B46" s="34" t="s">
        <v>442</v>
      </c>
      <c r="C46" s="35" t="s">
        <v>366</v>
      </c>
      <c r="D46" s="34" t="s">
        <v>289</v>
      </c>
      <c r="E46" s="33" t="s">
        <v>249</v>
      </c>
      <c r="F46" s="280">
        <v>543.6</v>
      </c>
      <c r="G46" s="280">
        <v>750.3</v>
      </c>
      <c r="H46" s="312">
        <v>548.9</v>
      </c>
      <c r="I46" s="280">
        <v>540</v>
      </c>
      <c r="J46" s="280">
        <v>756.3</v>
      </c>
      <c r="K46" s="36">
        <v>544</v>
      </c>
      <c r="L46" s="280">
        <v>645.29999999999995</v>
      </c>
      <c r="M46" s="280">
        <v>447.1</v>
      </c>
      <c r="N46" s="312">
        <v>618.9</v>
      </c>
      <c r="O46" s="280">
        <v>607.9</v>
      </c>
      <c r="P46" s="280">
        <v>450.2</v>
      </c>
      <c r="Q46" s="280">
        <v>610.29999999999995</v>
      </c>
      <c r="R46" s="280" t="s">
        <v>775</v>
      </c>
      <c r="S46" s="280" t="s">
        <v>775</v>
      </c>
      <c r="T46" s="280" t="s">
        <v>775</v>
      </c>
      <c r="U46" s="280" t="s">
        <v>775</v>
      </c>
      <c r="V46" s="280" t="s">
        <v>775</v>
      </c>
      <c r="W46" s="280" t="s">
        <v>775</v>
      </c>
      <c r="X46" s="280" t="s">
        <v>775</v>
      </c>
      <c r="Y46" s="280" t="s">
        <v>775</v>
      </c>
      <c r="Z46" s="280" t="s">
        <v>775</v>
      </c>
      <c r="AA46" s="280" t="s">
        <v>775</v>
      </c>
      <c r="AB46" s="280" t="s">
        <v>775</v>
      </c>
      <c r="AC46" s="280" t="s">
        <v>775</v>
      </c>
      <c r="AD46" s="280" t="s">
        <v>775</v>
      </c>
      <c r="AE46" s="280" t="s">
        <v>775</v>
      </c>
      <c r="AF46" s="280" t="s">
        <v>775</v>
      </c>
      <c r="AG46" s="280" t="s">
        <v>775</v>
      </c>
      <c r="AH46" s="280" t="s">
        <v>775</v>
      </c>
      <c r="AI46" s="36" t="s">
        <v>775</v>
      </c>
      <c r="AJ46" s="37">
        <v>11342.8</v>
      </c>
      <c r="AK46" s="38" t="s">
        <v>775</v>
      </c>
      <c r="AL46" s="37">
        <v>11342.8</v>
      </c>
      <c r="AM46" s="33">
        <v>12</v>
      </c>
      <c r="AN46" s="252">
        <v>44</v>
      </c>
      <c r="AO46" s="257">
        <v>3843.1</v>
      </c>
      <c r="AP46" s="33">
        <v>13</v>
      </c>
      <c r="AQ46" s="262">
        <v>47</v>
      </c>
      <c r="AR46" s="37">
        <v>3459.7</v>
      </c>
      <c r="AS46" s="33">
        <v>12</v>
      </c>
      <c r="AT46" s="262">
        <v>49</v>
      </c>
    </row>
    <row r="47" spans="1:46" ht="14.5" customHeight="1">
      <c r="A47" s="33">
        <v>40</v>
      </c>
      <c r="B47" s="34" t="s">
        <v>444</v>
      </c>
      <c r="C47" s="35" t="s">
        <v>368</v>
      </c>
      <c r="D47" s="34" t="s">
        <v>291</v>
      </c>
      <c r="E47" s="33" t="s">
        <v>249</v>
      </c>
      <c r="F47" s="280">
        <v>546.5</v>
      </c>
      <c r="G47" s="280">
        <v>803.4</v>
      </c>
      <c r="H47" s="312">
        <v>552.4</v>
      </c>
      <c r="I47" s="280">
        <v>537.9</v>
      </c>
      <c r="J47" s="280">
        <v>750.5</v>
      </c>
      <c r="K47" s="36">
        <v>552.1</v>
      </c>
      <c r="L47" s="280">
        <v>632.4</v>
      </c>
      <c r="M47" s="280">
        <v>441</v>
      </c>
      <c r="N47" s="312">
        <v>628</v>
      </c>
      <c r="O47" s="280">
        <v>614</v>
      </c>
      <c r="P47" s="280">
        <v>459.3</v>
      </c>
      <c r="Q47" s="280">
        <v>610.29999999999995</v>
      </c>
      <c r="R47" s="280" t="s">
        <v>775</v>
      </c>
      <c r="S47" s="280" t="s">
        <v>775</v>
      </c>
      <c r="T47" s="280" t="s">
        <v>775</v>
      </c>
      <c r="U47" s="280" t="s">
        <v>775</v>
      </c>
      <c r="V47" s="280" t="s">
        <v>775</v>
      </c>
      <c r="W47" s="280" t="s">
        <v>775</v>
      </c>
      <c r="X47" s="280" t="s">
        <v>775</v>
      </c>
      <c r="Y47" s="280" t="s">
        <v>775</v>
      </c>
      <c r="Z47" s="280" t="s">
        <v>775</v>
      </c>
      <c r="AA47" s="280" t="s">
        <v>775</v>
      </c>
      <c r="AB47" s="280" t="s">
        <v>775</v>
      </c>
      <c r="AC47" s="280" t="s">
        <v>775</v>
      </c>
      <c r="AD47" s="280" t="s">
        <v>775</v>
      </c>
      <c r="AE47" s="280" t="s">
        <v>775</v>
      </c>
      <c r="AF47" s="280" t="s">
        <v>775</v>
      </c>
      <c r="AG47" s="280" t="s">
        <v>775</v>
      </c>
      <c r="AH47" s="280" t="s">
        <v>775</v>
      </c>
      <c r="AI47" s="36" t="s">
        <v>775</v>
      </c>
      <c r="AJ47" s="37">
        <v>11407.8</v>
      </c>
      <c r="AK47" s="38" t="s">
        <v>775</v>
      </c>
      <c r="AL47" s="37">
        <v>11407.8</v>
      </c>
      <c r="AM47" s="33">
        <v>13</v>
      </c>
      <c r="AN47" s="252">
        <v>46</v>
      </c>
      <c r="AO47" s="257">
        <v>3902.7999999999997</v>
      </c>
      <c r="AP47" s="33">
        <v>14</v>
      </c>
      <c r="AQ47" s="262">
        <v>48</v>
      </c>
      <c r="AR47" s="37">
        <v>3505</v>
      </c>
      <c r="AS47" s="33">
        <v>13</v>
      </c>
      <c r="AT47" s="262">
        <v>50</v>
      </c>
    </row>
    <row r="48" spans="1:46" ht="14.5" customHeight="1">
      <c r="A48" s="33">
        <v>47</v>
      </c>
      <c r="B48" s="34" t="s">
        <v>451</v>
      </c>
      <c r="C48" s="35" t="s">
        <v>375</v>
      </c>
      <c r="D48" s="34" t="s">
        <v>298</v>
      </c>
      <c r="E48" s="33" t="s">
        <v>249</v>
      </c>
      <c r="F48" s="280">
        <v>543.79999999999995</v>
      </c>
      <c r="G48" s="280">
        <v>744.3</v>
      </c>
      <c r="H48" s="312">
        <v>549.79999999999995</v>
      </c>
      <c r="I48" s="280">
        <v>532.70000000000005</v>
      </c>
      <c r="J48" s="280">
        <v>738.5</v>
      </c>
      <c r="K48" s="36">
        <v>549.5</v>
      </c>
      <c r="L48" s="280">
        <v>616.70000000000005</v>
      </c>
      <c r="M48" s="280">
        <v>419.8</v>
      </c>
      <c r="N48" s="312">
        <v>604.29999999999995</v>
      </c>
      <c r="O48" s="280">
        <v>544.20000000000005</v>
      </c>
      <c r="P48" s="280">
        <v>438.4</v>
      </c>
      <c r="Q48" s="280" t="s">
        <v>775</v>
      </c>
      <c r="R48" s="280" t="s">
        <v>775</v>
      </c>
      <c r="S48" s="280" t="s">
        <v>775</v>
      </c>
      <c r="T48" s="280" t="s">
        <v>775</v>
      </c>
      <c r="U48" s="280" t="s">
        <v>775</v>
      </c>
      <c r="V48" s="280" t="s">
        <v>775</v>
      </c>
      <c r="W48" s="280" t="s">
        <v>775</v>
      </c>
      <c r="X48" s="280" t="s">
        <v>775</v>
      </c>
      <c r="Y48" s="280" t="s">
        <v>775</v>
      </c>
      <c r="Z48" s="280" t="s">
        <v>775</v>
      </c>
      <c r="AA48" s="280" t="s">
        <v>775</v>
      </c>
      <c r="AB48" s="280" t="s">
        <v>775</v>
      </c>
      <c r="AC48" s="280" t="s">
        <v>775</v>
      </c>
      <c r="AD48" s="280" t="s">
        <v>775</v>
      </c>
      <c r="AE48" s="280" t="s">
        <v>775</v>
      </c>
      <c r="AF48" s="280" t="s">
        <v>775</v>
      </c>
      <c r="AG48" s="280" t="s">
        <v>775</v>
      </c>
      <c r="AH48" s="280" t="s">
        <v>775</v>
      </c>
      <c r="AI48" s="36" t="s">
        <v>775</v>
      </c>
      <c r="AJ48" s="37" t="s">
        <v>775</v>
      </c>
      <c r="AK48" s="38" t="s">
        <v>775</v>
      </c>
      <c r="AL48" s="315" t="s">
        <v>573</v>
      </c>
      <c r="AM48" s="33"/>
      <c r="AN48" s="252"/>
      <c r="AO48" s="257">
        <v>3818.6</v>
      </c>
      <c r="AP48" s="33">
        <v>11</v>
      </c>
      <c r="AQ48" s="262">
        <v>45</v>
      </c>
      <c r="AR48" s="37" t="s">
        <v>775</v>
      </c>
      <c r="AS48" s="33" t="s">
        <v>775</v>
      </c>
      <c r="AT48" s="262" t="s">
        <v>775</v>
      </c>
    </row>
    <row r="49" spans="1:46" ht="14.5" customHeight="1">
      <c r="A49" s="33">
        <v>46</v>
      </c>
      <c r="B49" s="34" t="s">
        <v>450</v>
      </c>
      <c r="C49" s="35" t="s">
        <v>374</v>
      </c>
      <c r="D49" s="34" t="s">
        <v>297</v>
      </c>
      <c r="E49" s="33" t="s">
        <v>249</v>
      </c>
      <c r="F49" s="280">
        <v>550</v>
      </c>
      <c r="G49" s="280" t="s">
        <v>775</v>
      </c>
      <c r="H49" s="312" t="s">
        <v>775</v>
      </c>
      <c r="I49" s="280" t="s">
        <v>775</v>
      </c>
      <c r="J49" s="280" t="s">
        <v>775</v>
      </c>
      <c r="K49" s="36" t="s">
        <v>775</v>
      </c>
      <c r="L49" s="280" t="s">
        <v>775</v>
      </c>
      <c r="M49" s="280" t="s">
        <v>775</v>
      </c>
      <c r="N49" s="312" t="s">
        <v>775</v>
      </c>
      <c r="O49" s="280" t="s">
        <v>775</v>
      </c>
      <c r="P49" s="280" t="s">
        <v>775</v>
      </c>
      <c r="Q49" s="280" t="s">
        <v>775</v>
      </c>
      <c r="R49" s="280" t="s">
        <v>775</v>
      </c>
      <c r="S49" s="280" t="s">
        <v>775</v>
      </c>
      <c r="T49" s="280" t="s">
        <v>775</v>
      </c>
      <c r="U49" s="280" t="s">
        <v>775</v>
      </c>
      <c r="V49" s="280" t="s">
        <v>775</v>
      </c>
      <c r="W49" s="280" t="s">
        <v>775</v>
      </c>
      <c r="X49" s="280" t="s">
        <v>775</v>
      </c>
      <c r="Y49" s="280" t="s">
        <v>775</v>
      </c>
      <c r="Z49" s="280" t="s">
        <v>775</v>
      </c>
      <c r="AA49" s="280" t="s">
        <v>775</v>
      </c>
      <c r="AB49" s="280" t="s">
        <v>775</v>
      </c>
      <c r="AC49" s="280" t="s">
        <v>775</v>
      </c>
      <c r="AD49" s="280" t="s">
        <v>775</v>
      </c>
      <c r="AE49" s="280" t="s">
        <v>775</v>
      </c>
      <c r="AF49" s="280" t="s">
        <v>775</v>
      </c>
      <c r="AG49" s="280" t="s">
        <v>775</v>
      </c>
      <c r="AH49" s="280" t="s">
        <v>775</v>
      </c>
      <c r="AI49" s="36" t="s">
        <v>775</v>
      </c>
      <c r="AJ49" s="37" t="s">
        <v>775</v>
      </c>
      <c r="AK49" s="38" t="s">
        <v>775</v>
      </c>
      <c r="AL49" s="315" t="s">
        <v>573</v>
      </c>
      <c r="AM49" s="33"/>
      <c r="AN49" s="252"/>
      <c r="AO49" s="257" t="s">
        <v>775</v>
      </c>
      <c r="AP49" s="33" t="s">
        <v>775</v>
      </c>
      <c r="AQ49" s="262" t="s">
        <v>775</v>
      </c>
      <c r="AR49" s="37" t="s">
        <v>775</v>
      </c>
      <c r="AS49" s="33" t="s">
        <v>775</v>
      </c>
      <c r="AT49" s="262" t="s">
        <v>775</v>
      </c>
    </row>
    <row r="50" spans="1:46" s="22" customFormat="1" ht="14.5" customHeight="1">
      <c r="A50" s="202">
        <v>45</v>
      </c>
      <c r="B50" s="291" t="s">
        <v>449</v>
      </c>
      <c r="C50" s="292" t="s">
        <v>373</v>
      </c>
      <c r="D50" s="291" t="s">
        <v>296</v>
      </c>
      <c r="E50" s="202" t="s">
        <v>249</v>
      </c>
      <c r="F50" s="293" t="s">
        <v>775</v>
      </c>
      <c r="G50" s="293" t="s">
        <v>775</v>
      </c>
      <c r="H50" s="313" t="s">
        <v>775</v>
      </c>
      <c r="I50" s="293" t="s">
        <v>775</v>
      </c>
      <c r="J50" s="293" t="s">
        <v>775</v>
      </c>
      <c r="K50" s="294" t="s">
        <v>775</v>
      </c>
      <c r="L50" s="293" t="s">
        <v>775</v>
      </c>
      <c r="M50" s="293" t="s">
        <v>775</v>
      </c>
      <c r="N50" s="313" t="s">
        <v>775</v>
      </c>
      <c r="O50" s="293" t="s">
        <v>775</v>
      </c>
      <c r="P50" s="293" t="s">
        <v>775</v>
      </c>
      <c r="Q50" s="293" t="s">
        <v>775</v>
      </c>
      <c r="R50" s="293" t="s">
        <v>775</v>
      </c>
      <c r="S50" s="293" t="s">
        <v>775</v>
      </c>
      <c r="T50" s="293" t="s">
        <v>775</v>
      </c>
      <c r="U50" s="293" t="s">
        <v>775</v>
      </c>
      <c r="V50" s="293" t="s">
        <v>775</v>
      </c>
      <c r="W50" s="293" t="s">
        <v>775</v>
      </c>
      <c r="X50" s="293" t="s">
        <v>775</v>
      </c>
      <c r="Y50" s="293" t="s">
        <v>775</v>
      </c>
      <c r="Z50" s="293" t="s">
        <v>775</v>
      </c>
      <c r="AA50" s="293" t="s">
        <v>775</v>
      </c>
      <c r="AB50" s="293" t="s">
        <v>775</v>
      </c>
      <c r="AC50" s="293" t="s">
        <v>775</v>
      </c>
      <c r="AD50" s="293" t="s">
        <v>775</v>
      </c>
      <c r="AE50" s="293" t="s">
        <v>775</v>
      </c>
      <c r="AF50" s="293" t="s">
        <v>775</v>
      </c>
      <c r="AG50" s="293" t="s">
        <v>775</v>
      </c>
      <c r="AH50" s="293" t="s">
        <v>775</v>
      </c>
      <c r="AI50" s="294" t="s">
        <v>775</v>
      </c>
      <c r="AJ50" s="295" t="s">
        <v>775</v>
      </c>
      <c r="AK50" s="296" t="s">
        <v>775</v>
      </c>
      <c r="AL50" s="317" t="s">
        <v>575</v>
      </c>
      <c r="AM50" s="202"/>
      <c r="AN50" s="297"/>
      <c r="AO50" s="298"/>
      <c r="AP50" s="202"/>
      <c r="AQ50" s="314"/>
      <c r="AR50" s="295"/>
      <c r="AS50" s="202"/>
      <c r="AT50" s="314"/>
    </row>
    <row r="51" spans="1:46" ht="14.5" customHeight="1">
      <c r="A51" s="33">
        <v>48</v>
      </c>
      <c r="B51" s="34" t="s">
        <v>452</v>
      </c>
      <c r="C51" s="35" t="s">
        <v>376</v>
      </c>
      <c r="D51" s="34" t="s">
        <v>299</v>
      </c>
      <c r="E51" s="33" t="s">
        <v>250</v>
      </c>
      <c r="F51" s="280">
        <v>512.5</v>
      </c>
      <c r="G51" s="280">
        <v>734.7</v>
      </c>
      <c r="H51" s="312">
        <v>529.20000000000005</v>
      </c>
      <c r="I51" s="280">
        <v>508.6</v>
      </c>
      <c r="J51" s="280">
        <v>730.6</v>
      </c>
      <c r="K51" s="36">
        <v>528.9</v>
      </c>
      <c r="L51" s="280">
        <v>546</v>
      </c>
      <c r="M51" s="280">
        <v>359.7</v>
      </c>
      <c r="N51" s="312">
        <v>540.20000000000005</v>
      </c>
      <c r="O51" s="280">
        <v>529.70000000000005</v>
      </c>
      <c r="P51" s="280">
        <v>404.1</v>
      </c>
      <c r="Q51" s="280">
        <v>543.4</v>
      </c>
      <c r="R51" s="280" t="s">
        <v>775</v>
      </c>
      <c r="S51" s="280" t="s">
        <v>775</v>
      </c>
      <c r="T51" s="280" t="s">
        <v>775</v>
      </c>
      <c r="U51" s="280" t="s">
        <v>775</v>
      </c>
      <c r="V51" s="280" t="s">
        <v>775</v>
      </c>
      <c r="W51" s="280" t="s">
        <v>775</v>
      </c>
      <c r="X51" s="280" t="s">
        <v>775</v>
      </c>
      <c r="Y51" s="280" t="s">
        <v>775</v>
      </c>
      <c r="Z51" s="280" t="s">
        <v>775</v>
      </c>
      <c r="AA51" s="280" t="s">
        <v>775</v>
      </c>
      <c r="AB51" s="280" t="s">
        <v>775</v>
      </c>
      <c r="AC51" s="280" t="s">
        <v>775</v>
      </c>
      <c r="AD51" s="280" t="s">
        <v>775</v>
      </c>
      <c r="AE51" s="280" t="s">
        <v>775</v>
      </c>
      <c r="AF51" s="280" t="s">
        <v>775</v>
      </c>
      <c r="AG51" s="280" t="s">
        <v>775</v>
      </c>
      <c r="AH51" s="280" t="s">
        <v>775</v>
      </c>
      <c r="AI51" s="36" t="s">
        <v>775</v>
      </c>
      <c r="AJ51" s="37">
        <v>10707.599999999999</v>
      </c>
      <c r="AK51" s="38" t="s">
        <v>775</v>
      </c>
      <c r="AL51" s="37">
        <v>10707.599999999999</v>
      </c>
      <c r="AM51" s="33">
        <v>1</v>
      </c>
      <c r="AN51" s="252">
        <v>31</v>
      </c>
      <c r="AO51" s="257">
        <v>3624.5</v>
      </c>
      <c r="AP51" s="33">
        <v>1</v>
      </c>
      <c r="AQ51" s="262">
        <v>33</v>
      </c>
      <c r="AR51" s="37">
        <v>3043.1000000000004</v>
      </c>
      <c r="AS51" s="33">
        <v>1</v>
      </c>
      <c r="AT51" s="262">
        <v>26</v>
      </c>
    </row>
    <row r="52" spans="1:46" ht="14.5" customHeight="1">
      <c r="A52" s="33">
        <v>49</v>
      </c>
      <c r="B52" s="34" t="s">
        <v>453</v>
      </c>
      <c r="C52" s="35" t="s">
        <v>377</v>
      </c>
      <c r="D52" s="34" t="s">
        <v>300</v>
      </c>
      <c r="E52" s="33" t="s">
        <v>250</v>
      </c>
      <c r="F52" s="280">
        <v>528.1</v>
      </c>
      <c r="G52" s="280">
        <v>739.5</v>
      </c>
      <c r="H52" s="312">
        <v>541.6</v>
      </c>
      <c r="I52" s="280">
        <v>518.20000000000005</v>
      </c>
      <c r="J52" s="280">
        <v>733</v>
      </c>
      <c r="K52" s="36">
        <v>537.29999999999995</v>
      </c>
      <c r="L52" s="280">
        <v>537.20000000000005</v>
      </c>
      <c r="M52" s="280">
        <v>402.1</v>
      </c>
      <c r="N52" s="312">
        <v>548.5</v>
      </c>
      <c r="O52" s="280">
        <v>533.6</v>
      </c>
      <c r="P52" s="280">
        <v>405.4</v>
      </c>
      <c r="Q52" s="280">
        <v>548.9</v>
      </c>
      <c r="R52" s="280" t="s">
        <v>775</v>
      </c>
      <c r="S52" s="280" t="s">
        <v>775</v>
      </c>
      <c r="T52" s="280" t="s">
        <v>775</v>
      </c>
      <c r="U52" s="280" t="s">
        <v>775</v>
      </c>
      <c r="V52" s="280" t="s">
        <v>775</v>
      </c>
      <c r="W52" s="280" t="s">
        <v>775</v>
      </c>
      <c r="X52" s="280" t="s">
        <v>775</v>
      </c>
      <c r="Y52" s="280" t="s">
        <v>775</v>
      </c>
      <c r="Z52" s="280" t="s">
        <v>775</v>
      </c>
      <c r="AA52" s="280" t="s">
        <v>775</v>
      </c>
      <c r="AB52" s="280" t="s">
        <v>775</v>
      </c>
      <c r="AC52" s="280" t="s">
        <v>775</v>
      </c>
      <c r="AD52" s="280" t="s">
        <v>775</v>
      </c>
      <c r="AE52" s="280" t="s">
        <v>775</v>
      </c>
      <c r="AF52" s="280" t="s">
        <v>775</v>
      </c>
      <c r="AG52" s="280" t="s">
        <v>775</v>
      </c>
      <c r="AH52" s="280" t="s">
        <v>775</v>
      </c>
      <c r="AI52" s="36" t="s">
        <v>775</v>
      </c>
      <c r="AJ52" s="37">
        <v>10813.4</v>
      </c>
      <c r="AK52" s="38" t="s">
        <v>775</v>
      </c>
      <c r="AL52" s="37">
        <v>10813.4</v>
      </c>
      <c r="AM52" s="33">
        <v>2</v>
      </c>
      <c r="AN52" s="252">
        <v>32</v>
      </c>
      <c r="AO52" s="257">
        <v>3717.7</v>
      </c>
      <c r="AP52" s="33">
        <v>2</v>
      </c>
      <c r="AQ52" s="262">
        <v>40</v>
      </c>
      <c r="AR52" s="37">
        <v>3055.7000000000003</v>
      </c>
      <c r="AS52" s="33">
        <v>2</v>
      </c>
      <c r="AT52" s="262">
        <v>29</v>
      </c>
    </row>
    <row r="53" spans="1:46" ht="14.5" customHeight="1">
      <c r="A53" s="33">
        <v>51</v>
      </c>
      <c r="B53" s="34" t="s">
        <v>455</v>
      </c>
      <c r="C53" s="35" t="s">
        <v>379</v>
      </c>
      <c r="D53" s="34" t="s">
        <v>302</v>
      </c>
      <c r="E53" s="33" t="s">
        <v>250</v>
      </c>
      <c r="F53" s="280">
        <v>524.1</v>
      </c>
      <c r="G53" s="280">
        <v>748.8</v>
      </c>
      <c r="H53" s="312">
        <v>542.6</v>
      </c>
      <c r="I53" s="280">
        <v>529.9</v>
      </c>
      <c r="J53" s="280">
        <v>751.4</v>
      </c>
      <c r="K53" s="36">
        <v>546</v>
      </c>
      <c r="L53" s="280">
        <v>554.9</v>
      </c>
      <c r="M53" s="280">
        <v>407.8</v>
      </c>
      <c r="N53" s="312">
        <v>555.6</v>
      </c>
      <c r="O53" s="280">
        <v>548.29999999999995</v>
      </c>
      <c r="P53" s="280">
        <v>423.2</v>
      </c>
      <c r="Q53" s="280">
        <v>553</v>
      </c>
      <c r="R53" s="280" t="s">
        <v>775</v>
      </c>
      <c r="S53" s="280" t="s">
        <v>775</v>
      </c>
      <c r="T53" s="280" t="s">
        <v>775</v>
      </c>
      <c r="U53" s="280" t="s">
        <v>775</v>
      </c>
      <c r="V53" s="280" t="s">
        <v>775</v>
      </c>
      <c r="W53" s="280" t="s">
        <v>775</v>
      </c>
      <c r="X53" s="280" t="s">
        <v>775</v>
      </c>
      <c r="Y53" s="280" t="s">
        <v>775</v>
      </c>
      <c r="Z53" s="280" t="s">
        <v>775</v>
      </c>
      <c r="AA53" s="280" t="s">
        <v>775</v>
      </c>
      <c r="AB53" s="280" t="s">
        <v>775</v>
      </c>
      <c r="AC53" s="280" t="s">
        <v>775</v>
      </c>
      <c r="AD53" s="280" t="s">
        <v>775</v>
      </c>
      <c r="AE53" s="280" t="s">
        <v>775</v>
      </c>
      <c r="AF53" s="280" t="s">
        <v>775</v>
      </c>
      <c r="AG53" s="280" t="s">
        <v>775</v>
      </c>
      <c r="AH53" s="280" t="s">
        <v>775</v>
      </c>
      <c r="AI53" s="36" t="s">
        <v>775</v>
      </c>
      <c r="AJ53" s="37">
        <v>11005.6</v>
      </c>
      <c r="AK53" s="38" t="s">
        <v>775</v>
      </c>
      <c r="AL53" s="37">
        <v>11005.6</v>
      </c>
      <c r="AM53" s="33">
        <v>3</v>
      </c>
      <c r="AN53" s="252">
        <v>39</v>
      </c>
      <c r="AO53" s="257">
        <v>3802.8</v>
      </c>
      <c r="AP53" s="33">
        <v>3</v>
      </c>
      <c r="AQ53" s="262">
        <v>43</v>
      </c>
      <c r="AR53" s="37">
        <v>3202.8</v>
      </c>
      <c r="AS53" s="33">
        <v>3</v>
      </c>
      <c r="AT53" s="262">
        <v>35</v>
      </c>
    </row>
    <row r="54" spans="1:46" ht="14.5" customHeight="1">
      <c r="A54" s="33">
        <v>55</v>
      </c>
      <c r="B54" s="34" t="s">
        <v>459</v>
      </c>
      <c r="C54" s="35" t="s">
        <v>383</v>
      </c>
      <c r="D54" s="34" t="s">
        <v>306</v>
      </c>
      <c r="E54" s="33" t="s">
        <v>250</v>
      </c>
      <c r="F54" s="280">
        <v>540.4</v>
      </c>
      <c r="G54" s="280">
        <v>825.4</v>
      </c>
      <c r="H54" s="312">
        <v>557.5</v>
      </c>
      <c r="I54" s="280">
        <v>531.6</v>
      </c>
      <c r="J54" s="280">
        <v>819</v>
      </c>
      <c r="K54" s="36">
        <v>554.6</v>
      </c>
      <c r="L54" s="280">
        <v>601.20000000000005</v>
      </c>
      <c r="M54" s="280">
        <v>420.4</v>
      </c>
      <c r="N54" s="312">
        <v>600.5</v>
      </c>
      <c r="O54" s="280">
        <v>553</v>
      </c>
      <c r="P54" s="280">
        <v>446.9</v>
      </c>
      <c r="Q54" s="280">
        <v>610.29999999999995</v>
      </c>
      <c r="R54" s="280" t="s">
        <v>775</v>
      </c>
      <c r="S54" s="280" t="s">
        <v>775</v>
      </c>
      <c r="T54" s="280" t="s">
        <v>775</v>
      </c>
      <c r="U54" s="280" t="s">
        <v>775</v>
      </c>
      <c r="V54" s="280" t="s">
        <v>775</v>
      </c>
      <c r="W54" s="280" t="s">
        <v>775</v>
      </c>
      <c r="X54" s="280" t="s">
        <v>775</v>
      </c>
      <c r="Y54" s="280" t="s">
        <v>775</v>
      </c>
      <c r="Z54" s="280" t="s">
        <v>775</v>
      </c>
      <c r="AA54" s="280" t="s">
        <v>775</v>
      </c>
      <c r="AB54" s="280" t="s">
        <v>775</v>
      </c>
      <c r="AC54" s="280" t="s">
        <v>775</v>
      </c>
      <c r="AD54" s="280" t="s">
        <v>775</v>
      </c>
      <c r="AE54" s="280" t="s">
        <v>775</v>
      </c>
      <c r="AF54" s="280" t="s">
        <v>775</v>
      </c>
      <c r="AG54" s="280" t="s">
        <v>775</v>
      </c>
      <c r="AH54" s="280" t="s">
        <v>775</v>
      </c>
      <c r="AI54" s="36" t="s">
        <v>775</v>
      </c>
      <c r="AJ54" s="37">
        <v>11300.8</v>
      </c>
      <c r="AK54" s="38" t="s">
        <v>775</v>
      </c>
      <c r="AL54" s="37">
        <v>11300.8</v>
      </c>
      <c r="AM54" s="33">
        <v>4</v>
      </c>
      <c r="AN54" s="252">
        <v>43</v>
      </c>
      <c r="AO54" s="257">
        <v>3948.5</v>
      </c>
      <c r="AP54" s="33">
        <v>6</v>
      </c>
      <c r="AQ54" s="262">
        <v>51</v>
      </c>
      <c r="AR54" s="37">
        <v>3312.3</v>
      </c>
      <c r="AS54" s="33">
        <v>4</v>
      </c>
      <c r="AT54" s="262">
        <v>41</v>
      </c>
    </row>
    <row r="55" spans="1:46" ht="14.5" customHeight="1">
      <c r="A55" s="33">
        <v>50</v>
      </c>
      <c r="B55" s="34" t="s">
        <v>454</v>
      </c>
      <c r="C55" s="35" t="s">
        <v>378</v>
      </c>
      <c r="D55" s="34" t="s">
        <v>301</v>
      </c>
      <c r="E55" s="33" t="s">
        <v>250</v>
      </c>
      <c r="F55" s="280">
        <v>547.1</v>
      </c>
      <c r="G55" s="280">
        <v>810.3</v>
      </c>
      <c r="H55" s="312">
        <v>556.29999999999995</v>
      </c>
      <c r="I55" s="280">
        <v>539.79999999999995</v>
      </c>
      <c r="J55" s="280">
        <v>810.2</v>
      </c>
      <c r="K55" s="36">
        <v>555.1</v>
      </c>
      <c r="L55" s="280">
        <v>604.4</v>
      </c>
      <c r="M55" s="280">
        <v>428.2</v>
      </c>
      <c r="N55" s="312">
        <v>618.70000000000005</v>
      </c>
      <c r="O55" s="280">
        <v>604.29999999999995</v>
      </c>
      <c r="P55" s="280">
        <v>504.2</v>
      </c>
      <c r="Q55" s="280">
        <v>610.29999999999995</v>
      </c>
      <c r="R55" s="280" t="s">
        <v>775</v>
      </c>
      <c r="S55" s="280" t="s">
        <v>775</v>
      </c>
      <c r="T55" s="280" t="s">
        <v>775</v>
      </c>
      <c r="U55" s="280" t="s">
        <v>775</v>
      </c>
      <c r="V55" s="280" t="s">
        <v>775</v>
      </c>
      <c r="W55" s="280" t="s">
        <v>775</v>
      </c>
      <c r="X55" s="280" t="s">
        <v>775</v>
      </c>
      <c r="Y55" s="280" t="s">
        <v>775</v>
      </c>
      <c r="Z55" s="280" t="s">
        <v>775</v>
      </c>
      <c r="AA55" s="280" t="s">
        <v>775</v>
      </c>
      <c r="AB55" s="280" t="s">
        <v>775</v>
      </c>
      <c r="AC55" s="280" t="s">
        <v>775</v>
      </c>
      <c r="AD55" s="280" t="s">
        <v>775</v>
      </c>
      <c r="AE55" s="280" t="s">
        <v>775</v>
      </c>
      <c r="AF55" s="280" t="s">
        <v>775</v>
      </c>
      <c r="AG55" s="280" t="s">
        <v>775</v>
      </c>
      <c r="AH55" s="280" t="s">
        <v>775</v>
      </c>
      <c r="AI55" s="36" t="s">
        <v>775</v>
      </c>
      <c r="AJ55" s="37">
        <v>11348.9</v>
      </c>
      <c r="AK55" s="38" t="s">
        <v>775</v>
      </c>
      <c r="AL55" s="37">
        <v>11348.9</v>
      </c>
      <c r="AM55" s="33">
        <v>5</v>
      </c>
      <c r="AN55" s="252">
        <v>45</v>
      </c>
      <c r="AO55" s="257">
        <v>3938.7999999999997</v>
      </c>
      <c r="AP55" s="33">
        <v>5</v>
      </c>
      <c r="AQ55" s="262">
        <v>50</v>
      </c>
      <c r="AR55" s="37">
        <v>3410.1</v>
      </c>
      <c r="AS55" s="33">
        <v>6</v>
      </c>
      <c r="AT55" s="262">
        <v>45</v>
      </c>
    </row>
    <row r="56" spans="1:46" ht="14.5" customHeight="1">
      <c r="A56" s="33">
        <v>52</v>
      </c>
      <c r="B56" s="34" t="s">
        <v>456</v>
      </c>
      <c r="C56" s="35" t="s">
        <v>380</v>
      </c>
      <c r="D56" s="34" t="s">
        <v>303</v>
      </c>
      <c r="E56" s="33" t="s">
        <v>250</v>
      </c>
      <c r="F56" s="280">
        <v>541.1</v>
      </c>
      <c r="G56" s="280">
        <v>806.1</v>
      </c>
      <c r="H56" s="312">
        <v>555.4</v>
      </c>
      <c r="I56" s="280">
        <v>547.4</v>
      </c>
      <c r="J56" s="280">
        <v>809.5</v>
      </c>
      <c r="K56" s="36">
        <v>558.9</v>
      </c>
      <c r="L56" s="280">
        <v>611.79999999999995</v>
      </c>
      <c r="M56" s="280">
        <v>441.5</v>
      </c>
      <c r="N56" s="312">
        <v>629.1</v>
      </c>
      <c r="O56" s="280">
        <v>615.6</v>
      </c>
      <c r="P56" s="280">
        <v>459.8</v>
      </c>
      <c r="Q56" s="280">
        <v>610.29999999999995</v>
      </c>
      <c r="R56" s="280" t="s">
        <v>775</v>
      </c>
      <c r="S56" s="280" t="s">
        <v>775</v>
      </c>
      <c r="T56" s="280" t="s">
        <v>775</v>
      </c>
      <c r="U56" s="280" t="s">
        <v>775</v>
      </c>
      <c r="V56" s="280" t="s">
        <v>775</v>
      </c>
      <c r="W56" s="280" t="s">
        <v>775</v>
      </c>
      <c r="X56" s="280" t="s">
        <v>775</v>
      </c>
      <c r="Y56" s="280" t="s">
        <v>775</v>
      </c>
      <c r="Z56" s="280" t="s">
        <v>775</v>
      </c>
      <c r="AA56" s="280" t="s">
        <v>775</v>
      </c>
      <c r="AB56" s="280" t="s">
        <v>775</v>
      </c>
      <c r="AC56" s="280" t="s">
        <v>775</v>
      </c>
      <c r="AD56" s="280" t="s">
        <v>775</v>
      </c>
      <c r="AE56" s="280" t="s">
        <v>775</v>
      </c>
      <c r="AF56" s="280" t="s">
        <v>775</v>
      </c>
      <c r="AG56" s="280" t="s">
        <v>775</v>
      </c>
      <c r="AH56" s="280" t="s">
        <v>775</v>
      </c>
      <c r="AI56" s="36" t="s">
        <v>775</v>
      </c>
      <c r="AJ56" s="37">
        <v>11426.5</v>
      </c>
      <c r="AK56" s="38" t="s">
        <v>775</v>
      </c>
      <c r="AL56" s="37">
        <v>11426.5</v>
      </c>
      <c r="AM56" s="33">
        <v>6</v>
      </c>
      <c r="AN56" s="252">
        <v>47</v>
      </c>
      <c r="AO56" s="257">
        <v>3938.4</v>
      </c>
      <c r="AP56" s="33">
        <v>4</v>
      </c>
      <c r="AQ56" s="262">
        <v>49</v>
      </c>
      <c r="AR56" s="37">
        <v>3448.1</v>
      </c>
      <c r="AS56" s="33">
        <v>8</v>
      </c>
      <c r="AT56" s="262">
        <v>47</v>
      </c>
    </row>
    <row r="57" spans="1:46" ht="14.5" customHeight="1">
      <c r="A57" s="33">
        <v>53</v>
      </c>
      <c r="B57" s="34" t="s">
        <v>457</v>
      </c>
      <c r="C57" s="35" t="s">
        <v>381</v>
      </c>
      <c r="D57" s="34" t="s">
        <v>304</v>
      </c>
      <c r="E57" s="33" t="s">
        <v>250</v>
      </c>
      <c r="F57" s="280">
        <v>550.5</v>
      </c>
      <c r="G57" s="280">
        <v>842.4</v>
      </c>
      <c r="H57" s="312">
        <v>621.79999999999995</v>
      </c>
      <c r="I57" s="280">
        <v>554</v>
      </c>
      <c r="J57" s="280">
        <v>834.4</v>
      </c>
      <c r="K57" s="36">
        <v>607.20000000000005</v>
      </c>
      <c r="L57" s="280">
        <v>601.29999999999995</v>
      </c>
      <c r="M57" s="280">
        <v>419.6</v>
      </c>
      <c r="N57" s="312">
        <v>617.79999999999995</v>
      </c>
      <c r="O57" s="280">
        <v>611.79999999999995</v>
      </c>
      <c r="P57" s="280">
        <v>450.4</v>
      </c>
      <c r="Q57" s="280">
        <v>610.29999999999995</v>
      </c>
      <c r="R57" s="280" t="s">
        <v>775</v>
      </c>
      <c r="S57" s="280" t="s">
        <v>775</v>
      </c>
      <c r="T57" s="280" t="s">
        <v>775</v>
      </c>
      <c r="U57" s="280" t="s">
        <v>775</v>
      </c>
      <c r="V57" s="280" t="s">
        <v>775</v>
      </c>
      <c r="W57" s="280" t="s">
        <v>775</v>
      </c>
      <c r="X57" s="280" t="s">
        <v>775</v>
      </c>
      <c r="Y57" s="280" t="s">
        <v>775</v>
      </c>
      <c r="Z57" s="280" t="s">
        <v>775</v>
      </c>
      <c r="AA57" s="280" t="s">
        <v>775</v>
      </c>
      <c r="AB57" s="280" t="s">
        <v>775</v>
      </c>
      <c r="AC57" s="280" t="s">
        <v>775</v>
      </c>
      <c r="AD57" s="280" t="s">
        <v>775</v>
      </c>
      <c r="AE57" s="280" t="s">
        <v>775</v>
      </c>
      <c r="AF57" s="280" t="s">
        <v>775</v>
      </c>
      <c r="AG57" s="280" t="s">
        <v>775</v>
      </c>
      <c r="AH57" s="280" t="s">
        <v>775</v>
      </c>
      <c r="AI57" s="36" t="s">
        <v>775</v>
      </c>
      <c r="AJ57" s="37">
        <v>11521.5</v>
      </c>
      <c r="AK57" s="38" t="s">
        <v>775</v>
      </c>
      <c r="AL57" s="37">
        <v>11521.5</v>
      </c>
      <c r="AM57" s="33">
        <v>7</v>
      </c>
      <c r="AN57" s="252">
        <v>48</v>
      </c>
      <c r="AO57" s="257">
        <v>4130.3</v>
      </c>
      <c r="AP57" s="33">
        <v>7</v>
      </c>
      <c r="AQ57" s="262">
        <v>52</v>
      </c>
      <c r="AR57" s="37">
        <v>3351.2</v>
      </c>
      <c r="AS57" s="33">
        <v>5</v>
      </c>
      <c r="AT57" s="262">
        <v>44</v>
      </c>
    </row>
    <row r="58" spans="1:46" ht="14.5" customHeight="1">
      <c r="A58" s="33">
        <v>54</v>
      </c>
      <c r="B58" s="34" t="s">
        <v>458</v>
      </c>
      <c r="C58" s="35" t="s">
        <v>382</v>
      </c>
      <c r="D58" s="34" t="s">
        <v>305</v>
      </c>
      <c r="E58" s="33" t="s">
        <v>250</v>
      </c>
      <c r="F58" s="280">
        <v>552.29999999999995</v>
      </c>
      <c r="G58" s="280">
        <v>841.8</v>
      </c>
      <c r="H58" s="312">
        <v>615.5</v>
      </c>
      <c r="I58" s="280">
        <v>555.29999999999995</v>
      </c>
      <c r="J58" s="280">
        <v>841.8</v>
      </c>
      <c r="K58" s="36">
        <v>613.4</v>
      </c>
      <c r="L58" s="280">
        <v>626.20000000000005</v>
      </c>
      <c r="M58" s="280">
        <v>443.9</v>
      </c>
      <c r="N58" s="312">
        <v>617</v>
      </c>
      <c r="O58" s="280">
        <v>614.29999999999995</v>
      </c>
      <c r="P58" s="280">
        <v>500.7</v>
      </c>
      <c r="Q58" s="280">
        <v>610.29999999999995</v>
      </c>
      <c r="R58" s="280" t="s">
        <v>775</v>
      </c>
      <c r="S58" s="280" t="s">
        <v>775</v>
      </c>
      <c r="T58" s="280" t="s">
        <v>775</v>
      </c>
      <c r="U58" s="280" t="s">
        <v>775</v>
      </c>
      <c r="V58" s="280" t="s">
        <v>775</v>
      </c>
      <c r="W58" s="280" t="s">
        <v>775</v>
      </c>
      <c r="X58" s="280" t="s">
        <v>775</v>
      </c>
      <c r="Y58" s="280" t="s">
        <v>775</v>
      </c>
      <c r="Z58" s="280" t="s">
        <v>775</v>
      </c>
      <c r="AA58" s="280" t="s">
        <v>775</v>
      </c>
      <c r="AB58" s="280" t="s">
        <v>775</v>
      </c>
      <c r="AC58" s="280" t="s">
        <v>775</v>
      </c>
      <c r="AD58" s="280" t="s">
        <v>775</v>
      </c>
      <c r="AE58" s="280" t="s">
        <v>775</v>
      </c>
      <c r="AF58" s="280" t="s">
        <v>775</v>
      </c>
      <c r="AG58" s="280" t="s">
        <v>775</v>
      </c>
      <c r="AH58" s="280" t="s">
        <v>775</v>
      </c>
      <c r="AI58" s="36" t="s">
        <v>775</v>
      </c>
      <c r="AJ58" s="37">
        <v>11632.5</v>
      </c>
      <c r="AK58" s="38" t="s">
        <v>775</v>
      </c>
      <c r="AL58" s="37">
        <v>11632.5</v>
      </c>
      <c r="AM58" s="33">
        <v>8</v>
      </c>
      <c r="AN58" s="252">
        <v>49</v>
      </c>
      <c r="AO58" s="257">
        <v>4140.1000000000004</v>
      </c>
      <c r="AP58" s="33">
        <v>8</v>
      </c>
      <c r="AQ58" s="262">
        <v>53</v>
      </c>
      <c r="AR58" s="37">
        <v>3452.3999999999996</v>
      </c>
      <c r="AS58" s="33">
        <v>9</v>
      </c>
      <c r="AT58" s="262">
        <v>48</v>
      </c>
    </row>
    <row r="59" spans="1:46" s="22" customFormat="1" ht="14.5" customHeight="1">
      <c r="A59" s="202">
        <v>56</v>
      </c>
      <c r="B59" s="291" t="s">
        <v>460</v>
      </c>
      <c r="C59" s="292" t="s">
        <v>384</v>
      </c>
      <c r="D59" s="291" t="s">
        <v>307</v>
      </c>
      <c r="E59" s="202" t="s">
        <v>250</v>
      </c>
      <c r="F59" s="293">
        <v>549.70000000000005</v>
      </c>
      <c r="G59" s="293">
        <v>842.7</v>
      </c>
      <c r="H59" s="313">
        <v>608.20000000000005</v>
      </c>
      <c r="I59" s="293">
        <v>549.20000000000005</v>
      </c>
      <c r="J59" s="293">
        <v>1027.8</v>
      </c>
      <c r="K59" s="294">
        <v>607.70000000000005</v>
      </c>
      <c r="L59" s="293">
        <v>619.9</v>
      </c>
      <c r="M59" s="293">
        <v>433.9</v>
      </c>
      <c r="N59" s="313">
        <v>615.20000000000005</v>
      </c>
      <c r="O59" s="293">
        <v>617.1</v>
      </c>
      <c r="P59" s="293">
        <v>445.2</v>
      </c>
      <c r="Q59" s="293">
        <v>610.29999999999995</v>
      </c>
      <c r="R59" s="293" t="s">
        <v>775</v>
      </c>
      <c r="S59" s="293" t="s">
        <v>775</v>
      </c>
      <c r="T59" s="293" t="s">
        <v>775</v>
      </c>
      <c r="U59" s="293" t="s">
        <v>775</v>
      </c>
      <c r="V59" s="293" t="s">
        <v>775</v>
      </c>
      <c r="W59" s="293" t="s">
        <v>775</v>
      </c>
      <c r="X59" s="293" t="s">
        <v>775</v>
      </c>
      <c r="Y59" s="293" t="s">
        <v>775</v>
      </c>
      <c r="Z59" s="293" t="s">
        <v>775</v>
      </c>
      <c r="AA59" s="293" t="s">
        <v>775</v>
      </c>
      <c r="AB59" s="293" t="s">
        <v>775</v>
      </c>
      <c r="AC59" s="293" t="s">
        <v>775</v>
      </c>
      <c r="AD59" s="293" t="s">
        <v>775</v>
      </c>
      <c r="AE59" s="293" t="s">
        <v>775</v>
      </c>
      <c r="AF59" s="293" t="s">
        <v>775</v>
      </c>
      <c r="AG59" s="293" t="s">
        <v>775</v>
      </c>
      <c r="AH59" s="293" t="s">
        <v>775</v>
      </c>
      <c r="AI59" s="294" t="s">
        <v>775</v>
      </c>
      <c r="AJ59" s="295">
        <v>11726.900000000001</v>
      </c>
      <c r="AK59" s="296" t="s">
        <v>775</v>
      </c>
      <c r="AL59" s="295">
        <v>11726.900000000001</v>
      </c>
      <c r="AM59" s="202">
        <v>9</v>
      </c>
      <c r="AN59" s="297">
        <v>50</v>
      </c>
      <c r="AO59" s="298">
        <v>4305.3</v>
      </c>
      <c r="AP59" s="202">
        <v>9</v>
      </c>
      <c r="AQ59" s="314">
        <v>54</v>
      </c>
      <c r="AR59" s="295">
        <v>3421.6</v>
      </c>
      <c r="AS59" s="202">
        <v>7</v>
      </c>
      <c r="AT59" s="314">
        <v>46</v>
      </c>
    </row>
    <row r="60" spans="1:46" ht="14.5" customHeight="1">
      <c r="A60" s="33">
        <v>58</v>
      </c>
      <c r="B60" s="34" t="s">
        <v>462</v>
      </c>
      <c r="C60" s="35" t="s">
        <v>386</v>
      </c>
      <c r="D60" s="34" t="s">
        <v>309</v>
      </c>
      <c r="E60" s="33" t="s">
        <v>251</v>
      </c>
      <c r="F60" s="280">
        <v>516.29999999999995</v>
      </c>
      <c r="G60" s="280">
        <v>652.20000000000005</v>
      </c>
      <c r="H60" s="312">
        <v>507.1</v>
      </c>
      <c r="I60" s="280">
        <v>507.5</v>
      </c>
      <c r="J60" s="280">
        <v>646.29999999999995</v>
      </c>
      <c r="K60" s="36">
        <v>509.3</v>
      </c>
      <c r="L60" s="280">
        <v>536</v>
      </c>
      <c r="M60" s="280">
        <v>413.9</v>
      </c>
      <c r="N60" s="312">
        <v>526.1</v>
      </c>
      <c r="O60" s="280">
        <v>529.70000000000005</v>
      </c>
      <c r="P60" s="280">
        <v>415.2</v>
      </c>
      <c r="Q60" s="280">
        <v>610.29999999999995</v>
      </c>
      <c r="R60" s="280" t="s">
        <v>775</v>
      </c>
      <c r="S60" s="280" t="s">
        <v>775</v>
      </c>
      <c r="T60" s="280" t="s">
        <v>775</v>
      </c>
      <c r="U60" s="280" t="s">
        <v>775</v>
      </c>
      <c r="V60" s="280" t="s">
        <v>775</v>
      </c>
      <c r="W60" s="280" t="s">
        <v>775</v>
      </c>
      <c r="X60" s="280" t="s">
        <v>775</v>
      </c>
      <c r="Y60" s="280" t="s">
        <v>775</v>
      </c>
      <c r="Z60" s="280" t="s">
        <v>775</v>
      </c>
      <c r="AA60" s="280" t="s">
        <v>775</v>
      </c>
      <c r="AB60" s="280" t="s">
        <v>775</v>
      </c>
      <c r="AC60" s="280" t="s">
        <v>775</v>
      </c>
      <c r="AD60" s="280" t="s">
        <v>775</v>
      </c>
      <c r="AE60" s="280" t="s">
        <v>775</v>
      </c>
      <c r="AF60" s="280" t="s">
        <v>775</v>
      </c>
      <c r="AG60" s="280" t="s">
        <v>775</v>
      </c>
      <c r="AH60" s="280" t="s">
        <v>775</v>
      </c>
      <c r="AI60" s="36" t="s">
        <v>775</v>
      </c>
      <c r="AJ60" s="37">
        <v>10529.9</v>
      </c>
      <c r="AK60" s="38" t="s">
        <v>775</v>
      </c>
      <c r="AL60" s="37">
        <v>10529.9</v>
      </c>
      <c r="AM60" s="33">
        <v>1</v>
      </c>
      <c r="AN60" s="252"/>
      <c r="AO60" s="257">
        <v>3418.7</v>
      </c>
      <c r="AP60" s="33">
        <v>1</v>
      </c>
      <c r="AQ60" s="262"/>
      <c r="AR60" s="37">
        <v>3111.2</v>
      </c>
      <c r="AS60" s="33">
        <v>1</v>
      </c>
      <c r="AT60" s="262"/>
    </row>
    <row r="61" spans="1:46" ht="14.5" customHeight="1">
      <c r="A61" s="33">
        <v>60</v>
      </c>
      <c r="B61" s="34" t="s">
        <v>464</v>
      </c>
      <c r="C61" s="35" t="s">
        <v>388</v>
      </c>
      <c r="D61" s="34" t="s">
        <v>311</v>
      </c>
      <c r="E61" s="33" t="s">
        <v>251</v>
      </c>
      <c r="F61" s="280">
        <v>517.29999999999995</v>
      </c>
      <c r="G61" s="280">
        <v>707.3</v>
      </c>
      <c r="H61" s="312">
        <v>521.20000000000005</v>
      </c>
      <c r="I61" s="280">
        <v>515.70000000000005</v>
      </c>
      <c r="J61" s="280">
        <v>704.8</v>
      </c>
      <c r="K61" s="36">
        <v>520.1</v>
      </c>
      <c r="L61" s="280">
        <v>551.1</v>
      </c>
      <c r="M61" s="280">
        <v>404.5</v>
      </c>
      <c r="N61" s="312">
        <v>538.6</v>
      </c>
      <c r="O61" s="280">
        <v>550</v>
      </c>
      <c r="P61" s="280">
        <v>414.1</v>
      </c>
      <c r="Q61" s="280">
        <v>610.29999999999995</v>
      </c>
      <c r="R61" s="280" t="s">
        <v>775</v>
      </c>
      <c r="S61" s="280" t="s">
        <v>775</v>
      </c>
      <c r="T61" s="280" t="s">
        <v>775</v>
      </c>
      <c r="U61" s="280" t="s">
        <v>775</v>
      </c>
      <c r="V61" s="280" t="s">
        <v>775</v>
      </c>
      <c r="W61" s="280" t="s">
        <v>775</v>
      </c>
      <c r="X61" s="280" t="s">
        <v>775</v>
      </c>
      <c r="Y61" s="280" t="s">
        <v>775</v>
      </c>
      <c r="Z61" s="280" t="s">
        <v>775</v>
      </c>
      <c r="AA61" s="280" t="s">
        <v>775</v>
      </c>
      <c r="AB61" s="280" t="s">
        <v>775</v>
      </c>
      <c r="AC61" s="280" t="s">
        <v>775</v>
      </c>
      <c r="AD61" s="280" t="s">
        <v>775</v>
      </c>
      <c r="AE61" s="280" t="s">
        <v>775</v>
      </c>
      <c r="AF61" s="280" t="s">
        <v>775</v>
      </c>
      <c r="AG61" s="280" t="s">
        <v>775</v>
      </c>
      <c r="AH61" s="280" t="s">
        <v>775</v>
      </c>
      <c r="AI61" s="36" t="s">
        <v>775</v>
      </c>
      <c r="AJ61" s="37">
        <v>10715</v>
      </c>
      <c r="AK61" s="38" t="s">
        <v>775</v>
      </c>
      <c r="AL61" s="37">
        <v>10715</v>
      </c>
      <c r="AM61" s="33">
        <v>2</v>
      </c>
      <c r="AN61" s="252"/>
      <c r="AO61" s="257">
        <v>3526.4</v>
      </c>
      <c r="AP61" s="33">
        <v>2</v>
      </c>
      <c r="AQ61" s="262"/>
      <c r="AR61" s="37">
        <v>3148.6000000000004</v>
      </c>
      <c r="AS61" s="33">
        <v>2</v>
      </c>
      <c r="AT61" s="262"/>
    </row>
    <row r="62" spans="1:46" ht="14.5" customHeight="1">
      <c r="A62" s="33">
        <v>61</v>
      </c>
      <c r="B62" s="34" t="s">
        <v>465</v>
      </c>
      <c r="C62" s="35" t="s">
        <v>389</v>
      </c>
      <c r="D62" s="34" t="s">
        <v>312</v>
      </c>
      <c r="E62" s="33" t="s">
        <v>251</v>
      </c>
      <c r="F62" s="280">
        <v>552.1</v>
      </c>
      <c r="G62" s="280">
        <v>748.8</v>
      </c>
      <c r="H62" s="312">
        <v>534.4</v>
      </c>
      <c r="I62" s="280">
        <v>552.20000000000005</v>
      </c>
      <c r="J62" s="280">
        <v>745.8</v>
      </c>
      <c r="K62" s="36">
        <v>533.9</v>
      </c>
      <c r="L62" s="280">
        <v>627.20000000000005</v>
      </c>
      <c r="M62" s="280">
        <v>423.9</v>
      </c>
      <c r="N62" s="312">
        <v>604.20000000000005</v>
      </c>
      <c r="O62" s="280">
        <v>633.20000000000005</v>
      </c>
      <c r="P62" s="280">
        <v>426.4</v>
      </c>
      <c r="Q62" s="280">
        <v>610.29999999999995</v>
      </c>
      <c r="R62" s="280" t="s">
        <v>775</v>
      </c>
      <c r="S62" s="280" t="s">
        <v>775</v>
      </c>
      <c r="T62" s="280" t="s">
        <v>775</v>
      </c>
      <c r="U62" s="280" t="s">
        <v>775</v>
      </c>
      <c r="V62" s="280" t="s">
        <v>775</v>
      </c>
      <c r="W62" s="280" t="s">
        <v>775</v>
      </c>
      <c r="X62" s="280" t="s">
        <v>775</v>
      </c>
      <c r="Y62" s="280" t="s">
        <v>775</v>
      </c>
      <c r="Z62" s="280" t="s">
        <v>775</v>
      </c>
      <c r="AA62" s="280" t="s">
        <v>775</v>
      </c>
      <c r="AB62" s="280" t="s">
        <v>775</v>
      </c>
      <c r="AC62" s="280" t="s">
        <v>775</v>
      </c>
      <c r="AD62" s="280" t="s">
        <v>775</v>
      </c>
      <c r="AE62" s="280" t="s">
        <v>775</v>
      </c>
      <c r="AF62" s="280" t="s">
        <v>775</v>
      </c>
      <c r="AG62" s="280" t="s">
        <v>775</v>
      </c>
      <c r="AH62" s="280" t="s">
        <v>775</v>
      </c>
      <c r="AI62" s="36" t="s">
        <v>775</v>
      </c>
      <c r="AJ62" s="37">
        <v>11232.4</v>
      </c>
      <c r="AK62" s="38" t="s">
        <v>775</v>
      </c>
      <c r="AL62" s="37">
        <v>11232.4</v>
      </c>
      <c r="AM62" s="33">
        <v>3</v>
      </c>
      <c r="AN62" s="252"/>
      <c r="AO62" s="257">
        <v>3827.2</v>
      </c>
      <c r="AP62" s="33">
        <v>4</v>
      </c>
      <c r="AQ62" s="262"/>
      <c r="AR62" s="37">
        <v>3405.2</v>
      </c>
      <c r="AS62" s="33">
        <v>3</v>
      </c>
      <c r="AT62" s="262"/>
    </row>
    <row r="63" spans="1:46" ht="14.5" customHeight="1">
      <c r="A63" s="33">
        <v>62</v>
      </c>
      <c r="B63" s="34" t="s">
        <v>466</v>
      </c>
      <c r="C63" s="35" t="s">
        <v>390</v>
      </c>
      <c r="D63" s="34" t="s">
        <v>313</v>
      </c>
      <c r="E63" s="33" t="s">
        <v>251</v>
      </c>
      <c r="F63" s="280">
        <v>609.29999999999995</v>
      </c>
      <c r="G63" s="280">
        <v>804.3</v>
      </c>
      <c r="H63" s="312">
        <v>555.5</v>
      </c>
      <c r="I63" s="280">
        <v>551.1</v>
      </c>
      <c r="J63" s="280">
        <v>748.2</v>
      </c>
      <c r="K63" s="36">
        <v>551.79999999999995</v>
      </c>
      <c r="L63" s="280">
        <v>635.1</v>
      </c>
      <c r="M63" s="280">
        <v>448.8</v>
      </c>
      <c r="N63" s="312">
        <v>635.4</v>
      </c>
      <c r="O63" s="280">
        <v>630.70000000000005</v>
      </c>
      <c r="P63" s="280">
        <v>436.5</v>
      </c>
      <c r="Q63" s="280">
        <v>610.29999999999995</v>
      </c>
      <c r="R63" s="280" t="s">
        <v>775</v>
      </c>
      <c r="S63" s="280" t="s">
        <v>775</v>
      </c>
      <c r="T63" s="280" t="s">
        <v>775</v>
      </c>
      <c r="U63" s="280" t="s">
        <v>775</v>
      </c>
      <c r="V63" s="280" t="s">
        <v>775</v>
      </c>
      <c r="W63" s="280" t="s">
        <v>775</v>
      </c>
      <c r="X63" s="280" t="s">
        <v>775</v>
      </c>
      <c r="Y63" s="280" t="s">
        <v>775</v>
      </c>
      <c r="Z63" s="280" t="s">
        <v>775</v>
      </c>
      <c r="AA63" s="280" t="s">
        <v>775</v>
      </c>
      <c r="AB63" s="280" t="s">
        <v>775</v>
      </c>
      <c r="AC63" s="280" t="s">
        <v>775</v>
      </c>
      <c r="AD63" s="280" t="s">
        <v>775</v>
      </c>
      <c r="AE63" s="280" t="s">
        <v>775</v>
      </c>
      <c r="AF63" s="280" t="s">
        <v>775</v>
      </c>
      <c r="AG63" s="280" t="s">
        <v>775</v>
      </c>
      <c r="AH63" s="280" t="s">
        <v>775</v>
      </c>
      <c r="AI63" s="36" t="s">
        <v>775</v>
      </c>
      <c r="AJ63" s="37">
        <v>11457</v>
      </c>
      <c r="AK63" s="38" t="s">
        <v>775</v>
      </c>
      <c r="AL63" s="37">
        <v>11457</v>
      </c>
      <c r="AM63" s="33">
        <v>4</v>
      </c>
      <c r="AN63" s="252"/>
      <c r="AO63" s="257">
        <v>3940.2</v>
      </c>
      <c r="AP63" s="33">
        <v>5</v>
      </c>
      <c r="AQ63" s="262"/>
      <c r="AR63" s="37">
        <v>3516.8</v>
      </c>
      <c r="AS63" s="33">
        <v>4</v>
      </c>
      <c r="AT63" s="262"/>
    </row>
    <row r="64" spans="1:46" ht="14.5" customHeight="1">
      <c r="A64" s="33">
        <v>59</v>
      </c>
      <c r="B64" s="34" t="s">
        <v>463</v>
      </c>
      <c r="C64" s="316" t="s">
        <v>387</v>
      </c>
      <c r="D64" s="34" t="s">
        <v>310</v>
      </c>
      <c r="E64" s="33" t="s">
        <v>251</v>
      </c>
      <c r="F64" s="280">
        <v>533.4</v>
      </c>
      <c r="G64" s="280">
        <v>728.3</v>
      </c>
      <c r="H64" s="312">
        <v>545.20000000000005</v>
      </c>
      <c r="I64" s="280">
        <v>532.5</v>
      </c>
      <c r="J64" s="280">
        <v>725.3</v>
      </c>
      <c r="K64" s="36">
        <v>536.29999999999995</v>
      </c>
      <c r="L64" s="280">
        <v>601.20000000000005</v>
      </c>
      <c r="M64" s="280">
        <v>454</v>
      </c>
      <c r="N64" s="312" t="s">
        <v>775</v>
      </c>
      <c r="O64" s="280" t="s">
        <v>775</v>
      </c>
      <c r="P64" s="280" t="s">
        <v>775</v>
      </c>
      <c r="Q64" s="280" t="s">
        <v>775</v>
      </c>
      <c r="R64" s="280" t="s">
        <v>775</v>
      </c>
      <c r="S64" s="280" t="s">
        <v>775</v>
      </c>
      <c r="T64" s="280" t="s">
        <v>775</v>
      </c>
      <c r="U64" s="280" t="s">
        <v>775</v>
      </c>
      <c r="V64" s="280" t="s">
        <v>775</v>
      </c>
      <c r="W64" s="280" t="s">
        <v>775</v>
      </c>
      <c r="X64" s="280" t="s">
        <v>775</v>
      </c>
      <c r="Y64" s="280" t="s">
        <v>775</v>
      </c>
      <c r="Z64" s="280" t="s">
        <v>775</v>
      </c>
      <c r="AA64" s="280" t="s">
        <v>775</v>
      </c>
      <c r="AB64" s="280" t="s">
        <v>775</v>
      </c>
      <c r="AC64" s="280" t="s">
        <v>775</v>
      </c>
      <c r="AD64" s="280" t="s">
        <v>775</v>
      </c>
      <c r="AE64" s="280" t="s">
        <v>775</v>
      </c>
      <c r="AF64" s="280" t="s">
        <v>775</v>
      </c>
      <c r="AG64" s="280" t="s">
        <v>775</v>
      </c>
      <c r="AH64" s="280" t="s">
        <v>775</v>
      </c>
      <c r="AI64" s="36" t="s">
        <v>775</v>
      </c>
      <c r="AJ64" s="37" t="s">
        <v>775</v>
      </c>
      <c r="AK64" s="38" t="s">
        <v>775</v>
      </c>
      <c r="AL64" s="315" t="s">
        <v>573</v>
      </c>
      <c r="AM64" s="33"/>
      <c r="AN64" s="252"/>
      <c r="AO64" s="257">
        <v>3721</v>
      </c>
      <c r="AP64" s="33">
        <v>3</v>
      </c>
      <c r="AQ64" s="262"/>
      <c r="AR64" s="37" t="s">
        <v>775</v>
      </c>
      <c r="AS64" s="33" t="s">
        <v>775</v>
      </c>
      <c r="AT64" s="262"/>
    </row>
    <row r="65" spans="1:46" s="22" customFormat="1" ht="14.5" customHeight="1">
      <c r="A65" s="202">
        <v>57</v>
      </c>
      <c r="B65" s="291" t="s">
        <v>461</v>
      </c>
      <c r="C65" s="292" t="s">
        <v>385</v>
      </c>
      <c r="D65" s="291" t="s">
        <v>308</v>
      </c>
      <c r="E65" s="202" t="s">
        <v>251</v>
      </c>
      <c r="F65" s="293" t="s">
        <v>775</v>
      </c>
      <c r="G65" s="293" t="s">
        <v>775</v>
      </c>
      <c r="H65" s="313" t="s">
        <v>775</v>
      </c>
      <c r="I65" s="293" t="s">
        <v>775</v>
      </c>
      <c r="J65" s="293" t="s">
        <v>775</v>
      </c>
      <c r="K65" s="294" t="s">
        <v>775</v>
      </c>
      <c r="L65" s="293" t="s">
        <v>775</v>
      </c>
      <c r="M65" s="293" t="s">
        <v>775</v>
      </c>
      <c r="N65" s="313" t="s">
        <v>775</v>
      </c>
      <c r="O65" s="293" t="s">
        <v>775</v>
      </c>
      <c r="P65" s="293" t="s">
        <v>775</v>
      </c>
      <c r="Q65" s="293" t="s">
        <v>775</v>
      </c>
      <c r="R65" s="293" t="s">
        <v>775</v>
      </c>
      <c r="S65" s="293" t="s">
        <v>775</v>
      </c>
      <c r="T65" s="293" t="s">
        <v>775</v>
      </c>
      <c r="U65" s="293" t="s">
        <v>775</v>
      </c>
      <c r="V65" s="293" t="s">
        <v>775</v>
      </c>
      <c r="W65" s="293" t="s">
        <v>775</v>
      </c>
      <c r="X65" s="293" t="s">
        <v>775</v>
      </c>
      <c r="Y65" s="293" t="s">
        <v>775</v>
      </c>
      <c r="Z65" s="293" t="s">
        <v>775</v>
      </c>
      <c r="AA65" s="293" t="s">
        <v>775</v>
      </c>
      <c r="AB65" s="293" t="s">
        <v>775</v>
      </c>
      <c r="AC65" s="293" t="s">
        <v>775</v>
      </c>
      <c r="AD65" s="293" t="s">
        <v>775</v>
      </c>
      <c r="AE65" s="293" t="s">
        <v>775</v>
      </c>
      <c r="AF65" s="293" t="s">
        <v>775</v>
      </c>
      <c r="AG65" s="293" t="s">
        <v>775</v>
      </c>
      <c r="AH65" s="293" t="s">
        <v>775</v>
      </c>
      <c r="AI65" s="294" t="s">
        <v>775</v>
      </c>
      <c r="AJ65" s="295" t="s">
        <v>775</v>
      </c>
      <c r="AK65" s="296" t="s">
        <v>775</v>
      </c>
      <c r="AL65" s="220" t="s">
        <v>573</v>
      </c>
      <c r="AM65" s="202"/>
      <c r="AN65" s="297"/>
      <c r="AO65" s="298" t="s">
        <v>775</v>
      </c>
      <c r="AP65" s="202" t="s">
        <v>775</v>
      </c>
      <c r="AQ65" s="314"/>
      <c r="AR65" s="295" t="s">
        <v>775</v>
      </c>
      <c r="AS65" s="202" t="s">
        <v>775</v>
      </c>
      <c r="AT65" s="314"/>
    </row>
    <row r="66" spans="1:46" ht="14.5" customHeight="1">
      <c r="A66" s="33">
        <v>63</v>
      </c>
      <c r="B66" s="34" t="s">
        <v>467</v>
      </c>
      <c r="C66" s="35" t="s">
        <v>391</v>
      </c>
      <c r="D66" s="34" t="s">
        <v>314</v>
      </c>
      <c r="E66" s="33" t="s">
        <v>252</v>
      </c>
      <c r="F66" s="280">
        <v>524.9</v>
      </c>
      <c r="G66" s="280">
        <v>729</v>
      </c>
      <c r="H66" s="312">
        <v>536.4</v>
      </c>
      <c r="I66" s="280">
        <v>523.6</v>
      </c>
      <c r="J66" s="280">
        <v>711.6</v>
      </c>
      <c r="K66" s="36">
        <v>531.1</v>
      </c>
      <c r="L66" s="280">
        <v>550.1</v>
      </c>
      <c r="M66" s="280">
        <v>441.5</v>
      </c>
      <c r="N66" s="312">
        <v>557.79999999999995</v>
      </c>
      <c r="O66" s="280">
        <v>557.1</v>
      </c>
      <c r="P66" s="280">
        <v>416.7</v>
      </c>
      <c r="Q66" s="280">
        <v>610.29999999999995</v>
      </c>
      <c r="R66" s="280" t="s">
        <v>775</v>
      </c>
      <c r="S66" s="280" t="s">
        <v>775</v>
      </c>
      <c r="T66" s="280" t="s">
        <v>775</v>
      </c>
      <c r="U66" s="280" t="s">
        <v>775</v>
      </c>
      <c r="V66" s="280" t="s">
        <v>775</v>
      </c>
      <c r="W66" s="280" t="s">
        <v>775</v>
      </c>
      <c r="X66" s="280" t="s">
        <v>775</v>
      </c>
      <c r="Y66" s="280" t="s">
        <v>775</v>
      </c>
      <c r="Z66" s="280" t="s">
        <v>775</v>
      </c>
      <c r="AA66" s="280" t="s">
        <v>775</v>
      </c>
      <c r="AB66" s="280" t="s">
        <v>775</v>
      </c>
      <c r="AC66" s="280" t="s">
        <v>775</v>
      </c>
      <c r="AD66" s="280" t="s">
        <v>775</v>
      </c>
      <c r="AE66" s="280" t="s">
        <v>775</v>
      </c>
      <c r="AF66" s="280" t="s">
        <v>775</v>
      </c>
      <c r="AG66" s="280" t="s">
        <v>775</v>
      </c>
      <c r="AH66" s="280" t="s">
        <v>775</v>
      </c>
      <c r="AI66" s="36" t="s">
        <v>775</v>
      </c>
      <c r="AJ66" s="37">
        <v>10930.099999999999</v>
      </c>
      <c r="AK66" s="38" t="s">
        <v>775</v>
      </c>
      <c r="AL66" s="37">
        <v>10930.099999999999</v>
      </c>
      <c r="AM66" s="33">
        <v>1</v>
      </c>
      <c r="AN66" s="252"/>
      <c r="AO66" s="257">
        <v>3636.6</v>
      </c>
      <c r="AP66" s="33">
        <v>1</v>
      </c>
      <c r="AQ66" s="262"/>
      <c r="AR66" s="37">
        <v>3253.5</v>
      </c>
      <c r="AS66" s="33">
        <v>1</v>
      </c>
      <c r="AT66" s="262"/>
    </row>
    <row r="67" spans="1:46" ht="14.5" customHeight="1">
      <c r="A67" s="33">
        <v>70</v>
      </c>
      <c r="B67" s="34" t="s">
        <v>474</v>
      </c>
      <c r="C67" s="35" t="s">
        <v>397</v>
      </c>
      <c r="D67" s="34" t="s">
        <v>321</v>
      </c>
      <c r="E67" s="33" t="s">
        <v>252</v>
      </c>
      <c r="F67" s="280">
        <v>513.29999999999995</v>
      </c>
      <c r="G67" s="280">
        <v>716.9</v>
      </c>
      <c r="H67" s="312">
        <v>529</v>
      </c>
      <c r="I67" s="280">
        <v>522.5</v>
      </c>
      <c r="J67" s="280">
        <v>808.5</v>
      </c>
      <c r="K67" s="36">
        <v>530.79999999999995</v>
      </c>
      <c r="L67" s="280">
        <v>613</v>
      </c>
      <c r="M67" s="280">
        <v>420.4</v>
      </c>
      <c r="N67" s="312">
        <v>556.79999999999995</v>
      </c>
      <c r="O67" s="280">
        <v>558.1</v>
      </c>
      <c r="P67" s="280">
        <v>415.5</v>
      </c>
      <c r="Q67" s="280">
        <v>610.29999999999995</v>
      </c>
      <c r="R67" s="280" t="s">
        <v>775</v>
      </c>
      <c r="S67" s="280" t="s">
        <v>775</v>
      </c>
      <c r="T67" s="280" t="s">
        <v>775</v>
      </c>
      <c r="U67" s="280" t="s">
        <v>775</v>
      </c>
      <c r="V67" s="280" t="s">
        <v>775</v>
      </c>
      <c r="W67" s="280" t="s">
        <v>775</v>
      </c>
      <c r="X67" s="280" t="s">
        <v>775</v>
      </c>
      <c r="Y67" s="280" t="s">
        <v>775</v>
      </c>
      <c r="Z67" s="280" t="s">
        <v>775</v>
      </c>
      <c r="AA67" s="280" t="s">
        <v>775</v>
      </c>
      <c r="AB67" s="280" t="s">
        <v>775</v>
      </c>
      <c r="AC67" s="280" t="s">
        <v>775</v>
      </c>
      <c r="AD67" s="280" t="s">
        <v>775</v>
      </c>
      <c r="AE67" s="280" t="s">
        <v>775</v>
      </c>
      <c r="AF67" s="280" t="s">
        <v>775</v>
      </c>
      <c r="AG67" s="280" t="s">
        <v>775</v>
      </c>
      <c r="AH67" s="280" t="s">
        <v>775</v>
      </c>
      <c r="AI67" s="36" t="s">
        <v>775</v>
      </c>
      <c r="AJ67" s="37">
        <v>10955.099999999999</v>
      </c>
      <c r="AK67" s="38" t="s">
        <v>775</v>
      </c>
      <c r="AL67" s="37">
        <v>10955.099999999999</v>
      </c>
      <c r="AM67" s="33">
        <v>2</v>
      </c>
      <c r="AN67" s="252"/>
      <c r="AO67" s="257">
        <v>3701</v>
      </c>
      <c r="AP67" s="33">
        <v>2</v>
      </c>
      <c r="AQ67" s="262"/>
      <c r="AR67" s="37">
        <v>3254.1</v>
      </c>
      <c r="AS67" s="33">
        <v>2</v>
      </c>
      <c r="AT67" s="262"/>
    </row>
    <row r="68" spans="1:46" ht="14.5" customHeight="1">
      <c r="A68" s="33">
        <v>64</v>
      </c>
      <c r="B68" s="34" t="s">
        <v>468</v>
      </c>
      <c r="C68" s="35" t="s">
        <v>392</v>
      </c>
      <c r="D68" s="34" t="s">
        <v>315</v>
      </c>
      <c r="E68" s="33" t="s">
        <v>252</v>
      </c>
      <c r="F68" s="280">
        <v>531.4</v>
      </c>
      <c r="G68" s="280">
        <v>747.6</v>
      </c>
      <c r="H68" s="312">
        <v>536.70000000000005</v>
      </c>
      <c r="I68" s="280">
        <v>523</v>
      </c>
      <c r="J68" s="280">
        <v>736.5</v>
      </c>
      <c r="K68" s="36">
        <v>535.20000000000005</v>
      </c>
      <c r="L68" s="280">
        <v>613.79999999999995</v>
      </c>
      <c r="M68" s="280">
        <v>441.9</v>
      </c>
      <c r="N68" s="312">
        <v>611.79999999999995</v>
      </c>
      <c r="O68" s="280">
        <v>608.1</v>
      </c>
      <c r="P68" s="280">
        <v>435.4</v>
      </c>
      <c r="Q68" s="280">
        <v>610.29999999999995</v>
      </c>
      <c r="R68" s="280" t="s">
        <v>775</v>
      </c>
      <c r="S68" s="280" t="s">
        <v>775</v>
      </c>
      <c r="T68" s="280" t="s">
        <v>775</v>
      </c>
      <c r="U68" s="280" t="s">
        <v>775</v>
      </c>
      <c r="V68" s="280" t="s">
        <v>775</v>
      </c>
      <c r="W68" s="280" t="s">
        <v>775</v>
      </c>
      <c r="X68" s="280" t="s">
        <v>775</v>
      </c>
      <c r="Y68" s="280" t="s">
        <v>775</v>
      </c>
      <c r="Z68" s="280" t="s">
        <v>775</v>
      </c>
      <c r="AA68" s="280" t="s">
        <v>775</v>
      </c>
      <c r="AB68" s="280" t="s">
        <v>775</v>
      </c>
      <c r="AC68" s="280" t="s">
        <v>775</v>
      </c>
      <c r="AD68" s="280" t="s">
        <v>775</v>
      </c>
      <c r="AE68" s="280" t="s">
        <v>775</v>
      </c>
      <c r="AF68" s="280" t="s">
        <v>775</v>
      </c>
      <c r="AG68" s="280" t="s">
        <v>775</v>
      </c>
      <c r="AH68" s="280" t="s">
        <v>775</v>
      </c>
      <c r="AI68" s="36" t="s">
        <v>775</v>
      </c>
      <c r="AJ68" s="37">
        <v>11131.7</v>
      </c>
      <c r="AK68" s="38" t="s">
        <v>775</v>
      </c>
      <c r="AL68" s="37">
        <v>11131.7</v>
      </c>
      <c r="AM68" s="33">
        <v>3</v>
      </c>
      <c r="AN68" s="252"/>
      <c r="AO68" s="257">
        <v>3730.4</v>
      </c>
      <c r="AP68" s="33">
        <v>3</v>
      </c>
      <c r="AQ68" s="262"/>
      <c r="AR68" s="37">
        <v>3401.3</v>
      </c>
      <c r="AS68" s="33">
        <v>5</v>
      </c>
      <c r="AT68" s="262"/>
    </row>
    <row r="69" spans="1:46" ht="14.5" customHeight="1">
      <c r="A69" s="33">
        <v>71</v>
      </c>
      <c r="B69" s="34" t="s">
        <v>475</v>
      </c>
      <c r="C69" s="35" t="s">
        <v>398</v>
      </c>
      <c r="D69" s="34" t="s">
        <v>322</v>
      </c>
      <c r="E69" s="33" t="s">
        <v>252</v>
      </c>
      <c r="F69" s="280">
        <v>551.1</v>
      </c>
      <c r="G69" s="280">
        <v>755.7</v>
      </c>
      <c r="H69" s="312">
        <v>548.9</v>
      </c>
      <c r="I69" s="280">
        <v>548.5</v>
      </c>
      <c r="J69" s="280">
        <v>750.9</v>
      </c>
      <c r="K69" s="36">
        <v>547.9</v>
      </c>
      <c r="L69" s="280">
        <v>606.6</v>
      </c>
      <c r="M69" s="280">
        <v>423.4</v>
      </c>
      <c r="N69" s="312">
        <v>620.79999999999995</v>
      </c>
      <c r="O69" s="280">
        <v>619.20000000000005</v>
      </c>
      <c r="P69" s="280">
        <v>435.5</v>
      </c>
      <c r="Q69" s="280">
        <v>610.29999999999995</v>
      </c>
      <c r="R69" s="280" t="s">
        <v>775</v>
      </c>
      <c r="S69" s="280" t="s">
        <v>775</v>
      </c>
      <c r="T69" s="280" t="s">
        <v>775</v>
      </c>
      <c r="U69" s="280" t="s">
        <v>775</v>
      </c>
      <c r="V69" s="280" t="s">
        <v>775</v>
      </c>
      <c r="W69" s="280" t="s">
        <v>775</v>
      </c>
      <c r="X69" s="280" t="s">
        <v>775</v>
      </c>
      <c r="Y69" s="280" t="s">
        <v>775</v>
      </c>
      <c r="Z69" s="280" t="s">
        <v>775</v>
      </c>
      <c r="AA69" s="280" t="s">
        <v>775</v>
      </c>
      <c r="AB69" s="280" t="s">
        <v>775</v>
      </c>
      <c r="AC69" s="280" t="s">
        <v>775</v>
      </c>
      <c r="AD69" s="280" t="s">
        <v>775</v>
      </c>
      <c r="AE69" s="280" t="s">
        <v>775</v>
      </c>
      <c r="AF69" s="280" t="s">
        <v>775</v>
      </c>
      <c r="AG69" s="280" t="s">
        <v>775</v>
      </c>
      <c r="AH69" s="280" t="s">
        <v>775</v>
      </c>
      <c r="AI69" s="36" t="s">
        <v>775</v>
      </c>
      <c r="AJ69" s="37">
        <v>11258.8</v>
      </c>
      <c r="AK69" s="38" t="s">
        <v>775</v>
      </c>
      <c r="AL69" s="37">
        <v>11258.8</v>
      </c>
      <c r="AM69" s="33">
        <v>4</v>
      </c>
      <c r="AN69" s="252"/>
      <c r="AO69" s="257">
        <v>3903</v>
      </c>
      <c r="AP69" s="33">
        <v>4</v>
      </c>
      <c r="AQ69" s="262"/>
      <c r="AR69" s="37">
        <v>3355.8</v>
      </c>
      <c r="AS69" s="33">
        <v>4</v>
      </c>
      <c r="AT69" s="262"/>
    </row>
    <row r="70" spans="1:46" ht="14.5" customHeight="1">
      <c r="A70" s="33">
        <v>65</v>
      </c>
      <c r="B70" s="34" t="s">
        <v>469</v>
      </c>
      <c r="C70" s="35" t="s">
        <v>393</v>
      </c>
      <c r="D70" s="34" t="s">
        <v>316</v>
      </c>
      <c r="E70" s="33" t="s">
        <v>252</v>
      </c>
      <c r="F70" s="280">
        <v>557.1</v>
      </c>
      <c r="G70" s="280">
        <v>819.7</v>
      </c>
      <c r="H70" s="312">
        <v>550</v>
      </c>
      <c r="I70" s="280">
        <v>552.6</v>
      </c>
      <c r="J70" s="280">
        <v>759.6</v>
      </c>
      <c r="K70" s="36">
        <v>555.1</v>
      </c>
      <c r="L70" s="280">
        <v>624.29999999999995</v>
      </c>
      <c r="M70" s="280">
        <v>424.1</v>
      </c>
      <c r="N70" s="312">
        <v>606.79999999999995</v>
      </c>
      <c r="O70" s="280">
        <v>623</v>
      </c>
      <c r="P70" s="280">
        <v>425.6</v>
      </c>
      <c r="Q70" s="280">
        <v>610.29999999999995</v>
      </c>
      <c r="R70" s="280" t="s">
        <v>775</v>
      </c>
      <c r="S70" s="280" t="s">
        <v>775</v>
      </c>
      <c r="T70" s="280" t="s">
        <v>775</v>
      </c>
      <c r="U70" s="280" t="s">
        <v>775</v>
      </c>
      <c r="V70" s="280" t="s">
        <v>775</v>
      </c>
      <c r="W70" s="280" t="s">
        <v>775</v>
      </c>
      <c r="X70" s="280" t="s">
        <v>775</v>
      </c>
      <c r="Y70" s="280" t="s">
        <v>775</v>
      </c>
      <c r="Z70" s="280" t="s">
        <v>775</v>
      </c>
      <c r="AA70" s="280" t="s">
        <v>775</v>
      </c>
      <c r="AB70" s="280" t="s">
        <v>775</v>
      </c>
      <c r="AC70" s="280" t="s">
        <v>775</v>
      </c>
      <c r="AD70" s="280" t="s">
        <v>775</v>
      </c>
      <c r="AE70" s="280" t="s">
        <v>775</v>
      </c>
      <c r="AF70" s="280" t="s">
        <v>775</v>
      </c>
      <c r="AG70" s="280" t="s">
        <v>775</v>
      </c>
      <c r="AH70" s="280" t="s">
        <v>775</v>
      </c>
      <c r="AI70" s="36" t="s">
        <v>775</v>
      </c>
      <c r="AJ70" s="37">
        <v>11348.199999999999</v>
      </c>
      <c r="AK70" s="38" t="s">
        <v>775</v>
      </c>
      <c r="AL70" s="37">
        <v>11348.199999999999</v>
      </c>
      <c r="AM70" s="33">
        <v>5</v>
      </c>
      <c r="AN70" s="252"/>
      <c r="AO70" s="257">
        <v>3954.1</v>
      </c>
      <c r="AP70" s="33">
        <v>5</v>
      </c>
      <c r="AQ70" s="262"/>
      <c r="AR70" s="37">
        <v>3354.0999999999995</v>
      </c>
      <c r="AS70" s="33">
        <v>3</v>
      </c>
      <c r="AT70" s="262"/>
    </row>
    <row r="71" spans="1:46" ht="14.5" customHeight="1">
      <c r="A71" s="33">
        <v>66</v>
      </c>
      <c r="B71" s="34" t="s">
        <v>470</v>
      </c>
      <c r="C71" s="35" t="s">
        <v>394</v>
      </c>
      <c r="D71" s="34" t="s">
        <v>317</v>
      </c>
      <c r="E71" s="33" t="s">
        <v>252</v>
      </c>
      <c r="F71" s="280">
        <v>553.1</v>
      </c>
      <c r="G71" s="280">
        <v>814.4</v>
      </c>
      <c r="H71" s="312">
        <v>604.20000000000005</v>
      </c>
      <c r="I71" s="280">
        <v>554.29999999999995</v>
      </c>
      <c r="J71" s="280">
        <v>809.9</v>
      </c>
      <c r="K71" s="36">
        <v>605.4</v>
      </c>
      <c r="L71" s="280">
        <v>651.9</v>
      </c>
      <c r="M71" s="280">
        <v>433.4</v>
      </c>
      <c r="N71" s="312">
        <v>616.29999999999995</v>
      </c>
      <c r="O71" s="280">
        <v>616.6</v>
      </c>
      <c r="P71" s="280">
        <v>431.9</v>
      </c>
      <c r="Q71" s="280">
        <v>610.29999999999995</v>
      </c>
      <c r="R71" s="280" t="s">
        <v>775</v>
      </c>
      <c r="S71" s="280" t="s">
        <v>775</v>
      </c>
      <c r="T71" s="280" t="s">
        <v>775</v>
      </c>
      <c r="U71" s="280" t="s">
        <v>775</v>
      </c>
      <c r="V71" s="280" t="s">
        <v>775</v>
      </c>
      <c r="W71" s="280" t="s">
        <v>775</v>
      </c>
      <c r="X71" s="280" t="s">
        <v>775</v>
      </c>
      <c r="Y71" s="280" t="s">
        <v>775</v>
      </c>
      <c r="Z71" s="280" t="s">
        <v>775</v>
      </c>
      <c r="AA71" s="280" t="s">
        <v>775</v>
      </c>
      <c r="AB71" s="280" t="s">
        <v>775</v>
      </c>
      <c r="AC71" s="280" t="s">
        <v>775</v>
      </c>
      <c r="AD71" s="280" t="s">
        <v>775</v>
      </c>
      <c r="AE71" s="280" t="s">
        <v>775</v>
      </c>
      <c r="AF71" s="280" t="s">
        <v>775</v>
      </c>
      <c r="AG71" s="280" t="s">
        <v>775</v>
      </c>
      <c r="AH71" s="280" t="s">
        <v>775</v>
      </c>
      <c r="AI71" s="36" t="s">
        <v>775</v>
      </c>
      <c r="AJ71" s="37">
        <v>11501.7</v>
      </c>
      <c r="AK71" s="38" t="s">
        <v>775</v>
      </c>
      <c r="AL71" s="37">
        <v>11501.7</v>
      </c>
      <c r="AM71" s="33">
        <v>6</v>
      </c>
      <c r="AN71" s="252"/>
      <c r="AO71" s="257">
        <v>4021.3</v>
      </c>
      <c r="AP71" s="33">
        <v>6</v>
      </c>
      <c r="AQ71" s="262"/>
      <c r="AR71" s="37">
        <v>3440.3999999999996</v>
      </c>
      <c r="AS71" s="33">
        <v>6</v>
      </c>
      <c r="AT71" s="262"/>
    </row>
    <row r="72" spans="1:46" ht="14.5" customHeight="1">
      <c r="A72" s="33">
        <v>68</v>
      </c>
      <c r="B72" s="34" t="s">
        <v>472</v>
      </c>
      <c r="C72" s="35" t="s">
        <v>395</v>
      </c>
      <c r="D72" s="34" t="s">
        <v>319</v>
      </c>
      <c r="E72" s="33" t="s">
        <v>252</v>
      </c>
      <c r="F72" s="280">
        <v>609.1</v>
      </c>
      <c r="G72" s="280">
        <v>821.3</v>
      </c>
      <c r="H72" s="312">
        <v>605.20000000000005</v>
      </c>
      <c r="I72" s="280">
        <v>559.4</v>
      </c>
      <c r="J72" s="280">
        <v>812.3</v>
      </c>
      <c r="K72" s="36">
        <v>607</v>
      </c>
      <c r="L72" s="280">
        <v>647.9</v>
      </c>
      <c r="M72" s="280">
        <v>433.8</v>
      </c>
      <c r="N72" s="312">
        <v>624.5</v>
      </c>
      <c r="O72" s="280">
        <v>641.6</v>
      </c>
      <c r="P72" s="280">
        <v>431.4</v>
      </c>
      <c r="Q72" s="280">
        <v>610.29999999999995</v>
      </c>
      <c r="R72" s="280" t="s">
        <v>775</v>
      </c>
      <c r="S72" s="280" t="s">
        <v>775</v>
      </c>
      <c r="T72" s="280" t="s">
        <v>775</v>
      </c>
      <c r="U72" s="280" t="s">
        <v>775</v>
      </c>
      <c r="V72" s="280" t="s">
        <v>775</v>
      </c>
      <c r="W72" s="280" t="s">
        <v>775</v>
      </c>
      <c r="X72" s="280" t="s">
        <v>775</v>
      </c>
      <c r="Y72" s="280" t="s">
        <v>775</v>
      </c>
      <c r="Z72" s="280" t="s">
        <v>775</v>
      </c>
      <c r="AA72" s="280" t="s">
        <v>775</v>
      </c>
      <c r="AB72" s="280" t="s">
        <v>775</v>
      </c>
      <c r="AC72" s="280" t="s">
        <v>775</v>
      </c>
      <c r="AD72" s="280" t="s">
        <v>775</v>
      </c>
      <c r="AE72" s="280" t="s">
        <v>775</v>
      </c>
      <c r="AF72" s="280" t="s">
        <v>775</v>
      </c>
      <c r="AG72" s="280" t="s">
        <v>775</v>
      </c>
      <c r="AH72" s="280" t="s">
        <v>775</v>
      </c>
      <c r="AI72" s="36" t="s">
        <v>775</v>
      </c>
      <c r="AJ72" s="37">
        <v>11603.8</v>
      </c>
      <c r="AK72" s="38" t="s">
        <v>775</v>
      </c>
      <c r="AL72" s="37">
        <v>11603.8</v>
      </c>
      <c r="AM72" s="33">
        <v>7</v>
      </c>
      <c r="AN72" s="252"/>
      <c r="AO72" s="257">
        <v>4054.3</v>
      </c>
      <c r="AP72" s="33">
        <v>7</v>
      </c>
      <c r="AQ72" s="262"/>
      <c r="AR72" s="37">
        <v>3509.5</v>
      </c>
      <c r="AS72" s="33">
        <v>7</v>
      </c>
      <c r="AT72" s="262"/>
    </row>
    <row r="73" spans="1:46" ht="14.5" customHeight="1">
      <c r="A73" s="33">
        <v>67</v>
      </c>
      <c r="B73" s="34" t="s">
        <v>471</v>
      </c>
      <c r="C73" s="35" t="s">
        <v>778</v>
      </c>
      <c r="D73" s="34" t="s">
        <v>318</v>
      </c>
      <c r="E73" s="33" t="s">
        <v>252</v>
      </c>
      <c r="F73" s="280">
        <v>603.20000000000005</v>
      </c>
      <c r="G73" s="280">
        <v>1016.3</v>
      </c>
      <c r="H73" s="312">
        <v>606.9</v>
      </c>
      <c r="I73" s="280">
        <v>607.29999999999995</v>
      </c>
      <c r="J73" s="280">
        <v>829.4</v>
      </c>
      <c r="K73" s="36">
        <v>603.20000000000005</v>
      </c>
      <c r="L73" s="280">
        <v>648.4</v>
      </c>
      <c r="M73" s="280">
        <v>437.8</v>
      </c>
      <c r="N73" s="312">
        <v>631.5</v>
      </c>
      <c r="O73" s="280">
        <v>641.6</v>
      </c>
      <c r="P73" s="280">
        <v>438.3</v>
      </c>
      <c r="Q73" s="280">
        <v>610.29999999999995</v>
      </c>
      <c r="R73" s="280" t="s">
        <v>775</v>
      </c>
      <c r="S73" s="280" t="s">
        <v>775</v>
      </c>
      <c r="T73" s="280" t="s">
        <v>775</v>
      </c>
      <c r="U73" s="280" t="s">
        <v>775</v>
      </c>
      <c r="V73" s="280" t="s">
        <v>775</v>
      </c>
      <c r="W73" s="280" t="s">
        <v>775</v>
      </c>
      <c r="X73" s="280" t="s">
        <v>775</v>
      </c>
      <c r="Y73" s="280" t="s">
        <v>775</v>
      </c>
      <c r="Z73" s="280" t="s">
        <v>775</v>
      </c>
      <c r="AA73" s="280" t="s">
        <v>775</v>
      </c>
      <c r="AB73" s="280" t="s">
        <v>775</v>
      </c>
      <c r="AC73" s="280" t="s">
        <v>775</v>
      </c>
      <c r="AD73" s="280" t="s">
        <v>775</v>
      </c>
      <c r="AE73" s="280" t="s">
        <v>775</v>
      </c>
      <c r="AF73" s="280" t="s">
        <v>775</v>
      </c>
      <c r="AG73" s="280" t="s">
        <v>775</v>
      </c>
      <c r="AH73" s="280" t="s">
        <v>775</v>
      </c>
      <c r="AI73" s="36" t="s">
        <v>775</v>
      </c>
      <c r="AJ73" s="37">
        <v>11834.2</v>
      </c>
      <c r="AK73" s="38" t="s">
        <v>775</v>
      </c>
      <c r="AL73" s="37">
        <v>11834.2</v>
      </c>
      <c r="AM73" s="33">
        <v>8</v>
      </c>
      <c r="AN73" s="252"/>
      <c r="AO73" s="257">
        <v>4306.3</v>
      </c>
      <c r="AP73" s="33">
        <v>10</v>
      </c>
      <c r="AQ73" s="262"/>
      <c r="AR73" s="37">
        <v>3527.9</v>
      </c>
      <c r="AS73" s="33">
        <v>9</v>
      </c>
      <c r="AT73" s="262"/>
    </row>
    <row r="74" spans="1:46" ht="14.5" customHeight="1">
      <c r="A74" s="33">
        <v>74</v>
      </c>
      <c r="B74" s="34" t="s">
        <v>478</v>
      </c>
      <c r="C74" s="35" t="s">
        <v>401</v>
      </c>
      <c r="D74" s="34" t="s">
        <v>325</v>
      </c>
      <c r="E74" s="33" t="s">
        <v>252</v>
      </c>
      <c r="F74" s="280">
        <v>608.9</v>
      </c>
      <c r="G74" s="280">
        <v>858.1</v>
      </c>
      <c r="H74" s="312">
        <v>639.4</v>
      </c>
      <c r="I74" s="280">
        <v>609.79999999999995</v>
      </c>
      <c r="J74" s="280">
        <v>837.8</v>
      </c>
      <c r="K74" s="36">
        <v>629.70000000000005</v>
      </c>
      <c r="L74" s="280">
        <v>705.5</v>
      </c>
      <c r="M74" s="280">
        <v>448.9</v>
      </c>
      <c r="N74" s="312">
        <v>636</v>
      </c>
      <c r="O74" s="280">
        <v>641.6</v>
      </c>
      <c r="P74" s="280">
        <v>458.4</v>
      </c>
      <c r="Q74" s="280">
        <v>610.29999999999995</v>
      </c>
      <c r="R74" s="280" t="s">
        <v>775</v>
      </c>
      <c r="S74" s="280" t="s">
        <v>775</v>
      </c>
      <c r="T74" s="280" t="s">
        <v>775</v>
      </c>
      <c r="U74" s="280" t="s">
        <v>775</v>
      </c>
      <c r="V74" s="280" t="s">
        <v>775</v>
      </c>
      <c r="W74" s="280" t="s">
        <v>775</v>
      </c>
      <c r="X74" s="280" t="s">
        <v>775</v>
      </c>
      <c r="Y74" s="280" t="s">
        <v>775</v>
      </c>
      <c r="Z74" s="280" t="s">
        <v>775</v>
      </c>
      <c r="AA74" s="280" t="s">
        <v>775</v>
      </c>
      <c r="AB74" s="280" t="s">
        <v>775</v>
      </c>
      <c r="AC74" s="280" t="s">
        <v>775</v>
      </c>
      <c r="AD74" s="280" t="s">
        <v>775</v>
      </c>
      <c r="AE74" s="280" t="s">
        <v>775</v>
      </c>
      <c r="AF74" s="280" t="s">
        <v>775</v>
      </c>
      <c r="AG74" s="280" t="s">
        <v>775</v>
      </c>
      <c r="AH74" s="280" t="s">
        <v>775</v>
      </c>
      <c r="AI74" s="36" t="s">
        <v>775</v>
      </c>
      <c r="AJ74" s="37">
        <v>11924.4</v>
      </c>
      <c r="AK74" s="38" t="s">
        <v>775</v>
      </c>
      <c r="AL74" s="37">
        <v>11924.4</v>
      </c>
      <c r="AM74" s="33">
        <v>9</v>
      </c>
      <c r="AN74" s="252"/>
      <c r="AO74" s="257">
        <v>4303.7</v>
      </c>
      <c r="AP74" s="33">
        <v>9</v>
      </c>
      <c r="AQ74" s="262"/>
      <c r="AR74" s="37">
        <v>3620.7</v>
      </c>
      <c r="AS74" s="33">
        <v>10</v>
      </c>
      <c r="AT74" s="262"/>
    </row>
    <row r="75" spans="1:46" ht="14.5" customHeight="1">
      <c r="A75" s="33">
        <v>76</v>
      </c>
      <c r="B75" s="34" t="s">
        <v>480</v>
      </c>
      <c r="C75" s="35" t="s">
        <v>403</v>
      </c>
      <c r="D75" s="34" t="s">
        <v>327</v>
      </c>
      <c r="E75" s="33" t="s">
        <v>252</v>
      </c>
      <c r="F75" s="280">
        <v>630.70000000000005</v>
      </c>
      <c r="G75" s="280">
        <v>910.5</v>
      </c>
      <c r="H75" s="312">
        <v>634.29999999999995</v>
      </c>
      <c r="I75" s="280">
        <v>631</v>
      </c>
      <c r="J75" s="280">
        <v>903.5</v>
      </c>
      <c r="K75" s="36">
        <v>642.5</v>
      </c>
      <c r="L75" s="280">
        <v>730.1</v>
      </c>
      <c r="M75" s="280">
        <v>507.5</v>
      </c>
      <c r="N75" s="312">
        <v>709</v>
      </c>
      <c r="O75" s="280">
        <v>641.6</v>
      </c>
      <c r="P75" s="280">
        <v>509.8</v>
      </c>
      <c r="Q75" s="280">
        <v>610.29999999999995</v>
      </c>
      <c r="R75" s="280" t="s">
        <v>775</v>
      </c>
      <c r="S75" s="280" t="s">
        <v>775</v>
      </c>
      <c r="T75" s="280" t="s">
        <v>775</v>
      </c>
      <c r="U75" s="280" t="s">
        <v>775</v>
      </c>
      <c r="V75" s="280" t="s">
        <v>775</v>
      </c>
      <c r="W75" s="280" t="s">
        <v>775</v>
      </c>
      <c r="X75" s="280" t="s">
        <v>775</v>
      </c>
      <c r="Y75" s="280" t="s">
        <v>775</v>
      </c>
      <c r="Z75" s="280" t="s">
        <v>775</v>
      </c>
      <c r="AA75" s="280" t="s">
        <v>775</v>
      </c>
      <c r="AB75" s="280" t="s">
        <v>775</v>
      </c>
      <c r="AC75" s="280" t="s">
        <v>775</v>
      </c>
      <c r="AD75" s="280" t="s">
        <v>775</v>
      </c>
      <c r="AE75" s="280" t="s">
        <v>775</v>
      </c>
      <c r="AF75" s="280" t="s">
        <v>775</v>
      </c>
      <c r="AG75" s="280" t="s">
        <v>775</v>
      </c>
      <c r="AH75" s="280" t="s">
        <v>775</v>
      </c>
      <c r="AI75" s="36" t="s">
        <v>775</v>
      </c>
      <c r="AJ75" s="37">
        <v>12220.8</v>
      </c>
      <c r="AK75" s="38" t="s">
        <v>775</v>
      </c>
      <c r="AL75" s="37">
        <v>12220.8</v>
      </c>
      <c r="AM75" s="33">
        <v>10</v>
      </c>
      <c r="AN75" s="252"/>
      <c r="AO75" s="257">
        <v>4432.5</v>
      </c>
      <c r="AP75" s="33">
        <v>11</v>
      </c>
      <c r="AQ75" s="262"/>
      <c r="AR75" s="37">
        <v>3748.2999999999997</v>
      </c>
      <c r="AS75" s="33">
        <v>11</v>
      </c>
      <c r="AT75" s="262"/>
    </row>
    <row r="76" spans="1:46" ht="14.5" customHeight="1">
      <c r="A76" s="33">
        <v>69</v>
      </c>
      <c r="B76" s="34" t="s">
        <v>473</v>
      </c>
      <c r="C76" s="35" t="s">
        <v>396</v>
      </c>
      <c r="D76" s="34" t="s">
        <v>320</v>
      </c>
      <c r="E76" s="33" t="s">
        <v>252</v>
      </c>
      <c r="F76" s="280">
        <v>556.79999999999995</v>
      </c>
      <c r="G76" s="280">
        <v>839.1</v>
      </c>
      <c r="H76" s="312">
        <v>616.70000000000005</v>
      </c>
      <c r="I76" s="280">
        <v>550.1</v>
      </c>
      <c r="J76" s="280">
        <v>849</v>
      </c>
      <c r="K76" s="36">
        <v>611</v>
      </c>
      <c r="L76" s="280">
        <v>619.6</v>
      </c>
      <c r="M76" s="280">
        <v>430.7</v>
      </c>
      <c r="N76" s="312">
        <v>632.9</v>
      </c>
      <c r="O76" s="280" t="s">
        <v>775</v>
      </c>
      <c r="P76" s="280" t="s">
        <v>775</v>
      </c>
      <c r="Q76" s="280" t="s">
        <v>775</v>
      </c>
      <c r="R76" s="280" t="s">
        <v>775</v>
      </c>
      <c r="S76" s="280" t="s">
        <v>775</v>
      </c>
      <c r="T76" s="280" t="s">
        <v>775</v>
      </c>
      <c r="U76" s="280" t="s">
        <v>775</v>
      </c>
      <c r="V76" s="280" t="s">
        <v>775</v>
      </c>
      <c r="W76" s="280" t="s">
        <v>775</v>
      </c>
      <c r="X76" s="280" t="s">
        <v>775</v>
      </c>
      <c r="Y76" s="280" t="s">
        <v>775</v>
      </c>
      <c r="Z76" s="280" t="s">
        <v>775</v>
      </c>
      <c r="AA76" s="280" t="s">
        <v>775</v>
      </c>
      <c r="AB76" s="280" t="s">
        <v>775</v>
      </c>
      <c r="AC76" s="280" t="s">
        <v>775</v>
      </c>
      <c r="AD76" s="280" t="s">
        <v>775</v>
      </c>
      <c r="AE76" s="280" t="s">
        <v>775</v>
      </c>
      <c r="AF76" s="280" t="s">
        <v>775</v>
      </c>
      <c r="AG76" s="280" t="s">
        <v>775</v>
      </c>
      <c r="AH76" s="280" t="s">
        <v>775</v>
      </c>
      <c r="AI76" s="36" t="s">
        <v>775</v>
      </c>
      <c r="AJ76" s="37" t="s">
        <v>775</v>
      </c>
      <c r="AK76" s="38" t="s">
        <v>775</v>
      </c>
      <c r="AL76" s="315" t="s">
        <v>573</v>
      </c>
      <c r="AM76" s="33"/>
      <c r="AN76" s="252"/>
      <c r="AO76" s="257">
        <v>4142.7</v>
      </c>
      <c r="AP76" s="33">
        <v>8</v>
      </c>
      <c r="AQ76" s="262"/>
      <c r="AR76" s="37" t="s">
        <v>775</v>
      </c>
      <c r="AS76" s="33" t="s">
        <v>775</v>
      </c>
      <c r="AT76" s="262"/>
    </row>
    <row r="77" spans="1:46" ht="14.5" customHeight="1">
      <c r="A77" s="33">
        <v>75</v>
      </c>
      <c r="B77" s="34" t="s">
        <v>479</v>
      </c>
      <c r="C77" s="35" t="s">
        <v>402</v>
      </c>
      <c r="D77" s="34" t="s">
        <v>326</v>
      </c>
      <c r="E77" s="33" t="s">
        <v>252</v>
      </c>
      <c r="F77" s="280">
        <v>609.29999999999995</v>
      </c>
      <c r="G77" s="280">
        <v>837.2</v>
      </c>
      <c r="H77" s="312">
        <v>613.9</v>
      </c>
      <c r="I77" s="280">
        <v>609.20000000000005</v>
      </c>
      <c r="J77" s="280" t="s">
        <v>775</v>
      </c>
      <c r="K77" s="36" t="s">
        <v>775</v>
      </c>
      <c r="L77" s="280">
        <v>650.1</v>
      </c>
      <c r="M77" s="280">
        <v>442.5</v>
      </c>
      <c r="N77" s="312">
        <v>637</v>
      </c>
      <c r="O77" s="280">
        <v>641.6</v>
      </c>
      <c r="P77" s="280">
        <v>453.5</v>
      </c>
      <c r="Q77" s="280">
        <v>610.29999999999995</v>
      </c>
      <c r="R77" s="280" t="s">
        <v>775</v>
      </c>
      <c r="S77" s="280" t="s">
        <v>775</v>
      </c>
      <c r="T77" s="280" t="s">
        <v>775</v>
      </c>
      <c r="U77" s="280" t="s">
        <v>775</v>
      </c>
      <c r="V77" s="280" t="s">
        <v>775</v>
      </c>
      <c r="W77" s="280" t="s">
        <v>775</v>
      </c>
      <c r="X77" s="280" t="s">
        <v>775</v>
      </c>
      <c r="Y77" s="280" t="s">
        <v>775</v>
      </c>
      <c r="Z77" s="280" t="s">
        <v>775</v>
      </c>
      <c r="AA77" s="280" t="s">
        <v>775</v>
      </c>
      <c r="AB77" s="280" t="s">
        <v>775</v>
      </c>
      <c r="AC77" s="280" t="s">
        <v>775</v>
      </c>
      <c r="AD77" s="280" t="s">
        <v>775</v>
      </c>
      <c r="AE77" s="280" t="s">
        <v>775</v>
      </c>
      <c r="AF77" s="280" t="s">
        <v>775</v>
      </c>
      <c r="AG77" s="280" t="s">
        <v>775</v>
      </c>
      <c r="AH77" s="280" t="s">
        <v>775</v>
      </c>
      <c r="AI77" s="36" t="s">
        <v>775</v>
      </c>
      <c r="AJ77" s="37" t="s">
        <v>775</v>
      </c>
      <c r="AK77" s="38" t="s">
        <v>775</v>
      </c>
      <c r="AL77" s="315" t="s">
        <v>573</v>
      </c>
      <c r="AM77" s="33"/>
      <c r="AN77" s="252"/>
      <c r="AO77" s="257" t="s">
        <v>775</v>
      </c>
      <c r="AP77" s="33" t="s">
        <v>775</v>
      </c>
      <c r="AQ77" s="262"/>
      <c r="AR77" s="37"/>
      <c r="AS77" s="33"/>
      <c r="AT77" s="262"/>
    </row>
    <row r="78" spans="1:46" ht="14.5" customHeight="1">
      <c r="A78" s="33">
        <v>72</v>
      </c>
      <c r="B78" s="34" t="s">
        <v>476</v>
      </c>
      <c r="C78" s="35" t="s">
        <v>399</v>
      </c>
      <c r="D78" s="34" t="s">
        <v>323</v>
      </c>
      <c r="E78" s="33" t="s">
        <v>252</v>
      </c>
      <c r="F78" s="280">
        <v>601.20000000000005</v>
      </c>
      <c r="G78" s="280" t="s">
        <v>775</v>
      </c>
      <c r="H78" s="312" t="s">
        <v>775</v>
      </c>
      <c r="I78" s="280" t="s">
        <v>775</v>
      </c>
      <c r="J78" s="280" t="s">
        <v>775</v>
      </c>
      <c r="K78" s="36" t="s">
        <v>775</v>
      </c>
      <c r="L78" s="280">
        <v>634</v>
      </c>
      <c r="M78" s="280">
        <v>441.9</v>
      </c>
      <c r="N78" s="312">
        <v>625.79999999999995</v>
      </c>
      <c r="O78" s="280">
        <v>641.6</v>
      </c>
      <c r="P78" s="280">
        <v>443.2</v>
      </c>
      <c r="Q78" s="280">
        <v>610.29999999999995</v>
      </c>
      <c r="R78" s="280" t="s">
        <v>775</v>
      </c>
      <c r="S78" s="280" t="s">
        <v>775</v>
      </c>
      <c r="T78" s="280" t="s">
        <v>775</v>
      </c>
      <c r="U78" s="280" t="s">
        <v>775</v>
      </c>
      <c r="V78" s="280" t="s">
        <v>775</v>
      </c>
      <c r="W78" s="280" t="s">
        <v>775</v>
      </c>
      <c r="X78" s="280" t="s">
        <v>775</v>
      </c>
      <c r="Y78" s="280" t="s">
        <v>775</v>
      </c>
      <c r="Z78" s="280" t="s">
        <v>775</v>
      </c>
      <c r="AA78" s="280" t="s">
        <v>775</v>
      </c>
      <c r="AB78" s="280" t="s">
        <v>775</v>
      </c>
      <c r="AC78" s="280" t="s">
        <v>775</v>
      </c>
      <c r="AD78" s="280" t="s">
        <v>775</v>
      </c>
      <c r="AE78" s="280" t="s">
        <v>775</v>
      </c>
      <c r="AF78" s="280" t="s">
        <v>775</v>
      </c>
      <c r="AG78" s="280" t="s">
        <v>775</v>
      </c>
      <c r="AH78" s="280" t="s">
        <v>775</v>
      </c>
      <c r="AI78" s="36" t="s">
        <v>775</v>
      </c>
      <c r="AJ78" s="37" t="s">
        <v>775</v>
      </c>
      <c r="AK78" s="38" t="s">
        <v>775</v>
      </c>
      <c r="AL78" s="315" t="s">
        <v>573</v>
      </c>
      <c r="AM78" s="33"/>
      <c r="AN78" s="252"/>
      <c r="AO78" s="257" t="s">
        <v>775</v>
      </c>
      <c r="AP78" s="33" t="s">
        <v>775</v>
      </c>
      <c r="AQ78" s="262"/>
      <c r="AR78" s="37">
        <v>3516.7999999999997</v>
      </c>
      <c r="AS78" s="33">
        <v>8</v>
      </c>
      <c r="AT78" s="262"/>
    </row>
    <row r="79" spans="1:46" ht="14.5" customHeight="1">
      <c r="A79" s="33">
        <v>73</v>
      </c>
      <c r="B79" s="34" t="s">
        <v>477</v>
      </c>
      <c r="C79" s="35" t="s">
        <v>400</v>
      </c>
      <c r="D79" s="34" t="s">
        <v>324</v>
      </c>
      <c r="E79" s="33" t="s">
        <v>252</v>
      </c>
      <c r="F79" s="280" t="s">
        <v>775</v>
      </c>
      <c r="G79" s="280" t="s">
        <v>775</v>
      </c>
      <c r="H79" s="312" t="s">
        <v>775</v>
      </c>
      <c r="I79" s="280" t="s">
        <v>775</v>
      </c>
      <c r="J79" s="280" t="s">
        <v>775</v>
      </c>
      <c r="K79" s="36" t="s">
        <v>775</v>
      </c>
      <c r="L79" s="280" t="s">
        <v>775</v>
      </c>
      <c r="M79" s="280" t="s">
        <v>775</v>
      </c>
      <c r="N79" s="312" t="s">
        <v>775</v>
      </c>
      <c r="O79" s="280" t="s">
        <v>775</v>
      </c>
      <c r="P79" s="280" t="s">
        <v>775</v>
      </c>
      <c r="Q79" s="280" t="s">
        <v>775</v>
      </c>
      <c r="R79" s="280" t="s">
        <v>775</v>
      </c>
      <c r="S79" s="280" t="s">
        <v>775</v>
      </c>
      <c r="T79" s="280" t="s">
        <v>775</v>
      </c>
      <c r="U79" s="280" t="s">
        <v>775</v>
      </c>
      <c r="V79" s="280" t="s">
        <v>775</v>
      </c>
      <c r="W79" s="280" t="s">
        <v>775</v>
      </c>
      <c r="X79" s="280" t="s">
        <v>775</v>
      </c>
      <c r="Y79" s="280" t="s">
        <v>775</v>
      </c>
      <c r="Z79" s="280" t="s">
        <v>775</v>
      </c>
      <c r="AA79" s="280" t="s">
        <v>775</v>
      </c>
      <c r="AB79" s="280" t="s">
        <v>775</v>
      </c>
      <c r="AC79" s="280" t="s">
        <v>775</v>
      </c>
      <c r="AD79" s="280" t="s">
        <v>775</v>
      </c>
      <c r="AE79" s="280" t="s">
        <v>775</v>
      </c>
      <c r="AF79" s="280" t="s">
        <v>775</v>
      </c>
      <c r="AG79" s="280" t="s">
        <v>775</v>
      </c>
      <c r="AH79" s="280" t="s">
        <v>775</v>
      </c>
      <c r="AI79" s="36" t="s">
        <v>775</v>
      </c>
      <c r="AJ79" s="37" t="s">
        <v>775</v>
      </c>
      <c r="AK79" s="38" t="s">
        <v>775</v>
      </c>
      <c r="AL79" s="315" t="s">
        <v>574</v>
      </c>
      <c r="AM79" s="33"/>
      <c r="AN79" s="252"/>
      <c r="AO79" s="257" t="s">
        <v>775</v>
      </c>
      <c r="AP79" s="33" t="s">
        <v>775</v>
      </c>
      <c r="AQ79" s="262"/>
      <c r="AR79" s="37" t="s">
        <v>775</v>
      </c>
      <c r="AS79" s="33" t="s">
        <v>775</v>
      </c>
      <c r="AT79" s="262"/>
    </row>
    <row r="80" spans="1:46" s="22" customFormat="1" ht="14.5" customHeight="1">
      <c r="A80" s="202">
        <v>77</v>
      </c>
      <c r="B80" s="291" t="s">
        <v>481</v>
      </c>
      <c r="C80" s="292" t="s">
        <v>404</v>
      </c>
      <c r="D80" s="291" t="s">
        <v>328</v>
      </c>
      <c r="E80" s="202" t="s">
        <v>252</v>
      </c>
      <c r="F80" s="293" t="s">
        <v>775</v>
      </c>
      <c r="G80" s="293" t="s">
        <v>775</v>
      </c>
      <c r="H80" s="313" t="s">
        <v>775</v>
      </c>
      <c r="I80" s="293" t="s">
        <v>775</v>
      </c>
      <c r="J80" s="293" t="s">
        <v>775</v>
      </c>
      <c r="K80" s="294" t="s">
        <v>775</v>
      </c>
      <c r="L80" s="293" t="s">
        <v>775</v>
      </c>
      <c r="M80" s="293" t="s">
        <v>775</v>
      </c>
      <c r="N80" s="313" t="s">
        <v>775</v>
      </c>
      <c r="O80" s="293" t="s">
        <v>775</v>
      </c>
      <c r="P80" s="293" t="s">
        <v>775</v>
      </c>
      <c r="Q80" s="293" t="s">
        <v>775</v>
      </c>
      <c r="R80" s="293" t="s">
        <v>775</v>
      </c>
      <c r="S80" s="293" t="s">
        <v>775</v>
      </c>
      <c r="T80" s="293" t="s">
        <v>775</v>
      </c>
      <c r="U80" s="293" t="s">
        <v>775</v>
      </c>
      <c r="V80" s="293" t="s">
        <v>775</v>
      </c>
      <c r="W80" s="293" t="s">
        <v>775</v>
      </c>
      <c r="X80" s="293" t="s">
        <v>775</v>
      </c>
      <c r="Y80" s="293" t="s">
        <v>775</v>
      </c>
      <c r="Z80" s="293" t="s">
        <v>775</v>
      </c>
      <c r="AA80" s="293" t="s">
        <v>775</v>
      </c>
      <c r="AB80" s="293" t="s">
        <v>775</v>
      </c>
      <c r="AC80" s="293" t="s">
        <v>775</v>
      </c>
      <c r="AD80" s="293" t="s">
        <v>775</v>
      </c>
      <c r="AE80" s="293" t="s">
        <v>775</v>
      </c>
      <c r="AF80" s="293" t="s">
        <v>775</v>
      </c>
      <c r="AG80" s="293" t="s">
        <v>775</v>
      </c>
      <c r="AH80" s="293" t="s">
        <v>775</v>
      </c>
      <c r="AI80" s="294" t="s">
        <v>775</v>
      </c>
      <c r="AJ80" s="295" t="s">
        <v>775</v>
      </c>
      <c r="AK80" s="296" t="s">
        <v>775</v>
      </c>
      <c r="AL80" s="220" t="s">
        <v>574</v>
      </c>
      <c r="AM80" s="202"/>
      <c r="AN80" s="297"/>
      <c r="AO80" s="298" t="s">
        <v>775</v>
      </c>
      <c r="AP80" s="202" t="s">
        <v>775</v>
      </c>
      <c r="AQ80" s="314"/>
      <c r="AR80" s="295" t="s">
        <v>775</v>
      </c>
      <c r="AS80" s="202" t="s">
        <v>775</v>
      </c>
      <c r="AT80" s="314"/>
    </row>
    <row r="81" spans="1:46" s="3" customFormat="1" hidden="1">
      <c r="A81" s="39" t="s">
        <v>775</v>
      </c>
      <c r="B81" s="40" t="s">
        <v>775</v>
      </c>
      <c r="C81" s="41" t="s">
        <v>775</v>
      </c>
      <c r="D81" s="40" t="s">
        <v>775</v>
      </c>
      <c r="E81" s="39" t="s">
        <v>775</v>
      </c>
      <c r="F81" s="279" t="s">
        <v>775</v>
      </c>
      <c r="G81" s="279" t="s">
        <v>775</v>
      </c>
      <c r="H81" s="279" t="s">
        <v>775</v>
      </c>
      <c r="I81" s="279" t="s">
        <v>775</v>
      </c>
      <c r="J81" s="279" t="s">
        <v>775</v>
      </c>
      <c r="K81" s="279" t="s">
        <v>775</v>
      </c>
      <c r="L81" s="279" t="s">
        <v>775</v>
      </c>
      <c r="M81" s="279" t="s">
        <v>775</v>
      </c>
      <c r="N81" s="279" t="s">
        <v>775</v>
      </c>
      <c r="O81" s="279" t="s">
        <v>775</v>
      </c>
      <c r="P81" s="279" t="s">
        <v>775</v>
      </c>
      <c r="Q81" s="279" t="s">
        <v>775</v>
      </c>
      <c r="R81" s="279" t="s">
        <v>775</v>
      </c>
      <c r="S81" s="279" t="s">
        <v>775</v>
      </c>
      <c r="T81" s="279" t="s">
        <v>775</v>
      </c>
      <c r="U81" s="279" t="s">
        <v>775</v>
      </c>
      <c r="V81" s="279" t="s">
        <v>775</v>
      </c>
      <c r="W81" s="279" t="s">
        <v>775</v>
      </c>
      <c r="X81" s="279" t="s">
        <v>775</v>
      </c>
      <c r="Y81" s="279" t="s">
        <v>775</v>
      </c>
      <c r="Z81" s="279" t="s">
        <v>775</v>
      </c>
      <c r="AA81" s="279" t="s">
        <v>775</v>
      </c>
      <c r="AB81" s="279" t="s">
        <v>775</v>
      </c>
      <c r="AC81" s="279" t="s">
        <v>775</v>
      </c>
      <c r="AD81" s="279" t="s">
        <v>775</v>
      </c>
      <c r="AE81" s="279" t="s">
        <v>775</v>
      </c>
      <c r="AF81" s="279" t="s">
        <v>775</v>
      </c>
      <c r="AG81" s="279" t="s">
        <v>775</v>
      </c>
      <c r="AH81" s="279" t="s">
        <v>775</v>
      </c>
      <c r="AI81" s="42" t="s">
        <v>775</v>
      </c>
      <c r="AJ81" s="43" t="s">
        <v>775</v>
      </c>
      <c r="AK81" s="44" t="s">
        <v>775</v>
      </c>
      <c r="AL81" s="43" t="s">
        <v>775</v>
      </c>
      <c r="AM81" s="39" t="s">
        <v>775</v>
      </c>
      <c r="AN81" s="251"/>
      <c r="AO81" s="256" t="s">
        <v>775</v>
      </c>
      <c r="AP81" s="39" t="s">
        <v>775</v>
      </c>
      <c r="AQ81" s="261"/>
      <c r="AR81" s="43" t="s">
        <v>775</v>
      </c>
      <c r="AS81" s="39" t="s">
        <v>775</v>
      </c>
      <c r="AT81" s="261"/>
    </row>
    <row r="82" spans="1:46" hidden="1">
      <c r="A82" s="33" t="s">
        <v>775</v>
      </c>
      <c r="B82" s="34" t="s">
        <v>775</v>
      </c>
      <c r="C82" s="35" t="s">
        <v>775</v>
      </c>
      <c r="D82" s="34" t="s">
        <v>775</v>
      </c>
      <c r="E82" s="33" t="s">
        <v>775</v>
      </c>
      <c r="F82" s="280" t="s">
        <v>775</v>
      </c>
      <c r="G82" s="280" t="s">
        <v>775</v>
      </c>
      <c r="H82" s="280" t="s">
        <v>775</v>
      </c>
      <c r="I82" s="280" t="s">
        <v>775</v>
      </c>
      <c r="J82" s="280" t="s">
        <v>775</v>
      </c>
      <c r="K82" s="280" t="s">
        <v>775</v>
      </c>
      <c r="L82" s="280" t="s">
        <v>775</v>
      </c>
      <c r="M82" s="280" t="s">
        <v>775</v>
      </c>
      <c r="N82" s="280" t="s">
        <v>775</v>
      </c>
      <c r="O82" s="280" t="s">
        <v>775</v>
      </c>
      <c r="P82" s="280" t="s">
        <v>775</v>
      </c>
      <c r="Q82" s="280" t="s">
        <v>775</v>
      </c>
      <c r="R82" s="280" t="s">
        <v>775</v>
      </c>
      <c r="S82" s="280" t="s">
        <v>775</v>
      </c>
      <c r="T82" s="280" t="s">
        <v>775</v>
      </c>
      <c r="U82" s="280" t="s">
        <v>775</v>
      </c>
      <c r="V82" s="280" t="s">
        <v>775</v>
      </c>
      <c r="W82" s="280" t="s">
        <v>775</v>
      </c>
      <c r="X82" s="280" t="s">
        <v>775</v>
      </c>
      <c r="Y82" s="280" t="s">
        <v>775</v>
      </c>
      <c r="Z82" s="280" t="s">
        <v>775</v>
      </c>
      <c r="AA82" s="280" t="s">
        <v>775</v>
      </c>
      <c r="AB82" s="280" t="s">
        <v>775</v>
      </c>
      <c r="AC82" s="280" t="s">
        <v>775</v>
      </c>
      <c r="AD82" s="280" t="s">
        <v>775</v>
      </c>
      <c r="AE82" s="280" t="s">
        <v>775</v>
      </c>
      <c r="AF82" s="280" t="s">
        <v>775</v>
      </c>
      <c r="AG82" s="280" t="s">
        <v>775</v>
      </c>
      <c r="AH82" s="280" t="s">
        <v>775</v>
      </c>
      <c r="AI82" s="36" t="s">
        <v>775</v>
      </c>
      <c r="AJ82" s="37" t="s">
        <v>775</v>
      </c>
      <c r="AK82" s="38" t="s">
        <v>775</v>
      </c>
      <c r="AL82" s="37" t="s">
        <v>775</v>
      </c>
      <c r="AM82" s="33" t="s">
        <v>775</v>
      </c>
      <c r="AN82" s="252"/>
      <c r="AO82" s="257" t="s">
        <v>775</v>
      </c>
      <c r="AP82" s="33" t="s">
        <v>775</v>
      </c>
      <c r="AQ82" s="262"/>
      <c r="AR82" s="37" t="s">
        <v>775</v>
      </c>
      <c r="AS82" s="33" t="s">
        <v>775</v>
      </c>
      <c r="AT82" s="262"/>
    </row>
    <row r="83" spans="1:46" s="3" customFormat="1" hidden="1">
      <c r="A83" s="39" t="s">
        <v>775</v>
      </c>
      <c r="B83" s="40" t="s">
        <v>775</v>
      </c>
      <c r="C83" s="41" t="s">
        <v>775</v>
      </c>
      <c r="D83" s="40" t="s">
        <v>775</v>
      </c>
      <c r="E83" s="39" t="s">
        <v>775</v>
      </c>
      <c r="F83" s="279" t="s">
        <v>775</v>
      </c>
      <c r="G83" s="279" t="s">
        <v>775</v>
      </c>
      <c r="H83" s="279" t="s">
        <v>775</v>
      </c>
      <c r="I83" s="279" t="s">
        <v>775</v>
      </c>
      <c r="J83" s="279" t="s">
        <v>775</v>
      </c>
      <c r="K83" s="279" t="s">
        <v>775</v>
      </c>
      <c r="L83" s="279" t="s">
        <v>775</v>
      </c>
      <c r="M83" s="279" t="s">
        <v>775</v>
      </c>
      <c r="N83" s="279" t="s">
        <v>775</v>
      </c>
      <c r="O83" s="279" t="s">
        <v>775</v>
      </c>
      <c r="P83" s="279" t="s">
        <v>775</v>
      </c>
      <c r="Q83" s="279" t="s">
        <v>775</v>
      </c>
      <c r="R83" s="279" t="s">
        <v>775</v>
      </c>
      <c r="S83" s="279" t="s">
        <v>775</v>
      </c>
      <c r="T83" s="279" t="s">
        <v>775</v>
      </c>
      <c r="U83" s="279" t="s">
        <v>775</v>
      </c>
      <c r="V83" s="279" t="s">
        <v>775</v>
      </c>
      <c r="W83" s="279" t="s">
        <v>775</v>
      </c>
      <c r="X83" s="279" t="s">
        <v>775</v>
      </c>
      <c r="Y83" s="279" t="s">
        <v>775</v>
      </c>
      <c r="Z83" s="279" t="s">
        <v>775</v>
      </c>
      <c r="AA83" s="279" t="s">
        <v>775</v>
      </c>
      <c r="AB83" s="279" t="s">
        <v>775</v>
      </c>
      <c r="AC83" s="279" t="s">
        <v>775</v>
      </c>
      <c r="AD83" s="279" t="s">
        <v>775</v>
      </c>
      <c r="AE83" s="279" t="s">
        <v>775</v>
      </c>
      <c r="AF83" s="279" t="s">
        <v>775</v>
      </c>
      <c r="AG83" s="279" t="s">
        <v>775</v>
      </c>
      <c r="AH83" s="279" t="s">
        <v>775</v>
      </c>
      <c r="AI83" s="42" t="s">
        <v>775</v>
      </c>
      <c r="AJ83" s="43" t="s">
        <v>775</v>
      </c>
      <c r="AK83" s="44" t="s">
        <v>775</v>
      </c>
      <c r="AL83" s="43" t="s">
        <v>775</v>
      </c>
      <c r="AM83" s="39" t="s">
        <v>775</v>
      </c>
      <c r="AN83" s="251"/>
      <c r="AO83" s="256" t="s">
        <v>775</v>
      </c>
      <c r="AP83" s="39" t="s">
        <v>775</v>
      </c>
      <c r="AQ83" s="261"/>
      <c r="AR83" s="43" t="s">
        <v>775</v>
      </c>
      <c r="AS83" s="39" t="s">
        <v>775</v>
      </c>
      <c r="AT83" s="261"/>
    </row>
    <row r="84" spans="1:46" hidden="1">
      <c r="A84" s="33" t="s">
        <v>775</v>
      </c>
      <c r="B84" s="34" t="s">
        <v>775</v>
      </c>
      <c r="C84" s="35" t="s">
        <v>775</v>
      </c>
      <c r="D84" s="34" t="s">
        <v>775</v>
      </c>
      <c r="E84" s="33" t="s">
        <v>775</v>
      </c>
      <c r="F84" s="280" t="s">
        <v>775</v>
      </c>
      <c r="G84" s="280" t="s">
        <v>775</v>
      </c>
      <c r="H84" s="280" t="s">
        <v>775</v>
      </c>
      <c r="I84" s="280" t="s">
        <v>775</v>
      </c>
      <c r="J84" s="280" t="s">
        <v>775</v>
      </c>
      <c r="K84" s="280" t="s">
        <v>775</v>
      </c>
      <c r="L84" s="280" t="s">
        <v>775</v>
      </c>
      <c r="M84" s="280" t="s">
        <v>775</v>
      </c>
      <c r="N84" s="280" t="s">
        <v>775</v>
      </c>
      <c r="O84" s="280" t="s">
        <v>775</v>
      </c>
      <c r="P84" s="280" t="s">
        <v>775</v>
      </c>
      <c r="Q84" s="280" t="s">
        <v>775</v>
      </c>
      <c r="R84" s="280" t="s">
        <v>775</v>
      </c>
      <c r="S84" s="280" t="s">
        <v>775</v>
      </c>
      <c r="T84" s="280" t="s">
        <v>775</v>
      </c>
      <c r="U84" s="280" t="s">
        <v>775</v>
      </c>
      <c r="V84" s="280" t="s">
        <v>775</v>
      </c>
      <c r="W84" s="280" t="s">
        <v>775</v>
      </c>
      <c r="X84" s="280" t="s">
        <v>775</v>
      </c>
      <c r="Y84" s="280" t="s">
        <v>775</v>
      </c>
      <c r="Z84" s="280" t="s">
        <v>775</v>
      </c>
      <c r="AA84" s="280" t="s">
        <v>775</v>
      </c>
      <c r="AB84" s="280" t="s">
        <v>775</v>
      </c>
      <c r="AC84" s="280" t="s">
        <v>775</v>
      </c>
      <c r="AD84" s="280" t="s">
        <v>775</v>
      </c>
      <c r="AE84" s="280" t="s">
        <v>775</v>
      </c>
      <c r="AF84" s="280" t="s">
        <v>775</v>
      </c>
      <c r="AG84" s="280" t="s">
        <v>775</v>
      </c>
      <c r="AH84" s="280" t="s">
        <v>775</v>
      </c>
      <c r="AI84" s="36" t="s">
        <v>775</v>
      </c>
      <c r="AJ84" s="37" t="s">
        <v>775</v>
      </c>
      <c r="AK84" s="38" t="s">
        <v>775</v>
      </c>
      <c r="AL84" s="37" t="s">
        <v>775</v>
      </c>
      <c r="AM84" s="33" t="s">
        <v>775</v>
      </c>
      <c r="AN84" s="252"/>
      <c r="AO84" s="257" t="s">
        <v>775</v>
      </c>
      <c r="AP84" s="33" t="s">
        <v>775</v>
      </c>
      <c r="AQ84" s="262"/>
      <c r="AR84" s="37" t="s">
        <v>775</v>
      </c>
      <c r="AS84" s="33" t="s">
        <v>775</v>
      </c>
      <c r="AT84" s="262"/>
    </row>
    <row r="85" spans="1:46" s="3" customFormat="1" hidden="1">
      <c r="A85" s="39" t="s">
        <v>775</v>
      </c>
      <c r="B85" s="40" t="s">
        <v>775</v>
      </c>
      <c r="C85" s="41" t="s">
        <v>775</v>
      </c>
      <c r="D85" s="40" t="s">
        <v>775</v>
      </c>
      <c r="E85" s="39" t="s">
        <v>775</v>
      </c>
      <c r="F85" s="279" t="s">
        <v>775</v>
      </c>
      <c r="G85" s="279" t="s">
        <v>775</v>
      </c>
      <c r="H85" s="279" t="s">
        <v>775</v>
      </c>
      <c r="I85" s="279" t="s">
        <v>775</v>
      </c>
      <c r="J85" s="279" t="s">
        <v>775</v>
      </c>
      <c r="K85" s="279" t="s">
        <v>775</v>
      </c>
      <c r="L85" s="279" t="s">
        <v>775</v>
      </c>
      <c r="M85" s="279" t="s">
        <v>775</v>
      </c>
      <c r="N85" s="279" t="s">
        <v>775</v>
      </c>
      <c r="O85" s="279" t="s">
        <v>775</v>
      </c>
      <c r="P85" s="279" t="s">
        <v>775</v>
      </c>
      <c r="Q85" s="279" t="s">
        <v>775</v>
      </c>
      <c r="R85" s="279" t="s">
        <v>775</v>
      </c>
      <c r="S85" s="279" t="s">
        <v>775</v>
      </c>
      <c r="T85" s="279" t="s">
        <v>775</v>
      </c>
      <c r="U85" s="279" t="s">
        <v>775</v>
      </c>
      <c r="V85" s="279" t="s">
        <v>775</v>
      </c>
      <c r="W85" s="279" t="s">
        <v>775</v>
      </c>
      <c r="X85" s="279" t="s">
        <v>775</v>
      </c>
      <c r="Y85" s="279" t="s">
        <v>775</v>
      </c>
      <c r="Z85" s="279" t="s">
        <v>775</v>
      </c>
      <c r="AA85" s="279" t="s">
        <v>775</v>
      </c>
      <c r="AB85" s="279" t="s">
        <v>775</v>
      </c>
      <c r="AC85" s="279" t="s">
        <v>775</v>
      </c>
      <c r="AD85" s="279" t="s">
        <v>775</v>
      </c>
      <c r="AE85" s="279" t="s">
        <v>775</v>
      </c>
      <c r="AF85" s="279" t="s">
        <v>775</v>
      </c>
      <c r="AG85" s="279" t="s">
        <v>775</v>
      </c>
      <c r="AH85" s="279" t="s">
        <v>775</v>
      </c>
      <c r="AI85" s="42" t="s">
        <v>775</v>
      </c>
      <c r="AJ85" s="43" t="s">
        <v>775</v>
      </c>
      <c r="AK85" s="44" t="s">
        <v>775</v>
      </c>
      <c r="AL85" s="43" t="s">
        <v>775</v>
      </c>
      <c r="AM85" s="39" t="s">
        <v>775</v>
      </c>
      <c r="AN85" s="251"/>
      <c r="AO85" s="256" t="s">
        <v>775</v>
      </c>
      <c r="AP85" s="39" t="s">
        <v>775</v>
      </c>
      <c r="AQ85" s="261"/>
      <c r="AR85" s="43" t="s">
        <v>775</v>
      </c>
      <c r="AS85" s="39" t="s">
        <v>775</v>
      </c>
      <c r="AT85" s="261"/>
    </row>
    <row r="86" spans="1:46" hidden="1">
      <c r="A86" s="33" t="s">
        <v>775</v>
      </c>
      <c r="B86" s="34" t="s">
        <v>775</v>
      </c>
      <c r="C86" s="35" t="s">
        <v>775</v>
      </c>
      <c r="D86" s="34" t="s">
        <v>775</v>
      </c>
      <c r="E86" s="33" t="s">
        <v>775</v>
      </c>
      <c r="F86" s="280" t="s">
        <v>775</v>
      </c>
      <c r="G86" s="280" t="s">
        <v>775</v>
      </c>
      <c r="H86" s="280" t="s">
        <v>775</v>
      </c>
      <c r="I86" s="280" t="s">
        <v>775</v>
      </c>
      <c r="J86" s="280" t="s">
        <v>775</v>
      </c>
      <c r="K86" s="280" t="s">
        <v>775</v>
      </c>
      <c r="L86" s="280" t="s">
        <v>775</v>
      </c>
      <c r="M86" s="280" t="s">
        <v>775</v>
      </c>
      <c r="N86" s="280" t="s">
        <v>775</v>
      </c>
      <c r="O86" s="280" t="s">
        <v>775</v>
      </c>
      <c r="P86" s="280" t="s">
        <v>775</v>
      </c>
      <c r="Q86" s="280" t="s">
        <v>775</v>
      </c>
      <c r="R86" s="280" t="s">
        <v>775</v>
      </c>
      <c r="S86" s="280" t="s">
        <v>775</v>
      </c>
      <c r="T86" s="280" t="s">
        <v>775</v>
      </c>
      <c r="U86" s="280" t="s">
        <v>775</v>
      </c>
      <c r="V86" s="280" t="s">
        <v>775</v>
      </c>
      <c r="W86" s="280" t="s">
        <v>775</v>
      </c>
      <c r="X86" s="280" t="s">
        <v>775</v>
      </c>
      <c r="Y86" s="280" t="s">
        <v>775</v>
      </c>
      <c r="Z86" s="280" t="s">
        <v>775</v>
      </c>
      <c r="AA86" s="280" t="s">
        <v>775</v>
      </c>
      <c r="AB86" s="280" t="s">
        <v>775</v>
      </c>
      <c r="AC86" s="280" t="s">
        <v>775</v>
      </c>
      <c r="AD86" s="280" t="s">
        <v>775</v>
      </c>
      <c r="AE86" s="280" t="s">
        <v>775</v>
      </c>
      <c r="AF86" s="280" t="s">
        <v>775</v>
      </c>
      <c r="AG86" s="280" t="s">
        <v>775</v>
      </c>
      <c r="AH86" s="280" t="s">
        <v>775</v>
      </c>
      <c r="AI86" s="36" t="s">
        <v>775</v>
      </c>
      <c r="AJ86" s="37" t="s">
        <v>775</v>
      </c>
      <c r="AK86" s="38" t="s">
        <v>775</v>
      </c>
      <c r="AL86" s="37" t="s">
        <v>775</v>
      </c>
      <c r="AM86" s="33" t="s">
        <v>775</v>
      </c>
      <c r="AN86" s="252"/>
      <c r="AO86" s="257" t="s">
        <v>775</v>
      </c>
      <c r="AP86" s="33" t="s">
        <v>775</v>
      </c>
      <c r="AQ86" s="262"/>
      <c r="AR86" s="37" t="s">
        <v>775</v>
      </c>
      <c r="AS86" s="33" t="s">
        <v>775</v>
      </c>
      <c r="AT86" s="262"/>
    </row>
    <row r="87" spans="1:46" s="3" customFormat="1" hidden="1">
      <c r="A87" s="39" t="s">
        <v>775</v>
      </c>
      <c r="B87" s="40" t="s">
        <v>775</v>
      </c>
      <c r="C87" s="41" t="s">
        <v>775</v>
      </c>
      <c r="D87" s="40" t="s">
        <v>775</v>
      </c>
      <c r="E87" s="39" t="s">
        <v>775</v>
      </c>
      <c r="F87" s="279" t="s">
        <v>775</v>
      </c>
      <c r="G87" s="279" t="s">
        <v>775</v>
      </c>
      <c r="H87" s="279" t="s">
        <v>775</v>
      </c>
      <c r="I87" s="279" t="s">
        <v>775</v>
      </c>
      <c r="J87" s="279" t="s">
        <v>775</v>
      </c>
      <c r="K87" s="279" t="s">
        <v>775</v>
      </c>
      <c r="L87" s="279" t="s">
        <v>775</v>
      </c>
      <c r="M87" s="279" t="s">
        <v>775</v>
      </c>
      <c r="N87" s="279" t="s">
        <v>775</v>
      </c>
      <c r="O87" s="279" t="s">
        <v>775</v>
      </c>
      <c r="P87" s="279" t="s">
        <v>775</v>
      </c>
      <c r="Q87" s="279" t="s">
        <v>775</v>
      </c>
      <c r="R87" s="279" t="s">
        <v>775</v>
      </c>
      <c r="S87" s="279" t="s">
        <v>775</v>
      </c>
      <c r="T87" s="279" t="s">
        <v>775</v>
      </c>
      <c r="U87" s="279" t="s">
        <v>775</v>
      </c>
      <c r="V87" s="279" t="s">
        <v>775</v>
      </c>
      <c r="W87" s="279" t="s">
        <v>775</v>
      </c>
      <c r="X87" s="279" t="s">
        <v>775</v>
      </c>
      <c r="Y87" s="279" t="s">
        <v>775</v>
      </c>
      <c r="Z87" s="279" t="s">
        <v>775</v>
      </c>
      <c r="AA87" s="279" t="s">
        <v>775</v>
      </c>
      <c r="AB87" s="279" t="s">
        <v>775</v>
      </c>
      <c r="AC87" s="279" t="s">
        <v>775</v>
      </c>
      <c r="AD87" s="279" t="s">
        <v>775</v>
      </c>
      <c r="AE87" s="279" t="s">
        <v>775</v>
      </c>
      <c r="AF87" s="279" t="s">
        <v>775</v>
      </c>
      <c r="AG87" s="279" t="s">
        <v>775</v>
      </c>
      <c r="AH87" s="279" t="s">
        <v>775</v>
      </c>
      <c r="AI87" s="42" t="s">
        <v>775</v>
      </c>
      <c r="AJ87" s="43" t="s">
        <v>775</v>
      </c>
      <c r="AK87" s="44" t="s">
        <v>775</v>
      </c>
      <c r="AL87" s="43" t="s">
        <v>775</v>
      </c>
      <c r="AM87" s="39" t="s">
        <v>775</v>
      </c>
      <c r="AN87" s="251"/>
      <c r="AO87" s="256" t="s">
        <v>775</v>
      </c>
      <c r="AP87" s="39" t="s">
        <v>775</v>
      </c>
      <c r="AQ87" s="261"/>
      <c r="AR87" s="43" t="s">
        <v>775</v>
      </c>
      <c r="AS87" s="39" t="s">
        <v>775</v>
      </c>
      <c r="AT87" s="261"/>
    </row>
    <row r="88" spans="1:46" hidden="1">
      <c r="A88" s="33" t="s">
        <v>775</v>
      </c>
      <c r="B88" s="34" t="s">
        <v>775</v>
      </c>
      <c r="C88" s="35" t="s">
        <v>775</v>
      </c>
      <c r="D88" s="34" t="s">
        <v>775</v>
      </c>
      <c r="E88" s="33" t="s">
        <v>775</v>
      </c>
      <c r="F88" s="280" t="s">
        <v>775</v>
      </c>
      <c r="G88" s="280" t="s">
        <v>775</v>
      </c>
      <c r="H88" s="280" t="s">
        <v>775</v>
      </c>
      <c r="I88" s="280" t="s">
        <v>775</v>
      </c>
      <c r="J88" s="280" t="s">
        <v>775</v>
      </c>
      <c r="K88" s="280" t="s">
        <v>775</v>
      </c>
      <c r="L88" s="280" t="s">
        <v>775</v>
      </c>
      <c r="M88" s="280" t="s">
        <v>775</v>
      </c>
      <c r="N88" s="280" t="s">
        <v>775</v>
      </c>
      <c r="O88" s="280" t="s">
        <v>775</v>
      </c>
      <c r="P88" s="280" t="s">
        <v>775</v>
      </c>
      <c r="Q88" s="280" t="s">
        <v>775</v>
      </c>
      <c r="R88" s="280" t="s">
        <v>775</v>
      </c>
      <c r="S88" s="280" t="s">
        <v>775</v>
      </c>
      <c r="T88" s="280" t="s">
        <v>775</v>
      </c>
      <c r="U88" s="280" t="s">
        <v>775</v>
      </c>
      <c r="V88" s="280" t="s">
        <v>775</v>
      </c>
      <c r="W88" s="280" t="s">
        <v>775</v>
      </c>
      <c r="X88" s="280" t="s">
        <v>775</v>
      </c>
      <c r="Y88" s="280" t="s">
        <v>775</v>
      </c>
      <c r="Z88" s="280" t="s">
        <v>775</v>
      </c>
      <c r="AA88" s="280" t="s">
        <v>775</v>
      </c>
      <c r="AB88" s="280" t="s">
        <v>775</v>
      </c>
      <c r="AC88" s="280" t="s">
        <v>775</v>
      </c>
      <c r="AD88" s="280" t="s">
        <v>775</v>
      </c>
      <c r="AE88" s="280" t="s">
        <v>775</v>
      </c>
      <c r="AF88" s="280" t="s">
        <v>775</v>
      </c>
      <c r="AG88" s="280" t="s">
        <v>775</v>
      </c>
      <c r="AH88" s="280" t="s">
        <v>775</v>
      </c>
      <c r="AI88" s="36" t="s">
        <v>775</v>
      </c>
      <c r="AJ88" s="37" t="s">
        <v>775</v>
      </c>
      <c r="AK88" s="38" t="s">
        <v>775</v>
      </c>
      <c r="AL88" s="37" t="s">
        <v>775</v>
      </c>
      <c r="AM88" s="33" t="s">
        <v>775</v>
      </c>
      <c r="AN88" s="252"/>
      <c r="AO88" s="257" t="s">
        <v>775</v>
      </c>
      <c r="AP88" s="33" t="s">
        <v>775</v>
      </c>
      <c r="AQ88" s="262"/>
      <c r="AR88" s="37" t="s">
        <v>775</v>
      </c>
      <c r="AS88" s="33" t="s">
        <v>775</v>
      </c>
      <c r="AT88" s="262"/>
    </row>
    <row r="89" spans="1:46" s="3" customFormat="1" hidden="1">
      <c r="A89" s="39" t="s">
        <v>775</v>
      </c>
      <c r="B89" s="40" t="s">
        <v>775</v>
      </c>
      <c r="C89" s="41" t="s">
        <v>775</v>
      </c>
      <c r="D89" s="40" t="s">
        <v>775</v>
      </c>
      <c r="E89" s="39" t="s">
        <v>775</v>
      </c>
      <c r="F89" s="279" t="s">
        <v>775</v>
      </c>
      <c r="G89" s="279" t="s">
        <v>775</v>
      </c>
      <c r="H89" s="279" t="s">
        <v>775</v>
      </c>
      <c r="I89" s="279" t="s">
        <v>775</v>
      </c>
      <c r="J89" s="279" t="s">
        <v>775</v>
      </c>
      <c r="K89" s="279" t="s">
        <v>775</v>
      </c>
      <c r="L89" s="279" t="s">
        <v>775</v>
      </c>
      <c r="M89" s="279" t="s">
        <v>775</v>
      </c>
      <c r="N89" s="279" t="s">
        <v>775</v>
      </c>
      <c r="O89" s="279" t="s">
        <v>775</v>
      </c>
      <c r="P89" s="279" t="s">
        <v>775</v>
      </c>
      <c r="Q89" s="279" t="s">
        <v>775</v>
      </c>
      <c r="R89" s="279" t="s">
        <v>775</v>
      </c>
      <c r="S89" s="279" t="s">
        <v>775</v>
      </c>
      <c r="T89" s="279" t="s">
        <v>775</v>
      </c>
      <c r="U89" s="279" t="s">
        <v>775</v>
      </c>
      <c r="V89" s="279" t="s">
        <v>775</v>
      </c>
      <c r="W89" s="279" t="s">
        <v>775</v>
      </c>
      <c r="X89" s="279" t="s">
        <v>775</v>
      </c>
      <c r="Y89" s="279" t="s">
        <v>775</v>
      </c>
      <c r="Z89" s="279" t="s">
        <v>775</v>
      </c>
      <c r="AA89" s="279" t="s">
        <v>775</v>
      </c>
      <c r="AB89" s="279" t="s">
        <v>775</v>
      </c>
      <c r="AC89" s="279" t="s">
        <v>775</v>
      </c>
      <c r="AD89" s="279" t="s">
        <v>775</v>
      </c>
      <c r="AE89" s="279" t="s">
        <v>775</v>
      </c>
      <c r="AF89" s="279" t="s">
        <v>775</v>
      </c>
      <c r="AG89" s="279" t="s">
        <v>775</v>
      </c>
      <c r="AH89" s="279" t="s">
        <v>775</v>
      </c>
      <c r="AI89" s="42" t="s">
        <v>775</v>
      </c>
      <c r="AJ89" s="43" t="s">
        <v>775</v>
      </c>
      <c r="AK89" s="44" t="s">
        <v>775</v>
      </c>
      <c r="AL89" s="43" t="s">
        <v>775</v>
      </c>
      <c r="AM89" s="39" t="s">
        <v>775</v>
      </c>
      <c r="AN89" s="251"/>
      <c r="AO89" s="256" t="s">
        <v>775</v>
      </c>
      <c r="AP89" s="39" t="s">
        <v>775</v>
      </c>
      <c r="AQ89" s="261"/>
      <c r="AR89" s="43" t="s">
        <v>775</v>
      </c>
      <c r="AS89" s="39" t="s">
        <v>775</v>
      </c>
      <c r="AT89" s="261"/>
    </row>
    <row r="90" spans="1:46" hidden="1">
      <c r="A90" s="33" t="s">
        <v>775</v>
      </c>
      <c r="B90" s="34" t="s">
        <v>775</v>
      </c>
      <c r="C90" s="35" t="s">
        <v>775</v>
      </c>
      <c r="D90" s="34" t="s">
        <v>775</v>
      </c>
      <c r="E90" s="33" t="s">
        <v>775</v>
      </c>
      <c r="F90" s="280" t="s">
        <v>775</v>
      </c>
      <c r="G90" s="280" t="s">
        <v>775</v>
      </c>
      <c r="H90" s="280" t="s">
        <v>775</v>
      </c>
      <c r="I90" s="280" t="s">
        <v>775</v>
      </c>
      <c r="J90" s="280" t="s">
        <v>775</v>
      </c>
      <c r="K90" s="280" t="s">
        <v>775</v>
      </c>
      <c r="L90" s="280" t="s">
        <v>775</v>
      </c>
      <c r="M90" s="280" t="s">
        <v>775</v>
      </c>
      <c r="N90" s="280" t="s">
        <v>775</v>
      </c>
      <c r="O90" s="280" t="s">
        <v>775</v>
      </c>
      <c r="P90" s="280" t="s">
        <v>775</v>
      </c>
      <c r="Q90" s="280" t="s">
        <v>775</v>
      </c>
      <c r="R90" s="280" t="s">
        <v>775</v>
      </c>
      <c r="S90" s="280" t="s">
        <v>775</v>
      </c>
      <c r="T90" s="280" t="s">
        <v>775</v>
      </c>
      <c r="U90" s="280" t="s">
        <v>775</v>
      </c>
      <c r="V90" s="280" t="s">
        <v>775</v>
      </c>
      <c r="W90" s="280" t="s">
        <v>775</v>
      </c>
      <c r="X90" s="280" t="s">
        <v>775</v>
      </c>
      <c r="Y90" s="280" t="s">
        <v>775</v>
      </c>
      <c r="Z90" s="280" t="s">
        <v>775</v>
      </c>
      <c r="AA90" s="280" t="s">
        <v>775</v>
      </c>
      <c r="AB90" s="280" t="s">
        <v>775</v>
      </c>
      <c r="AC90" s="280" t="s">
        <v>775</v>
      </c>
      <c r="AD90" s="280" t="s">
        <v>775</v>
      </c>
      <c r="AE90" s="280" t="s">
        <v>775</v>
      </c>
      <c r="AF90" s="280" t="s">
        <v>775</v>
      </c>
      <c r="AG90" s="280" t="s">
        <v>775</v>
      </c>
      <c r="AH90" s="280" t="s">
        <v>775</v>
      </c>
      <c r="AI90" s="36" t="s">
        <v>775</v>
      </c>
      <c r="AJ90" s="37" t="s">
        <v>775</v>
      </c>
      <c r="AK90" s="38" t="s">
        <v>775</v>
      </c>
      <c r="AL90" s="37" t="s">
        <v>775</v>
      </c>
      <c r="AM90" s="33" t="s">
        <v>775</v>
      </c>
      <c r="AN90" s="252"/>
      <c r="AO90" s="257" t="s">
        <v>775</v>
      </c>
      <c r="AP90" s="33" t="s">
        <v>775</v>
      </c>
      <c r="AQ90" s="262"/>
      <c r="AR90" s="37" t="s">
        <v>775</v>
      </c>
      <c r="AS90" s="33" t="s">
        <v>775</v>
      </c>
      <c r="AT90" s="262"/>
    </row>
    <row r="91" spans="1:46" s="3" customFormat="1" hidden="1">
      <c r="A91" s="39" t="s">
        <v>775</v>
      </c>
      <c r="B91" s="40" t="s">
        <v>775</v>
      </c>
      <c r="C91" s="41" t="s">
        <v>775</v>
      </c>
      <c r="D91" s="40" t="s">
        <v>775</v>
      </c>
      <c r="E91" s="39" t="s">
        <v>775</v>
      </c>
      <c r="F91" s="279" t="s">
        <v>775</v>
      </c>
      <c r="G91" s="279" t="s">
        <v>775</v>
      </c>
      <c r="H91" s="279" t="s">
        <v>775</v>
      </c>
      <c r="I91" s="279" t="s">
        <v>775</v>
      </c>
      <c r="J91" s="279" t="s">
        <v>775</v>
      </c>
      <c r="K91" s="279" t="s">
        <v>775</v>
      </c>
      <c r="L91" s="279" t="s">
        <v>775</v>
      </c>
      <c r="M91" s="279" t="s">
        <v>775</v>
      </c>
      <c r="N91" s="279" t="s">
        <v>775</v>
      </c>
      <c r="O91" s="279" t="s">
        <v>775</v>
      </c>
      <c r="P91" s="279" t="s">
        <v>775</v>
      </c>
      <c r="Q91" s="279" t="s">
        <v>775</v>
      </c>
      <c r="R91" s="279" t="s">
        <v>775</v>
      </c>
      <c r="S91" s="279" t="s">
        <v>775</v>
      </c>
      <c r="T91" s="279" t="s">
        <v>775</v>
      </c>
      <c r="U91" s="279" t="s">
        <v>775</v>
      </c>
      <c r="V91" s="279" t="s">
        <v>775</v>
      </c>
      <c r="W91" s="279" t="s">
        <v>775</v>
      </c>
      <c r="X91" s="279" t="s">
        <v>775</v>
      </c>
      <c r="Y91" s="279" t="s">
        <v>775</v>
      </c>
      <c r="Z91" s="279" t="s">
        <v>775</v>
      </c>
      <c r="AA91" s="279" t="s">
        <v>775</v>
      </c>
      <c r="AB91" s="279" t="s">
        <v>775</v>
      </c>
      <c r="AC91" s="279" t="s">
        <v>775</v>
      </c>
      <c r="AD91" s="279" t="s">
        <v>775</v>
      </c>
      <c r="AE91" s="279" t="s">
        <v>775</v>
      </c>
      <c r="AF91" s="279" t="s">
        <v>775</v>
      </c>
      <c r="AG91" s="279" t="s">
        <v>775</v>
      </c>
      <c r="AH91" s="279" t="s">
        <v>775</v>
      </c>
      <c r="AI91" s="42" t="s">
        <v>775</v>
      </c>
      <c r="AJ91" s="43" t="s">
        <v>775</v>
      </c>
      <c r="AK91" s="44" t="s">
        <v>775</v>
      </c>
      <c r="AL91" s="43" t="s">
        <v>775</v>
      </c>
      <c r="AM91" s="39" t="s">
        <v>775</v>
      </c>
      <c r="AN91" s="251"/>
      <c r="AO91" s="256" t="s">
        <v>775</v>
      </c>
      <c r="AP91" s="39" t="s">
        <v>775</v>
      </c>
      <c r="AQ91" s="261"/>
      <c r="AR91" s="43" t="s">
        <v>775</v>
      </c>
      <c r="AS91" s="39" t="s">
        <v>775</v>
      </c>
      <c r="AT91" s="261"/>
    </row>
    <row r="92" spans="1:46" hidden="1">
      <c r="A92" s="33" t="s">
        <v>775</v>
      </c>
      <c r="B92" s="34" t="s">
        <v>775</v>
      </c>
      <c r="C92" s="35" t="s">
        <v>775</v>
      </c>
      <c r="D92" s="34" t="s">
        <v>775</v>
      </c>
      <c r="E92" s="33" t="s">
        <v>775</v>
      </c>
      <c r="F92" s="280" t="s">
        <v>775</v>
      </c>
      <c r="G92" s="280" t="s">
        <v>775</v>
      </c>
      <c r="H92" s="280" t="s">
        <v>775</v>
      </c>
      <c r="I92" s="280" t="s">
        <v>775</v>
      </c>
      <c r="J92" s="280" t="s">
        <v>775</v>
      </c>
      <c r="K92" s="280" t="s">
        <v>775</v>
      </c>
      <c r="L92" s="280" t="s">
        <v>775</v>
      </c>
      <c r="M92" s="280" t="s">
        <v>775</v>
      </c>
      <c r="N92" s="280" t="s">
        <v>775</v>
      </c>
      <c r="O92" s="280" t="s">
        <v>775</v>
      </c>
      <c r="P92" s="280" t="s">
        <v>775</v>
      </c>
      <c r="Q92" s="280" t="s">
        <v>775</v>
      </c>
      <c r="R92" s="280" t="s">
        <v>775</v>
      </c>
      <c r="S92" s="280" t="s">
        <v>775</v>
      </c>
      <c r="T92" s="280" t="s">
        <v>775</v>
      </c>
      <c r="U92" s="280" t="s">
        <v>775</v>
      </c>
      <c r="V92" s="280" t="s">
        <v>775</v>
      </c>
      <c r="W92" s="280" t="s">
        <v>775</v>
      </c>
      <c r="X92" s="280" t="s">
        <v>775</v>
      </c>
      <c r="Y92" s="280" t="s">
        <v>775</v>
      </c>
      <c r="Z92" s="280" t="s">
        <v>775</v>
      </c>
      <c r="AA92" s="280" t="s">
        <v>775</v>
      </c>
      <c r="AB92" s="280" t="s">
        <v>775</v>
      </c>
      <c r="AC92" s="280" t="s">
        <v>775</v>
      </c>
      <c r="AD92" s="280" t="s">
        <v>775</v>
      </c>
      <c r="AE92" s="280" t="s">
        <v>775</v>
      </c>
      <c r="AF92" s="280" t="s">
        <v>775</v>
      </c>
      <c r="AG92" s="280" t="s">
        <v>775</v>
      </c>
      <c r="AH92" s="280" t="s">
        <v>775</v>
      </c>
      <c r="AI92" s="36" t="s">
        <v>775</v>
      </c>
      <c r="AJ92" s="37" t="s">
        <v>775</v>
      </c>
      <c r="AK92" s="38" t="s">
        <v>775</v>
      </c>
      <c r="AL92" s="37" t="s">
        <v>775</v>
      </c>
      <c r="AM92" s="33" t="s">
        <v>775</v>
      </c>
      <c r="AN92" s="252"/>
      <c r="AO92" s="257" t="s">
        <v>775</v>
      </c>
      <c r="AP92" s="33" t="s">
        <v>775</v>
      </c>
      <c r="AQ92" s="262"/>
      <c r="AR92" s="37" t="s">
        <v>775</v>
      </c>
      <c r="AS92" s="33" t="s">
        <v>775</v>
      </c>
      <c r="AT92" s="262"/>
    </row>
    <row r="93" spans="1:46" s="52" customFormat="1" hidden="1">
      <c r="A93" s="45" t="s">
        <v>775</v>
      </c>
      <c r="B93" s="46" t="s">
        <v>775</v>
      </c>
      <c r="C93" s="47" t="s">
        <v>775</v>
      </c>
      <c r="D93" s="46" t="s">
        <v>775</v>
      </c>
      <c r="E93" s="45" t="s">
        <v>775</v>
      </c>
      <c r="F93" s="48" t="s">
        <v>775</v>
      </c>
      <c r="G93" s="48" t="s">
        <v>775</v>
      </c>
      <c r="H93" s="48" t="s">
        <v>775</v>
      </c>
      <c r="I93" s="48" t="s">
        <v>775</v>
      </c>
      <c r="J93" s="48" t="s">
        <v>775</v>
      </c>
      <c r="K93" s="48" t="s">
        <v>775</v>
      </c>
      <c r="L93" s="48" t="s">
        <v>775</v>
      </c>
      <c r="M93" s="48" t="s">
        <v>775</v>
      </c>
      <c r="N93" s="48" t="s">
        <v>775</v>
      </c>
      <c r="O93" s="48" t="s">
        <v>775</v>
      </c>
      <c r="P93" s="48" t="s">
        <v>775</v>
      </c>
      <c r="Q93" s="48" t="s">
        <v>775</v>
      </c>
      <c r="R93" s="48" t="s">
        <v>775</v>
      </c>
      <c r="S93" s="48" t="s">
        <v>775</v>
      </c>
      <c r="T93" s="48" t="s">
        <v>775</v>
      </c>
      <c r="U93" s="48" t="s">
        <v>775</v>
      </c>
      <c r="V93" s="48" t="s">
        <v>775</v>
      </c>
      <c r="W93" s="48" t="s">
        <v>775</v>
      </c>
      <c r="X93" s="48" t="s">
        <v>775</v>
      </c>
      <c r="Y93" s="48" t="s">
        <v>775</v>
      </c>
      <c r="Z93" s="48" t="s">
        <v>775</v>
      </c>
      <c r="AA93" s="48" t="s">
        <v>775</v>
      </c>
      <c r="AB93" s="48" t="s">
        <v>775</v>
      </c>
      <c r="AC93" s="48" t="s">
        <v>775</v>
      </c>
      <c r="AD93" s="48" t="s">
        <v>775</v>
      </c>
      <c r="AE93" s="48" t="s">
        <v>775</v>
      </c>
      <c r="AF93" s="48" t="s">
        <v>775</v>
      </c>
      <c r="AG93" s="48" t="s">
        <v>775</v>
      </c>
      <c r="AH93" s="48" t="s">
        <v>775</v>
      </c>
      <c r="AI93" s="49" t="s">
        <v>775</v>
      </c>
      <c r="AJ93" s="50" t="s">
        <v>775</v>
      </c>
      <c r="AK93" s="51" t="s">
        <v>775</v>
      </c>
      <c r="AL93" s="50" t="s">
        <v>775</v>
      </c>
      <c r="AM93" s="45" t="s">
        <v>775</v>
      </c>
      <c r="AN93" s="253"/>
      <c r="AO93" s="258" t="s">
        <v>775</v>
      </c>
      <c r="AP93" s="45" t="s">
        <v>775</v>
      </c>
      <c r="AQ93" s="263"/>
      <c r="AR93" s="50" t="s">
        <v>775</v>
      </c>
      <c r="AS93" s="45" t="s">
        <v>775</v>
      </c>
      <c r="AT93" s="263"/>
    </row>
    <row r="94" spans="1:46" ht="14.5" customHeight="1">
      <c r="A94" s="60"/>
      <c r="B94"/>
      <c r="C94"/>
      <c r="D94"/>
      <c r="E94" s="4"/>
      <c r="AI94"/>
      <c r="AJ94"/>
      <c r="AK94"/>
      <c r="AL94"/>
      <c r="AM94" s="20"/>
      <c r="AN94" s="20"/>
      <c r="AT94" s="260" t="s">
        <v>779</v>
      </c>
    </row>
    <row r="95" spans="1:46" hidden="1">
      <c r="A95" t="s">
        <v>174</v>
      </c>
      <c r="B95"/>
      <c r="C95"/>
      <c r="D95"/>
      <c r="E95" s="4"/>
      <c r="AI95"/>
      <c r="AJ95"/>
      <c r="AK95"/>
      <c r="AL95"/>
      <c r="AM95" s="20"/>
      <c r="AN95" s="20"/>
    </row>
    <row r="96" spans="1:46" ht="14.5" customHeight="1">
      <c r="A96" t="s">
        <v>180</v>
      </c>
      <c r="B96"/>
      <c r="C96"/>
      <c r="D96"/>
      <c r="E96" s="4"/>
      <c r="AI96"/>
      <c r="AJ96"/>
      <c r="AK96"/>
      <c r="AL96"/>
      <c r="AM96"/>
      <c r="AN96" s="4"/>
    </row>
    <row r="97" spans="1:40" s="171" customFormat="1" ht="50.5" customHeight="1">
      <c r="A97" s="171" t="s">
        <v>181</v>
      </c>
      <c r="E97" s="172"/>
      <c r="AN97" s="172"/>
    </row>
  </sheetData>
  <sheetProtection formatCells="0" formatColumns="0" formatRows="0"/>
  <sortState xmlns:xlrd2="http://schemas.microsoft.com/office/spreadsheetml/2017/richdata2" ref="A77:AT78">
    <sortCondition ref="G77:G78"/>
  </sortState>
  <mergeCells count="6">
    <mergeCell ref="F1:AI1"/>
    <mergeCell ref="AM2:AN2"/>
    <mergeCell ref="AO2:AQ2"/>
    <mergeCell ref="AR2:AT2"/>
    <mergeCell ref="F2:K2"/>
    <mergeCell ref="L2:Q2"/>
  </mergeCells>
  <phoneticPr fontId="2"/>
  <printOptions horizontalCentered="1"/>
  <pageMargins left="0.19685039370078741" right="0.11811023622047245" top="0.82677165354330717" bottom="0.39370078740157483" header="0.31496062992125984" footer="0.31496062992125984"/>
  <pageSetup paperSize="8" scale="68" fitToHeight="2" orientation="portrait" verticalDpi="300" r:id="rId1"/>
  <headerFooter>
    <oddHeader>&amp;L&amp;G&amp;C正式結果&amp;R&amp;12&amp;U宛先：全エントラント
発行者：競技長
発行日時：2023/10/15 16:35
文書番号：3-3　ページ：&amp;P/&amp;N</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37</vt:i4>
      </vt:variant>
      <vt:variant>
        <vt:lpstr>名前付き一覧</vt:lpstr>
      </vt:variant>
      <vt:variant>
        <vt:i4>65</vt:i4>
      </vt:variant>
    </vt:vector>
  </HeadingPairs>
  <TitlesOfParts>
    <vt:vector size="102" baseType="lpstr">
      <vt:lpstr>ent</vt:lpstr>
      <vt:lpstr>name</vt:lpstr>
      <vt:lpstr>staList</vt:lpstr>
      <vt:lpstr>staList </vt:lpstr>
      <vt:lpstr>pena</vt:lpstr>
      <vt:lpstr>retire</vt:lpstr>
      <vt:lpstr>stage</vt:lpstr>
      <vt:lpstr>total</vt:lpstr>
      <vt:lpstr>list</vt:lpstr>
      <vt:lpstr>JAF</vt:lpstr>
      <vt:lpstr>JAFlist</vt:lpstr>
      <vt:lpstr>sec(P)</vt:lpstr>
      <vt:lpstr>tsec</vt:lpstr>
      <vt:lpstr>SS1</vt:lpstr>
      <vt:lpstr>SS2</vt:lpstr>
      <vt:lpstr>SS3</vt:lpstr>
      <vt:lpstr>SS4</vt:lpstr>
      <vt:lpstr>SS5</vt:lpstr>
      <vt:lpstr>SS6</vt:lpstr>
      <vt:lpstr>SS7</vt:lpstr>
      <vt:lpstr>SS8</vt:lpstr>
      <vt:lpstr>SS9</vt:lpstr>
      <vt:lpstr>SS10</vt:lpstr>
      <vt:lpstr>SS11</vt:lpstr>
      <vt:lpstr>SS12</vt:lpstr>
      <vt:lpstr>SS13</vt:lpstr>
      <vt:lpstr>SS14</vt:lpstr>
      <vt:lpstr>SS15</vt:lpstr>
      <vt:lpstr>SS16</vt:lpstr>
      <vt:lpstr>SS17</vt:lpstr>
      <vt:lpstr>SS18</vt:lpstr>
      <vt:lpstr>SS19</vt:lpstr>
      <vt:lpstr>SS20</vt:lpstr>
      <vt:lpstr>SS21</vt:lpstr>
      <vt:lpstr>SS22</vt:lpstr>
      <vt:lpstr>SS23</vt:lpstr>
      <vt:lpstr>SS24</vt:lpstr>
      <vt:lpstr>JAF!Print_Area</vt:lpstr>
      <vt:lpstr>JAFlist!Print_Area</vt:lpstr>
      <vt:lpstr>list!Print_Area</vt:lpstr>
      <vt:lpstr>pena!Print_Area</vt:lpstr>
      <vt:lpstr>'SS1'!Print_Area</vt:lpstr>
      <vt:lpstr>'SS10'!Print_Area</vt:lpstr>
      <vt:lpstr>'SS11'!Print_Area</vt:lpstr>
      <vt:lpstr>'SS12'!Print_Area</vt:lpstr>
      <vt:lpstr>'SS13'!Print_Area</vt:lpstr>
      <vt:lpstr>'SS14'!Print_Area</vt:lpstr>
      <vt:lpstr>'SS15'!Print_Area</vt:lpstr>
      <vt:lpstr>'SS16'!Print_Area</vt:lpstr>
      <vt:lpstr>'SS17'!Print_Area</vt:lpstr>
      <vt:lpstr>'SS18'!Print_Area</vt:lpstr>
      <vt:lpstr>'SS19'!Print_Area</vt:lpstr>
      <vt:lpstr>'SS2'!Print_Area</vt:lpstr>
      <vt:lpstr>'SS20'!Print_Area</vt:lpstr>
      <vt:lpstr>'SS21'!Print_Area</vt:lpstr>
      <vt:lpstr>'SS22'!Print_Area</vt:lpstr>
      <vt:lpstr>'SS23'!Print_Area</vt:lpstr>
      <vt:lpstr>'SS24'!Print_Area</vt:lpstr>
      <vt:lpstr>'SS3'!Print_Area</vt:lpstr>
      <vt:lpstr>'SS4'!Print_Area</vt:lpstr>
      <vt:lpstr>'SS5'!Print_Area</vt:lpstr>
      <vt:lpstr>'SS6'!Print_Area</vt:lpstr>
      <vt:lpstr>'SS7'!Print_Area</vt:lpstr>
      <vt:lpstr>'SS8'!Print_Area</vt:lpstr>
      <vt:lpstr>'SS9'!Print_Area</vt:lpstr>
      <vt:lpstr>stage!Print_Area</vt:lpstr>
      <vt:lpstr>staList!Print_Area</vt:lpstr>
      <vt:lpstr>'staList '!Print_Area</vt:lpstr>
      <vt:lpstr>total!Print_Area</vt:lpstr>
      <vt:lpstr>JAF!Print_Titles</vt:lpstr>
      <vt:lpstr>JAFlist!Print_Titles</vt:lpstr>
      <vt:lpstr>list!Print_Titles</vt:lpstr>
      <vt:lpstr>pena!Print_Titles</vt:lpstr>
      <vt:lpstr>retire!Print_Titles</vt:lpstr>
      <vt:lpstr>'SS1'!Print_Titles</vt:lpstr>
      <vt:lpstr>'SS10'!Print_Titles</vt:lpstr>
      <vt:lpstr>'SS11'!Print_Titles</vt:lpstr>
      <vt:lpstr>'SS12'!Print_Titles</vt:lpstr>
      <vt:lpstr>'SS13'!Print_Titles</vt:lpstr>
      <vt:lpstr>'SS14'!Print_Titles</vt:lpstr>
      <vt:lpstr>'SS15'!Print_Titles</vt:lpstr>
      <vt:lpstr>'SS16'!Print_Titles</vt:lpstr>
      <vt:lpstr>'SS17'!Print_Titles</vt:lpstr>
      <vt:lpstr>'SS18'!Print_Titles</vt:lpstr>
      <vt:lpstr>'SS19'!Print_Titles</vt:lpstr>
      <vt:lpstr>'SS2'!Print_Titles</vt:lpstr>
      <vt:lpstr>'SS20'!Print_Titles</vt:lpstr>
      <vt:lpstr>'SS21'!Print_Titles</vt:lpstr>
      <vt:lpstr>'SS22'!Print_Titles</vt:lpstr>
      <vt:lpstr>'SS23'!Print_Titles</vt:lpstr>
      <vt:lpstr>'SS24'!Print_Titles</vt:lpstr>
      <vt:lpstr>'SS3'!Print_Titles</vt:lpstr>
      <vt:lpstr>'SS4'!Print_Titles</vt:lpstr>
      <vt:lpstr>'SS5'!Print_Titles</vt:lpstr>
      <vt:lpstr>'SS6'!Print_Titles</vt:lpstr>
      <vt:lpstr>'SS7'!Print_Titles</vt:lpstr>
      <vt:lpstr>'SS8'!Print_Titles</vt:lpstr>
      <vt:lpstr>'SS9'!Print_Titles</vt:lpstr>
      <vt:lpstr>stage!Print_Titles</vt:lpstr>
      <vt:lpstr>staList!Print_Titles</vt:lpstr>
      <vt:lpstr>'staList '!Print_Titles</vt:lpstr>
      <vt:lpstr>total!Print_Titles</vt:lpstr>
    </vt:vector>
  </TitlesOfParts>
  <Company>アイエスシー株式会社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佐藤忠宜</dc:creator>
  <cp:lastModifiedBy>kenji ishigaki</cp:lastModifiedBy>
  <cp:lastPrinted>2023-10-15T07:21:01Z</cp:lastPrinted>
  <dcterms:created xsi:type="dcterms:W3CDTF">2003-05-26T05:22:10Z</dcterms:created>
  <dcterms:modified xsi:type="dcterms:W3CDTF">2023-10-15T07:46:31Z</dcterms:modified>
</cp:coreProperties>
</file>